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013" sheetId="1" r:id="rId4"/>
    <sheet state="visible" name="P014" sheetId="2" r:id="rId5"/>
    <sheet state="visible" name="P015" sheetId="3" r:id="rId6"/>
    <sheet state="visible" name="P016" sheetId="4" r:id="rId7"/>
    <sheet state="visible" name="P017" sheetId="5" r:id="rId8"/>
    <sheet state="visible" name="P018" sheetId="6" r:id="rId9"/>
    <sheet state="visible" name="P019" sheetId="7" r:id="rId10"/>
    <sheet state="visible" name="P020" sheetId="8" r:id="rId11"/>
    <sheet state="visible" name="P021" sheetId="9" r:id="rId12"/>
  </sheets>
  <definedNames/>
  <calcPr/>
</workbook>
</file>

<file path=xl/sharedStrings.xml><?xml version="1.0" encoding="utf-8"?>
<sst xmlns="http://schemas.openxmlformats.org/spreadsheetml/2006/main" count="14383" uniqueCount="2364">
  <si>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</si>
  <si>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</si>
  <si>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</si>
  <si>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</si>
  <si>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</si>
  <si>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</si>
  <si>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</si>
  <si>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</si>
  <si>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</si>
  <si>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Alphabet</t>
  </si>
  <si>
    <t>Time_taken</t>
  </si>
  <si>
    <t>offsetTimestamp</t>
  </si>
  <si>
    <t>Timestamp</t>
  </si>
  <si>
    <t>A'</t>
  </si>
  <si>
    <t>2021-08-22T05:05:53.000Z</t>
  </si>
  <si>
    <t>2021-08-22T05:15:39.000Z</t>
  </si>
  <si>
    <t>2021-08-22T05:22:03.000Z</t>
  </si>
  <si>
    <t>2021-08-22T07:10:05.000Z</t>
  </si>
  <si>
    <t>2021-08-22T07:18:40.000Z</t>
  </si>
  <si>
    <t>2021-08-22T07:29:37.000Z</t>
  </si>
  <si>
    <t>2021-08-22T08:52:29.000Z</t>
  </si>
  <si>
    <t>2021-08-22T09:04:58.000Z</t>
  </si>
  <si>
    <t>2021-08-22T09:12:44.000Z</t>
  </si>
  <si>
    <t>l'</t>
  </si>
  <si>
    <t>r'</t>
  </si>
  <si>
    <t>2021-08-22T05:15:40.000Z</t>
  </si>
  <si>
    <t>e'</t>
  </si>
  <si>
    <t>2021-08-22T05:22:04.000Z</t>
  </si>
  <si>
    <t>2021-08-22T07:10:06.000Z</t>
  </si>
  <si>
    <t>i'</t>
  </si>
  <si>
    <t>2021-08-22T09:12:45.000Z</t>
  </si>
  <si>
    <t>g'</t>
  </si>
  <si>
    <t>f'</t>
  </si>
  <si>
    <t>2021-08-22T07:18:41.000Z</t>
  </si>
  <si>
    <t>2021-08-22T07:29:38.000Z</t>
  </si>
  <si>
    <t>h'</t>
  </si>
  <si>
    <t>2021-08-22T09:04:59.000Z</t>
  </si>
  <si>
    <t>t'</t>
  </si>
  <si>
    <t>2021-08-22T05:05:54.000Z</t>
  </si>
  <si>
    <t>2021-08-22T05:15:41.000Z</t>
  </si>
  <si>
    <t>2021-08-22T08:52:30.000Z</t>
  </si>
  <si>
    <t>,'</t>
  </si>
  <si>
    <t>2021-08-22T05:22:05.000Z</t>
  </si>
  <si>
    <t>2021-08-22T07:10:08.000Z</t>
  </si>
  <si>
    <t>2021-08-22T07:18:42.000Z</t>
  </si>
  <si>
    <t>2021-08-22T07:29:39.000Z</t>
  </si>
  <si>
    <t>2021-08-22T09:12:46.000Z</t>
  </si>
  <si>
    <t xml:space="preserve"> '</t>
  </si>
  <si>
    <t>2021-08-22T05:05:55.000Z</t>
  </si>
  <si>
    <t>I'</t>
  </si>
  <si>
    <t>2021-08-22T07:18:43.000Z</t>
  </si>
  <si>
    <t>2021-08-22T07:29:40.000Z</t>
  </si>
  <si>
    <t>2021-08-22T09:05:00.000Z</t>
  </si>
  <si>
    <t>2021-08-22T05:15:42.000Z</t>
  </si>
  <si>
    <t>2021-08-22T07:10:09.000Z</t>
  </si>
  <si>
    <t>''</t>
  </si>
  <si>
    <t>2021-08-22T07:18:44.000Z</t>
  </si>
  <si>
    <t>2021-08-22T08:52:31.000Z</t>
  </si>
  <si>
    <t>2021-08-22T07:18:45.000Z</t>
  </si>
  <si>
    <t>2021-08-22T07:29:41.000Z</t>
  </si>
  <si>
    <t>n'</t>
  </si>
  <si>
    <t>2021-08-22T05:22:06.000Z</t>
  </si>
  <si>
    <t>m'</t>
  </si>
  <si>
    <t>b'</t>
  </si>
  <si>
    <t>2021-08-22T08:52:32.000Z</t>
  </si>
  <si>
    <t>2021-08-22T09:12:47.000Z</t>
  </si>
  <si>
    <t>2021-08-22T05:05:56.000Z</t>
  </si>
  <si>
    <t>2021-08-22T07:18:47.000Z</t>
  </si>
  <si>
    <t>2021-08-22T08:52:34.000Z</t>
  </si>
  <si>
    <t>2021-08-22T09:05:01.000Z</t>
  </si>
  <si>
    <t>2021-08-22T05:05:57.000Z</t>
  </si>
  <si>
    <t>2021-08-22T05:15:43.000Z</t>
  </si>
  <si>
    <t>2021-08-22T05:22:07.000Z</t>
  </si>
  <si>
    <t>2021-08-22T07:10:10.000Z</t>
  </si>
  <si>
    <t>2021-08-22T07:18:48.000Z</t>
  </si>
  <si>
    <t>2021-08-22T07:29:43.000Z</t>
  </si>
  <si>
    <t>2021-08-22T08:52:35.000Z</t>
  </si>
  <si>
    <t>2021-08-22T09:05:02.000Z</t>
  </si>
  <si>
    <t>2021-08-22T05:15:44.000Z</t>
  </si>
  <si>
    <t>2021-08-22T07:10:11.000Z</t>
  </si>
  <si>
    <t>2021-08-22T09:12:48.000Z</t>
  </si>
  <si>
    <t>2021-08-22T05:05:58.000Z</t>
  </si>
  <si>
    <t>2021-08-22T08:52:36.000Z</t>
  </si>
  <si>
    <t>2021-08-22T05:22:08.000Z</t>
  </si>
  <si>
    <t>2021-08-22T07:18:49.000Z</t>
  </si>
  <si>
    <t>2021-08-22T07:29:44.000Z</t>
  </si>
  <si>
    <t>2021-08-22T09:12:49.000Z</t>
  </si>
  <si>
    <t>2021-08-22T09:05:03.000Z</t>
  </si>
  <si>
    <t>2021-08-22T09:12:50.000Z</t>
  </si>
  <si>
    <t>2021-08-22T05:15:45.000Z</t>
  </si>
  <si>
    <t>2021-08-22T07:10:12.000Z</t>
  </si>
  <si>
    <t>2021-08-22T05:05:59.000Z</t>
  </si>
  <si>
    <t>y'</t>
  </si>
  <si>
    <t>2021-08-22T05:22:09.000Z</t>
  </si>
  <si>
    <t>2021-08-22T07:18:50.000Z</t>
  </si>
  <si>
    <t>2021-08-22T08:52:37.000Z</t>
  </si>
  <si>
    <t>2021-08-22T09:05:04.000Z</t>
  </si>
  <si>
    <t>o'</t>
  </si>
  <si>
    <t>2021-08-22T05:22:11.000Z</t>
  </si>
  <si>
    <t>2021-08-22T07:29:45.000Z</t>
  </si>
  <si>
    <t>u'</t>
  </si>
  <si>
    <t>2021-08-22T05:15:46.000Z</t>
  </si>
  <si>
    <t>2021-08-22T07:18:52.000Z</t>
  </si>
  <si>
    <t>2021-08-22T09:12:51.000Z</t>
  </si>
  <si>
    <t>2021-08-22T07:10:13.000Z</t>
  </si>
  <si>
    <t>2021-08-22T07:18:53.000Z</t>
  </si>
  <si>
    <t>a'</t>
  </si>
  <si>
    <t>2021-08-22T05:06:00.000Z</t>
  </si>
  <si>
    <t>2021-08-22T05:22:12.000Z</t>
  </si>
  <si>
    <t>2021-08-22T07:29:46.000Z</t>
  </si>
  <si>
    <t>2021-08-22T08:52:38.000Z</t>
  </si>
  <si>
    <t>2021-08-22T09:05:05.000Z</t>
  </si>
  <si>
    <t>2021-08-22T05:06:01.000Z</t>
  </si>
  <si>
    <t>2021-08-22T07:10:14.000Z</t>
  </si>
  <si>
    <t>2021-08-22T07:18:54.000Z</t>
  </si>
  <si>
    <t>K'</t>
  </si>
  <si>
    <t>2021-08-22T05:06:02.000Z</t>
  </si>
  <si>
    <t>2021-08-22T05:15:47.000Z</t>
  </si>
  <si>
    <t>k'</t>
  </si>
  <si>
    <t>2021-08-22T08:52:40.000Z</t>
  </si>
  <si>
    <t>2021-08-22T09:12:52.000Z</t>
  </si>
  <si>
    <t>2021-08-22T07:29:47.000Z</t>
  </si>
  <si>
    <t>2021-08-22T08:52:41.000Z</t>
  </si>
  <si>
    <t>2021-08-22T09:05:06.000Z</t>
  </si>
  <si>
    <t>2021-08-22T05:15:48.000Z</t>
  </si>
  <si>
    <t>S'</t>
  </si>
  <si>
    <t>2021-08-22T05:22:13.000Z</t>
  </si>
  <si>
    <t>s'</t>
  </si>
  <si>
    <t>2021-08-22T07:10:15.000Z</t>
  </si>
  <si>
    <t>2021-08-22T07:18:55.000Z</t>
  </si>
  <si>
    <t>2021-08-22T09:12:53.000Z</t>
  </si>
  <si>
    <t>T'</t>
  </si>
  <si>
    <t>2021-08-22T05:06:03.000Z</t>
  </si>
  <si>
    <t>2021-08-22T07:18:56.000Z</t>
  </si>
  <si>
    <t>E'</t>
  </si>
  <si>
    <t>2021-08-22T05:15:50.000Z</t>
  </si>
  <si>
    <t>2021-08-22T07:29:48.000Z</t>
  </si>
  <si>
    <t>N'</t>
  </si>
  <si>
    <t>2021-08-22T08:52:42.000Z</t>
  </si>
  <si>
    <t>W'</t>
  </si>
  <si>
    <t>2021-08-22T09:05:08.000Z</t>
  </si>
  <si>
    <t>2021-08-22T09:12:54.000Z</t>
  </si>
  <si>
    <t>1'</t>
  </si>
  <si>
    <t>2021-08-22T05:06:04.000Z</t>
  </si>
  <si>
    <t>2021-08-22T05:22:14.000Z</t>
  </si>
  <si>
    <t>2'</t>
  </si>
  <si>
    <t>5'</t>
  </si>
  <si>
    <t>2021-08-22T05:15:51.000Z</t>
  </si>
  <si>
    <t>2021-08-22T07:10:16.000Z</t>
  </si>
  <si>
    <t>6'</t>
  </si>
  <si>
    <t>2021-08-22T07:29:49.000Z</t>
  </si>
  <si>
    <t>3'</t>
  </si>
  <si>
    <t>2021-08-22T08:52:43.000Z</t>
  </si>
  <si>
    <t>8'</t>
  </si>
  <si>
    <t>2021-08-22T09:12:55.000Z</t>
  </si>
  <si>
    <t>2021-08-22T05:06:05.000Z</t>
  </si>
  <si>
    <t>2021-08-22T05:22:15.000Z</t>
  </si>
  <si>
    <t>2021-08-22T07:29:50.000Z</t>
  </si>
  <si>
    <t>2021-08-22T09:05:09.000Z</t>
  </si>
  <si>
    <t>2021-08-22T05:06:07.000Z</t>
  </si>
  <si>
    <t>2021-08-22T05:15:52.000Z</t>
  </si>
  <si>
    <t>2021-08-22T05:22:16.000Z</t>
  </si>
  <si>
    <t>2021-08-22T07:10:17.000Z</t>
  </si>
  <si>
    <t>2021-08-22T07:18:57.000Z</t>
  </si>
  <si>
    <t>2021-08-22T08:52:45.000Z</t>
  </si>
  <si>
    <t>2021-08-22T09:05:10.000Z</t>
  </si>
  <si>
    <t>2021-08-22T07:29:51.000Z</t>
  </si>
  <si>
    <t>2021-08-22T09:05:11.000Z</t>
  </si>
  <si>
    <t>2021-08-22T09:12:56.000Z</t>
  </si>
  <si>
    <t>2021-08-22T05:06:12.000Z</t>
  </si>
  <si>
    <t>7'</t>
  </si>
  <si>
    <t>2021-08-22T05:15:58.000Z</t>
  </si>
  <si>
    <t>2021-08-22T07:18:58.000Z</t>
  </si>
  <si>
    <t>2021-08-22T07:29:54.000Z</t>
  </si>
  <si>
    <t>2021-08-22T08:52:48.000Z</t>
  </si>
  <si>
    <t>2021-08-22T09:05:15.000Z</t>
  </si>
  <si>
    <t>:'</t>
  </si>
  <si>
    <t>2021-08-22T05:06:14.000Z</t>
  </si>
  <si>
    <t>2021-08-22T05:15:59.000Z</t>
  </si>
  <si>
    <t>2021-08-22T07:29:55.000Z</t>
  </si>
  <si>
    <t>2021-08-22T08:52:49.000Z</t>
  </si>
  <si>
    <t>2021-08-22T09:05:16.000Z</t>
  </si>
  <si>
    <t>2021-08-22T05:06:15.000Z</t>
  </si>
  <si>
    <t>2021-08-22T05:22:17.000Z</t>
  </si>
  <si>
    <t>2021-08-22T07:18:59.000Z</t>
  </si>
  <si>
    <t>2021-08-22T07:29:56.000Z</t>
  </si>
  <si>
    <t>2021-08-22T08:52:50.000Z</t>
  </si>
  <si>
    <t>2021-08-22T09:12:57.000Z</t>
  </si>
  <si>
    <t>0'</t>
  </si>
  <si>
    <t>2021-08-22T05:16:00.000Z</t>
  </si>
  <si>
    <t>2021-08-22T05:22:18.000Z</t>
  </si>
  <si>
    <t>2021-08-22T07:10:19.000Z</t>
  </si>
  <si>
    <t>2021-08-22T09:12:58.000Z</t>
  </si>
  <si>
    <t>2021-08-22T05:16:01.000Z</t>
  </si>
  <si>
    <t>2021-08-22T09:05:17.000Z</t>
  </si>
  <si>
    <t>p'</t>
  </si>
  <si>
    <t>2021-08-22T05:06:16.000Z</t>
  </si>
  <si>
    <t>2021-08-22T07:10:20.000Z</t>
  </si>
  <si>
    <t>2021-08-22T07:19:00.000Z</t>
  </si>
  <si>
    <t>2021-08-22T08:52:52.000Z</t>
  </si>
  <si>
    <t>2021-08-22T09:05:19.000Z</t>
  </si>
  <si>
    <t>2021-08-22T05:22:19.000Z</t>
  </si>
  <si>
    <t>2021-08-22T07:29:57.000Z</t>
  </si>
  <si>
    <t>4'</t>
  </si>
  <si>
    <t>2021-08-22T09:13:02.000Z</t>
  </si>
  <si>
    <t>2021-08-22T07:10:21.000Z</t>
  </si>
  <si>
    <t>2021-08-22T07:29:58.000Z</t>
  </si>
  <si>
    <t>2021-08-22T09:13:03.000Z</t>
  </si>
  <si>
    <t>2021-08-22T05:06:17.000Z</t>
  </si>
  <si>
    <t>2021-08-22T05:16:02.000Z</t>
  </si>
  <si>
    <t>2021-08-22T05:22:20.000Z</t>
  </si>
  <si>
    <t>2021-08-22T08:52:53.000Z</t>
  </si>
  <si>
    <t>2021-08-22T09:05:24.000Z</t>
  </si>
  <si>
    <t>2021-08-22T09:13:05.000Z</t>
  </si>
  <si>
    <t>2021-08-22T05:16:03.000Z</t>
  </si>
  <si>
    <t>2021-08-22T07:10:22.000Z</t>
  </si>
  <si>
    <t>2021-08-22T07:19:02.000Z</t>
  </si>
  <si>
    <t>2021-08-22T07:29:59.000Z</t>
  </si>
  <si>
    <t>/'</t>
  </si>
  <si>
    <t>2021-08-22T09:05:25.000Z</t>
  </si>
  <si>
    <t>9'</t>
  </si>
  <si>
    <t>2021-08-22T05:22:24.000Z</t>
  </si>
  <si>
    <t>2021-08-22T07:10:30.000Z</t>
  </si>
  <si>
    <t>2021-08-22T08:52:54.000Z</t>
  </si>
  <si>
    <t>2021-08-22T09:13:06.000Z</t>
  </si>
  <si>
    <t>2021-08-22T05:06:20.000Z</t>
  </si>
  <si>
    <t>2021-08-22T05:16:05.000Z</t>
  </si>
  <si>
    <t>2021-08-22T05:22:26.000Z</t>
  </si>
  <si>
    <t>2021-08-22T07:10:31.000Z</t>
  </si>
  <si>
    <t>2021-08-22T05:06:21.000Z</t>
  </si>
  <si>
    <t>2021-08-22T05:16:06.000Z</t>
  </si>
  <si>
    <t>2021-08-22T07:30:00.000Z</t>
  </si>
  <si>
    <t>2021-08-22T08:52:56.000Z</t>
  </si>
  <si>
    <t>.'</t>
  </si>
  <si>
    <t>2021-08-22T09:05:26.000Z</t>
  </si>
  <si>
    <t>2021-08-22T09:13:07.000Z</t>
  </si>
  <si>
    <t>2021-08-22T05:06:22.000Z</t>
  </si>
  <si>
    <t>ㅁ'</t>
  </si>
  <si>
    <t>2021-08-22T07:19:03.000Z</t>
  </si>
  <si>
    <t>2021-08-22T08:52:57.000Z</t>
  </si>
  <si>
    <t>2021-08-22T05:16:07.000Z</t>
  </si>
  <si>
    <t>2021-08-22T05:22:27.000Z</t>
  </si>
  <si>
    <t>2021-08-22T07:10:32.000Z</t>
  </si>
  <si>
    <t>2021-08-22T08:52:58.000Z</t>
  </si>
  <si>
    <t>2021-08-22T09:13:09.000Z</t>
  </si>
  <si>
    <t>2021-08-22T07:10:33.000Z</t>
  </si>
  <si>
    <t>2021-08-22T07:19:05.000Z</t>
  </si>
  <si>
    <t>2021-08-22T07:30:02.000Z</t>
  </si>
  <si>
    <t>2021-08-22T05:22:28.000Z</t>
  </si>
  <si>
    <t>2021-08-22T07:30:03.000Z</t>
  </si>
  <si>
    <t>2021-08-22T09:13:10.000Z</t>
  </si>
  <si>
    <t>2021-08-22T09:13:12.000Z</t>
  </si>
  <si>
    <t>2021-08-22T05:22:29.000Z</t>
  </si>
  <si>
    <t>2021-08-22T07:10:34.000Z</t>
  </si>
  <si>
    <t>2021-08-22T07:19:09.000Z</t>
  </si>
  <si>
    <t>2021-08-22T08:52:59.000Z</t>
  </si>
  <si>
    <t>2021-08-22T09:13:13.000Z</t>
  </si>
  <si>
    <t>2021-08-22T07:10:36.000Z</t>
  </si>
  <si>
    <t>2021-08-22T07:19:10.000Z</t>
  </si>
  <si>
    <t>2021-08-22T07:19:11.000Z</t>
  </si>
  <si>
    <t>2021-08-22T05:22:32.000Z</t>
  </si>
  <si>
    <t>2021-08-22T05:22:33.000Z</t>
  </si>
  <si>
    <t>2021-08-22T07:10:37.000Z</t>
  </si>
  <si>
    <t>2021-08-22T07:19:12.000Z</t>
  </si>
  <si>
    <t>2021-08-22T05:22:34.000Z</t>
  </si>
  <si>
    <t>2021-08-22T07:19:13.000Z</t>
  </si>
  <si>
    <t>2021-08-22T07:19:15.000Z</t>
  </si>
  <si>
    <t>2021-08-22T07:19:17.000Z</t>
  </si>
  <si>
    <t>2021-08-22T07:19:18.000Z</t>
  </si>
  <si>
    <t>영타</t>
  </si>
  <si>
    <t>average intercharacter time</t>
  </si>
  <si>
    <t>std intercharacter time</t>
  </si>
  <si>
    <t>median intercharacter time</t>
  </si>
  <si>
    <t>min intercharacter time</t>
  </si>
  <si>
    <t>max intercharacter time</t>
  </si>
  <si>
    <t>total_time (S)</t>
  </si>
  <si>
    <t>total_count</t>
  </si>
  <si>
    <t>IS (C+IF+INF+F)</t>
  </si>
  <si>
    <t>backspace (F)</t>
  </si>
  <si>
    <t>backspace count</t>
  </si>
  <si>
    <t>C (빈도수 높은값)</t>
  </si>
  <si>
    <t>미리 정해야 하는변수</t>
  </si>
  <si>
    <t>C</t>
  </si>
  <si>
    <t>IF</t>
  </si>
  <si>
    <t>INF</t>
  </si>
  <si>
    <t>보고파악</t>
  </si>
  <si>
    <t>Shift</t>
  </si>
  <si>
    <t>ISø (IS+S)</t>
  </si>
  <si>
    <t>T (total_count-F)</t>
  </si>
  <si>
    <t>WPS</t>
  </si>
  <si>
    <t>WPM</t>
  </si>
  <si>
    <t>AdjWPS</t>
  </si>
  <si>
    <t>AdjWPM</t>
  </si>
  <si>
    <t>CPS</t>
  </si>
  <si>
    <t>KSPS</t>
  </si>
  <si>
    <t>GPS</t>
  </si>
  <si>
    <t>KSPC</t>
  </si>
  <si>
    <t>GPC</t>
  </si>
  <si>
    <t>MSD</t>
  </si>
  <si>
    <t>COER</t>
  </si>
  <si>
    <t>UER</t>
  </si>
  <si>
    <t>TER</t>
  </si>
  <si>
    <t>CE</t>
  </si>
  <si>
    <t>PC</t>
  </si>
  <si>
    <t>UB</t>
  </si>
  <si>
    <t>WB</t>
  </si>
  <si>
    <t>CPC</t>
  </si>
  <si>
    <t>2021-08-21T05:04:57.000Z</t>
  </si>
  <si>
    <t>2021-08-21T05:15:19.000Z</t>
  </si>
  <si>
    <t>2021-08-21T05:40:03.000Z</t>
  </si>
  <si>
    <t>2021-08-21T06:52:42.000Z</t>
  </si>
  <si>
    <t>2021-08-21T07:02:50.000Z</t>
  </si>
  <si>
    <t>2021-08-21T07:11:59.000Z</t>
  </si>
  <si>
    <t>2021-08-21T08:08:24.000Z</t>
  </si>
  <si>
    <t>2021-08-21T08:23:00.000Z</t>
  </si>
  <si>
    <t>2021-08-21T08:31:33.000Z</t>
  </si>
  <si>
    <t>2021-08-21T08:23:01.000Z</t>
  </si>
  <si>
    <t>2021-08-21T05:04:58.000Z</t>
  </si>
  <si>
    <t>2021-08-21T06:52:43.000Z</t>
  </si>
  <si>
    <t>2021-08-21T07:02:51.000Z</t>
  </si>
  <si>
    <t>2021-08-21T07:12:00.000Z</t>
  </si>
  <si>
    <t>2021-08-21T08:08:25.000Z</t>
  </si>
  <si>
    <t>2021-08-21T08:23:02.000Z</t>
  </si>
  <si>
    <t>2021-08-21T05:15:20.000Z</t>
  </si>
  <si>
    <t>2021-08-21T05:40:04.000Z</t>
  </si>
  <si>
    <t>2021-08-21T08:31:34.000Z</t>
  </si>
  <si>
    <t>2021-08-21T06:52:44.000Z</t>
  </si>
  <si>
    <t>2021-08-21T07:12:01.000Z</t>
  </si>
  <si>
    <t>2021-08-21T08:31:35.000Z</t>
  </si>
  <si>
    <t>2021-08-21T08:08:26.000Z</t>
  </si>
  <si>
    <t>2021-08-21T05:04:59.000Z</t>
  </si>
  <si>
    <t>2021-08-21T05:15:21.000Z</t>
  </si>
  <si>
    <t>2021-08-21T05:40:05.000Z</t>
  </si>
  <si>
    <t>2021-08-21T07:02:52.000Z</t>
  </si>
  <si>
    <t>2021-08-21T08:08:27.000Z</t>
  </si>
  <si>
    <t>2021-08-21T08:23:03.000Z</t>
  </si>
  <si>
    <t>2021-08-21T06:52:45.000Z</t>
  </si>
  <si>
    <t>2021-08-21T07:12:02.000Z</t>
  </si>
  <si>
    <t>2021-08-21T08:31:36.000Z</t>
  </si>
  <si>
    <t>2021-08-21T05:05:01.000Z</t>
  </si>
  <si>
    <t>2021-08-21T05:15:22.000Z</t>
  </si>
  <si>
    <t>2021-08-21T05:40:07.000Z</t>
  </si>
  <si>
    <t>2021-08-21T06:52:46.000Z</t>
  </si>
  <si>
    <t>2021-08-21T07:02:53.000Z</t>
  </si>
  <si>
    <t>2021-08-21T05:05:03.000Z</t>
  </si>
  <si>
    <t>2021-08-21T05:15:25.000Z</t>
  </si>
  <si>
    <t>2021-08-21T05:40:08.000Z</t>
  </si>
  <si>
    <t>2021-08-21T06:52:47.000Z</t>
  </si>
  <si>
    <t>2021-08-21T08:08:28.000Z</t>
  </si>
  <si>
    <t>2021-08-21T08:23:04.000Z</t>
  </si>
  <si>
    <t>2021-08-21T05:05:04.000Z</t>
  </si>
  <si>
    <t>2021-08-21T05:40:09.000Z</t>
  </si>
  <si>
    <t>2021-08-21T06:52:48.000Z</t>
  </si>
  <si>
    <t>2021-08-21T07:12:03.000Z</t>
  </si>
  <si>
    <t>2021-08-21T08:31:37.000Z</t>
  </si>
  <si>
    <t>2021-08-21T05:15:26.000Z</t>
  </si>
  <si>
    <t>2021-08-21T06:52:49.000Z</t>
  </si>
  <si>
    <t>2021-08-21T08:08:29.000Z</t>
  </si>
  <si>
    <t>2021-08-21T05:05:05.000Z</t>
  </si>
  <si>
    <t>2021-08-21T05:40:10.000Z</t>
  </si>
  <si>
    <t>2021-08-21T07:02:54.000Z</t>
  </si>
  <si>
    <t>2021-08-21T08:08:30.000Z</t>
  </si>
  <si>
    <t>2021-08-21T07:12:04.000Z</t>
  </si>
  <si>
    <t>2021-08-21T08:23:05.000Z</t>
  </si>
  <si>
    <t>2021-08-21T05:05:06.000Z</t>
  </si>
  <si>
    <t>2021-08-21T07:02:55.000Z</t>
  </si>
  <si>
    <t>2021-08-21T07:12:05.000Z</t>
  </si>
  <si>
    <t>2021-08-21T08:08:32.000Z</t>
  </si>
  <si>
    <t>2021-08-21T08:23:06.000Z</t>
  </si>
  <si>
    <t>2021-08-21T08:31:38.000Z</t>
  </si>
  <si>
    <t>2021-08-21T06:52:50.000Z</t>
  </si>
  <si>
    <t>2021-08-21T07:12:06.000Z</t>
  </si>
  <si>
    <t>2021-08-21T08:08:33.000Z</t>
  </si>
  <si>
    <t>2021-08-21T08:31:39.000Z</t>
  </si>
  <si>
    <t>2021-08-21T05:15:27.000Z</t>
  </si>
  <si>
    <t>2021-08-21T05:40:11.000Z</t>
  </si>
  <si>
    <t>2021-08-21T07:02:56.000Z</t>
  </si>
  <si>
    <t>2021-08-21T08:31:40.000Z</t>
  </si>
  <si>
    <t>2021-08-21T07:02:57.000Z</t>
  </si>
  <si>
    <t>2021-08-21T08:08:34.000Z</t>
  </si>
  <si>
    <t>2021-08-21T08:23:07.000Z</t>
  </si>
  <si>
    <t>2021-08-21T07:12:07.000Z</t>
  </si>
  <si>
    <t>2021-08-21T08:31:41.000Z</t>
  </si>
  <si>
    <t>2021-08-21T05:05:07.000Z</t>
  </si>
  <si>
    <t>2021-08-21T07:02:58.000Z</t>
  </si>
  <si>
    <t>2021-08-21T08:08:35.000Z</t>
  </si>
  <si>
    <t>2021-08-21T05:15:28.000Z</t>
  </si>
  <si>
    <t>2021-08-21T05:40:12.000Z</t>
  </si>
  <si>
    <t>2021-08-21T06:52:51.000Z</t>
  </si>
  <si>
    <t>2021-08-21T05:05:08.000Z</t>
  </si>
  <si>
    <t>2021-08-21T05:15:29.000Z</t>
  </si>
  <si>
    <t>2021-08-21T05:40:13.000Z</t>
  </si>
  <si>
    <t>2021-08-21T08:08:36.000Z</t>
  </si>
  <si>
    <t>2021-08-21T08:23:08.000Z</t>
  </si>
  <si>
    <t>2021-08-21T08:31:42.000Z</t>
  </si>
  <si>
    <t>2021-08-21T07:12:08.000Z</t>
  </si>
  <si>
    <t>2021-08-21T08:31:43.000Z</t>
  </si>
  <si>
    <t>2021-08-21T05:05:09.000Z</t>
  </si>
  <si>
    <t>2021-08-21T05:15:30.000Z</t>
  </si>
  <si>
    <t>2021-08-21T05:40:14.000Z</t>
  </si>
  <si>
    <t>2021-08-21T06:52:52.000Z</t>
  </si>
  <si>
    <t>2021-08-21T07:02:59.000Z</t>
  </si>
  <si>
    <t>2021-08-21T05:05:10.000Z</t>
  </si>
  <si>
    <t>2021-08-21T05:15:31.000Z</t>
  </si>
  <si>
    <t>2021-08-21T06:52:53.000Z</t>
  </si>
  <si>
    <t>2021-08-21T08:31:44.000Z</t>
  </si>
  <si>
    <t>2021-08-21T05:05:11.000Z</t>
  </si>
  <si>
    <t>2021-08-21T08:08:37.000Z</t>
  </si>
  <si>
    <t>2021-08-21T05:40:15.000Z</t>
  </si>
  <si>
    <t>2021-08-21T07:12:09.000Z</t>
  </si>
  <si>
    <t>2021-08-21T08:23:09.000Z</t>
  </si>
  <si>
    <t>2021-08-21T05:05:12.000Z</t>
  </si>
  <si>
    <t>2021-08-21T05:15:32.000Z</t>
  </si>
  <si>
    <t>2021-08-21T05:40:16.000Z</t>
  </si>
  <si>
    <t>2021-08-21T06:52:54.000Z</t>
  </si>
  <si>
    <t>2021-08-21T07:03:00.000Z</t>
  </si>
  <si>
    <t>2021-08-21T08:08:38.000Z</t>
  </si>
  <si>
    <t>2021-08-21T05:05:13.000Z</t>
  </si>
  <si>
    <t>2021-08-21T05:15:33.000Z</t>
  </si>
  <si>
    <t>2021-08-21T05:40:17.000Z</t>
  </si>
  <si>
    <t>2021-08-21T06:52:55.000Z</t>
  </si>
  <si>
    <t>2021-08-21T07:03:01.000Z</t>
  </si>
  <si>
    <t>2021-08-21T08:08:39.000Z</t>
  </si>
  <si>
    <t>2021-08-21T08:23:10.000Z</t>
  </si>
  <si>
    <t>2021-08-21T08:31:45.000Z</t>
  </si>
  <si>
    <t>2021-08-21T05:05:14.000Z</t>
  </si>
  <si>
    <t>2021-08-21T05:15:34.000Z</t>
  </si>
  <si>
    <t>2021-08-21T06:52:56.000Z</t>
  </si>
  <si>
    <t>2021-08-21T07:12:10.000Z</t>
  </si>
  <si>
    <t>2021-08-21T05:05:16.000Z</t>
  </si>
  <si>
    <t>2021-08-21T05:40:18.000Z</t>
  </si>
  <si>
    <t>2021-08-21T08:08:40.000Z</t>
  </si>
  <si>
    <t>2021-08-21T08:23:11.000Z</t>
  </si>
  <si>
    <t>2021-08-21T05:40:19.000Z</t>
  </si>
  <si>
    <t>2021-08-21T06:52:57.000Z</t>
  </si>
  <si>
    <t>2021-08-21T07:03:02.000Z</t>
  </si>
  <si>
    <t>2021-08-21T07:12:11.000Z</t>
  </si>
  <si>
    <t>2021-08-21T05:05:17.000Z</t>
  </si>
  <si>
    <t>2021-08-21T05:15:35.000Z</t>
  </si>
  <si>
    <t>2021-08-21T08:08:41.000Z</t>
  </si>
  <si>
    <t>2021-08-21T08:31:46.000Z</t>
  </si>
  <si>
    <t>2021-08-21T05:05:19.000Z</t>
  </si>
  <si>
    <t>2021-08-21T05:15:36.000Z</t>
  </si>
  <si>
    <t>2021-08-21T05:40:20.000Z</t>
  </si>
  <si>
    <t>2021-08-21T06:52:58.000Z</t>
  </si>
  <si>
    <t>2021-08-21T07:03:03.000Z</t>
  </si>
  <si>
    <t>2021-08-21T07:12:12.000Z</t>
  </si>
  <si>
    <t>2021-08-21T08:08:42.000Z</t>
  </si>
  <si>
    <t>2021-08-21T08:23:12.000Z</t>
  </si>
  <si>
    <t>2021-08-21T07:03:04.000Z</t>
  </si>
  <si>
    <t>2021-08-21T07:12:13.000Z</t>
  </si>
  <si>
    <t>2021-08-21T08:23:13.000Z</t>
  </si>
  <si>
    <t>2021-08-21T05:05:24.000Z</t>
  </si>
  <si>
    <t>2021-08-21T05:15:39.000Z</t>
  </si>
  <si>
    <t>2021-08-21T05:40:21.000Z</t>
  </si>
  <si>
    <t>2021-08-21T06:53:01.000Z</t>
  </si>
  <si>
    <t>2021-08-21T08:08:43.000Z</t>
  </si>
  <si>
    <t>2021-08-21T08:31:47.000Z</t>
  </si>
  <si>
    <t>2021-08-21T05:15:42.000Z</t>
  </si>
  <si>
    <t>2021-08-21T06:53:02.000Z</t>
  </si>
  <si>
    <t>2021-08-21T07:03:05.000Z</t>
  </si>
  <si>
    <t>2021-08-21T07:12:14.000Z</t>
  </si>
  <si>
    <t>2021-08-21T05:05:27.000Z</t>
  </si>
  <si>
    <t>2021-08-21T05:15:43.000Z</t>
  </si>
  <si>
    <t>2021-08-21T05:40:23.000Z</t>
  </si>
  <si>
    <t>2021-08-21T06:53:04.000Z</t>
  </si>
  <si>
    <t>2021-08-21T07:03:06.000Z</t>
  </si>
  <si>
    <t>2021-08-21T08:08:44.000Z</t>
  </si>
  <si>
    <t>2021-08-21T08:23:17.000Z</t>
  </si>
  <si>
    <t>2021-08-21T08:31:48.000Z</t>
  </si>
  <si>
    <t>2021-08-21T05:05:28.000Z</t>
  </si>
  <si>
    <t>2021-08-21T05:40:25.000Z</t>
  </si>
  <si>
    <t>2021-08-21T07:12:15.000Z</t>
  </si>
  <si>
    <t>2021-08-21T08:08:45.000Z</t>
  </si>
  <si>
    <t>2021-08-21T08:31:49.000Z</t>
  </si>
  <si>
    <t>2021-08-21T05:15:44.000Z</t>
  </si>
  <si>
    <t>2021-08-21T05:40:27.000Z</t>
  </si>
  <si>
    <t>2021-08-21T07:03:07.000Z</t>
  </si>
  <si>
    <t>2021-08-21T05:05:29.000Z</t>
  </si>
  <si>
    <t>2021-08-21T05:15:45.000Z</t>
  </si>
  <si>
    <t>2021-08-21T06:53:06.000Z</t>
  </si>
  <si>
    <t>2021-08-21T07:12:16.000Z</t>
  </si>
  <si>
    <t>2021-08-21T08:08:46.000Z</t>
  </si>
  <si>
    <t>2021-08-21T08:23:19.000Z</t>
  </si>
  <si>
    <t>2021-08-21T08:31:50.000Z</t>
  </si>
  <si>
    <t>2021-08-21T05:15:46.000Z</t>
  </si>
  <si>
    <t>2021-08-21T07:03:08.000Z</t>
  </si>
  <si>
    <t>2021-08-21T08:08:50.000Z</t>
  </si>
  <si>
    <t>2021-08-21T08:23:20.000Z</t>
  </si>
  <si>
    <t>2021-08-21T05:05:30.000Z</t>
  </si>
  <si>
    <t>2021-08-21T05:40:28.000Z</t>
  </si>
  <si>
    <t>2021-08-21T07:03:11.000Z</t>
  </si>
  <si>
    <t>2021-08-21T07:12:20.000Z</t>
  </si>
  <si>
    <t>2021-08-21T08:08:51.000Z</t>
  </si>
  <si>
    <t>2021-08-21T08:23:23.000Z</t>
  </si>
  <si>
    <t>2021-08-21T05:05:31.000Z</t>
  </si>
  <si>
    <t>2021-08-21T05:15:47.000Z</t>
  </si>
  <si>
    <t>2021-08-21T05:40:29.000Z</t>
  </si>
  <si>
    <t>2021-08-21T06:53:07.000Z</t>
  </si>
  <si>
    <t>2021-08-21T07:03:12.000Z</t>
  </si>
  <si>
    <t>2021-08-21T07:12:21.000Z</t>
  </si>
  <si>
    <t>2021-08-21T08:08:52.000Z</t>
  </si>
  <si>
    <t>2021-08-21T08:23:24.000Z</t>
  </si>
  <si>
    <t>2021-08-21T08:31:51.000Z</t>
  </si>
  <si>
    <t>2021-08-21T05:15:48.000Z</t>
  </si>
  <si>
    <t>2021-08-21T07:03:13.000Z</t>
  </si>
  <si>
    <t>2021-08-21T07:12:22.000Z</t>
  </si>
  <si>
    <t>2021-08-21T08:31:53.000Z</t>
  </si>
  <si>
    <t>2021-08-21T05:05:33.000Z</t>
  </si>
  <si>
    <t>2021-08-21T06:53:08.000Z</t>
  </si>
  <si>
    <t>2021-08-21T07:03:14.000Z</t>
  </si>
  <si>
    <t>2021-08-21T07:12:23.000Z</t>
  </si>
  <si>
    <t>2021-08-21T08:08:53.000Z</t>
  </si>
  <si>
    <t>2021-08-21T08:23:25.000Z</t>
  </si>
  <si>
    <t>2021-08-21T05:40:30.000Z</t>
  </si>
  <si>
    <t>2021-08-21T06:53:12.000Z</t>
  </si>
  <si>
    <t>2021-08-21T08:09:00.000Z</t>
  </si>
  <si>
    <t>2021-08-21T08:23:26.000Z</t>
  </si>
  <si>
    <t>2021-08-21T08:31:55.000Z</t>
  </si>
  <si>
    <t>2021-08-21T05:05:34.000Z</t>
  </si>
  <si>
    <t>2021-08-21T05:15:50.000Z</t>
  </si>
  <si>
    <t>2021-08-21T06:53:13.000Z</t>
  </si>
  <si>
    <t>2021-08-21T08:23:27.000Z</t>
  </si>
  <si>
    <t>2021-08-21T05:05:36.000Z</t>
  </si>
  <si>
    <t>2021-08-21T05:15:51.000Z</t>
  </si>
  <si>
    <t>2021-08-21T05:40:31.000Z</t>
  </si>
  <si>
    <t>2021-08-21T07:03:15.000Z</t>
  </si>
  <si>
    <t>2021-08-21T07:12:24.000Z</t>
  </si>
  <si>
    <t>2021-08-21T08:09:02.000Z</t>
  </si>
  <si>
    <t>2021-08-21T05:40:32.000Z</t>
  </si>
  <si>
    <t>2021-08-21T06:53:14.000Z</t>
  </si>
  <si>
    <t>2021-08-21T07:03:16.000Z</t>
  </si>
  <si>
    <t>2021-08-21T07:12:25.000Z</t>
  </si>
  <si>
    <t>2021-08-21T08:31:56.000Z</t>
  </si>
  <si>
    <t>2021-08-21T05:15:52.000Z</t>
  </si>
  <si>
    <t>2021-08-21T05:40:33.000Z</t>
  </si>
  <si>
    <t>2021-08-21T08:09:03.000Z</t>
  </si>
  <si>
    <t>2021-08-21T08:23:28.000Z</t>
  </si>
  <si>
    <t>2021-08-21T05:05:37.000Z</t>
  </si>
  <si>
    <t>2021-08-21T05:40:34.000Z</t>
  </si>
  <si>
    <t>2021-08-21T06:53:15.000Z</t>
  </si>
  <si>
    <t>2021-08-21T07:03:17.000Z</t>
  </si>
  <si>
    <t>2021-08-21T08:09:05.000Z</t>
  </si>
  <si>
    <t>2021-08-21T08:23:29.000Z</t>
  </si>
  <si>
    <t>2021-08-21T08:31:57.000Z</t>
  </si>
  <si>
    <t>2021-08-21T05:40:35.000Z</t>
  </si>
  <si>
    <t>2021-08-21T07:03:18.000Z</t>
  </si>
  <si>
    <t>2021-08-21T07:12:27.000Z</t>
  </si>
  <si>
    <t>2021-08-21T08:09:07.000Z</t>
  </si>
  <si>
    <t>2021-08-21T08:23:30.000Z</t>
  </si>
  <si>
    <t>2021-08-21T08:09:08.000Z</t>
  </si>
  <si>
    <t>2021-08-21T08:23:31.000Z</t>
  </si>
  <si>
    <t>2021-08-21T08:31:58.000Z</t>
  </si>
  <si>
    <t>2021-08-21T07:03:19.000Z</t>
  </si>
  <si>
    <t>2021-08-21T08:09:09.000Z</t>
  </si>
  <si>
    <t>2021-08-21T08:23:32.000Z</t>
  </si>
  <si>
    <t>2021-08-21T07:03:20.000Z</t>
  </si>
  <si>
    <t>2021-08-21T07:12:28.000Z</t>
  </si>
  <si>
    <t>2021-08-21T08:32:01.000Z</t>
  </si>
  <si>
    <t>2021-08-21T07:03:22.000Z</t>
  </si>
  <si>
    <t>2021-08-21T07:12:29.000Z</t>
  </si>
  <si>
    <t>2021-08-21T08:09:10.000Z</t>
  </si>
  <si>
    <t>2021-08-21T08:23:33.000Z</t>
  </si>
  <si>
    <t>2021-08-21T08:32:02.000Z</t>
  </si>
  <si>
    <t>2021-08-21T07:03:23.000Z</t>
  </si>
  <si>
    <t>2021-08-21T08:32:03.000Z</t>
  </si>
  <si>
    <t>2021-08-21T07:03:24.000Z</t>
  </si>
  <si>
    <t>2021-08-21T07:12:30.000Z</t>
  </si>
  <si>
    <t>2021-08-21T08:32:04.000Z</t>
  </si>
  <si>
    <t>2021-08-21T07:03:25.000Z</t>
  </si>
  <si>
    <t>2021-08-22T05:28:55.000Z</t>
  </si>
  <si>
    <t>2021-08-22T05:36:06.000Z</t>
  </si>
  <si>
    <t>2021-08-22T05:42:44.000Z</t>
  </si>
  <si>
    <t>2021-08-22T07:36:41.000Z</t>
  </si>
  <si>
    <t>2021-08-22T07:44:03.000Z</t>
  </si>
  <si>
    <t>2021-08-22T07:50:48.000Z</t>
  </si>
  <si>
    <t>2021-08-22T09:05:51.000Z</t>
  </si>
  <si>
    <t>2021-08-22T09:19:00.000Z</t>
  </si>
  <si>
    <t>2021-08-22T09:25:15.000Z</t>
  </si>
  <si>
    <t>2021-08-22T07:50:49.000Z</t>
  </si>
  <si>
    <t>2021-08-22T09:05:52.000Z</t>
  </si>
  <si>
    <t>ㅣ'</t>
  </si>
  <si>
    <t>R'</t>
  </si>
  <si>
    <t>2021-08-22T05:36:07.000Z</t>
  </si>
  <si>
    <t>2021-08-22T05:28:56.000Z</t>
  </si>
  <si>
    <t>2021-08-22T07:44:04.000Z</t>
  </si>
  <si>
    <t>2021-08-22T09:19:01.000Z</t>
  </si>
  <si>
    <t>2021-08-22T05:42:45.000Z</t>
  </si>
  <si>
    <t>2021-08-22T09:25:16.000Z</t>
  </si>
  <si>
    <t>2021-08-22T05:28:57.000Z</t>
  </si>
  <si>
    <t>2021-08-22T05:36:08.000Z</t>
  </si>
  <si>
    <t>2021-08-22T07:36:42.000Z</t>
  </si>
  <si>
    <t>2021-08-22T07:50:50.000Z</t>
  </si>
  <si>
    <t>"'</t>
  </si>
  <si>
    <t>2021-08-22T09:05:53.000Z</t>
  </si>
  <si>
    <t>2021-08-22T05:28:58.000Z</t>
  </si>
  <si>
    <t>2021-08-22T05:42:46.000Z</t>
  </si>
  <si>
    <t>2021-08-22T07:36:43.000Z</t>
  </si>
  <si>
    <t>2021-08-22T07:44:05.000Z</t>
  </si>
  <si>
    <t>2021-08-22T07:50:51.000Z</t>
  </si>
  <si>
    <t>H'</t>
  </si>
  <si>
    <t>2021-08-22T09:05:54.000Z</t>
  </si>
  <si>
    <t>2021-08-22T09:19:02.000Z</t>
  </si>
  <si>
    <t>2021-08-22T07:36:44.000Z</t>
  </si>
  <si>
    <t>2021-08-22T09:05:55.000Z</t>
  </si>
  <si>
    <t>2021-08-22T09:25:17.000Z</t>
  </si>
  <si>
    <t>2021-08-22T05:36:09.000Z</t>
  </si>
  <si>
    <t>2021-08-22T07:44:06.000Z</t>
  </si>
  <si>
    <t>2021-08-22T09:05:56.000Z</t>
  </si>
  <si>
    <t>2021-08-22T09:19:03.000Z</t>
  </si>
  <si>
    <t>2021-08-22T05:28:59.000Z</t>
  </si>
  <si>
    <t>2021-08-22T05:42:47.000Z</t>
  </si>
  <si>
    <t>2021-08-22T05:29:00.000Z</t>
  </si>
  <si>
    <t>2021-08-22T05:36:10.000Z</t>
  </si>
  <si>
    <t>2021-08-22T09:19:04.000Z</t>
  </si>
  <si>
    <t>2021-08-22T09:25:18.000Z</t>
  </si>
  <si>
    <t>2021-08-22T05:42:48.000Z</t>
  </si>
  <si>
    <t>2021-08-22T07:44:07.000Z</t>
  </si>
  <si>
    <t>2021-08-22T07:50:52.000Z</t>
  </si>
  <si>
    <t>2021-08-22T05:36:11.000Z</t>
  </si>
  <si>
    <t>2021-08-22T07:36:45.000Z</t>
  </si>
  <si>
    <t>x'</t>
  </si>
  <si>
    <t>2021-08-22T09:05:57.000Z</t>
  </si>
  <si>
    <t>2021-08-22T05:29:01.000Z</t>
  </si>
  <si>
    <t>2021-08-22T05:42:49.000Z</t>
  </si>
  <si>
    <t>2021-08-22T07:44:08.000Z</t>
  </si>
  <si>
    <t>2021-08-22T09:05:58.000Z</t>
  </si>
  <si>
    <t>2021-08-22T09:19:05.000Z</t>
  </si>
  <si>
    <t>2021-08-22T07:36:46.000Z</t>
  </si>
  <si>
    <t>2021-08-22T07:44:09.000Z</t>
  </si>
  <si>
    <t>2021-08-22T07:50:53.000Z</t>
  </si>
  <si>
    <t>2021-08-22T09:05:59.000Z</t>
  </si>
  <si>
    <t>2021-08-22T09:19:06.000Z</t>
  </si>
  <si>
    <t>2021-08-22T09:25:19.000Z</t>
  </si>
  <si>
    <t>2021-08-22T07:50:55.000Z</t>
  </si>
  <si>
    <t>2021-08-22T09:06:00.000Z</t>
  </si>
  <si>
    <t>2021-08-22T09:25:20.000Z</t>
  </si>
  <si>
    <t>2021-08-22T05:36:12.000Z</t>
  </si>
  <si>
    <t>2021-08-22T07:44:10.000Z</t>
  </si>
  <si>
    <t>2021-08-22T09:25:21.000Z</t>
  </si>
  <si>
    <t>2021-08-22T05:29:02.000Z</t>
  </si>
  <si>
    <t>2021-08-22T09:19:07.000Z</t>
  </si>
  <si>
    <t>2021-08-22T09:25:22.000Z</t>
  </si>
  <si>
    <t>2021-08-22T05:42:50.000Z</t>
  </si>
  <si>
    <t>2021-08-22T07:36:47.000Z</t>
  </si>
  <si>
    <t>2021-08-22T07:36:48.000Z</t>
  </si>
  <si>
    <t>2021-08-22T07:50:56.000Z</t>
  </si>
  <si>
    <t>2021-08-22T07:36:49.000Z</t>
  </si>
  <si>
    <t>2021-08-22T09:06:01.000Z</t>
  </si>
  <si>
    <t>2021-08-22T05:36:13.000Z</t>
  </si>
  <si>
    <t>2021-08-22T05:42:51.000Z</t>
  </si>
  <si>
    <t>2021-08-22T09:25:24.000Z</t>
  </si>
  <si>
    <t>2021-08-22T05:29:03.000Z</t>
  </si>
  <si>
    <t>2021-08-22T05:42:53.000Z</t>
  </si>
  <si>
    <t>2021-08-22T07:44:11.000Z</t>
  </si>
  <si>
    <t>2021-08-22T09:25:25.000Z</t>
  </si>
  <si>
    <t>2021-08-22T07:36:50.000Z</t>
  </si>
  <si>
    <t>2021-08-22T07:50:57.000Z</t>
  </si>
  <si>
    <t>2021-08-22T09:19:08.000Z</t>
  </si>
  <si>
    <t>2021-08-22T09:25:26.000Z</t>
  </si>
  <si>
    <t>2021-08-22T05:36:14.000Z</t>
  </si>
  <si>
    <t>2021-08-22T09:06:02.000Z</t>
  </si>
  <si>
    <t>2021-08-22T09:25:27.000Z</t>
  </si>
  <si>
    <t>2021-08-22T09:25:28.000Z</t>
  </si>
  <si>
    <t>2021-08-22T05:29:04.000Z</t>
  </si>
  <si>
    <t>2021-08-22T05:42:54.000Z</t>
  </si>
  <si>
    <t>2021-08-22T07:44:12.000Z</t>
  </si>
  <si>
    <t>2021-08-22T05:29:05.000Z</t>
  </si>
  <si>
    <t>2021-08-22T05:36:15.000Z</t>
  </si>
  <si>
    <t>2021-08-22T07:50:58.000Z</t>
  </si>
  <si>
    <t>2021-08-22T09:25:29.000Z</t>
  </si>
  <si>
    <t>2021-08-22T07:36:51.000Z</t>
  </si>
  <si>
    <t>2021-08-22T07:50:59.000Z</t>
  </si>
  <si>
    <t>2021-08-22T09:19:09.000Z</t>
  </si>
  <si>
    <t>2021-08-22T05:42:55.000Z</t>
  </si>
  <si>
    <t>2021-08-22T05:29:06.000Z</t>
  </si>
  <si>
    <t>2021-08-22T05:36:16.000Z</t>
  </si>
  <si>
    <t>2021-08-22T09:06:03.000Z</t>
  </si>
  <si>
    <t>2021-08-22T05:42:56.000Z</t>
  </si>
  <si>
    <t>2021-08-22T07:44:13.000Z</t>
  </si>
  <si>
    <t>2021-08-22T09:25:30.000Z</t>
  </si>
  <si>
    <t>2021-08-22T05:36:17.000Z</t>
  </si>
  <si>
    <t>2021-08-22T07:36:52.000Z</t>
  </si>
  <si>
    <t>2021-08-22T07:51:00.000Z</t>
  </si>
  <si>
    <t>2021-08-22T09:19:11.000Z</t>
  </si>
  <si>
    <t>2021-08-22T09:19:12.000Z</t>
  </si>
  <si>
    <t>2021-08-22T05:29:07.000Z</t>
  </si>
  <si>
    <t>2021-08-22T05:36:18.000Z</t>
  </si>
  <si>
    <t>2021-08-22T05:42:58.000Z</t>
  </si>
  <si>
    <t>2021-08-22T09:06:04.000Z</t>
  </si>
  <si>
    <t>2021-08-22T05:29:09.000Z</t>
  </si>
  <si>
    <t>2021-08-22T05:36:19.000Z</t>
  </si>
  <si>
    <t>2021-08-22T05:42:59.000Z</t>
  </si>
  <si>
    <t>2021-08-22T07:36:53.000Z</t>
  </si>
  <si>
    <t>!'</t>
  </si>
  <si>
    <t>2021-08-22T07:44:14.000Z</t>
  </si>
  <si>
    <t>2021-08-22T07:51:01.000Z</t>
  </si>
  <si>
    <t>2021-08-22T05:29:10.000Z</t>
  </si>
  <si>
    <t>2021-08-22T05:43:00.000Z</t>
  </si>
  <si>
    <t>2021-08-22T09:25:31.000Z</t>
  </si>
  <si>
    <t>2021-08-22T07:44:15.000Z</t>
  </si>
  <si>
    <t>2021-08-22T09:19:13.000Z</t>
  </si>
  <si>
    <t>+'</t>
  </si>
  <si>
    <t>2021-08-22T05:36:20.000Z</t>
  </si>
  <si>
    <t>2021-08-22T05:29:11.000Z</t>
  </si>
  <si>
    <t>2021-08-22T05:43:01.000Z</t>
  </si>
  <si>
    <t>2021-08-22T09:06:05.000Z</t>
  </si>
  <si>
    <t>2021-08-22T09:19:14.000Z</t>
  </si>
  <si>
    <t>2021-08-22T09:25:32.000Z</t>
  </si>
  <si>
    <t>2021-08-22T05:36:21.000Z</t>
  </si>
  <si>
    <t>2021-08-22T05:43:02.000Z</t>
  </si>
  <si>
    <t>2021-08-22T07:44:19.000Z</t>
  </si>
  <si>
    <t>2021-08-22T07:51:02.000Z</t>
  </si>
  <si>
    <t>2021-08-22T07:36:54.000Z</t>
  </si>
  <si>
    <t>2021-08-22T07:44:20.000Z</t>
  </si>
  <si>
    <t>2021-08-22T09:25:33.000Z</t>
  </si>
  <si>
    <t>2021-08-22T05:43:03.000Z</t>
  </si>
  <si>
    <t>÷'</t>
  </si>
  <si>
    <t>2021-08-22T07:51:03.000Z</t>
  </si>
  <si>
    <t>2021-08-22T09:06:07.000Z</t>
  </si>
  <si>
    <t>2021-08-22T05:29:12.000Z</t>
  </si>
  <si>
    <t>2021-08-22T07:44:21.000Z</t>
  </si>
  <si>
    <t>2021-08-22T09:06:09.000Z</t>
  </si>
  <si>
    <t>2021-08-22T09:19:15.000Z</t>
  </si>
  <si>
    <t>2021-08-22T05:36:22.000Z</t>
  </si>
  <si>
    <t>2021-08-22T07:36:55.000Z</t>
  </si>
  <si>
    <t xml:space="preserve">
 '</t>
  </si>
  <si>
    <t>2021-08-22T09:25:34.000Z</t>
  </si>
  <si>
    <t>2021-08-22T05:36:24.000Z</t>
  </si>
  <si>
    <t>2021-08-22T07:51:04.000Z</t>
  </si>
  <si>
    <t>2021-08-22T05:36:25.000Z</t>
  </si>
  <si>
    <t>2021-08-22T05:43:04.000Z</t>
  </si>
  <si>
    <t>2021-08-22T07:36:56.000Z</t>
  </si>
  <si>
    <t>2021-08-22T09:19:16.000Z</t>
  </si>
  <si>
    <t>2021-08-22T05:29:13.000Z</t>
  </si>
  <si>
    <t>2021-08-22T07:44:22.000Z</t>
  </si>
  <si>
    <t>2021-08-22T07:37:01.000Z</t>
  </si>
  <si>
    <t>2021-08-22T07:51:08.000Z</t>
  </si>
  <si>
    <t>2021-08-22T09:25:35.000Z</t>
  </si>
  <si>
    <t>2021-08-22T05:43:05.000Z</t>
  </si>
  <si>
    <t>2021-08-22T07:51:09.000Z</t>
  </si>
  <si>
    <t>2021-08-22T09:19:17.000Z</t>
  </si>
  <si>
    <t>2021-08-22T05:43:06.000Z</t>
  </si>
  <si>
    <t>2021-08-22T07:37:02.000Z</t>
  </si>
  <si>
    <t>2021-08-22T07:51:10.000Z</t>
  </si>
  <si>
    <t>2021-08-22T09:06:10.000Z</t>
  </si>
  <si>
    <t>2021-08-22T09:25:36.000Z</t>
  </si>
  <si>
    <t>2021-08-22T05:29:15.000Z</t>
  </si>
  <si>
    <t>2021-08-22T07:44:23.000Z</t>
  </si>
  <si>
    <t>2021-08-22T09:19:18.000Z</t>
  </si>
  <si>
    <t>2021-08-22T05:29:16.000Z</t>
  </si>
  <si>
    <t>☆'</t>
  </si>
  <si>
    <t>2021-08-22T09:19:21.000Z</t>
  </si>
  <si>
    <t>2021-08-22T09:25:37.000Z</t>
  </si>
  <si>
    <t>2021-08-22T07:37:03.000Z</t>
  </si>
  <si>
    <t>2021-08-22T07:51:11.000Z</t>
  </si>
  <si>
    <t>2021-08-22T09:19:22.000Z</t>
  </si>
  <si>
    <t>2021-08-22T05:43:07.000Z</t>
  </si>
  <si>
    <t>2021-08-22T07:37:04.000Z</t>
  </si>
  <si>
    <t>2021-08-22T07:44:24.000Z</t>
  </si>
  <si>
    <t>2021-08-22T09:06:11.000Z</t>
  </si>
  <si>
    <t>2021-08-22T09:19:23.000Z</t>
  </si>
  <si>
    <t>-'</t>
  </si>
  <si>
    <t>2021-08-22T05:29:17.000Z</t>
  </si>
  <si>
    <t>2021-08-22T05:43:08.000Z</t>
  </si>
  <si>
    <t>2021-08-22T09:06:12.000Z</t>
  </si>
  <si>
    <t>2021-08-22T09:25:39.000Z</t>
  </si>
  <si>
    <t>2021-08-22T05:29:18.000Z</t>
  </si>
  <si>
    <t>2021-08-22T07:37:05.000Z</t>
  </si>
  <si>
    <t>2021-08-22T07:44:26.000Z</t>
  </si>
  <si>
    <t>2021-08-22T09:19:24.000Z</t>
  </si>
  <si>
    <t>2021-08-22T09:25:40.000Z</t>
  </si>
  <si>
    <t>2021-08-22T07:51:12.000Z</t>
  </si>
  <si>
    <t>2021-08-22T09:06:18.000Z</t>
  </si>
  <si>
    <t>2021-08-22T09:25:41.000Z</t>
  </si>
  <si>
    <t>2021-08-22T09:25:42.000Z</t>
  </si>
  <si>
    <t>2021-08-22T07:37:06.000Z</t>
  </si>
  <si>
    <t>2021-08-22T09:06:19.000Z</t>
  </si>
  <si>
    <t>2021-08-22T09:19:25.000Z</t>
  </si>
  <si>
    <t>2021-08-22T09:25:43.000Z</t>
  </si>
  <si>
    <t>2021-08-22T07:37:07.000Z</t>
  </si>
  <si>
    <t>2021-08-22T07:44:27.000Z</t>
  </si>
  <si>
    <t>2021-08-22T07:51:13.000Z</t>
  </si>
  <si>
    <t>2021-08-22T09:06:21.000Z</t>
  </si>
  <si>
    <t>2021-08-22T09:06:22.000Z</t>
  </si>
  <si>
    <t>2021-08-22T09:19:26.000Z</t>
  </si>
  <si>
    <t>2021-08-22T09:25:44.000Z</t>
  </si>
  <si>
    <t>2021-08-22T07:37:09.000Z</t>
  </si>
  <si>
    <t>2021-08-22T07:51:14.000Z</t>
  </si>
  <si>
    <t>2021-08-22T09:06:23.000Z</t>
  </si>
  <si>
    <t>2021-08-22T09:19:27.000Z</t>
  </si>
  <si>
    <t>2021-08-22T07:37:10.000Z</t>
  </si>
  <si>
    <t>2021-08-22T07:51:15.000Z</t>
  </si>
  <si>
    <t>2021-08-22T09:06:24.000Z</t>
  </si>
  <si>
    <t>2021-08-22T07:51:16.000Z</t>
  </si>
  <si>
    <t>2021-08-22T09:25:45.000Z</t>
  </si>
  <si>
    <t>2021-08-22T07:51:17.000Z</t>
  </si>
  <si>
    <t>2021-08-22T09:06:25.000Z</t>
  </si>
  <si>
    <t>2021-08-22T09:25:46.000Z</t>
  </si>
  <si>
    <t>2021-08-22T09:06:26.000Z</t>
  </si>
  <si>
    <t>2021-08-22T09:25:47.000Z</t>
  </si>
  <si>
    <t>2021-08-22T09:06:27.000Z</t>
  </si>
  <si>
    <t>2021-08-22T09:25:48.000Z</t>
  </si>
  <si>
    <t>2021-08-22T09:25:49.000Z</t>
  </si>
  <si>
    <t>2021-08-22T09:25:50.000Z</t>
  </si>
  <si>
    <t>2021-08-22T09:25:51.000Z</t>
  </si>
  <si>
    <t>2021-08-22T09:25:52.000Z</t>
  </si>
  <si>
    <t>2021-08-22T09:25:53.000Z</t>
  </si>
  <si>
    <t>2021-08-22T09:25:55.000Z</t>
  </si>
  <si>
    <t>2021-08-22T09:25:56.000Z</t>
  </si>
  <si>
    <t xml:space="preserve"> Trial 1</t>
  </si>
  <si>
    <t>2021-08-20T12:55:22.000Z</t>
  </si>
  <si>
    <t>2021-08-20T13:01:26.000Z</t>
  </si>
  <si>
    <t>2021-08-20T13:08:25.000Z</t>
  </si>
  <si>
    <t>2021-08-20T14:16:30.000Z</t>
  </si>
  <si>
    <t>2021-08-20T14:23:26.000Z</t>
  </si>
  <si>
    <t>2021-08-20T14:33:07.000Z</t>
  </si>
  <si>
    <t>2021-08-20T15:28:53.000Z</t>
  </si>
  <si>
    <t>2021-08-20T15:37:52.000Z</t>
  </si>
  <si>
    <t>L'</t>
  </si>
  <si>
    <t>2021-08-20T15:49:37.000Z</t>
  </si>
  <si>
    <t>2021-08-20T12:55:23.000Z</t>
  </si>
  <si>
    <t>2021-08-20T15:49:38.000Z</t>
  </si>
  <si>
    <t>2021-08-20T13:01:27.000Z</t>
  </si>
  <si>
    <t>2021-08-20T13:08:26.000Z</t>
  </si>
  <si>
    <t>2021-08-20T14:23:27.000Z</t>
  </si>
  <si>
    <t>2021-08-20T15:28:54.000Z</t>
  </si>
  <si>
    <t>2021-08-20T15:37:53.000Z</t>
  </si>
  <si>
    <t>2021-08-20T14:16:31.000Z</t>
  </si>
  <si>
    <t>2021-08-20T14:33:08.000Z</t>
  </si>
  <si>
    <t>2021-08-20T15:49:39.000Z</t>
  </si>
  <si>
    <t>2021-08-20T12:55:24.000Z</t>
  </si>
  <si>
    <t>2021-08-20T13:01:28.000Z</t>
  </si>
  <si>
    <t>2021-08-20T13:08:27.000Z</t>
  </si>
  <si>
    <t>2021-08-20T14:23:28.000Z</t>
  </si>
  <si>
    <t>2021-08-20T14:33:09.000Z</t>
  </si>
  <si>
    <t>2021-08-20T15:37:54.000Z</t>
  </si>
  <si>
    <t>2021-08-20T13:01:29.000Z</t>
  </si>
  <si>
    <t>2021-08-20T14:16:32.000Z</t>
  </si>
  <si>
    <t>2021-08-20T15:28:55.000Z</t>
  </si>
  <si>
    <t>2021-08-20T15:49:40.000Z</t>
  </si>
  <si>
    <t>2021-08-20T12:55:25.000Z</t>
  </si>
  <si>
    <t>2021-08-20T13:08:28.000Z</t>
  </si>
  <si>
    <t>2021-08-20T12:55:26.000Z</t>
  </si>
  <si>
    <t>2021-08-20T15:37:55.000Z</t>
  </si>
  <si>
    <t>2021-08-20T12:55:27.000Z</t>
  </si>
  <si>
    <t>2021-08-20T14:23:29.000Z</t>
  </si>
  <si>
    <t>2021-08-20T14:33:10.000Z</t>
  </si>
  <si>
    <t>2021-08-20T12:55:28.000Z</t>
  </si>
  <si>
    <t>2021-08-20T15:28:56.000Z</t>
  </si>
  <si>
    <t>2021-08-20T13:01:30.000Z</t>
  </si>
  <si>
    <t>2021-08-20T14:16:33.000Z</t>
  </si>
  <si>
    <t>2021-08-20T15:49:41.000Z</t>
  </si>
  <si>
    <t>&gt;'</t>
  </si>
  <si>
    <t>2021-08-20T13:08:29.000Z</t>
  </si>
  <si>
    <t>2021-08-20T14:23:32.000Z</t>
  </si>
  <si>
    <t>2021-08-20T14:33:11.000Z</t>
  </si>
  <si>
    <t>2021-08-20T15:28:57.000Z</t>
  </si>
  <si>
    <t>2021-08-20T15:37:56.000Z</t>
  </si>
  <si>
    <t>2021-08-20T13:01:31.000Z</t>
  </si>
  <si>
    <t>2021-08-20T13:08:30.000Z</t>
  </si>
  <si>
    <t>2021-08-20T14:16:35.000Z</t>
  </si>
  <si>
    <t>2021-08-20T14:23:33.000Z</t>
  </si>
  <si>
    <t>2021-08-20T15:37:57.000Z</t>
  </si>
  <si>
    <t>2021-08-20T13:01:32.000Z</t>
  </si>
  <si>
    <t>2021-08-20T13:08:31.000Z</t>
  </si>
  <si>
    <t>2021-08-20T14:16:36.000Z</t>
  </si>
  <si>
    <t>2021-08-20T14:33:12.000Z</t>
  </si>
  <si>
    <t>2021-08-20T15:37:58.000Z</t>
  </si>
  <si>
    <t>2021-08-20T15:49:42.000Z</t>
  </si>
  <si>
    <t>2021-08-20T12:55:29.000Z</t>
  </si>
  <si>
    <t>2021-08-20T14:16:37.000Z</t>
  </si>
  <si>
    <t>2021-08-20T14:23:34.000Z</t>
  </si>
  <si>
    <t>2021-08-20T15:37:59.000Z</t>
  </si>
  <si>
    <t>2021-08-20T13:01:33.000Z</t>
  </si>
  <si>
    <t>2021-08-20T14:33:13.000Z</t>
  </si>
  <si>
    <t>2021-08-20T15:28:58.000Z</t>
  </si>
  <si>
    <t>2021-08-20T15:38:00.000Z</t>
  </si>
  <si>
    <t>2021-08-20T14:33:14.000Z</t>
  </si>
  <si>
    <t>2021-08-20T13:01:35.000Z</t>
  </si>
  <si>
    <t>2021-08-20T13:08:32.000Z</t>
  </si>
  <si>
    <t>2021-08-20T14:23:35.000Z</t>
  </si>
  <si>
    <t>2021-08-20T14:33:15.000Z</t>
  </si>
  <si>
    <t>2021-08-20T15:38:01.000Z</t>
  </si>
  <si>
    <t>2021-08-20T13:01:36.000Z</t>
  </si>
  <si>
    <t>2021-08-20T14:33:17.000Z</t>
  </si>
  <si>
    <t>2021-08-20T15:49:43.000Z</t>
  </si>
  <si>
    <t>2021-08-20T12:55:30.000Z</t>
  </si>
  <si>
    <t>2021-08-20T13:01:37.000Z</t>
  </si>
  <si>
    <t>2021-08-20T14:16:38.000Z</t>
  </si>
  <si>
    <t>2021-08-20T15:28:59.000Z</t>
  </si>
  <si>
    <t>2021-08-20T15:49:44.000Z</t>
  </si>
  <si>
    <t>2021-08-20T13:08:33.000Z</t>
  </si>
  <si>
    <t>2021-08-20T14:23:36.000Z</t>
  </si>
  <si>
    <t>2021-08-20T14:33:18.000Z</t>
  </si>
  <si>
    <t>2021-08-20T15:38:02.000Z</t>
  </si>
  <si>
    <t>2021-08-20T12:55:32.000Z</t>
  </si>
  <si>
    <t>2021-08-20T13:01:38.000Z</t>
  </si>
  <si>
    <t>2021-08-20T14:16:39.000Z</t>
  </si>
  <si>
    <t>2021-08-20T15:49:45.000Z</t>
  </si>
  <si>
    <t>2021-08-20T15:29:00.000Z</t>
  </si>
  <si>
    <t>2021-08-20T15:49:46.000Z</t>
  </si>
  <si>
    <t>2021-08-20T15:49:47.000Z</t>
  </si>
  <si>
    <t>2021-08-20T12:55:33.000Z</t>
  </si>
  <si>
    <t>2021-08-20T13:08:34.000Z</t>
  </si>
  <si>
    <t>2021-08-20T14:16:40.000Z</t>
  </si>
  <si>
    <t>2021-08-20T14:33:21.000Z</t>
  </si>
  <si>
    <t>2021-08-20T15:38:03.000Z</t>
  </si>
  <si>
    <t>2021-08-20T14:23:37.000Z</t>
  </si>
  <si>
    <t>2021-08-20T13:01:39.000Z</t>
  </si>
  <si>
    <t>2021-08-20T13:08:35.000Z</t>
  </si>
  <si>
    <t>2021-08-20T14:16:41.000Z</t>
  </si>
  <si>
    <t>2021-08-20T15:29:01.000Z</t>
  </si>
  <si>
    <t>2021-08-20T15:49:49.000Z</t>
  </si>
  <si>
    <t>2021-08-20T12:55:34.000Z</t>
  </si>
  <si>
    <t>2021-08-20T14:33:22.000Z</t>
  </si>
  <si>
    <t>2021-08-20T15:38:04.000Z</t>
  </si>
  <si>
    <t>2021-08-20T13:08:36.000Z</t>
  </si>
  <si>
    <t>2021-08-20T14:23:38.000Z</t>
  </si>
  <si>
    <t>2021-08-20T14:33:24.000Z</t>
  </si>
  <si>
    <t>2021-08-20T15:49:50.000Z</t>
  </si>
  <si>
    <t>2021-08-20T13:01:40.000Z</t>
  </si>
  <si>
    <t>2021-08-20T14:16:42.000Z</t>
  </si>
  <si>
    <t>2021-08-20T15:29:02.000Z</t>
  </si>
  <si>
    <t>2021-08-20T15:38:05.000Z</t>
  </si>
  <si>
    <t>2021-08-20T12:55:38.000Z</t>
  </si>
  <si>
    <t>2021-08-20T15:29:04.000Z</t>
  </si>
  <si>
    <t>2021-08-20T13:01:41.000Z</t>
  </si>
  <si>
    <t>2021-08-20T13:08:37.000Z</t>
  </si>
  <si>
    <t>2021-08-20T14:23:39.000Z</t>
  </si>
  <si>
    <t>2021-08-20T14:33:25.000Z</t>
  </si>
  <si>
    <t>2021-08-20T15:29:05.000Z</t>
  </si>
  <si>
    <t>2021-08-20T12:55:39.000Z</t>
  </si>
  <si>
    <t>2021-08-20T13:01:42.000Z</t>
  </si>
  <si>
    <t>2021-08-20T14:16:43.000Z</t>
  </si>
  <si>
    <t>2021-08-20T15:29:06.000Z</t>
  </si>
  <si>
    <t>2021-08-20T15:49:51.000Z</t>
  </si>
  <si>
    <t>2021-08-20T12:55:43.000Z</t>
  </si>
  <si>
    <t>2021-08-20T13:08:38.000Z</t>
  </si>
  <si>
    <t>2021-08-20T14:23:40.000Z</t>
  </si>
  <si>
    <t>2021-08-20T12:55:44.000Z</t>
  </si>
  <si>
    <t>2021-08-20T13:08:40.000Z</t>
  </si>
  <si>
    <t>2021-08-20T15:38:06.000Z</t>
  </si>
  <si>
    <t>2021-08-20T13:08:43.000Z</t>
  </si>
  <si>
    <t>2021-08-20T14:16:45.000Z</t>
  </si>
  <si>
    <t>2021-08-20T14:33:27.000Z</t>
  </si>
  <si>
    <t>2021-08-20T15:29:07.000Z</t>
  </si>
  <si>
    <t>2021-08-20T15:49:52.000Z</t>
  </si>
  <si>
    <t>2021-08-20T12:55:45.000Z</t>
  </si>
  <si>
    <t>2021-08-20T14:16:46.000Z</t>
  </si>
  <si>
    <t>2021-08-20T15:38:07.000Z</t>
  </si>
  <si>
    <t>2021-08-20T12:55:46.000Z</t>
  </si>
  <si>
    <t>2021-08-20T14:23:41.000Z</t>
  </si>
  <si>
    <t>2021-08-20T15:38:08.000Z</t>
  </si>
  <si>
    <t>2021-08-20T15:49:53.000Z</t>
  </si>
  <si>
    <t>2021-08-20T13:01:44.000Z</t>
  </si>
  <si>
    <t>2021-08-20T13:08:46.000Z</t>
  </si>
  <si>
    <t>2021-08-20T14:16:47.000Z</t>
  </si>
  <si>
    <t>2021-08-20T14:23:42.000Z</t>
  </si>
  <si>
    <t>2021-08-20T12:55:47.000Z</t>
  </si>
  <si>
    <t>2021-08-20T14:16:50.000Z</t>
  </si>
  <si>
    <t>2021-08-20T14:33:28.000Z</t>
  </si>
  <si>
    <t>2021-08-20T15:38:09.000Z</t>
  </si>
  <si>
    <t>2021-08-20T15:49:54.000Z</t>
  </si>
  <si>
    <t>2021-08-20T13:08:47.000Z</t>
  </si>
  <si>
    <t>2021-08-20T14:16:52.000Z</t>
  </si>
  <si>
    <t>2021-08-20T15:29:08.000Z</t>
  </si>
  <si>
    <t>2021-08-20T13:01:45.000Z</t>
  </si>
  <si>
    <t>2021-08-20T13:08:50.000Z</t>
  </si>
  <si>
    <t>2021-08-20T14:16:53.000Z</t>
  </si>
  <si>
    <t>2021-08-20T14:33:29.000Z</t>
  </si>
  <si>
    <t>2021-08-20T15:29:09.000Z</t>
  </si>
  <si>
    <t>2021-08-20T15:49:55.000Z</t>
  </si>
  <si>
    <t>2021-08-20T12:55:48.000Z</t>
  </si>
  <si>
    <t>2021-08-20T13:08:52.000Z</t>
  </si>
  <si>
    <t>2021-08-20T14:16:54.000Z</t>
  </si>
  <si>
    <t>2021-08-20T14:23:43.000Z</t>
  </si>
  <si>
    <t>2021-08-20T15:38:10.000Z</t>
  </si>
  <si>
    <t>2021-08-20T12:55:49.000Z</t>
  </si>
  <si>
    <t>2021-08-20T13:01:46.000Z</t>
  </si>
  <si>
    <t>2021-08-20T13:08:54.000Z</t>
  </si>
  <si>
    <t>2021-08-20T14:23:44.000Z</t>
  </si>
  <si>
    <t>2021-08-20T14:33:30.000Z</t>
  </si>
  <si>
    <t>2021-08-20T15:49:56.000Z</t>
  </si>
  <si>
    <t>2021-08-20T12:55:51.000Z</t>
  </si>
  <si>
    <t>2021-08-20T14:16:55.000Z</t>
  </si>
  <si>
    <t>2021-08-20T14:33:33.000Z</t>
  </si>
  <si>
    <t>2021-08-20T15:29:10.000Z</t>
  </si>
  <si>
    <t>2021-08-20T12:55:52.000Z</t>
  </si>
  <si>
    <t>2021-08-20T14:16:56.000Z</t>
  </si>
  <si>
    <t>2021-08-20T14:23:45.000Z</t>
  </si>
  <si>
    <t>2021-08-20T13:01:50.000Z</t>
  </si>
  <si>
    <t>2021-08-20T13:08:55.000Z</t>
  </si>
  <si>
    <t>2021-08-20T14:16:57.000Z</t>
  </si>
  <si>
    <t>2021-08-20T15:29:11.000Z</t>
  </si>
  <si>
    <t>2021-08-20T15:50:02.000Z</t>
  </si>
  <si>
    <t>2021-08-20T12:55:53.000Z</t>
  </si>
  <si>
    <t>2021-08-20T14:16:58.000Z</t>
  </si>
  <si>
    <t>2021-08-20T14:33:38.000Z</t>
  </si>
  <si>
    <t>2021-08-20T15:38:11.000Z</t>
  </si>
  <si>
    <t>2021-08-20T15:50:04.000Z</t>
  </si>
  <si>
    <t>2021-08-20T13:08:56.000Z</t>
  </si>
  <si>
    <t>2021-08-20T14:23:48.000Z</t>
  </si>
  <si>
    <t>2021-08-20T14:33:39.000Z</t>
  </si>
  <si>
    <t>2021-08-20T15:50:05.000Z</t>
  </si>
  <si>
    <t>2021-08-20T13:01:54.000Z</t>
  </si>
  <si>
    <t>2021-08-20T13:08:57.000Z</t>
  </si>
  <si>
    <t>2021-08-20T15:29:12.000Z</t>
  </si>
  <si>
    <t>2021-08-20T13:01:55.000Z</t>
  </si>
  <si>
    <t>2021-08-20T13:08:58.000Z</t>
  </si>
  <si>
    <t>2021-08-20T15:29:13.000Z</t>
  </si>
  <si>
    <t>2021-08-20T15:38:13.000Z</t>
  </si>
  <si>
    <t>2021-08-20T15:50:06.000Z</t>
  </si>
  <si>
    <t>2021-08-20T14:23:53.000Z</t>
  </si>
  <si>
    <t>2021-08-20T14:33:40.000Z</t>
  </si>
  <si>
    <t>2021-08-20T15:38:14.000Z</t>
  </si>
  <si>
    <t>ㅔ'</t>
  </si>
  <si>
    <t>2021-08-20T15:50:07.000Z</t>
  </si>
  <si>
    <t>2021-08-20T13:01:56.000Z</t>
  </si>
  <si>
    <t>2021-08-20T14:23:54.000Z</t>
  </si>
  <si>
    <t>2021-08-20T14:33:41.000Z</t>
  </si>
  <si>
    <t>2021-08-20T13:01:57.000Z</t>
  </si>
  <si>
    <t>2021-08-20T14:23:55.000Z</t>
  </si>
  <si>
    <t>2021-08-20T14:33:42.000Z</t>
  </si>
  <si>
    <t>P'</t>
  </si>
  <si>
    <t>2021-08-20T15:50:08.000Z</t>
  </si>
  <si>
    <t>2021-08-20T15:38:17.000Z</t>
  </si>
  <si>
    <t>2021-08-20T13:01:58.000Z</t>
  </si>
  <si>
    <t>2021-08-20T14:33:44.000Z</t>
  </si>
  <si>
    <t>2021-08-20T15:29:14.000Z</t>
  </si>
  <si>
    <t>2021-08-20T15:50:10.000Z</t>
  </si>
  <si>
    <t>2021-08-20T14:23:56.000Z</t>
  </si>
  <si>
    <t>2021-08-20T14:33:45.000Z</t>
  </si>
  <si>
    <t>2021-08-20T14:33:46.000Z</t>
  </si>
  <si>
    <t>2021-08-20T15:29:15.000Z</t>
  </si>
  <si>
    <t>2021-08-20T15:38:24.000Z</t>
  </si>
  <si>
    <t>2021-08-20T13:01:59.000Z</t>
  </si>
  <si>
    <t>2021-08-20T15:29:16.000Z</t>
  </si>
  <si>
    <t>2021-08-20T15:38:25.000Z</t>
  </si>
  <si>
    <t>2021-08-20T15:50:11.000Z</t>
  </si>
  <si>
    <t>2021-08-20T14:23:57.000Z</t>
  </si>
  <si>
    <t>2021-08-20T15:38:26.000Z</t>
  </si>
  <si>
    <t>2021-08-20T13:02:02.000Z</t>
  </si>
  <si>
    <t>2021-08-20T15:29:17.000Z</t>
  </si>
  <si>
    <t>2021-08-20T15:50:12.000Z</t>
  </si>
  <si>
    <t>2021-08-20T13:02:03.000Z</t>
  </si>
  <si>
    <t>2021-08-20T14:23:59.000Z</t>
  </si>
  <si>
    <t>2021-08-20T15:29:20.000Z</t>
  </si>
  <si>
    <t>2021-08-20T15:38:27.000Z</t>
  </si>
  <si>
    <t>2021-08-20T15:50:13.000Z</t>
  </si>
  <si>
    <t>2021-08-20T14:24:00.000Z</t>
  </si>
  <si>
    <t>2021-08-20T15:38:28.000Z</t>
  </si>
  <si>
    <t>2021-08-20T15:50:16.000Z</t>
  </si>
  <si>
    <t>2021-08-20T13:02:04.000Z</t>
  </si>
  <si>
    <t>2021-08-20T15:29:29.000Z</t>
  </si>
  <si>
    <t>2021-08-20T15:38:30.000Z</t>
  </si>
  <si>
    <t>2021-08-20T14:24:01.000Z</t>
  </si>
  <si>
    <t>2021-08-20T15:50:21.000Z</t>
  </si>
  <si>
    <t>2021-08-20T15:29:30.000Z</t>
  </si>
  <si>
    <t>2021-08-20T15:50:22.000Z</t>
  </si>
  <si>
    <t>2021-08-20T15:38:35.000Z</t>
  </si>
  <si>
    <t>2021-08-20T15:29:31.000Z</t>
  </si>
  <si>
    <t>2021-08-20T15:29:32.000Z</t>
  </si>
  <si>
    <t>2021-08-20T15:38:36.000Z</t>
  </si>
  <si>
    <t>2021-08-20T15:29:33.000Z</t>
  </si>
  <si>
    <t>2021-08-20T15:29:34.000Z</t>
  </si>
  <si>
    <t>2021-08-20T15:29:35.000Z</t>
  </si>
  <si>
    <t>2021-08-20T15:29:36.000Z</t>
  </si>
  <si>
    <t>2021-08-20T15:29:37.000Z</t>
  </si>
  <si>
    <t>2021-08-20T15:29:38.000Z</t>
  </si>
  <si>
    <t>2021-08-20T15:29:39.000Z</t>
  </si>
  <si>
    <t>2021-08-23T11:36:38.000Z</t>
  </si>
  <si>
    <t>2021-08-23T11:46:49.000Z</t>
  </si>
  <si>
    <t>2021-08-23T11:54:33.000Z</t>
  </si>
  <si>
    <t>2021-08-23T13:10:18.000Z</t>
  </si>
  <si>
    <t>2021-08-23T13:18:04.000Z</t>
  </si>
  <si>
    <t>2021-08-23T13:25:11.000Z</t>
  </si>
  <si>
    <t>2021-08-23T14:33:42.000Z</t>
  </si>
  <si>
    <t>2021-08-23T14:41:35.000Z</t>
  </si>
  <si>
    <t>2021-08-23T14:49:26.000Z</t>
  </si>
  <si>
    <t>2021-08-23T14:49:27.000Z</t>
  </si>
  <si>
    <t>2021-08-23T11:36:39.000Z</t>
  </si>
  <si>
    <t>2021-08-23T11:46:50.000Z</t>
  </si>
  <si>
    <t>2021-08-23T13:10:19.000Z</t>
  </si>
  <si>
    <t>2021-08-23T14:41:36.000Z</t>
  </si>
  <si>
    <t>2021-08-23T13:18:05.000Z</t>
  </si>
  <si>
    <t>2021-08-23T13:25:12.000Z</t>
  </si>
  <si>
    <t>2021-08-23T14:33:43.000Z</t>
  </si>
  <si>
    <t>2021-08-23T13:10:20.000Z</t>
  </si>
  <si>
    <t>2021-08-23T14:49:28.000Z</t>
  </si>
  <si>
    <t>2021-08-23T11:54:34.000Z</t>
  </si>
  <si>
    <t>2021-08-23T11:54:35.000Z</t>
  </si>
  <si>
    <t>2021-08-23T13:10:21.000Z</t>
  </si>
  <si>
    <t>2021-08-23T13:18:06.000Z</t>
  </si>
  <si>
    <t>2021-08-23T13:25:13.000Z</t>
  </si>
  <si>
    <t>2021-08-23T14:33:45.000Z</t>
  </si>
  <si>
    <t>2021-08-23T14:41:37.000Z</t>
  </si>
  <si>
    <t>2021-08-23T14:49:29.000Z</t>
  </si>
  <si>
    <t>2021-08-23T11:36:40.000Z</t>
  </si>
  <si>
    <t>2021-08-23T11:46:51.000Z</t>
  </si>
  <si>
    <t>2021-08-23T13:25:14.000Z</t>
  </si>
  <si>
    <t>2021-08-23T11:54:36.000Z</t>
  </si>
  <si>
    <t>2021-08-23T13:10:22.000Z</t>
  </si>
  <si>
    <t>2021-08-23T13:18:07.000Z</t>
  </si>
  <si>
    <t>2021-08-23T13:25:17.000Z</t>
  </si>
  <si>
    <t>2021-08-23T14:33:46.000Z</t>
  </si>
  <si>
    <t>2021-08-23T14:41:38.000Z</t>
  </si>
  <si>
    <t>2021-08-23T14:49:31.000Z</t>
  </si>
  <si>
    <t>2021-08-23T11:54:37.000Z</t>
  </si>
  <si>
    <t>2021-08-23T13:10:23.000Z</t>
  </si>
  <si>
    <t>2021-08-23T13:25:18.000Z</t>
  </si>
  <si>
    <t>2021-08-23T11:46:52.000Z</t>
  </si>
  <si>
    <t>2021-08-23T13:25:19.000Z</t>
  </si>
  <si>
    <t>2021-08-23T11:36:41.000Z</t>
  </si>
  <si>
    <t>2021-08-23T13:18:08.000Z</t>
  </si>
  <si>
    <t>2021-08-23T14:33:47.000Z</t>
  </si>
  <si>
    <t>2021-08-23T14:49:32.000Z</t>
  </si>
  <si>
    <t>2021-08-23T11:54:38.000Z</t>
  </si>
  <si>
    <t>2021-08-23T13:10:24.000Z</t>
  </si>
  <si>
    <t>2021-08-23T13:18:09.000Z</t>
  </si>
  <si>
    <t>2021-08-23T14:33:48.000Z</t>
  </si>
  <si>
    <t>2021-08-23T14:41:39.000Z</t>
  </si>
  <si>
    <t>2021-08-23T11:46:53.000Z</t>
  </si>
  <si>
    <t>2021-08-23T11:54:39.000Z</t>
  </si>
  <si>
    <t>2021-08-23T13:10:25.000Z</t>
  </si>
  <si>
    <t>2021-08-23T13:18:10.000Z</t>
  </si>
  <si>
    <t>2021-08-23T13:25:20.000Z</t>
  </si>
  <si>
    <t>2021-08-23T14:33:49.000Z</t>
  </si>
  <si>
    <t>2021-08-23T14:41:40.000Z</t>
  </si>
  <si>
    <t>2021-08-23T14:49:33.000Z</t>
  </si>
  <si>
    <t/>
  </si>
  <si>
    <t>2021-08-23T11:46:54.000Z</t>
  </si>
  <si>
    <t>2021-08-23T11:54:40.000Z</t>
  </si>
  <si>
    <t>2021-08-23T13:25:22.000Z</t>
  </si>
  <si>
    <t>2021-08-23T14:33:50.000Z</t>
  </si>
  <si>
    <t>2021-08-23T11:36:42.000Z</t>
  </si>
  <si>
    <t>2021-08-23T11:46:55.000Z</t>
  </si>
  <si>
    <t>2021-08-23T13:18:11.000Z</t>
  </si>
  <si>
    <t>2021-08-23T14:49:34.000Z</t>
  </si>
  <si>
    <t>2021-08-23T11:36:43.000Z</t>
  </si>
  <si>
    <t>2021-08-23T13:10:26.000Z</t>
  </si>
  <si>
    <t>2021-08-23T13:25:23.000Z</t>
  </si>
  <si>
    <t>2021-08-23T14:41:41.000Z</t>
  </si>
  <si>
    <t>2021-08-23T11:54:41.000Z</t>
  </si>
  <si>
    <t>w'</t>
  </si>
  <si>
    <t>2021-08-23T14:33:51.000Z</t>
  </si>
  <si>
    <t>2021-08-23T11:46:56.000Z</t>
  </si>
  <si>
    <t>2021-08-23T13:10:27.000Z</t>
  </si>
  <si>
    <t>2021-08-23T13:18:12.000Z</t>
  </si>
  <si>
    <t>2021-08-23T13:25:24.000Z</t>
  </si>
  <si>
    <t>2021-08-23T14:49:35.000Z</t>
  </si>
  <si>
    <t>2021-08-23T11:36:44.000Z</t>
  </si>
  <si>
    <t>2021-08-23T13:18:13.000Z</t>
  </si>
  <si>
    <t>2021-08-23T14:41:42.000Z</t>
  </si>
  <si>
    <t>2021-08-23T11:46:57.000Z</t>
  </si>
  <si>
    <t>2021-08-23T11:54:42.000Z</t>
  </si>
  <si>
    <t>'</t>
  </si>
  <si>
    <t>2021-08-23T11:36:45.000Z</t>
  </si>
  <si>
    <t>2021-08-23T13:18:14.000Z</t>
  </si>
  <si>
    <t>2021-08-23T11:36:46.000Z</t>
  </si>
  <si>
    <t>2021-08-23T13:10:28.000Z</t>
  </si>
  <si>
    <t>2021-08-23T13:25:25.000Z</t>
  </si>
  <si>
    <t>2021-08-23T14:33:52.000Z</t>
  </si>
  <si>
    <t>2021-08-23T14:49:36.000Z</t>
  </si>
  <si>
    <t>2021-08-23T11:46:58.000Z</t>
  </si>
  <si>
    <t>2021-08-23T11:54:43.000Z</t>
  </si>
  <si>
    <t>2021-08-23T13:18:16.000Z</t>
  </si>
  <si>
    <t>2021-08-23T14:41:43.000Z</t>
  </si>
  <si>
    <t>2021-08-23T11:46:59.000Z</t>
  </si>
  <si>
    <t>2021-08-23T13:18:17.000Z</t>
  </si>
  <si>
    <t>2021-08-23T14:49:37.000Z</t>
  </si>
  <si>
    <t>2021-08-23T11:47:00.000Z</t>
  </si>
  <si>
    <t>2021-08-23T13:18:18.000Z</t>
  </si>
  <si>
    <t>2021-08-23T13:25:26.000Z</t>
  </si>
  <si>
    <t>2021-08-23T14:33:53.000Z</t>
  </si>
  <si>
    <t>2021-08-23T14:41:44.000Z</t>
  </si>
  <si>
    <t>2021-08-23T11:36:47.000Z</t>
  </si>
  <si>
    <t>2021-08-23T11:54:44.000Z</t>
  </si>
  <si>
    <t>2021-08-23T13:10:29.000Z</t>
  </si>
  <si>
    <t>2021-08-23T13:25:27.000Z</t>
  </si>
  <si>
    <t>2021-08-23T14:49:38.000Z</t>
  </si>
  <si>
    <t>2021-08-23T13:10:30.000Z</t>
  </si>
  <si>
    <t>2021-08-23T14:41:45.000Z</t>
  </si>
  <si>
    <t>2021-08-23T13:18:19.000Z</t>
  </si>
  <si>
    <t>2021-08-23T14:49:39.000Z</t>
  </si>
  <si>
    <t>2021-08-23T11:47:01.000Z</t>
  </si>
  <si>
    <t>2021-08-23T13:10:31.000Z</t>
  </si>
  <si>
    <t>2021-08-23T13:25:28.000Z</t>
  </si>
  <si>
    <t>2021-08-23T14:33:54.000Z</t>
  </si>
  <si>
    <t>2021-08-23T14:41:46.000Z</t>
  </si>
  <si>
    <t>2021-08-23T14:49:40.000Z</t>
  </si>
  <si>
    <t>2021-08-23T11:36:48.000Z</t>
  </si>
  <si>
    <t>2021-08-23T11:54:45.000Z</t>
  </si>
  <si>
    <t>2021-08-23T13:18:20.000Z</t>
  </si>
  <si>
    <t>2021-08-23T14:33:55.000Z</t>
  </si>
  <si>
    <t>2021-08-23T11:54:46.000Z</t>
  </si>
  <si>
    <t>2021-08-23T13:18:21.000Z</t>
  </si>
  <si>
    <t>2021-08-23T14:41:47.000Z</t>
  </si>
  <si>
    <t>2021-08-23T14:49:41.000Z</t>
  </si>
  <si>
    <t>2021-08-23T13:25:30.000Z</t>
  </si>
  <si>
    <t>2021-08-23T11:47:02.000Z</t>
  </si>
  <si>
    <t>2021-08-23T13:10:32.000Z</t>
  </si>
  <si>
    <t>2021-08-23T14:33:56.000Z</t>
  </si>
  <si>
    <t>2021-08-23T14:49:42.000Z</t>
  </si>
  <si>
    <t>2021-08-23T11:54:48.000Z</t>
  </si>
  <si>
    <t>2021-08-23T13:25:31.000Z</t>
  </si>
  <si>
    <t>2021-08-23T14:41:48.000Z</t>
  </si>
  <si>
    <t>2021-08-23T11:36:49.000Z</t>
  </si>
  <si>
    <t>2021-08-23T14:41:49.000Z</t>
  </si>
  <si>
    <t>2021-08-23T14:49:43.000Z</t>
  </si>
  <si>
    <t>2021-08-23T11:54:49.000Z</t>
  </si>
  <si>
    <t>2021-08-23T13:10:33.000Z</t>
  </si>
  <si>
    <t>2021-08-23T13:18:23.000Z</t>
  </si>
  <si>
    <t>2021-08-23T13:25:32.000Z</t>
  </si>
  <si>
    <t>2021-08-23T11:47:03.000Z</t>
  </si>
  <si>
    <t>2021-08-23T11:54:50.000Z</t>
  </si>
  <si>
    <t>B'</t>
  </si>
  <si>
    <t>2021-08-23T13:25:33.000Z</t>
  </si>
  <si>
    <t>2021-08-23T11:54:52.000Z</t>
  </si>
  <si>
    <t>2021-08-23T13:10:34.000Z</t>
  </si>
  <si>
    <t>2021-08-23T14:33:57.000Z</t>
  </si>
  <si>
    <t>2021-08-23T14:41:50.000Z</t>
  </si>
  <si>
    <t>2021-08-23T14:49:44.000Z</t>
  </si>
  <si>
    <t>2021-08-23T11:36:50.000Z</t>
  </si>
  <si>
    <t>2021-08-23T11:54:54.000Z</t>
  </si>
  <si>
    <t>2021-08-23T13:18:24.000Z</t>
  </si>
  <si>
    <t>2021-08-23T13:25:34.000Z</t>
  </si>
  <si>
    <t>2021-08-23T14:33:58.000Z</t>
  </si>
  <si>
    <t>2021-08-23T14:41:51.000Z</t>
  </si>
  <si>
    <t>2021-08-23T11:47:04.000Z</t>
  </si>
  <si>
    <t>2021-08-23T11:54:57.000Z</t>
  </si>
  <si>
    <t>2021-08-23T13:18:25.000Z</t>
  </si>
  <si>
    <t>2021-08-23T13:25:36.000Z</t>
  </si>
  <si>
    <t>2021-08-23T14:49:45.000Z</t>
  </si>
  <si>
    <t>2021-08-23T11:36:51.000Z</t>
  </si>
  <si>
    <t>2021-08-23T13:10:35.000Z</t>
  </si>
  <si>
    <t>2021-08-23T14:33:59.000Z</t>
  </si>
  <si>
    <t>2021-08-23T14:41:52.000Z</t>
  </si>
  <si>
    <t>2021-08-23T14:49:46.000Z</t>
  </si>
  <si>
    <t>2021-08-23T11:54:58.000Z</t>
  </si>
  <si>
    <t>2021-08-23T13:10:36.000Z</t>
  </si>
  <si>
    <t>2021-08-23T13:18:26.000Z</t>
  </si>
  <si>
    <t>2021-08-23T13:25:37.000Z</t>
  </si>
  <si>
    <t>2021-08-23T14:34:00.000Z</t>
  </si>
  <si>
    <t>2021-08-23T14:41:54.000Z</t>
  </si>
  <si>
    <t>2021-08-23T11:47:05.000Z</t>
  </si>
  <si>
    <t>2021-08-23T11:54:59.000Z</t>
  </si>
  <si>
    <t>2021-08-23T14:34:02.000Z</t>
  </si>
  <si>
    <t>2021-08-23T14:41:55.000Z</t>
  </si>
  <si>
    <t>2021-08-23T14:49:48.000Z</t>
  </si>
  <si>
    <t>2021-08-23T13:10:37.000Z</t>
  </si>
  <si>
    <t>2021-08-23T13:18:30.000Z</t>
  </si>
  <si>
    <t>2021-08-23T14:34:03.000Z</t>
  </si>
  <si>
    <t>2021-08-23T14:41:56.000Z</t>
  </si>
  <si>
    <t>2021-08-23T11:36:52.000Z</t>
  </si>
  <si>
    <t>2021-08-23T13:18:31.000Z</t>
  </si>
  <si>
    <t>2021-08-23T13:25:38.000Z</t>
  </si>
  <si>
    <t>2021-08-23T14:34:05.000Z</t>
  </si>
  <si>
    <t>2021-08-23T14:41:57.000Z</t>
  </si>
  <si>
    <t>2021-08-23T14:49:50.000Z</t>
  </si>
  <si>
    <t>2021-08-23T11:47:06.000Z</t>
  </si>
  <si>
    <t>2021-08-23T13:10:43.000Z</t>
  </si>
  <si>
    <t>2021-08-23T13:18:32.000Z</t>
  </si>
  <si>
    <t>2021-08-23T14:34:06.000Z</t>
  </si>
  <si>
    <t>2021-08-23T14:41:58.000Z</t>
  </si>
  <si>
    <t>2021-08-23T14:49:51.000Z</t>
  </si>
  <si>
    <t>2021-08-23T11:36:53.000Z</t>
  </si>
  <si>
    <t>2021-08-23T11:47:07.000Z</t>
  </si>
  <si>
    <t>2021-08-23T11:55:00.000Z</t>
  </si>
  <si>
    <t>2021-08-23T13:10:45.000Z</t>
  </si>
  <si>
    <t>2021-08-23T14:34:07.000Z</t>
  </si>
  <si>
    <t>2021-08-23T14:41:59.000Z</t>
  </si>
  <si>
    <t>2021-08-23T11:36:55.000Z</t>
  </si>
  <si>
    <t>2021-08-23T13:10:48.000Z</t>
  </si>
  <si>
    <t>2021-08-23T13:25:39.000Z</t>
  </si>
  <si>
    <t>2021-08-23T14:34:08.000Z</t>
  </si>
  <si>
    <t>2021-08-23T11:36:57.000Z</t>
  </si>
  <si>
    <t>2021-08-23T11:47:08.000Z</t>
  </si>
  <si>
    <t>2021-08-23T11:55:01.000Z</t>
  </si>
  <si>
    <t>2021-08-23T13:10:49.000Z</t>
  </si>
  <si>
    <t>2021-08-23T13:18:33.000Z</t>
  </si>
  <si>
    <t>2021-08-23T14:42:00.000Z</t>
  </si>
  <si>
    <t>2021-08-23T14:49:52.000Z</t>
  </si>
  <si>
    <t>2021-08-23T11:36:59.000Z</t>
  </si>
  <si>
    <t>2021-08-23T11:47:13.000Z</t>
  </si>
  <si>
    <t>2021-08-23T11:55:02.000Z</t>
  </si>
  <si>
    <t>2021-08-23T13:10:50.000Z</t>
  </si>
  <si>
    <t>2021-08-23T13:18:34.000Z</t>
  </si>
  <si>
    <t>2021-08-23T14:34:10.000Z</t>
  </si>
  <si>
    <t>2021-08-23T11:47:14.000Z</t>
  </si>
  <si>
    <t>2021-08-23T11:55:03.000Z</t>
  </si>
  <si>
    <t>2021-08-23T13:10:51.000Z</t>
  </si>
  <si>
    <t>2021-08-23T13:25:41.000Z</t>
  </si>
  <si>
    <t>2021-08-23T11:37:00.000Z</t>
  </si>
  <si>
    <t>2021-08-23T11:47:15.000Z</t>
  </si>
  <si>
    <t>2021-08-23T13:10:52.000Z</t>
  </si>
  <si>
    <t>2021-08-23T13:25:43.000Z</t>
  </si>
  <si>
    <t>2021-08-23T14:42:01.000Z</t>
  </si>
  <si>
    <t>2021-08-23T14:49:53.000Z</t>
  </si>
  <si>
    <t>2021-08-23T11:37:01.000Z</t>
  </si>
  <si>
    <t>2021-08-23T11:47:17.000Z</t>
  </si>
  <si>
    <t>2021-08-23T13:18:35.000Z</t>
  </si>
  <si>
    <t>2021-08-23T14:42:02.000Z</t>
  </si>
  <si>
    <t>2021-08-23T11:47:18.000Z</t>
  </si>
  <si>
    <t>2021-08-23T13:25:44.000Z</t>
  </si>
  <si>
    <t>2021-08-23T14:34:11.000Z</t>
  </si>
  <si>
    <t>2021-08-23T14:42:03.000Z</t>
  </si>
  <si>
    <t>2021-08-23T14:49:54.000Z</t>
  </si>
  <si>
    <t>2021-08-23T11:47:20.000Z</t>
  </si>
  <si>
    <t>2021-08-23T13:10:53.000Z</t>
  </si>
  <si>
    <t>2021-08-23T13:18:36.000Z</t>
  </si>
  <si>
    <t>2021-08-23T14:34:12.000Z</t>
  </si>
  <si>
    <t>2021-08-23T14:42:04.000Z</t>
  </si>
  <si>
    <t>2021-08-23T11:37:02.000Z</t>
  </si>
  <si>
    <t>2021-08-23T13:18:37.000Z</t>
  </si>
  <si>
    <t>2021-08-23T14:34:13.000Z</t>
  </si>
  <si>
    <t>2021-08-23T14:49:55.000Z</t>
  </si>
  <si>
    <t>2021-08-23T13:10:54.000Z</t>
  </si>
  <si>
    <t>2021-08-23T14:34:15.000Z</t>
  </si>
  <si>
    <t>2021-08-23T14:49:56.000Z</t>
  </si>
  <si>
    <t>2021-08-23T11:37:03.000Z</t>
  </si>
  <si>
    <t>2021-08-23T13:10:55.000Z</t>
  </si>
  <si>
    <t>2021-08-23T14:34:16.000Z</t>
  </si>
  <si>
    <t>2021-08-23T11:37:04.000Z</t>
  </si>
  <si>
    <t>2021-08-23T11:47:21.000Z</t>
  </si>
  <si>
    <t>2021-08-23T13:10:56.000Z</t>
  </si>
  <si>
    <t>2021-08-23T13:18:38.000Z</t>
  </si>
  <si>
    <t>2021-08-23T14:34:17.000Z</t>
  </si>
  <si>
    <t>2021-08-23T14:49:57.000Z</t>
  </si>
  <si>
    <t>2021-08-23T11:37:06.000Z</t>
  </si>
  <si>
    <t>2021-08-23T11:37:07.000Z</t>
  </si>
  <si>
    <t>2021-08-23T11:47:22.000Z</t>
  </si>
  <si>
    <t>2021-08-23T13:10:57.000Z</t>
  </si>
  <si>
    <t>2021-08-23T11:47:24.000Z</t>
  </si>
  <si>
    <t>2021-08-23T11:37:08.000Z</t>
  </si>
  <si>
    <t>2021-08-23T11:47:25.000Z</t>
  </si>
  <si>
    <t>2021-08-22T12:34:21.000Z</t>
  </si>
  <si>
    <t>2021-08-22T12:40:44.000Z</t>
  </si>
  <si>
    <t>2021-08-22T12:48:57.000Z</t>
  </si>
  <si>
    <t>2021-08-22T14:17:57.000Z</t>
  </si>
  <si>
    <t>2021-08-22T14:26:54.000Z</t>
  </si>
  <si>
    <t>2021-08-22T14:33:33.000Z</t>
  </si>
  <si>
    <t>2021-08-22T15:20:07.000Z</t>
  </si>
  <si>
    <t>2021-08-22T15:27:49.000Z</t>
  </si>
  <si>
    <t>2021-08-22T15:35:48.000Z</t>
  </si>
  <si>
    <t>2021-08-22T14:17:58.000Z</t>
  </si>
  <si>
    <t>2021-08-22T15:20:08.000Z</t>
  </si>
  <si>
    <t>2021-08-22T15:27:50.000Z</t>
  </si>
  <si>
    <t>2021-08-22T12:34:22.000Z</t>
  </si>
  <si>
    <t>2021-08-22T12:40:45.000Z</t>
  </si>
  <si>
    <t>2021-08-22T12:48:58.000Z</t>
  </si>
  <si>
    <t>2021-08-22T14:26:55.000Z</t>
  </si>
  <si>
    <t>2021-08-22T14:33:34.000Z</t>
  </si>
  <si>
    <t>2021-08-22T15:35:49.000Z</t>
  </si>
  <si>
    <t>2021-08-22T14:26:56.000Z</t>
  </si>
  <si>
    <t>2021-08-22T15:20:09.000Z</t>
  </si>
  <si>
    <t>2021-08-22T12:34:23.000Z</t>
  </si>
  <si>
    <t>2021-08-22T12:40:46.000Z</t>
  </si>
  <si>
    <t>2021-08-22T14:17:59.000Z</t>
  </si>
  <si>
    <t>2021-08-22T15:27:51.000Z</t>
  </si>
  <si>
    <t>2021-08-22T12:40:47.000Z</t>
  </si>
  <si>
    <t>2021-08-22T14:33:35.000Z</t>
  </si>
  <si>
    <t>2021-08-22T15:27:52.000Z</t>
  </si>
  <si>
    <t>2021-08-22T15:35:50.000Z</t>
  </si>
  <si>
    <t>2021-08-22T12:40:48.000Z</t>
  </si>
  <si>
    <t>2021-08-22T12:48:59.000Z</t>
  </si>
  <si>
    <t>2021-08-22T14:18:01.000Z</t>
  </si>
  <si>
    <t>2021-08-22T14:26:57.000Z</t>
  </si>
  <si>
    <t>2021-08-22T14:33:37.000Z</t>
  </si>
  <si>
    <t>2021-08-22T15:20:11.000Z</t>
  </si>
  <si>
    <t>2021-08-22T15:27:53.000Z</t>
  </si>
  <si>
    <t>2021-08-22T14:18:02.000Z</t>
  </si>
  <si>
    <t>2021-08-22T14:26:59.000Z</t>
  </si>
  <si>
    <t>2021-08-22T14:33:39.000Z</t>
  </si>
  <si>
    <t>2021-08-22T15:20:13.000Z</t>
  </si>
  <si>
    <t>2021-08-22T15:27:55.000Z</t>
  </si>
  <si>
    <t>2021-08-22T15:35:51.000Z</t>
  </si>
  <si>
    <t>2021-08-22T14:27:00.000Z</t>
  </si>
  <si>
    <t>2021-08-22T15:27:56.000Z</t>
  </si>
  <si>
    <t>2021-08-22T12:34:24.000Z</t>
  </si>
  <si>
    <t>2021-08-22T12:49:00.000Z</t>
  </si>
  <si>
    <t>2021-08-22T14:33:40.000Z</t>
  </si>
  <si>
    <t>2021-08-22T15:20:14.000Z</t>
  </si>
  <si>
    <t>2021-08-22T15:35:52.000Z</t>
  </si>
  <si>
    <t>2021-08-22T12:40:50.000Z</t>
  </si>
  <si>
    <t>2021-08-22T12:49:01.000Z</t>
  </si>
  <si>
    <t>2021-08-22T14:18:03.000Z</t>
  </si>
  <si>
    <t>2021-08-22T14:27:01.000Z</t>
  </si>
  <si>
    <t>2021-08-22T15:35:53.000Z</t>
  </si>
  <si>
    <t>2021-08-22T12:34:26.000Z</t>
  </si>
  <si>
    <t>2021-08-22T12:40:52.000Z</t>
  </si>
  <si>
    <t>2021-08-22T12:49:03.000Z</t>
  </si>
  <si>
    <t>2021-08-22T15:35:54.000Z</t>
  </si>
  <si>
    <t>2021-08-22T12:34:27.000Z</t>
  </si>
  <si>
    <t>2021-08-22T12:40:53.000Z</t>
  </si>
  <si>
    <t>2021-08-22T14:27:02.000Z</t>
  </si>
  <si>
    <t>2021-08-22T15:20:16.000Z</t>
  </si>
  <si>
    <t>2021-08-22T15:27:57.000Z</t>
  </si>
  <si>
    <t>2021-08-22T14:18:04.000Z</t>
  </si>
  <si>
    <t>2021-08-22T14:33:41.000Z</t>
  </si>
  <si>
    <t>2021-08-22T12:49:04.000Z</t>
  </si>
  <si>
    <t>2021-08-22T15:28:00.000Z</t>
  </si>
  <si>
    <t>2021-08-22T15:35:55.000Z</t>
  </si>
  <si>
    <t>2021-08-22T12:34:28.000Z</t>
  </si>
  <si>
    <t>2021-08-22T12:40:54.000Z</t>
  </si>
  <si>
    <t>2021-08-22T15:20:17.000Z</t>
  </si>
  <si>
    <t>2021-08-22T15:28:01.000Z</t>
  </si>
  <si>
    <t>2021-08-22T14:27:03.000Z</t>
  </si>
  <si>
    <t>2021-08-22T12:40:55.000Z</t>
  </si>
  <si>
    <t>2021-08-22T12:49:05.000Z</t>
  </si>
  <si>
    <t>2021-08-22T14:33:42.000Z</t>
  </si>
  <si>
    <t>2021-08-22T12:34:29.000Z</t>
  </si>
  <si>
    <t>2021-08-22T14:18:05.000Z</t>
  </si>
  <si>
    <t>2021-08-22T14:33:43.000Z</t>
  </si>
  <si>
    <t>2021-08-22T15:20:18.000Z</t>
  </si>
  <si>
    <t>2021-08-22T15:28:02.000Z</t>
  </si>
  <si>
    <t>2021-08-22T15:35:56.000Z</t>
  </si>
  <si>
    <t>2021-08-22T14:33:44.000Z</t>
  </si>
  <si>
    <t>2021-08-22T14:18:06.000Z</t>
  </si>
  <si>
    <t>2021-08-22T14:27:04.000Z</t>
  </si>
  <si>
    <t>2021-08-22T14:33:47.000Z</t>
  </si>
  <si>
    <t>2021-08-22T15:28:03.000Z</t>
  </si>
  <si>
    <t>2021-08-22T12:40:56.000Z</t>
  </si>
  <si>
    <t>2021-08-22T14:18:08.000Z</t>
  </si>
  <si>
    <t>2021-08-22T14:27:05.000Z</t>
  </si>
  <si>
    <t>2021-08-22T15:35:58.000Z</t>
  </si>
  <si>
    <t>2021-08-22T15:20:21.000Z</t>
  </si>
  <si>
    <t>2021-08-22T12:34:30.000Z</t>
  </si>
  <si>
    <t>2021-08-22T12:49:06.000Z</t>
  </si>
  <si>
    <t>2021-08-22T14:27:10.000Z</t>
  </si>
  <si>
    <t>2021-08-22T15:28:05.000Z</t>
  </si>
  <si>
    <t>2021-08-22T14:18:09.000Z</t>
  </si>
  <si>
    <t>2021-08-22T12:34:31.000Z</t>
  </si>
  <si>
    <t>2021-08-22T12:40:57.000Z</t>
  </si>
  <si>
    <t>2021-08-22T12:49:07.000Z</t>
  </si>
  <si>
    <t>2021-08-22T14:27:11.000Z</t>
  </si>
  <si>
    <t>2021-08-22T14:33:48.000Z</t>
  </si>
  <si>
    <t>2021-08-22T12:34:32.000Z</t>
  </si>
  <si>
    <t>2021-08-22T12:49:09.000Z</t>
  </si>
  <si>
    <t>2021-08-22T15:28:08.000Z</t>
  </si>
  <si>
    <t>2021-08-22T15:36:00.000Z</t>
  </si>
  <si>
    <t>2021-08-22T12:49:11.000Z</t>
  </si>
  <si>
    <t>2021-08-22T14:18:11.000Z</t>
  </si>
  <si>
    <t>2021-08-22T14:33:49.000Z</t>
  </si>
  <si>
    <t>2021-08-22T15:20:22.000Z</t>
  </si>
  <si>
    <t>2021-08-22T12:34:33.000Z</t>
  </si>
  <si>
    <t>2021-08-22T12:40:59.000Z</t>
  </si>
  <si>
    <t>2021-08-22T14:27:12.000Z</t>
  </si>
  <si>
    <t>2021-08-22T15:36:01.000Z</t>
  </si>
  <si>
    <t>2021-08-22T14:27:13.000Z</t>
  </si>
  <si>
    <t>2021-08-22T14:33:50.000Z</t>
  </si>
  <si>
    <t>2021-08-22T15:20:23.000Z</t>
  </si>
  <si>
    <t>2021-08-22T15:28:09.000Z</t>
  </si>
  <si>
    <t>2021-08-22T12:34:34.000Z</t>
  </si>
  <si>
    <t>2021-08-22T12:41:00.000Z</t>
  </si>
  <si>
    <t>2021-08-22T12:49:12.000Z</t>
  </si>
  <si>
    <t>2021-08-22T14:33:52.000Z</t>
  </si>
  <si>
    <t>2021-08-22T15:20:24.000Z</t>
  </si>
  <si>
    <t>2021-08-22T14:18:12.000Z</t>
  </si>
  <si>
    <t>2021-08-22T14:27:14.000Z</t>
  </si>
  <si>
    <t>2021-08-22T15:28:10.000Z</t>
  </si>
  <si>
    <t>2021-08-22T15:36:02.000Z</t>
  </si>
  <si>
    <t>2021-08-22T12:41:01.000Z</t>
  </si>
  <si>
    <t>2021-08-22T12:49:14.000Z</t>
  </si>
  <si>
    <t>2021-08-22T14:33:53.000Z</t>
  </si>
  <si>
    <t>2021-08-22T15:20:25.000Z</t>
  </si>
  <si>
    <t>2021-08-22T15:28:11.000Z</t>
  </si>
  <si>
    <t>2021-08-22T12:34:35.000Z</t>
  </si>
  <si>
    <t>2021-08-22T14:18:13.000Z</t>
  </si>
  <si>
    <t>2021-08-22T14:27:16.000Z</t>
  </si>
  <si>
    <t>2021-08-22T15:28:13.000Z</t>
  </si>
  <si>
    <t>2021-08-22T15:36:03.000Z</t>
  </si>
  <si>
    <t>2021-08-22T12:34:36.000Z</t>
  </si>
  <si>
    <t>2021-08-22T12:41:03.000Z</t>
  </si>
  <si>
    <t>2021-08-22T14:18:14.000Z</t>
  </si>
  <si>
    <t>2021-08-22T15:20:26.000Z</t>
  </si>
  <si>
    <t>2021-08-22T15:36:04.000Z</t>
  </si>
  <si>
    <t>2021-08-22T14:18:15.000Z</t>
  </si>
  <si>
    <t>2021-08-22T12:34:37.000Z</t>
  </si>
  <si>
    <t>2021-08-22T12:49:15.000Z</t>
  </si>
  <si>
    <t>2021-08-22T14:18:19.000Z</t>
  </si>
  <si>
    <t>2021-08-22T14:33:55.000Z</t>
  </si>
  <si>
    <t>2021-08-22T15:28:15.000Z</t>
  </si>
  <si>
    <t>2021-08-22T12:41:04.000Z</t>
  </si>
  <si>
    <t>2021-08-22T14:27:19.000Z</t>
  </si>
  <si>
    <t>2021-08-22T14:33:56.000Z</t>
  </si>
  <si>
    <t>2021-08-22T15:20:27.000Z</t>
  </si>
  <si>
    <t>2021-08-22T15:36:05.000Z</t>
  </si>
  <si>
    <t>2021-08-22T12:34:39.000Z</t>
  </si>
  <si>
    <t>2021-08-22T14:18:21.000Z</t>
  </si>
  <si>
    <t>2021-08-22T15:20:29.000Z</t>
  </si>
  <si>
    <t>2021-08-22T12:41:05.000Z</t>
  </si>
  <si>
    <t>2021-08-22T12:49:19.000Z</t>
  </si>
  <si>
    <t>2021-08-22T14:27:20.000Z</t>
  </si>
  <si>
    <t>2021-08-22T14:33:57.000Z</t>
  </si>
  <si>
    <t>2021-08-22T15:20:30.000Z</t>
  </si>
  <si>
    <t>2021-08-22T15:28:18.000Z</t>
  </si>
  <si>
    <t>2021-08-22T15:36:06.000Z</t>
  </si>
  <si>
    <t>2021-08-22T12:34:40.000Z</t>
  </si>
  <si>
    <t>2021-08-22T12:49:20.000Z</t>
  </si>
  <si>
    <t>2021-08-22T15:28:19.000Z</t>
  </si>
  <si>
    <t>2021-08-22T15:36:08.000Z</t>
  </si>
  <si>
    <t>2021-08-22T12:34:44.000Z</t>
  </si>
  <si>
    <t>2021-08-22T12:41:07.000Z</t>
  </si>
  <si>
    <t>2021-08-22T12:49:21.000Z</t>
  </si>
  <si>
    <t>2021-08-22T15:20:31.000Z</t>
  </si>
  <si>
    <t>2021-08-22T15:28:23.000Z</t>
  </si>
  <si>
    <t>2021-08-22T15:36:09.000Z</t>
  </si>
  <si>
    <t>2021-08-22T12:34:45.000Z</t>
  </si>
  <si>
    <t>2021-08-22T12:41:08.000Z</t>
  </si>
  <si>
    <t>2021-08-22T14:18:22.000Z</t>
  </si>
  <si>
    <t>2021-08-22T14:27:24.000Z</t>
  </si>
  <si>
    <t>2021-08-22T14:33:58.000Z</t>
  </si>
  <si>
    <t>2021-08-22T12:34:49.000Z</t>
  </si>
  <si>
    <t>2021-08-22T12:41:13.000Z</t>
  </si>
  <si>
    <t>2021-08-22T12:49:23.000Z</t>
  </si>
  <si>
    <t>2021-08-22T14:27:25.000Z</t>
  </si>
  <si>
    <t>2021-08-22T14:34:02.000Z</t>
  </si>
  <si>
    <t>2021-08-22T15:20:32.000Z</t>
  </si>
  <si>
    <t>2021-08-22T15:28:24.000Z</t>
  </si>
  <si>
    <t>2021-08-22T15:36:10.000Z</t>
  </si>
  <si>
    <t>2021-08-22T12:49:24.000Z</t>
  </si>
  <si>
    <t>2021-08-22T14:18:23.000Z</t>
  </si>
  <si>
    <t>2021-08-22T14:34:04.000Z</t>
  </si>
  <si>
    <t>2021-08-22T12:34:50.000Z</t>
  </si>
  <si>
    <t>2021-08-22T12:41:14.000Z</t>
  </si>
  <si>
    <t>2021-08-22T14:27:28.000Z</t>
  </si>
  <si>
    <t>2021-08-22T14:34:08.000Z</t>
  </si>
  <si>
    <t>2021-08-22T15:20:33.000Z</t>
  </si>
  <si>
    <t>2021-08-22T15:28:25.000Z</t>
  </si>
  <si>
    <t>2021-08-22T15:36:11.000Z</t>
  </si>
  <si>
    <t>2021-08-22T12:34:51.000Z</t>
  </si>
  <si>
    <t>2021-08-22T12:41:15.000Z</t>
  </si>
  <si>
    <t>2021-08-22T14:18:24.000Z</t>
  </si>
  <si>
    <t>2021-08-22T15:20:35.000Z</t>
  </si>
  <si>
    <t>2021-08-22T12:49:26.000Z</t>
  </si>
  <si>
    <t>2021-08-22T14:27:30.000Z</t>
  </si>
  <si>
    <t>2021-08-22T14:34:09.000Z</t>
  </si>
  <si>
    <t>2021-08-22T15:20:38.000Z</t>
  </si>
  <si>
    <t>2021-08-22T15:28:26.000Z</t>
  </si>
  <si>
    <t>2021-08-22T15:36:13.000Z</t>
  </si>
  <si>
    <t>2021-08-22T12:34:52.000Z</t>
  </si>
  <si>
    <t>2021-08-22T12:41:16.000Z</t>
  </si>
  <si>
    <t>2021-08-22T14:18:25.000Z</t>
  </si>
  <si>
    <t>2021-08-22T14:27:31.000Z</t>
  </si>
  <si>
    <t>2021-08-22T14:34:10.000Z</t>
  </si>
  <si>
    <t>2021-08-22T15:36:15.000Z</t>
  </si>
  <si>
    <t>2021-08-22T12:34:53.000Z</t>
  </si>
  <si>
    <t>2021-08-22T12:41:17.000Z</t>
  </si>
  <si>
    <t>2021-08-22T14:18:26.000Z</t>
  </si>
  <si>
    <t>2021-08-22T15:20:39.000Z</t>
  </si>
  <si>
    <t>2021-08-22T15:36:17.000Z</t>
  </si>
  <si>
    <t>2021-08-22T12:49:31.000Z</t>
  </si>
  <si>
    <t>2021-08-22T14:18:27.000Z</t>
  </si>
  <si>
    <t>2021-08-22T14:27:32.000Z</t>
  </si>
  <si>
    <t>2021-08-22T15:20:40.000Z</t>
  </si>
  <si>
    <t>2021-08-22T15:28:27.000Z</t>
  </si>
  <si>
    <t>2021-08-22T12:34:54.000Z</t>
  </si>
  <si>
    <t>2021-08-22T12:41:18.000Z</t>
  </si>
  <si>
    <t>2021-08-22T12:49:32.000Z</t>
  </si>
  <si>
    <t>2021-08-22T14:18:28.000Z</t>
  </si>
  <si>
    <t>2021-08-22T14:27:33.000Z</t>
  </si>
  <si>
    <t>;'</t>
  </si>
  <si>
    <t>2021-08-22T15:28:29.000Z</t>
  </si>
  <si>
    <t>2021-08-22T15:36:18.000Z</t>
  </si>
  <si>
    <t>2021-08-22T12:41:21.000Z</t>
  </si>
  <si>
    <t>2021-08-22T12:49:33.000Z</t>
  </si>
  <si>
    <t>2021-08-22T14:34:11.000Z</t>
  </si>
  <si>
    <t>2021-08-22T15:28:30.000Z</t>
  </si>
  <si>
    <t>2021-08-22T15:36:19.000Z</t>
  </si>
  <si>
    <t>2021-08-22T12:41:22.000Z</t>
  </si>
  <si>
    <t>2021-08-22T15:20:41.000Z</t>
  </si>
  <si>
    <t>2021-08-22T12:34:58.000Z</t>
  </si>
  <si>
    <t>2021-08-22T14:27:34.000Z</t>
  </si>
  <si>
    <t>2021-08-22T14:34:12.000Z</t>
  </si>
  <si>
    <t>2021-08-22T15:36:20.000Z</t>
  </si>
  <si>
    <t>2021-08-22T12:34:59.000Z</t>
  </si>
  <si>
    <t>2021-08-22T12:41:23.000Z</t>
  </si>
  <si>
    <t>2021-08-22T12:49:34.000Z</t>
  </si>
  <si>
    <t>2021-08-22T14:27:35.000Z</t>
  </si>
  <si>
    <t>2021-08-22T15:20:44.000Z</t>
  </si>
  <si>
    <t>2021-08-22T15:28:31.000Z</t>
  </si>
  <si>
    <t>2021-08-22T14:27:36.000Z</t>
  </si>
  <si>
    <t>2021-08-22T15:20:46.000Z</t>
  </si>
  <si>
    <t>2021-08-22T15:28:32.000Z</t>
  </si>
  <si>
    <t>2021-08-22T14:34:14.000Z</t>
  </si>
  <si>
    <t>2021-08-22T15:28:34.000Z</t>
  </si>
  <si>
    <t>2021-08-22T15:36:22.000Z</t>
  </si>
  <si>
    <t>2021-08-22T12:35:00.000Z</t>
  </si>
  <si>
    <t>2021-08-22T14:34:15.000Z</t>
  </si>
  <si>
    <t>2021-08-22T15:36:24.000Z</t>
  </si>
  <si>
    <t>2021-08-22T14:27:39.000Z</t>
  </si>
  <si>
    <t>2021-08-22T14:34:16.000Z</t>
  </si>
  <si>
    <t>2021-08-22T15:20:47.000Z</t>
  </si>
  <si>
    <t>2021-08-22T14:27:40.000Z</t>
  </si>
  <si>
    <t>2021-08-22T14:34:17.000Z</t>
  </si>
  <si>
    <t>2021-08-22T15:36:25.000Z</t>
  </si>
  <si>
    <t>2021-08-23T11:10:47.000Z</t>
  </si>
  <si>
    <t>2021-08-23T11:17:17.000Z</t>
  </si>
  <si>
    <t>2021-08-23T11:24:13.000Z</t>
  </si>
  <si>
    <t>2021-08-23T12:46:17.000Z</t>
  </si>
  <si>
    <t>2021-08-23T12:56:08.000Z</t>
  </si>
  <si>
    <t>2021-08-23T13:06:48.000Z</t>
  </si>
  <si>
    <t>2021-08-23T14:34:55.000Z</t>
  </si>
  <si>
    <t>2021-08-23T14:44:27.000Z</t>
  </si>
  <si>
    <t>2021-08-23T14:53:35.000Z</t>
  </si>
  <si>
    <t>2021-08-23T11:10:48.000Z</t>
  </si>
  <si>
    <t>2021-08-23T14:34:56.000Z</t>
  </si>
  <si>
    <t>2021-08-23T11:17:18.000Z</t>
  </si>
  <si>
    <t>2021-08-23T11:24:14.000Z</t>
  </si>
  <si>
    <t>2021-08-23T14:53:36.000Z</t>
  </si>
  <si>
    <t>2021-08-23T11:10:49.000Z</t>
  </si>
  <si>
    <t>2021-08-23T12:46:18.000Z</t>
  </si>
  <si>
    <t>2021-08-23T12:56:09.000Z</t>
  </si>
  <si>
    <t>2021-08-23T13:06:49.000Z</t>
  </si>
  <si>
    <t>2021-08-23T14:44:28.000Z</t>
  </si>
  <si>
    <t>2021-08-23T14:34:57.000Z</t>
  </si>
  <si>
    <t>2021-08-23T11:24:15.000Z</t>
  </si>
  <si>
    <t>2021-08-23T14:53:37.000Z</t>
  </si>
  <si>
    <t>2021-08-23T11:17:19.000Z</t>
  </si>
  <si>
    <t>2021-08-23T12:46:19.000Z</t>
  </si>
  <si>
    <t>2021-08-23T12:56:10.000Z</t>
  </si>
  <si>
    <t>2021-08-23T13:06:50.000Z</t>
  </si>
  <si>
    <t>2021-08-23T14:34:58.000Z</t>
  </si>
  <si>
    <t>2021-08-23T14:44:29.000Z</t>
  </si>
  <si>
    <t>2021-08-23T11:10:50.000Z</t>
  </si>
  <si>
    <t>2021-08-23T14:34:59.000Z</t>
  </si>
  <si>
    <t>2021-08-23T11:24:16.000Z</t>
  </si>
  <si>
    <t>2021-08-23T14:35:00.000Z</t>
  </si>
  <si>
    <t>2021-08-23T14:44:30.000Z</t>
  </si>
  <si>
    <t>2021-08-23T14:53:38.000Z</t>
  </si>
  <si>
    <t>2021-08-23T11:10:51.000Z</t>
  </si>
  <si>
    <t>2021-08-23T12:56:11.000Z</t>
  </si>
  <si>
    <t>2021-08-23T14:35:02.000Z</t>
  </si>
  <si>
    <t>2021-08-23T11:17:20.000Z</t>
  </si>
  <si>
    <t>2021-08-23T12:46:20.000Z</t>
  </si>
  <si>
    <t>2021-08-23T13:06:51.000Z</t>
  </si>
  <si>
    <t>2021-08-23T11:17:21.000Z</t>
  </si>
  <si>
    <t>2021-08-23T12:56:12.000Z</t>
  </si>
  <si>
    <t>2021-08-23T11:10:53.000Z</t>
  </si>
  <si>
    <t>2021-08-23T11:24:17.000Z</t>
  </si>
  <si>
    <t>2021-08-23T14:44:31.000Z</t>
  </si>
  <si>
    <t>2021-08-23T14:35:03.000Z</t>
  </si>
  <si>
    <t>2021-08-23T11:24:18.000Z</t>
  </si>
  <si>
    <t>2021-08-23T12:46:21.000Z</t>
  </si>
  <si>
    <t>2021-08-23T12:56:13.000Z</t>
  </si>
  <si>
    <t>2021-08-23T13:06:52.000Z</t>
  </si>
  <si>
    <t>2021-08-23T14:53:39.000Z</t>
  </si>
  <si>
    <t>2021-08-23T11:17:22.000Z</t>
  </si>
  <si>
    <t>2021-08-23T12:46:22.000Z</t>
  </si>
  <si>
    <t>2021-08-23T11:24:19.000Z</t>
  </si>
  <si>
    <t>2021-08-23T14:35:05.000Z</t>
  </si>
  <si>
    <t>2021-08-23T14:44:32.000Z</t>
  </si>
  <si>
    <t>2021-08-23T14:53:40.000Z</t>
  </si>
  <si>
    <t>2021-08-23T11:10:54.000Z</t>
  </si>
  <si>
    <t>2021-08-23T14:53:41.000Z</t>
  </si>
  <si>
    <t>2021-08-23T11:10:55.000Z</t>
  </si>
  <si>
    <t>2021-08-23T11:24:20.000Z</t>
  </si>
  <si>
    <t>2021-08-23T12:56:14.000Z</t>
  </si>
  <si>
    <t>2021-08-23T13:06:53.000Z</t>
  </si>
  <si>
    <t>2021-08-23T14:44:33.000Z</t>
  </si>
  <si>
    <t>2021-08-23T11:10:56.000Z</t>
  </si>
  <si>
    <t>2021-08-23T12:46:23.000Z</t>
  </si>
  <si>
    <t>2021-08-23T14:35:06.000Z</t>
  </si>
  <si>
    <t>2021-08-23T11:10:57.000Z</t>
  </si>
  <si>
    <t>2021-08-23T11:17:23.000Z</t>
  </si>
  <si>
    <t>2021-08-23T12:56:15.000Z</t>
  </si>
  <si>
    <t>2021-08-23T14:53:42.000Z</t>
  </si>
  <si>
    <t>2021-08-23T11:17:24.000Z</t>
  </si>
  <si>
    <t>2021-08-23T14:44:34.000Z</t>
  </si>
  <si>
    <t>2021-08-23T11:17:25.000Z</t>
  </si>
  <si>
    <t>2021-08-23T13:06:54.000Z</t>
  </si>
  <si>
    <t>2021-08-23T14:44:35.000Z</t>
  </si>
  <si>
    <t>2021-08-23T12:46:24.000Z</t>
  </si>
  <si>
    <t>2021-08-23T14:44:36.000Z</t>
  </si>
  <si>
    <t>2021-08-23T11:10:58.000Z</t>
  </si>
  <si>
    <t>2021-08-23T11:24:21.000Z</t>
  </si>
  <si>
    <t>2021-08-23T13:06:55.000Z</t>
  </si>
  <si>
    <t>2021-08-23T14:35:07.000Z</t>
  </si>
  <si>
    <t>2021-08-23T14:44:37.000Z</t>
  </si>
  <si>
    <t>2021-08-23T14:53:43.000Z</t>
  </si>
  <si>
    <t>2021-08-23T11:17:26.000Z</t>
  </si>
  <si>
    <t>2021-08-23T12:56:16.000Z</t>
  </si>
  <si>
    <t>2021-08-23T11:24:22.000Z</t>
  </si>
  <si>
    <t>2021-08-23T13:06:56.000Z</t>
  </si>
  <si>
    <t>2021-08-23T14:44:38.000Z</t>
  </si>
  <si>
    <t>2021-08-23T12:46:25.000Z</t>
  </si>
  <si>
    <t>2021-08-23T11:10:59.000Z</t>
  </si>
  <si>
    <t>2021-08-23T12:56:17.000Z</t>
  </si>
  <si>
    <t>2021-08-23T14:53:44.000Z</t>
  </si>
  <si>
    <t>2021-08-23T11:17:27.000Z</t>
  </si>
  <si>
    <t>2021-08-23T11:24:23.000Z</t>
  </si>
  <si>
    <t>2021-08-23T14:35:08.000Z</t>
  </si>
  <si>
    <t>2021-08-23T12:46:26.000Z</t>
  </si>
  <si>
    <t>2021-08-23T14:44:39.000Z</t>
  </si>
  <si>
    <t>2021-08-23T11:11:00.000Z</t>
  </si>
  <si>
    <t>2021-08-23T12:56:18.000Z</t>
  </si>
  <si>
    <t>2021-08-23T13:06:57.000Z</t>
  </si>
  <si>
    <t>2021-08-23T14:35:09.000Z</t>
  </si>
  <si>
    <t>2021-08-23T14:53:45.000Z</t>
  </si>
  <si>
    <t>2021-08-23T11:17:28.000Z</t>
  </si>
  <si>
    <t>2021-08-23T11:24:24.000Z</t>
  </si>
  <si>
    <t>2021-08-23T12:56:21.000Z</t>
  </si>
  <si>
    <t>2021-08-23T11:17:29.000Z</t>
  </si>
  <si>
    <t>2021-08-23T11:24:25.000Z</t>
  </si>
  <si>
    <t>2021-08-23T12:46:27.000Z</t>
  </si>
  <si>
    <t>2021-08-23T14:35:10.000Z</t>
  </si>
  <si>
    <t>2021-08-23T14:44:40.000Z</t>
  </si>
  <si>
    <t>2021-08-23T11:11:01.000Z</t>
  </si>
  <si>
    <t>2021-08-23T11:17:31.000Z</t>
  </si>
  <si>
    <t>2021-08-23T12:46:29.000Z</t>
  </si>
  <si>
    <t>2021-08-23T13:06:58.000Z</t>
  </si>
  <si>
    <t>2021-08-23T14:53:47.000Z</t>
  </si>
  <si>
    <t>2021-08-23T11:24:26.000Z</t>
  </si>
  <si>
    <t>2021-08-23T12:56:22.000Z</t>
  </si>
  <si>
    <t>2021-08-23T14:35:11.000Z</t>
  </si>
  <si>
    <t>2021-08-23T14:53:48.000Z</t>
  </si>
  <si>
    <t>2021-08-23T11:17:32.000Z</t>
  </si>
  <si>
    <t>2021-08-23T12:46:30.000Z</t>
  </si>
  <si>
    <t>2021-08-23T11:17:33.000Z</t>
  </si>
  <si>
    <t>2021-08-23T11:24:27.000Z</t>
  </si>
  <si>
    <t>2021-08-23T12:56:23.000Z</t>
  </si>
  <si>
    <t>2021-08-23T14:44:41.000Z</t>
  </si>
  <si>
    <t>2021-08-23T14:53:49.000Z</t>
  </si>
  <si>
    <t>2021-08-23T11:11:03.000Z</t>
  </si>
  <si>
    <t>2021-08-23T12:46:31.000Z</t>
  </si>
  <si>
    <t>2021-08-23T13:06:59.000Z</t>
  </si>
  <si>
    <t>2021-08-23T11:24:30.000Z</t>
  </si>
  <si>
    <t>2021-08-23T14:53:50.000Z</t>
  </si>
  <si>
    <t>2021-08-23T11:11:04.000Z</t>
  </si>
  <si>
    <t>2021-08-23T11:17:34.000Z</t>
  </si>
  <si>
    <t>2021-08-23T11:24:31.000Z</t>
  </si>
  <si>
    <t>2021-08-23T12:46:32.000Z</t>
  </si>
  <si>
    <t>2021-08-23T12:56:24.000Z</t>
  </si>
  <si>
    <t>2021-08-23T14:35:12.000Z</t>
  </si>
  <si>
    <t>2021-08-23T14:44:45.000Z</t>
  </si>
  <si>
    <t>2021-08-23T11:24:32.000Z</t>
  </si>
  <si>
    <t>2021-08-23T12:46:35.000Z</t>
  </si>
  <si>
    <t>2021-08-23T12:56:25.000Z</t>
  </si>
  <si>
    <t>2021-08-23T14:53:53.000Z</t>
  </si>
  <si>
    <t>2021-08-23T11:11:05.000Z</t>
  </si>
  <si>
    <t>2021-08-23T12:46:36.000Z</t>
  </si>
  <si>
    <t>2021-08-23T12:56:26.000Z</t>
  </si>
  <si>
    <t>2021-08-23T13:07:00.000Z</t>
  </si>
  <si>
    <t>2021-08-23T14:35:14.000Z</t>
  </si>
  <si>
    <t>@'</t>
  </si>
  <si>
    <t>2021-08-23T14:53:54.000Z</t>
  </si>
  <si>
    <t>2021-08-23T11:11:06.000Z</t>
  </si>
  <si>
    <t>2021-08-23T11:17:38.000Z</t>
  </si>
  <si>
    <t>2021-08-23T14:44:46.000Z</t>
  </si>
  <si>
    <t>2021-08-23T11:17:39.000Z</t>
  </si>
  <si>
    <t>2021-08-23T12:56:31.000Z</t>
  </si>
  <si>
    <t>2021-08-23T13:07:01.000Z</t>
  </si>
  <si>
    <t>2021-08-23T11:11:07.000Z</t>
  </si>
  <si>
    <t>2021-08-23T11:17:40.000Z</t>
  </si>
  <si>
    <t>2021-08-23T11:24:33.000Z</t>
  </si>
  <si>
    <t>2021-08-23T12:46:37.000Z</t>
  </si>
  <si>
    <t>2021-08-23T12:56:32.000Z</t>
  </si>
  <si>
    <t>2021-08-23T14:35:15.000Z</t>
  </si>
  <si>
    <t>2021-08-23T14:53:55.000Z</t>
  </si>
  <si>
    <t>2021-08-23T12:56:33.000Z</t>
  </si>
  <si>
    <t>2021-08-23T13:07:02.000Z</t>
  </si>
  <si>
    <t>2021-08-23T14:44:47.000Z</t>
  </si>
  <si>
    <t>2021-08-23T11:11:09.000Z</t>
  </si>
  <si>
    <t>2021-08-23T11:24:34.000Z</t>
  </si>
  <si>
    <t>2021-08-23T11:11:12.000Z</t>
  </si>
  <si>
    <t>2021-08-23T13:07:03.000Z</t>
  </si>
  <si>
    <t>2021-08-23T14:35:16.000Z</t>
  </si>
  <si>
    <t>2021-08-23T14:44:48.000Z</t>
  </si>
  <si>
    <t>2021-08-23T12:56:34.000Z</t>
  </si>
  <si>
    <t>2021-08-23T14:35:22.000Z</t>
  </si>
  <si>
    <t>2021-08-23T14:53:56.000Z</t>
  </si>
  <si>
    <t>2021-08-23T11:24:35.000Z</t>
  </si>
  <si>
    <t>2021-08-23T12:46:38.000Z</t>
  </si>
  <si>
    <t>2021-08-23T14:44:49.000Z</t>
  </si>
  <si>
    <t>2021-08-23T11:17:41.000Z</t>
  </si>
  <si>
    <t>2021-08-23T11:24:37.000Z</t>
  </si>
  <si>
    <t>2021-08-23T14:44:50.000Z</t>
  </si>
  <si>
    <t>2021-08-23T12:46:40.000Z</t>
  </si>
  <si>
    <t>2021-08-23T12:56:35.000Z</t>
  </si>
  <si>
    <t>2021-08-23T13:07:04.000Z</t>
  </si>
  <si>
    <t>2021-08-23T14:35:24.000Z</t>
  </si>
  <si>
    <t>2021-08-23T14:53:57.000Z</t>
  </si>
  <si>
    <t>2021-08-23T11:11:13.000Z</t>
  </si>
  <si>
    <t>2021-08-23T12:46:41.000Z</t>
  </si>
  <si>
    <t>2021-08-23T13:07:07.000Z</t>
  </si>
  <si>
    <t>2021-08-23T14:35:25.000Z</t>
  </si>
  <si>
    <t>2021-08-23T14:44:52.000Z</t>
  </si>
  <si>
    <t>2021-08-23T11:17:43.000Z</t>
  </si>
  <si>
    <t xml:space="preserve">
'</t>
  </si>
  <si>
    <t>2021-08-23T11:24:38.000Z</t>
  </si>
  <si>
    <t>2021-08-23T13:07:08.000Z</t>
  </si>
  <si>
    <t>2021-08-23T14:44:53.000Z</t>
  </si>
  <si>
    <t>2021-08-23T11:11:14.000Z</t>
  </si>
  <si>
    <t>2021-08-23T11:17:44.000Z</t>
  </si>
  <si>
    <t>2021-08-23T11:24:39.000Z</t>
  </si>
  <si>
    <t>2021-08-23T12:46:42.000Z</t>
  </si>
  <si>
    <t>2021-08-23T12:56:36.000Z</t>
  </si>
  <si>
    <t>2021-08-23T14:35:26.000Z</t>
  </si>
  <si>
    <t>2021-08-23T14:44:55.000Z</t>
  </si>
  <si>
    <t>2021-08-23T14:53:58.000Z</t>
  </si>
  <si>
    <t>2021-08-23T12:56:37.000Z</t>
  </si>
  <si>
    <t>2021-08-23T14:35:27.000Z</t>
  </si>
  <si>
    <t>2021-08-23T14:44:56.000Z</t>
  </si>
  <si>
    <t>2021-08-23T14:54:00.000Z</t>
  </si>
  <si>
    <t>2021-08-23T11:17:46.000Z</t>
  </si>
  <si>
    <t>2021-08-23T12:56:38.000Z</t>
  </si>
  <si>
    <t>2021-08-23T13:07:09.000Z</t>
  </si>
  <si>
    <t>2021-08-23T14:54:02.000Z</t>
  </si>
  <si>
    <t>2021-08-23T11:17:47.000Z</t>
  </si>
  <si>
    <t>2021-08-23T14:35:28.000Z</t>
  </si>
  <si>
    <t>2021-08-23T14:44:57.000Z</t>
  </si>
  <si>
    <t>2021-08-23T11:11:17.000Z</t>
  </si>
  <si>
    <t>2021-08-23T12:56:43.000Z</t>
  </si>
  <si>
    <t>2021-08-23T11:11:19.000Z</t>
  </si>
  <si>
    <t>2021-08-23T11:17:49.000Z</t>
  </si>
  <si>
    <t>2021-08-23T14:54:03.000Z</t>
  </si>
  <si>
    <t>2021-08-23T11:11:20.000Z</t>
  </si>
  <si>
    <t>2021-08-23T13:07:10.000Z</t>
  </si>
  <si>
    <t>2021-08-23T14:35:30.000Z</t>
  </si>
  <si>
    <t>2021-08-23T14:44:58.000Z</t>
  </si>
  <si>
    <t>2021-08-23T14:35:31.000Z</t>
  </si>
  <si>
    <t>2021-08-23T14:44:59.000Z</t>
  </si>
  <si>
    <t>2021-08-23T11:17:50.000Z</t>
  </si>
  <si>
    <t>2021-08-23T12:56:44.000Z</t>
  </si>
  <si>
    <t>2021-08-23T13:07:11.000Z</t>
  </si>
  <si>
    <t>2021-08-23T13:07:12.000Z</t>
  </si>
  <si>
    <t>2021-08-23T14:45:00.000Z</t>
  </si>
  <si>
    <t>2021-08-23T13:07:13.000Z</t>
  </si>
  <si>
    <t>2021-08-23T14:35:32.000Z</t>
  </si>
  <si>
    <t>2021-08-23T14:45:01.000Z</t>
  </si>
  <si>
    <t>2021-08-23T14:35:33.000Z</t>
  </si>
  <si>
    <t>2021-08-23T14:45:03.000Z</t>
  </si>
  <si>
    <t>2021-08-23T13:07:14.000Z</t>
  </si>
  <si>
    <t>2021-08-23T14:35:34.000Z</t>
  </si>
  <si>
    <t>2021-08-23T14:45:04.000Z</t>
  </si>
  <si>
    <t>2021-08-23T14:35:35.000Z</t>
  </si>
  <si>
    <t>2021-08-24T11:09:02.000Z</t>
  </si>
  <si>
    <t>2021-08-24T11:18:50.000Z</t>
  </si>
  <si>
    <t>2021-08-24T11:26:44.000Z</t>
  </si>
  <si>
    <t>2021-08-24T12:40:43.000Z</t>
  </si>
  <si>
    <t>2021-08-24T12:48:21.000Z</t>
  </si>
  <si>
    <t>2021-08-24T12:59:36.000Z</t>
  </si>
  <si>
    <t>2021-08-24T14:04:38.000Z</t>
  </si>
  <si>
    <t>2021-08-24T14:13:42.000Z</t>
  </si>
  <si>
    <t>2021-08-24T14:22:20.000Z</t>
  </si>
  <si>
    <t>2021-08-24T11:09:04.000Z</t>
  </si>
  <si>
    <t>2021-08-24T12:40:44.000Z</t>
  </si>
  <si>
    <t>2021-08-24T12:59:37.000Z</t>
  </si>
  <si>
    <t>2021-08-24T14:04:39.000Z</t>
  </si>
  <si>
    <t>2021-08-24T14:13:43.000Z</t>
  </si>
  <si>
    <t>2021-08-24T14:22:21.000Z</t>
  </si>
  <si>
    <t>2021-08-24T11:18:51.000Z</t>
  </si>
  <si>
    <t>2021-08-24T11:26:45.000Z</t>
  </si>
  <si>
    <t>2021-08-24T12:40:45.000Z</t>
  </si>
  <si>
    <t>2021-08-24T12:48:22.000Z</t>
  </si>
  <si>
    <t>2021-08-24T14:04:40.000Z</t>
  </si>
  <si>
    <t>2021-08-24T14:22:22.000Z</t>
  </si>
  <si>
    <t>2021-08-24T14:13:44.000Z</t>
  </si>
  <si>
    <t>2021-08-24T11:09:05.000Z</t>
  </si>
  <si>
    <t>2021-08-24T12:59:38.000Z</t>
  </si>
  <si>
    <t>2021-08-24T11:18:52.000Z</t>
  </si>
  <si>
    <t>2021-08-24T12:48:23.000Z</t>
  </si>
  <si>
    <t>2021-08-24T14:04:41.000Z</t>
  </si>
  <si>
    <t>2021-08-24T14:22:23.000Z</t>
  </si>
  <si>
    <t>2021-08-24T11:09:06.000Z</t>
  </si>
  <si>
    <t>2021-08-24T11:18:53.000Z</t>
  </si>
  <si>
    <t>2021-08-24T11:26:46.000Z</t>
  </si>
  <si>
    <t>2021-08-24T12:40:48.000Z</t>
  </si>
  <si>
    <t>2021-08-24T12:59:39.000Z</t>
  </si>
  <si>
    <t>2021-08-24T14:04:42.000Z</t>
  </si>
  <si>
    <t>2021-08-24T14:13:45.000Z</t>
  </si>
  <si>
    <t>2021-08-24T12:48:24.000Z</t>
  </si>
  <si>
    <t>2021-08-24T14:22:24.000Z</t>
  </si>
  <si>
    <t>2021-08-24T11:18:54.000Z</t>
  </si>
  <si>
    <t>2021-08-24T11:26:47.000Z</t>
  </si>
  <si>
    <t>2021-08-24T12:40:49.000Z</t>
  </si>
  <si>
    <t>2021-08-24T12:48:25.000Z</t>
  </si>
  <si>
    <t>2021-08-24T14:13:46.000Z</t>
  </si>
  <si>
    <t>2021-08-24T12:59:40.000Z</t>
  </si>
  <si>
    <t>2021-08-24T14:04:43.000Z</t>
  </si>
  <si>
    <t>2021-08-24T11:09:07.000Z</t>
  </si>
  <si>
    <t>2021-08-24T14:22:25.000Z</t>
  </si>
  <si>
    <t>2021-08-24T12:48:26.000Z</t>
  </si>
  <si>
    <t>2021-08-24T14:13:47.000Z</t>
  </si>
  <si>
    <t>ㅑ'</t>
  </si>
  <si>
    <t>2021-08-24T14:22:26.000Z</t>
  </si>
  <si>
    <t>2021-08-24T11:09:08.000Z</t>
  </si>
  <si>
    <t>2021-08-24T11:18:55.000Z</t>
  </si>
  <si>
    <t>2021-08-24T11:26:48.000Z</t>
  </si>
  <si>
    <t>2021-08-24T12:40:50.000Z</t>
  </si>
  <si>
    <t>2021-08-24T12:59:41.000Z</t>
  </si>
  <si>
    <t>2021-08-24T14:04:45.000Z</t>
  </si>
  <si>
    <t>2021-08-24T14:13:48.000Z</t>
  </si>
  <si>
    <t>2021-08-24T11:09:09.000Z</t>
  </si>
  <si>
    <t>2021-08-24T11:18:58.000Z</t>
  </si>
  <si>
    <t>2021-08-24T11:26:49.000Z</t>
  </si>
  <si>
    <t>2021-08-24T12:40:51.000Z</t>
  </si>
  <si>
    <t>2021-08-24T12:48:27.000Z</t>
  </si>
  <si>
    <t>2021-08-24T12:59:42.000Z</t>
  </si>
  <si>
    <t>2021-08-24T14:04:46.000Z</t>
  </si>
  <si>
    <t>2021-08-24T14:13:49.000Z</t>
  </si>
  <si>
    <t>2021-08-24T14:22:27.000Z</t>
  </si>
  <si>
    <t>2021-08-24T11:18:59.000Z</t>
  </si>
  <si>
    <t>2021-08-24T12:40:52.000Z</t>
  </si>
  <si>
    <t>2021-08-24T12:59:43.000Z</t>
  </si>
  <si>
    <t>2021-08-24T14:04:47.000Z</t>
  </si>
  <si>
    <t>2021-08-24T14:22:29.000Z</t>
  </si>
  <si>
    <t>2021-08-24T11:09:10.000Z</t>
  </si>
  <si>
    <t>2021-08-24T11:19:00.000Z</t>
  </si>
  <si>
    <t>2021-08-24T11:26:52.000Z</t>
  </si>
  <si>
    <t>2021-08-24T12:40:53.000Z</t>
  </si>
  <si>
    <t>2021-08-24T12:48:28.000Z</t>
  </si>
  <si>
    <t>2021-08-24T11:09:11.000Z</t>
  </si>
  <si>
    <t>2021-08-24T11:26:53.000Z</t>
  </si>
  <si>
    <t>2021-08-24T12:40:55.000Z</t>
  </si>
  <si>
    <t>2021-08-24T12:48:29.000Z</t>
  </si>
  <si>
    <t>2021-08-24T14:13:50.000Z</t>
  </si>
  <si>
    <t>2021-08-24T14:22:31.000Z</t>
  </si>
  <si>
    <t>2021-08-24T12:59:44.000Z</t>
  </si>
  <si>
    <t>2021-08-24T11:26:54.000Z</t>
  </si>
  <si>
    <t>2021-08-24T14:04:48.000Z</t>
  </si>
  <si>
    <t>2021-08-24T11:09:12.000Z</t>
  </si>
  <si>
    <t>2021-08-24T11:19:01.000Z</t>
  </si>
  <si>
    <t>2021-08-24T12:40:56.000Z</t>
  </si>
  <si>
    <t>2021-08-24T12:48:30.000Z</t>
  </si>
  <si>
    <t>2021-08-24T14:04:49.000Z</t>
  </si>
  <si>
    <t>2021-08-24T14:22:32.000Z</t>
  </si>
  <si>
    <t>2021-08-24T14:13:51.000Z</t>
  </si>
  <si>
    <t>2021-08-24T11:26:55.000Z</t>
  </si>
  <si>
    <t>2021-08-24T12:40:58.000Z</t>
  </si>
  <si>
    <t>2021-08-24T14:04:50.000Z</t>
  </si>
  <si>
    <t>2021-08-24T14:13:52.000Z</t>
  </si>
  <si>
    <t>2021-08-24T14:22:33.000Z</t>
  </si>
  <si>
    <t>2021-08-24T11:09:13.000Z</t>
  </si>
  <si>
    <t>2021-08-24T12:40:59.000Z</t>
  </si>
  <si>
    <t>2021-08-24T12:59:45.000Z</t>
  </si>
  <si>
    <t>2021-08-24T11:19:02.000Z</t>
  </si>
  <si>
    <t>2021-08-24T12:48:31.000Z</t>
  </si>
  <si>
    <t>2021-08-24T14:13:53.000Z</t>
  </si>
  <si>
    <t>2021-08-24T11:19:03.000Z</t>
  </si>
  <si>
    <t>2021-08-24T11:26:56.000Z</t>
  </si>
  <si>
    <t>2021-08-24T12:41:00.000Z</t>
  </si>
  <si>
    <t>2021-08-24T12:59:46.000Z</t>
  </si>
  <si>
    <t>2021-08-24T14:04:51.000Z</t>
  </si>
  <si>
    <t>2021-08-24T11:09:14.000Z</t>
  </si>
  <si>
    <t>2021-08-24T11:26:58.000Z</t>
  </si>
  <si>
    <t>2021-08-24T14:13:54.000Z</t>
  </si>
  <si>
    <t>2021-08-24T12:48:32.000Z</t>
  </si>
  <si>
    <t>2021-08-24T12:59:47.000Z</t>
  </si>
  <si>
    <t>2021-08-24T14:04:52.000Z</t>
  </si>
  <si>
    <t>2021-08-24T14:22:34.000Z</t>
  </si>
  <si>
    <t>2021-08-24T11:19:04.000Z</t>
  </si>
  <si>
    <t>2021-08-24T11:26:59.000Z</t>
  </si>
  <si>
    <t>2021-08-24T14:04:53.000Z</t>
  </si>
  <si>
    <t>2021-08-24T12:41:01.000Z</t>
  </si>
  <si>
    <t>2021-08-24T14:13:55.000Z</t>
  </si>
  <si>
    <t>2021-08-24T11:09:15.000Z</t>
  </si>
  <si>
    <t>2021-08-24T12:48:34.000Z</t>
  </si>
  <si>
    <t>2021-08-24T12:59:48.000Z</t>
  </si>
  <si>
    <t>2021-08-24T14:13:57.000Z</t>
  </si>
  <si>
    <t>2021-08-24T14:22:37.000Z</t>
  </si>
  <si>
    <t>2021-08-24T11:27:01.000Z</t>
  </si>
  <si>
    <t>2021-08-24T14:04:54.000Z</t>
  </si>
  <si>
    <t>2021-08-24T11:09:16.000Z</t>
  </si>
  <si>
    <t>2021-08-24T14:13:58.000Z</t>
  </si>
  <si>
    <t>2021-08-24T14:22:39.000Z</t>
  </si>
  <si>
    <t>2021-08-24T11:09:18.000Z</t>
  </si>
  <si>
    <t>2021-08-24T11:19:05.000Z</t>
  </si>
  <si>
    <t>2021-08-24T12:41:02.000Z</t>
  </si>
  <si>
    <t>2021-08-24T12:59:49.000Z</t>
  </si>
  <si>
    <t>2021-08-24T12:48:35.000Z</t>
  </si>
  <si>
    <t>2021-08-24T14:04:56.000Z</t>
  </si>
  <si>
    <t>2021-08-24T11:09:19.000Z</t>
  </si>
  <si>
    <t>2021-08-24T14:13:59.000Z</t>
  </si>
  <si>
    <t>2021-08-24T14:22:40.000Z</t>
  </si>
  <si>
    <t>2021-08-24T11:19:06.000Z</t>
  </si>
  <si>
    <t>2021-08-24T11:27:02.000Z</t>
  </si>
  <si>
    <t>2021-08-24T11:19:08.000Z</t>
  </si>
  <si>
    <t>2021-08-24T12:41:05.000Z</t>
  </si>
  <si>
    <t>2021-08-24T12:48:36.000Z</t>
  </si>
  <si>
    <t>2021-08-24T12:59:50.000Z</t>
  </si>
  <si>
    <t>2021-08-24T14:22:41.000Z</t>
  </si>
  <si>
    <t>2021-08-24T12:59:51.000Z</t>
  </si>
  <si>
    <t>2021-08-24T11:09:20.000Z</t>
  </si>
  <si>
    <t>2021-08-24T11:27:03.000Z</t>
  </si>
  <si>
    <t>2021-08-24T12:41:06.000Z</t>
  </si>
  <si>
    <t>2021-08-24T14:04:57.000Z</t>
  </si>
  <si>
    <t>2021-08-24T14:14:00.000Z</t>
  </si>
  <si>
    <t>2021-08-24T14:22:42.000Z</t>
  </si>
  <si>
    <t>2021-08-24T11:19:14.000Z</t>
  </si>
  <si>
    <t>2021-08-24T12:48:37.000Z</t>
  </si>
  <si>
    <t>2021-08-24T12:59:52.000Z</t>
  </si>
  <si>
    <t>2021-08-24T14:04:58.000Z</t>
  </si>
  <si>
    <t>2021-08-24T11:19:16.000Z</t>
  </si>
  <si>
    <t>2021-08-24T11:27:05.000Z</t>
  </si>
  <si>
    <t>2021-08-24T14:22:45.000Z</t>
  </si>
  <si>
    <t>2021-08-24T11:09:21.000Z</t>
  </si>
  <si>
    <t>2021-08-24T12:41:07.000Z</t>
  </si>
  <si>
    <t>2021-08-24T12:59:54.000Z</t>
  </si>
  <si>
    <t>2021-08-24T14:14:01.000Z</t>
  </si>
  <si>
    <t>2021-08-24T14:22:46.000Z</t>
  </si>
  <si>
    <t>2021-08-24T11:09:22.000Z</t>
  </si>
  <si>
    <t>2021-08-24T11:19:17.000Z</t>
  </si>
  <si>
    <t>2021-08-24T11:27:06.000Z</t>
  </si>
  <si>
    <t>2021-08-24T12:48:44.000Z</t>
  </si>
  <si>
    <t>2021-08-24T12:59:55.000Z</t>
  </si>
  <si>
    <t>2021-08-24T14:04:59.000Z</t>
  </si>
  <si>
    <t>2021-08-24T14:22:48.000Z</t>
  </si>
  <si>
    <t>2021-08-24T11:19:18.000Z</t>
  </si>
  <si>
    <t>2021-08-24T11:27:08.000Z</t>
  </si>
  <si>
    <t>2021-08-24T12:41:08.000Z</t>
  </si>
  <si>
    <t>2021-08-24T12:48:45.000Z</t>
  </si>
  <si>
    <t>2021-08-24T11:09:23.000Z</t>
  </si>
  <si>
    <t>2021-08-24T11:27:09.000Z</t>
  </si>
  <si>
    <t>2021-08-24T12:48:46.000Z</t>
  </si>
  <si>
    <t>2021-08-24T12:59:56.000Z</t>
  </si>
  <si>
    <t>2021-08-24T11:09:26.000Z</t>
  </si>
  <si>
    <t>2021-08-24T14:05:00.000Z</t>
  </si>
  <si>
    <t>2021-08-24T14:14:02.000Z</t>
  </si>
  <si>
    <t>2021-08-24T11:09:28.000Z</t>
  </si>
  <si>
    <t>2021-08-24T11:19:19.000Z</t>
  </si>
  <si>
    <t>2021-08-24T12:41:09.000Z</t>
  </si>
  <si>
    <t>2021-08-24T12:59:57.000Z</t>
  </si>
  <si>
    <t>2021-08-24T14:14:03.000Z</t>
  </si>
  <si>
    <t>2021-08-24T14:22:51.000Z</t>
  </si>
  <si>
    <t>2021-08-24T11:27:10.000Z</t>
  </si>
  <si>
    <t>2021-08-24T12:48:47.000Z</t>
  </si>
  <si>
    <t>2021-08-24T14:14:04.000Z</t>
  </si>
  <si>
    <t>2021-08-24T11:19:20.000Z</t>
  </si>
  <si>
    <t>2021-08-24T11:27:12.000Z</t>
  </si>
  <si>
    <t>2021-08-24T12:41:10.000Z</t>
  </si>
  <si>
    <t>2021-08-24T12:59:58.000Z</t>
  </si>
  <si>
    <t>2021-08-24T14:05:01.000Z</t>
  </si>
  <si>
    <t>2021-08-24T14:22:52.000Z</t>
  </si>
  <si>
    <t>2021-08-24T11:09:29.000Z</t>
  </si>
  <si>
    <t>2021-08-24T14:05:04.000Z</t>
  </si>
  <si>
    <t>2021-08-24T14:14:05.000Z</t>
  </si>
  <si>
    <t>2021-08-24T14:22:53.000Z</t>
  </si>
  <si>
    <t>2021-08-24T11:27:13.000Z</t>
  </si>
  <si>
    <t>2021-08-24T12:41:11.000Z</t>
  </si>
  <si>
    <t>2021-08-24T12:48:48.000Z</t>
  </si>
  <si>
    <t>2021-08-24T14:05:05.000Z</t>
  </si>
  <si>
    <t>2021-08-24T14:22:54.000Z</t>
  </si>
  <si>
    <t>2021-08-24T11:09:30.000Z</t>
  </si>
  <si>
    <t>2021-08-24T11:19:21.000Z</t>
  </si>
  <si>
    <t>2021-08-24T12:59:59.000Z</t>
  </si>
  <si>
    <t>2021-08-24T14:14:07.000Z</t>
  </si>
  <si>
    <t>2021-08-24T12:41:15.000Z</t>
  </si>
  <si>
    <t>2021-08-24T13:00:00.000Z</t>
  </si>
  <si>
    <t>2021-08-24T14:22:55.000Z</t>
  </si>
  <si>
    <t>2021-08-24T11:09:31.000Z</t>
  </si>
  <si>
    <t>2021-08-24T11:19:22.000Z</t>
  </si>
  <si>
    <t>2021-08-24T11:27:14.000Z</t>
  </si>
  <si>
    <t>2021-08-24T12:48:49.000Z</t>
  </si>
  <si>
    <t>2021-08-24T13:00:02.000Z</t>
  </si>
  <si>
    <t>2021-08-24T14:05:06.000Z</t>
  </si>
  <si>
    <t>2021-08-24T14:22:56.000Z</t>
  </si>
  <si>
    <t>2021-08-24T11:09:33.000Z</t>
  </si>
  <si>
    <t>2021-08-24T11:19:23.000Z</t>
  </si>
  <si>
    <t>2021-08-24T12:41:16.000Z</t>
  </si>
  <si>
    <t>2021-08-24T12:48:50.000Z</t>
  </si>
  <si>
    <t>ㅐ'</t>
  </si>
  <si>
    <t>2021-08-24T14:14:13.000Z</t>
  </si>
  <si>
    <t>2021-08-24T11:09:34.000Z</t>
  </si>
  <si>
    <t>2021-08-24T11:27:16.000Z</t>
  </si>
  <si>
    <t>2021-08-24T12:41:19.000Z</t>
  </si>
  <si>
    <t>O'</t>
  </si>
  <si>
    <t>2021-08-24T14:05:08.000Z</t>
  </si>
  <si>
    <t>2021-08-24T14:14:14.000Z</t>
  </si>
  <si>
    <t>2021-08-24T13:00:03.000Z</t>
  </si>
  <si>
    <t>2021-08-24T14:14:15.000Z</t>
  </si>
  <si>
    <t>2021-08-24T14:22:57.000Z</t>
  </si>
  <si>
    <t>2021-08-24T11:09:35.000Z</t>
  </si>
  <si>
    <t>2021-08-24T12:48:52.000Z</t>
  </si>
  <si>
    <t>2021-08-24T14:05:09.000Z</t>
  </si>
  <si>
    <t>2021-08-24T11:27:17.000Z</t>
  </si>
  <si>
    <t>2021-08-24T12:41:21.000Z</t>
  </si>
  <si>
    <t>2021-08-24T12:41:22.000Z</t>
  </si>
  <si>
    <t>2021-08-24T14:14:16.000Z</t>
  </si>
  <si>
    <t>2021-08-24T14:22:58.000Z</t>
  </si>
  <si>
    <t>2021-08-24T14:23:00.000Z</t>
  </si>
  <si>
    <t>2021-08-24T14:05:10.000Z</t>
  </si>
  <si>
    <t>2021-08-24T14:23:01.000Z</t>
  </si>
  <si>
    <t>2021-08-24T12:41:23.000Z</t>
  </si>
  <si>
    <t>2021-08-24T14:05:11.000Z</t>
  </si>
  <si>
    <t>2021-08-24T14:23:02.000Z</t>
  </si>
  <si>
    <t>2021-08-24T12:41:24.000Z</t>
  </si>
  <si>
    <t>2021-08-24T14:05:12.000Z</t>
  </si>
  <si>
    <t>2021-08-24T14:05:13.000Z</t>
  </si>
  <si>
    <t>2021-08-24T14:14:17.000Z</t>
  </si>
  <si>
    <t>2021-08-24T14:05:14.000Z</t>
  </si>
  <si>
    <t>2021-08-24T14:14:19.000Z</t>
  </si>
  <si>
    <t>2021-08-24T12:41:25.000Z</t>
  </si>
  <si>
    <t>2021-08-24T14:05:15.000Z</t>
  </si>
  <si>
    <t>2021-08-24T14:14:20.000Z</t>
  </si>
  <si>
    <t>2021-08-24T12:41:27.000Z</t>
  </si>
  <si>
    <t>2021-08-24T14:14:21.000Z</t>
  </si>
  <si>
    <t>2021-08-24T14:14:22.000Z</t>
  </si>
  <si>
    <t>2021-08-24T14:14:23.000Z</t>
  </si>
  <si>
    <t>2021-08-24T14:14:24.000Z</t>
  </si>
  <si>
    <t>2021-08-24T14:14:25.000Z</t>
  </si>
  <si>
    <t>2021-08-24T14:14:26.000Z</t>
  </si>
  <si>
    <t>2021-08-24T14:14:27.000Z</t>
  </si>
  <si>
    <t>2021-08-24T14:14:29.000Z</t>
  </si>
  <si>
    <t>2021-08-24T14:14:30.000Z</t>
  </si>
  <si>
    <t>2021-08-24T03:36:47.000Z</t>
  </si>
  <si>
    <t>2021-08-24T03:45:18.000Z</t>
  </si>
  <si>
    <t>2021-08-24T03:53:56.000Z</t>
  </si>
  <si>
    <t>2021-08-24T05:06:16.000Z</t>
  </si>
  <si>
    <t>2021-08-24T05:15:40.000Z</t>
  </si>
  <si>
    <t>2021-08-24T05:23:10.000Z</t>
  </si>
  <si>
    <t>2021-08-24T06:04:02.000Z</t>
  </si>
  <si>
    <t>2021-08-24T06:11:56.000Z</t>
  </si>
  <si>
    <t>2021-08-24T06:22:08.000Z</t>
  </si>
  <si>
    <t>2021-08-24T03:36:48.000Z</t>
  </si>
  <si>
    <t>2021-08-24T03:45:19.000Z</t>
  </si>
  <si>
    <t>2021-08-24T03:53:58.000Z</t>
  </si>
  <si>
    <t>2021-08-24T05:06:17.000Z</t>
  </si>
  <si>
    <t>2021-08-24T05:15:42.000Z</t>
  </si>
  <si>
    <t>2021-08-24T05:23:12.000Z</t>
  </si>
  <si>
    <t>2021-08-24T06:22:09.000Z</t>
  </si>
  <si>
    <t>2021-08-24T03:36:50.000Z</t>
  </si>
  <si>
    <t>2021-08-24T05:06:18.000Z</t>
  </si>
  <si>
    <t>2021-08-24T06:04:03.000Z</t>
  </si>
  <si>
    <t>2021-08-24T03:36:51.000Z</t>
  </si>
  <si>
    <t>2021-08-24T06:11:57.000Z</t>
  </si>
  <si>
    <t>2021-08-24T06:22:10.000Z</t>
  </si>
  <si>
    <t>2021-08-24T06:04:04.000Z</t>
  </si>
  <si>
    <t>2021-08-24T05:15:43.000Z</t>
  </si>
  <si>
    <t>j'</t>
  </si>
  <si>
    <t>2021-08-24T03:45:20.000Z</t>
  </si>
  <si>
    <t>2021-08-24T03:53:59.000Z</t>
  </si>
  <si>
    <t>2021-08-24T05:06:19.000Z</t>
  </si>
  <si>
    <t>2021-08-24T06:22:11.000Z</t>
  </si>
  <si>
    <t>2021-08-24T03:36:52.000Z</t>
  </si>
  <si>
    <t>2021-08-24T05:15:44.000Z</t>
  </si>
  <si>
    <t>2021-08-24T05:23:13.000Z</t>
  </si>
  <si>
    <t>2021-08-24T03:54:00.000Z</t>
  </si>
  <si>
    <t>2021-08-24T06:04:05.000Z</t>
  </si>
  <si>
    <t>2021-08-24T06:11:58.000Z</t>
  </si>
  <si>
    <t>2021-08-24T03:36:53.000Z</t>
  </si>
  <si>
    <t>2021-08-24T03:45:21.000Z</t>
  </si>
  <si>
    <t>2021-08-24T06:04:07.000Z</t>
  </si>
  <si>
    <t>2021-08-24T03:54:01.000Z</t>
  </si>
  <si>
    <t>2021-08-24T05:06:20.000Z</t>
  </si>
  <si>
    <t>2021-08-24T05:23:14.000Z</t>
  </si>
  <si>
    <t>2021-08-24T06:22:12.000Z</t>
  </si>
  <si>
    <t>2021-08-24T05:15:45.000Z</t>
  </si>
  <si>
    <t>2021-08-24T05:06:21.000Z</t>
  </si>
  <si>
    <t>2021-08-24T05:15:46.000Z</t>
  </si>
  <si>
    <t>2021-08-24T06:04:08.000Z</t>
  </si>
  <si>
    <t>2021-08-24T06:11:59.000Z</t>
  </si>
  <si>
    <t>2021-08-24T03:36:54.000Z</t>
  </si>
  <si>
    <t>2021-08-24T03:45:22.000Z</t>
  </si>
  <si>
    <t>2021-08-24T05:06:22.000Z</t>
  </si>
  <si>
    <t>2021-08-24T05:15:47.000Z</t>
  </si>
  <si>
    <t>2021-08-24T05:23:15.000Z</t>
  </si>
  <si>
    <t>2021-08-24T06:12:00.000Z</t>
  </si>
  <si>
    <t>2021-08-24T05:06:23.000Z</t>
  </si>
  <si>
    <t>2021-08-24T05:23:16.000Z</t>
  </si>
  <si>
    <t>2021-08-24T06:22:13.000Z</t>
  </si>
  <si>
    <t>2021-08-24T03:54:02.000Z</t>
  </si>
  <si>
    <t>2021-08-24T05:06:24.000Z</t>
  </si>
  <si>
    <t>2021-08-24T05:23:17.000Z</t>
  </si>
  <si>
    <t>2021-08-24T05:23:18.000Z</t>
  </si>
  <si>
    <t>2021-08-24T06:22:15.000Z</t>
  </si>
  <si>
    <t>2021-08-24T05:15:48.000Z</t>
  </si>
  <si>
    <t>2021-08-24T06:04:09.000Z</t>
  </si>
  <si>
    <t>2021-08-24T06:22:16.000Z</t>
  </si>
  <si>
    <t>2021-08-24T03:54:03.000Z</t>
  </si>
  <si>
    <t>2021-08-24T06:22:17.000Z</t>
  </si>
  <si>
    <t>2021-08-24T03:36:55.000Z</t>
  </si>
  <si>
    <t>2021-08-24T03:45:23.000Z</t>
  </si>
  <si>
    <t>2021-08-24T03:54:04.000Z</t>
  </si>
  <si>
    <t>2021-08-24T06:12:01.000Z</t>
  </si>
  <si>
    <t>2021-08-24T03:36:56.000Z</t>
  </si>
  <si>
    <t>2021-08-24T03:36:57.000Z</t>
  </si>
  <si>
    <t>2021-08-24T05:06:25.000Z</t>
  </si>
  <si>
    <t>2021-08-24T05:15:49.000Z</t>
  </si>
  <si>
    <t>2021-08-24T05:23:19.000Z</t>
  </si>
  <si>
    <t>2021-08-24T06:22:18.000Z</t>
  </si>
  <si>
    <t>2021-08-24T03:54:05.000Z</t>
  </si>
  <si>
    <t>2021-08-24T06:04:10.000Z</t>
  </si>
  <si>
    <t>2021-08-24T06:12:02.000Z</t>
  </si>
  <si>
    <t>2021-08-24T06:12:03.000Z</t>
  </si>
  <si>
    <t>)'</t>
  </si>
  <si>
    <t>2021-08-24T03:45:24.000Z</t>
  </si>
  <si>
    <t>2021-08-24T05:06:26.000Z</t>
  </si>
  <si>
    <t>2021-08-24T03:36:58.000Z</t>
  </si>
  <si>
    <t>2021-08-24T05:15:50.000Z</t>
  </si>
  <si>
    <t>2021-08-24T06:04:11.000Z</t>
  </si>
  <si>
    <t>2021-08-24T03:54:06.000Z</t>
  </si>
  <si>
    <t>2021-08-24T05:23:20.000Z</t>
  </si>
  <si>
    <t>2021-08-24T06:22:19.000Z</t>
  </si>
  <si>
    <t>2021-08-24T06:04:12.000Z</t>
  </si>
  <si>
    <t>2021-08-24T06:12:04.000Z</t>
  </si>
  <si>
    <t>2021-08-24T06:22:20.000Z</t>
  </si>
  <si>
    <t>2021-08-24T05:06:27.000Z</t>
  </si>
  <si>
    <t>2021-08-24T05:15:51.000Z</t>
  </si>
  <si>
    <t>2021-08-24T03:36:59.000Z</t>
  </si>
  <si>
    <t>2021-08-24T03:45:25.000Z</t>
  </si>
  <si>
    <t>2021-08-24T06:22:21.000Z</t>
  </si>
  <si>
    <t>2021-08-24T06:12:05.000Z</t>
  </si>
  <si>
    <t>2021-08-24T03:54:07.000Z</t>
  </si>
  <si>
    <t>2021-08-24T05:23:21.000Z</t>
  </si>
  <si>
    <t>2021-08-24T05:06:28.000Z</t>
  </si>
  <si>
    <t>2021-08-24T05:15:53.000Z</t>
  </si>
  <si>
    <t>2021-08-24T06:04:13.000Z</t>
  </si>
  <si>
    <t>2021-08-24T03:37:00.000Z</t>
  </si>
  <si>
    <t>2021-08-24T03:45:26.000Z</t>
  </si>
  <si>
    <t>2021-08-24T05:06:29.000Z</t>
  </si>
  <si>
    <t>2021-08-24T05:15:54.000Z</t>
  </si>
  <si>
    <t>2021-08-24T06:22:22.000Z</t>
  </si>
  <si>
    <t>2021-08-24T05:23:22.000Z</t>
  </si>
  <si>
    <t>2021-08-24T06:04:14.000Z</t>
  </si>
  <si>
    <t>2021-08-24T03:37:01.000Z</t>
  </si>
  <si>
    <t>2021-08-24T03:45:28.000Z</t>
  </si>
  <si>
    <t>2021-08-24T03:54:08.000Z</t>
  </si>
  <si>
    <t>2021-08-24T05:15:56.000Z</t>
  </si>
  <si>
    <t>2021-08-24T05:06:30.000Z</t>
  </si>
  <si>
    <t>2021-08-24T06:04:15.000Z</t>
  </si>
  <si>
    <t>2021-08-24T06:12:06.000Z</t>
  </si>
  <si>
    <t>2021-08-24T06:22:23.000Z</t>
  </si>
  <si>
    <t>2021-08-24T03:54:09.000Z</t>
  </si>
  <si>
    <t>2021-08-24T05:06:31.000Z</t>
  </si>
  <si>
    <t>2021-08-24T05:16:01.000Z</t>
  </si>
  <si>
    <t>2021-08-24T03:54:10.000Z</t>
  </si>
  <si>
    <t>2021-08-24T05:16:02.000Z</t>
  </si>
  <si>
    <t>2021-08-24T05:23:23.000Z</t>
  </si>
  <si>
    <t>2021-08-24T06:04:22.000Z</t>
  </si>
  <si>
    <t>2021-08-24T06:22:24.000Z</t>
  </si>
  <si>
    <t>2021-08-24T03:37:02.000Z</t>
  </si>
  <si>
    <t>2021-08-24T06:12:07.000Z</t>
  </si>
  <si>
    <t>2021-08-24T03:54:11.000Z</t>
  </si>
  <si>
    <t>2021-08-24T06:04:23.000Z</t>
  </si>
  <si>
    <t>2021-08-24T06:12:11.000Z</t>
  </si>
  <si>
    <t>2021-08-24T06:22:25.000Z</t>
  </si>
  <si>
    <t>2021-08-24T03:45:29.000Z</t>
  </si>
  <si>
    <t>2021-08-24T03:54:12.000Z</t>
  </si>
  <si>
    <t>2021-08-24T05:16:03.000Z</t>
  </si>
  <si>
    <t>2021-08-24T05:23:24.000Z</t>
  </si>
  <si>
    <t>2021-08-24T06:12:13.000Z</t>
  </si>
  <si>
    <t>2021-08-24T03:45:30.000Z</t>
  </si>
  <si>
    <t>2021-08-24T05:06:32.000Z</t>
  </si>
  <si>
    <t>2021-08-24T05:16:04.000Z</t>
  </si>
  <si>
    <t>2021-08-24T06:04:24.000Z</t>
  </si>
  <si>
    <t>2021-08-24T06:12:14.000Z</t>
  </si>
  <si>
    <t>2021-08-24T06:22:32.000Z</t>
  </si>
  <si>
    <t>2021-08-24T03:37:03.000Z</t>
  </si>
  <si>
    <t>2021-08-24T03:54:18.000Z</t>
  </si>
  <si>
    <t>2021-08-24T05:16:05.000Z</t>
  </si>
  <si>
    <t>2021-08-24T05:23:25.000Z</t>
  </si>
  <si>
    <t>2021-08-24T06:22:33.000Z</t>
  </si>
  <si>
    <t>2021-08-24T03:45:31.000Z</t>
  </si>
  <si>
    <t>2021-08-24T03:54:21.000Z</t>
  </si>
  <si>
    <t>2021-08-24T05:06:33.000Z</t>
  </si>
  <si>
    <t>2021-08-24T06:04:25.000Z</t>
  </si>
  <si>
    <t>2021-08-24T06:22:34.000Z</t>
  </si>
  <si>
    <t>2021-08-24T03:54:22.000Z</t>
  </si>
  <si>
    <t>2021-08-24T06:12:15.000Z</t>
  </si>
  <si>
    <t>2021-08-24T05:06:34.000Z</t>
  </si>
  <si>
    <t>2021-08-24T05:16:06.000Z</t>
  </si>
  <si>
    <t>2021-08-24T05:23:29.000Z</t>
  </si>
  <si>
    <t>2021-08-24T03:37:05.000Z</t>
  </si>
  <si>
    <t>2021-08-24T03:54:24.000Z</t>
  </si>
  <si>
    <t>2021-08-24T06:04:26.000Z</t>
  </si>
  <si>
    <t>2021-08-24T06:12:16.000Z</t>
  </si>
  <si>
    <t>2021-08-24T03:54:26.000Z</t>
  </si>
  <si>
    <t>2021-08-24T05:06:35.000Z</t>
  </si>
  <si>
    <t>2021-08-24T05:16:07.000Z</t>
  </si>
  <si>
    <t>2021-08-24T03:45:32.000Z</t>
  </si>
  <si>
    <t>2021-08-24T05:06:37.000Z</t>
  </si>
  <si>
    <t>2021-08-24T05:16:09.000Z</t>
  </si>
  <si>
    <t>2021-08-24T06:04:27.000Z</t>
  </si>
  <si>
    <t>2021-08-24T06:22:35.000Z</t>
  </si>
  <si>
    <t>2021-08-24T03:37:06.000Z</t>
  </si>
  <si>
    <t>2021-08-24T05:06:38.000Z</t>
  </si>
  <si>
    <t>2021-08-24T05:16:10.000Z</t>
  </si>
  <si>
    <t>2021-08-24T06:12:17.000Z</t>
  </si>
  <si>
    <t>2021-08-24T05:06:39.000Z</t>
  </si>
  <si>
    <t>2021-08-24T05:23:30.000Z</t>
  </si>
  <si>
    <t>2021-08-24T06:04:28.000Z</t>
  </si>
  <si>
    <t>2021-08-24T06:22:36.000Z</t>
  </si>
  <si>
    <t>2021-08-24T03:37:07.000Z</t>
  </si>
  <si>
    <t>2021-08-24T06:04:30.000Z</t>
  </si>
  <si>
    <t>2021-08-24T06:12:18.000Z</t>
  </si>
  <si>
    <t>2021-08-24T03:37:09.000Z</t>
  </si>
  <si>
    <t>2021-08-24T03:54:27.000Z</t>
  </si>
  <si>
    <t>2021-08-24T05:06:40.000Z</t>
  </si>
  <si>
    <t>2021-08-24T03:37:10.000Z</t>
  </si>
  <si>
    <t>2021-08-24T03:45:33.000Z</t>
  </si>
  <si>
    <t>2021-08-24T03:54:28.000Z</t>
  </si>
  <si>
    <t>2021-08-24T05:06:42.000Z</t>
  </si>
  <si>
    <t>2021-08-24T03:54:30.000Z</t>
  </si>
  <si>
    <t>2021-08-24T06:22:40.000Z</t>
  </si>
  <si>
    <t>2021-08-24T03:37:11.000Z</t>
  </si>
  <si>
    <t>2021-08-24T05:23:31.000Z</t>
  </si>
  <si>
    <t>2021-08-24T06:04:33.000Z</t>
  </si>
  <si>
    <t>2021-08-24T06:12:21.000Z</t>
  </si>
  <si>
    <t>2021-08-24T03:37:12.000Z</t>
  </si>
  <si>
    <t>2021-08-24T03:54:31.000Z</t>
  </si>
  <si>
    <t>2021-08-24T05:06:44.000Z</t>
  </si>
  <si>
    <t>2021-08-24T06:04:34.000Z</t>
  </si>
  <si>
    <t>2021-08-24T03:37:14.000Z</t>
  </si>
  <si>
    <t>2021-08-24T03:45:34.000Z</t>
  </si>
  <si>
    <t>2021-08-24T05:06:45.000Z</t>
  </si>
  <si>
    <t>2021-08-24T05:23:32.000Z</t>
  </si>
  <si>
    <t>2021-08-24T06:04:35.000Z</t>
  </si>
  <si>
    <t>2021-08-24T05:06:46.000Z</t>
  </si>
  <si>
    <t>2021-08-24T05:23:36.000Z</t>
  </si>
  <si>
    <t>2021-08-24T06:12:22.000Z</t>
  </si>
  <si>
    <t>2021-08-24T06:22:41.000Z</t>
  </si>
  <si>
    <t>2021-08-24T03:37:15.000Z</t>
  </si>
  <si>
    <t>2021-08-24T03:45:36.000Z</t>
  </si>
  <si>
    <t>2021-08-24T05:23:37.000Z</t>
  </si>
  <si>
    <t>2021-08-24T06:12:23.000Z</t>
  </si>
  <si>
    <t>2021-08-24T05:23:38.000Z</t>
  </si>
  <si>
    <t>2021-08-24T03:37:18.000Z</t>
  </si>
  <si>
    <t>2021-08-24T06:04:36.000Z</t>
  </si>
  <si>
    <t>2021-08-24T06:12:24.000Z</t>
  </si>
  <si>
    <t>2021-08-24T06:22:42.000Z</t>
  </si>
  <si>
    <t>2021-08-24T03:37:20.000Z</t>
  </si>
  <si>
    <t>2021-08-24T05:23:39.000Z</t>
  </si>
  <si>
    <t>2021-08-24T06:22:43.000Z</t>
  </si>
  <si>
    <t>2021-08-24T03:45:37.000Z</t>
  </si>
  <si>
    <t>2021-08-24T06:12:25.000Z</t>
  </si>
  <si>
    <t>2021-08-24T06:22:45.000Z</t>
  </si>
  <si>
    <t>2021-08-24T03:37:21.000Z</t>
  </si>
  <si>
    <t>2021-08-24T06:12:26.000Z</t>
  </si>
  <si>
    <t>2021-08-24T06:22:46.000Z</t>
  </si>
  <si>
    <t>2021-08-24T03:45:38.000Z</t>
  </si>
  <si>
    <t>2021-08-24T05:23:41.000Z</t>
  </si>
  <si>
    <t>2021-08-24T03:37:22.000Z</t>
  </si>
  <si>
    <t>2021-08-24T03:45:39.000Z</t>
  </si>
  <si>
    <t>2021-08-24T06:12:27.000Z</t>
  </si>
  <si>
    <t>2021-08-24T05:23:43.000Z</t>
  </si>
  <si>
    <t>2021-08-24T06:22:48.000Z</t>
  </si>
  <si>
    <t>2021-08-24T03:45:40.000Z</t>
  </si>
  <si>
    <t>2021-08-24T05:23:44.000Z</t>
  </si>
  <si>
    <t>2021-08-24T06:22:49.000Z</t>
  </si>
  <si>
    <t>2021-08-24T03:37:23.000Z</t>
  </si>
  <si>
    <t>2021-08-24T06:12:28.000Z</t>
  </si>
  <si>
    <t>2021-08-24T03:45:43.000Z</t>
  </si>
  <si>
    <t>2021-08-24T03:45:44.000Z</t>
  </si>
  <si>
    <t>2021-08-24T05:23:45.000Z</t>
  </si>
  <si>
    <t>2021-08-24T06:22:50.000Z</t>
  </si>
  <si>
    <t>2021-08-24T03:45:45.000Z</t>
  </si>
  <si>
    <t>2021-08-24T06:12:29.000Z</t>
  </si>
  <si>
    <t>2021-08-24T03:37:24.000Z</t>
  </si>
  <si>
    <t>2021-08-24T03:45:46.000Z</t>
  </si>
  <si>
    <t>2021-08-24T06:12:33.000Z</t>
  </si>
  <si>
    <t>2021-08-24T03:37:26.000Z</t>
  </si>
  <si>
    <t>2021-08-24T03:45:47.000Z</t>
  </si>
  <si>
    <t>2021-08-24T06:12:35.000Z</t>
  </si>
  <si>
    <t>2021-08-24T03:37:27.000Z</t>
  </si>
  <si>
    <t>2021-08-24T03:45:48.000Z</t>
  </si>
  <si>
    <t>2021-08-24T06:12:36.000Z</t>
  </si>
  <si>
    <t>2021-08-24T06:22:51.000Z</t>
  </si>
  <si>
    <t>2021-08-24T03:37:28.000Z</t>
  </si>
  <si>
    <t>2021-08-24T03:45:49.000Z</t>
  </si>
  <si>
    <t>2021-08-24T03:45:51.000Z</t>
  </si>
  <si>
    <t>2021-08-24T03:45:53.000Z</t>
  </si>
  <si>
    <t>2021-08-24T03:45:54.000Z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</si>
</sst>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color theme="1"/>
      <name val="Arial"/>
      <scheme val="minor"/>
    </font>
    <font>
      <color rgb="FFFF0000"/>
      <name val="Arial"/>
      <scheme val="minor"/>
    </font>
    <font>
      <color rgb="FF0000FF"/>
      <name val="Arial"/>
      <scheme val="minor"/>
    </font>
    <font>
      <color rgb="FFFF0000"/>
      <name val="Arial"/>
    </font>
    <font>
      <sz val="10.0"/>
      <color theme="1"/>
      <name val="Arial"/>
      <scheme val="minor"/>
    </font>
    <font>
      <sz val="11.0"/>
      <color rgb="FF000000"/>
      <name val="&quot;맑은 고딕&quot;"/>
    </font>
    <font>
      <color rgb="FF000000"/>
      <name val="Arial"/>
      <scheme val="minor"/>
    </font>
    <font>
      <color rgb="FFEA4335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0" xfId="0" applyBorder="1" applyFont="1"/>
    <xf borderId="1" fillId="2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quotePrefix="1" borderId="0" fillId="0" fontId="5" numFmtId="0" xfId="0" applyAlignment="1" applyFont="1">
      <alignment readingOrder="0"/>
    </xf>
    <xf quotePrefix="1" borderId="0" fillId="0" fontId="6" numFmtId="0" xfId="0" applyAlignment="1" applyFont="1">
      <alignment readingOrder="0"/>
    </xf>
    <xf borderId="1" fillId="0" fontId="4" numFmtId="0" xfId="0" applyBorder="1" applyFont="1"/>
    <xf borderId="0" fillId="0" fontId="4" numFmtId="0" xfId="0" applyFont="1"/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4" fontId="1" numFmtId="0" xfId="0" applyAlignment="1" applyFill="1" applyFont="1">
      <alignment vertical="bottom"/>
    </xf>
    <xf borderId="0" fillId="4" fontId="7" numFmtId="4" xfId="0" applyAlignment="1" applyFont="1" applyNumberFormat="1">
      <alignment readingOrder="0" vertical="bottom"/>
    </xf>
    <xf borderId="2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vertical="bottom"/>
    </xf>
    <xf borderId="0" fillId="4" fontId="1" numFmtId="4" xfId="0" applyAlignment="1" applyFont="1" applyNumberFormat="1">
      <alignment readingOrder="0" vertical="bottom"/>
    </xf>
    <xf borderId="2" fillId="4" fontId="1" numFmtId="0" xfId="0" applyAlignment="1" applyBorder="1" applyFont="1">
      <alignment horizontal="right" vertical="bottom"/>
    </xf>
    <xf borderId="0" fillId="3" fontId="8" numFmtId="4" xfId="0" applyAlignment="1" applyFont="1" applyNumberFormat="1">
      <alignment horizontal="right"/>
    </xf>
    <xf borderId="3" fillId="4" fontId="1" numFmtId="4" xfId="0" applyAlignment="1" applyBorder="1" applyFont="1" applyNumberFormat="1">
      <alignment vertical="bottom"/>
    </xf>
    <xf borderId="4" fillId="3" fontId="1" numFmtId="4" xfId="0" applyAlignment="1" applyBorder="1" applyFont="1" applyNumberFormat="1">
      <alignment horizontal="right" vertical="bottom"/>
    </xf>
    <xf borderId="0" fillId="4" fontId="1" numFmtId="4" xfId="0" applyAlignment="1" applyFont="1" applyNumberFormat="1">
      <alignment vertical="bottom"/>
    </xf>
    <xf borderId="2" fillId="4" fontId="7" numFmtId="4" xfId="0" applyAlignment="1" applyBorder="1" applyFont="1" applyNumberFormat="1">
      <alignment readingOrder="0" vertical="bottom"/>
    </xf>
    <xf borderId="5" fillId="4" fontId="1" numFmtId="4" xfId="0" applyAlignment="1" applyBorder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5" numFmtId="0" xfId="0" applyFont="1"/>
    <xf borderId="0" fillId="0" fontId="4" numFmtId="4" xfId="0" applyAlignment="1" applyFont="1" applyNumberFormat="1">
      <alignment readingOrder="0"/>
    </xf>
    <xf borderId="0" fillId="4" fontId="7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readingOrder="0" vertical="bottom"/>
    </xf>
    <xf borderId="0" fillId="0" fontId="4" numFmtId="4" xfId="0" applyFont="1" applyNumberFormat="1"/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center" vertical="bottom"/>
    </xf>
    <xf quotePrefix="1" borderId="0" fillId="0" fontId="9" numFmtId="0" xfId="0" applyAlignment="1" applyFont="1">
      <alignment readingOrder="0" shrinkToFit="0" wrapText="0"/>
    </xf>
    <xf borderId="0" fillId="0" fontId="9" numFmtId="0" xfId="0" applyAlignment="1" applyFont="1">
      <alignment horizontal="right" readingOrder="0" shrinkToFit="0" wrapText="0"/>
    </xf>
    <xf borderId="0" fillId="0" fontId="9" numFmtId="0" xfId="0" applyAlignment="1" applyFont="1">
      <alignment readingOrder="0" shrinkToFit="0" wrapText="0"/>
    </xf>
    <xf borderId="1" fillId="0" fontId="9" numFmtId="0" xfId="0" applyAlignment="1" applyBorder="1" applyFont="1">
      <alignment horizontal="right" readingOrder="0" shrinkToFit="0" wrapText="0"/>
    </xf>
    <xf borderId="2" fillId="4" fontId="1" numFmtId="4" xfId="0" applyAlignment="1" applyBorder="1" applyFont="1" applyNumberFormat="1">
      <alignment readingOrder="0" vertical="bottom"/>
    </xf>
    <xf borderId="1" fillId="4" fontId="1" numFmtId="4" xfId="0" applyAlignment="1" applyBorder="1" applyFont="1" applyNumberFormat="1">
      <alignment readingOrder="0" vertical="bottom"/>
    </xf>
    <xf quotePrefix="1" borderId="0" fillId="0" fontId="9" numFmtId="0" xfId="0" applyAlignment="1" applyFont="1">
      <alignment readingOrder="0"/>
    </xf>
    <xf borderId="0" fillId="0" fontId="10" numFmtId="4" xfId="0" applyAlignment="1" applyFont="1" applyNumberFormat="1">
      <alignment readingOrder="0"/>
    </xf>
    <xf borderId="0" fillId="2" fontId="1" numFmtId="0" xfId="0" applyAlignment="1" applyFont="1">
      <alignment horizontal="center" readingOrder="0" vertical="bottom"/>
    </xf>
    <xf borderId="0" fillId="0" fontId="5" numFmtId="4" xfId="0" applyAlignment="1" applyFont="1" applyNumberFormat="1">
      <alignment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1.25"/>
    <col customWidth="1" min="9" max="9" width="21.25"/>
  </cols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62" si="1"> EXACT(B3, LOWER(B3))</f>
        <v>0</v>
      </c>
      <c r="B3" s="9" t="s">
        <v>13</v>
      </c>
      <c r="C3" s="8">
        <v>13826.0</v>
      </c>
      <c r="D3" s="8" t="s">
        <v>14</v>
      </c>
      <c r="E3" s="10">
        <v>1.629608753081E12</v>
      </c>
      <c r="F3" s="8" t="b">
        <f t="shared" ref="F3:F62" si="2"> EXACT(G3, LOWER(G3))</f>
        <v>0</v>
      </c>
      <c r="G3" s="9" t="s">
        <v>13</v>
      </c>
      <c r="H3" s="8">
        <v>23445.0</v>
      </c>
      <c r="I3" s="8" t="s">
        <v>15</v>
      </c>
      <c r="J3" s="10">
        <v>1.629609339365E12</v>
      </c>
      <c r="K3" s="8" t="b">
        <f t="shared" ref="K3:K72" si="3"> EXACT(L3, LOWER(L3))</f>
        <v>0</v>
      </c>
      <c r="L3" s="9" t="s">
        <v>13</v>
      </c>
      <c r="M3" s="8">
        <v>19197.0</v>
      </c>
      <c r="N3" s="8" t="s">
        <v>16</v>
      </c>
      <c r="O3" s="10">
        <v>1.629609723651E12</v>
      </c>
      <c r="P3" s="8" t="b">
        <f t="shared" ref="P3:P73" si="4"> EXACT(Q3, LOWER(Q3))</f>
        <v>0</v>
      </c>
      <c r="Q3" s="9" t="s">
        <v>13</v>
      </c>
      <c r="R3" s="8">
        <v>15746.0</v>
      </c>
      <c r="S3" s="8" t="s">
        <v>17</v>
      </c>
      <c r="T3" s="10">
        <v>1.629616205719E12</v>
      </c>
      <c r="U3" s="8" t="b">
        <f t="shared" ref="U3:U80" si="5"> EXACT(V3, LOWER(V3))</f>
        <v>0</v>
      </c>
      <c r="V3" s="9" t="s">
        <v>13</v>
      </c>
      <c r="W3" s="8">
        <v>25208.0</v>
      </c>
      <c r="X3" s="8" t="s">
        <v>18</v>
      </c>
      <c r="Y3" s="10">
        <v>1.62961672041E12</v>
      </c>
      <c r="Z3" s="8" t="b">
        <f t="shared" ref="Z3:Z80" si="6"> EXACT(AA3, LOWER(AA3))</f>
        <v>0</v>
      </c>
      <c r="AA3" s="9" t="s">
        <v>13</v>
      </c>
      <c r="AB3" s="8">
        <v>14034.0</v>
      </c>
      <c r="AC3" s="8" t="s">
        <v>19</v>
      </c>
      <c r="AD3" s="10">
        <v>1.629617377462E12</v>
      </c>
      <c r="AE3" s="8" t="b">
        <f t="shared" ref="AE3:AE80" si="7"> EXACT(AF3, LOWER(AF3))</f>
        <v>0</v>
      </c>
      <c r="AF3" s="9" t="s">
        <v>13</v>
      </c>
      <c r="AG3" s="8">
        <v>14484.0</v>
      </c>
      <c r="AH3" s="8" t="s">
        <v>20</v>
      </c>
      <c r="AI3" s="10">
        <v>1.629622349167E12</v>
      </c>
      <c r="AJ3" s="8" t="b">
        <f t="shared" ref="AJ3:AJ73" si="8"> EXACT(AK3, LOWER(AK3))</f>
        <v>0</v>
      </c>
      <c r="AK3" s="9" t="s">
        <v>13</v>
      </c>
      <c r="AL3" s="8">
        <v>16855.0</v>
      </c>
      <c r="AM3" s="8" t="s">
        <v>21</v>
      </c>
      <c r="AN3" s="10">
        <v>1.629623098266E12</v>
      </c>
      <c r="AO3" s="8" t="b">
        <f t="shared" ref="AO3:AO73" si="9"> EXACT(AP3, LOWER(AP3))</f>
        <v>0</v>
      </c>
      <c r="AP3" s="9" t="s">
        <v>13</v>
      </c>
      <c r="AQ3" s="8">
        <v>14765.0</v>
      </c>
      <c r="AR3" s="8" t="s">
        <v>22</v>
      </c>
      <c r="AS3" s="10">
        <v>1.62962356462E12</v>
      </c>
    </row>
    <row r="4">
      <c r="A4" s="8" t="b">
        <f t="shared" si="1"/>
        <v>1</v>
      </c>
      <c r="B4" s="9" t="s">
        <v>23</v>
      </c>
      <c r="C4" s="8">
        <v>73.0</v>
      </c>
      <c r="D4" s="8" t="s">
        <v>14</v>
      </c>
      <c r="E4" s="10">
        <v>1.629608753166E12</v>
      </c>
      <c r="F4" s="8" t="b">
        <f t="shared" si="2"/>
        <v>1</v>
      </c>
      <c r="G4" s="9" t="s">
        <v>23</v>
      </c>
      <c r="H4" s="8">
        <v>118.0</v>
      </c>
      <c r="I4" s="8" t="s">
        <v>15</v>
      </c>
      <c r="J4" s="10">
        <v>1.629609339481E12</v>
      </c>
      <c r="K4" s="8" t="b">
        <f t="shared" si="3"/>
        <v>1</v>
      </c>
      <c r="L4" s="9" t="s">
        <v>23</v>
      </c>
      <c r="M4" s="8">
        <v>123.0</v>
      </c>
      <c r="N4" s="8" t="s">
        <v>16</v>
      </c>
      <c r="O4" s="10">
        <v>1.629609723783E12</v>
      </c>
      <c r="P4" s="8" t="b">
        <f t="shared" si="4"/>
        <v>1</v>
      </c>
      <c r="Q4" s="9" t="s">
        <v>23</v>
      </c>
      <c r="R4" s="8">
        <v>116.0</v>
      </c>
      <c r="S4" s="8" t="s">
        <v>17</v>
      </c>
      <c r="T4" s="10">
        <v>1.629616205829E12</v>
      </c>
      <c r="U4" s="8" t="b">
        <f t="shared" si="5"/>
        <v>1</v>
      </c>
      <c r="V4" s="9" t="s">
        <v>23</v>
      </c>
      <c r="W4" s="8">
        <v>99.0</v>
      </c>
      <c r="X4" s="8" t="s">
        <v>18</v>
      </c>
      <c r="Y4" s="10">
        <v>1.629616720497E12</v>
      </c>
      <c r="Z4" s="8" t="b">
        <f t="shared" si="6"/>
        <v>1</v>
      </c>
      <c r="AA4" s="9" t="s">
        <v>23</v>
      </c>
      <c r="AB4" s="8">
        <v>119.0</v>
      </c>
      <c r="AC4" s="8" t="s">
        <v>19</v>
      </c>
      <c r="AD4" s="10">
        <v>1.629617377572E12</v>
      </c>
      <c r="AE4" s="8" t="b">
        <f t="shared" si="7"/>
        <v>1</v>
      </c>
      <c r="AF4" s="9" t="s">
        <v>23</v>
      </c>
      <c r="AG4" s="8">
        <v>79.0</v>
      </c>
      <c r="AH4" s="8" t="s">
        <v>20</v>
      </c>
      <c r="AI4" s="10">
        <v>1.629622349253E12</v>
      </c>
      <c r="AJ4" s="8" t="b">
        <f t="shared" si="8"/>
        <v>1</v>
      </c>
      <c r="AK4" s="9" t="s">
        <v>23</v>
      </c>
      <c r="AL4" s="8">
        <v>112.0</v>
      </c>
      <c r="AM4" s="8" t="s">
        <v>21</v>
      </c>
      <c r="AN4" s="10">
        <v>1.629623098393E12</v>
      </c>
      <c r="AO4" s="8" t="b">
        <f t="shared" si="9"/>
        <v>1</v>
      </c>
      <c r="AP4" s="9" t="s">
        <v>23</v>
      </c>
      <c r="AQ4" s="8">
        <v>114.0</v>
      </c>
      <c r="AR4" s="8" t="s">
        <v>22</v>
      </c>
      <c r="AS4" s="10">
        <v>1.629623564734E12</v>
      </c>
    </row>
    <row r="5">
      <c r="A5" s="8" t="b">
        <f t="shared" si="1"/>
        <v>1</v>
      </c>
      <c r="B5" s="9" t="s">
        <v>24</v>
      </c>
      <c r="C5" s="8">
        <v>234.0</v>
      </c>
      <c r="D5" s="8" t="s">
        <v>14</v>
      </c>
      <c r="E5" s="10">
        <v>1.629608753389E12</v>
      </c>
      <c r="F5" s="8" t="b">
        <f t="shared" si="2"/>
        <v>1</v>
      </c>
      <c r="G5" s="9" t="s">
        <v>24</v>
      </c>
      <c r="H5" s="8">
        <v>918.0</v>
      </c>
      <c r="I5" s="8" t="s">
        <v>25</v>
      </c>
      <c r="J5" s="10">
        <v>1.629609340401E12</v>
      </c>
      <c r="K5" s="8" t="b">
        <f t="shared" si="3"/>
        <v>1</v>
      </c>
      <c r="L5" s="11" t="s">
        <v>26</v>
      </c>
      <c r="M5" s="8">
        <v>287.0</v>
      </c>
      <c r="N5" s="8" t="s">
        <v>27</v>
      </c>
      <c r="O5" s="10">
        <v>1.629609724057E12</v>
      </c>
      <c r="P5" s="8" t="b">
        <f t="shared" si="4"/>
        <v>1</v>
      </c>
      <c r="Q5" s="9" t="s">
        <v>24</v>
      </c>
      <c r="R5" s="8">
        <v>218.0</v>
      </c>
      <c r="S5" s="8" t="s">
        <v>28</v>
      </c>
      <c r="T5" s="10">
        <v>1.629616206049E12</v>
      </c>
      <c r="U5" s="8" t="b">
        <f t="shared" si="5"/>
        <v>1</v>
      </c>
      <c r="V5" s="9" t="s">
        <v>24</v>
      </c>
      <c r="W5" s="8">
        <v>224.0</v>
      </c>
      <c r="X5" s="8" t="s">
        <v>18</v>
      </c>
      <c r="Y5" s="10">
        <v>1.629616720714E12</v>
      </c>
      <c r="Z5" s="8" t="b">
        <f t="shared" si="6"/>
        <v>1</v>
      </c>
      <c r="AA5" s="9" t="s">
        <v>24</v>
      </c>
      <c r="AB5" s="8">
        <v>245.0</v>
      </c>
      <c r="AC5" s="8" t="s">
        <v>19</v>
      </c>
      <c r="AD5" s="10">
        <v>1.62961737782E12</v>
      </c>
      <c r="AE5" s="8" t="b">
        <f t="shared" si="7"/>
        <v>1</v>
      </c>
      <c r="AF5" s="9" t="s">
        <v>24</v>
      </c>
      <c r="AG5" s="8">
        <v>237.0</v>
      </c>
      <c r="AH5" s="8" t="s">
        <v>20</v>
      </c>
      <c r="AI5" s="10">
        <v>1.629622349484E12</v>
      </c>
      <c r="AJ5" s="8" t="b">
        <f t="shared" si="8"/>
        <v>1</v>
      </c>
      <c r="AK5" s="9" t="s">
        <v>24</v>
      </c>
      <c r="AL5" s="8">
        <v>209.0</v>
      </c>
      <c r="AM5" s="8" t="s">
        <v>21</v>
      </c>
      <c r="AN5" s="10">
        <v>1.629623098584E12</v>
      </c>
      <c r="AO5" s="8" t="b">
        <f t="shared" si="9"/>
        <v>1</v>
      </c>
      <c r="AP5" s="9" t="s">
        <v>24</v>
      </c>
      <c r="AQ5" s="8">
        <v>192.0</v>
      </c>
      <c r="AR5" s="8" t="s">
        <v>22</v>
      </c>
      <c r="AS5" s="10">
        <v>1.629623564924E12</v>
      </c>
    </row>
    <row r="6">
      <c r="A6" s="8" t="b">
        <f t="shared" si="1"/>
        <v>1</v>
      </c>
      <c r="B6" s="9" t="s">
        <v>29</v>
      </c>
      <c r="C6" s="8">
        <v>127.0</v>
      </c>
      <c r="D6" s="8" t="s">
        <v>14</v>
      </c>
      <c r="E6" s="10">
        <v>1.629608753511E12</v>
      </c>
      <c r="F6" s="8" t="b">
        <f t="shared" si="2"/>
        <v>1</v>
      </c>
      <c r="G6" s="9" t="s">
        <v>29</v>
      </c>
      <c r="H6" s="8">
        <v>116.0</v>
      </c>
      <c r="I6" s="8" t="s">
        <v>25</v>
      </c>
      <c r="J6" s="10">
        <v>1.629609340513E12</v>
      </c>
      <c r="K6" s="8" t="b">
        <f t="shared" si="3"/>
        <v>1</v>
      </c>
      <c r="L6" s="11" t="s">
        <v>29</v>
      </c>
      <c r="M6" s="8">
        <v>122.0</v>
      </c>
      <c r="N6" s="8" t="s">
        <v>27</v>
      </c>
      <c r="O6" s="10">
        <v>1.629609724182E12</v>
      </c>
      <c r="P6" s="8" t="b">
        <f t="shared" si="4"/>
        <v>1</v>
      </c>
      <c r="Q6" s="9" t="s">
        <v>29</v>
      </c>
      <c r="R6" s="8">
        <v>163.0</v>
      </c>
      <c r="S6" s="8" t="s">
        <v>28</v>
      </c>
      <c r="T6" s="10">
        <v>1.629616206214E12</v>
      </c>
      <c r="U6" s="8" t="b">
        <f t="shared" si="5"/>
        <v>1</v>
      </c>
      <c r="V6" s="9" t="s">
        <v>29</v>
      </c>
      <c r="W6" s="8">
        <v>167.0</v>
      </c>
      <c r="X6" s="8" t="s">
        <v>18</v>
      </c>
      <c r="Y6" s="10">
        <v>1.629616720883E12</v>
      </c>
      <c r="Z6" s="8" t="b">
        <f t="shared" si="6"/>
        <v>1</v>
      </c>
      <c r="AA6" s="9" t="s">
        <v>29</v>
      </c>
      <c r="AB6" s="8">
        <v>134.0</v>
      </c>
      <c r="AC6" s="8" t="s">
        <v>19</v>
      </c>
      <c r="AD6" s="10">
        <v>1.629617377955E12</v>
      </c>
      <c r="AE6" s="8" t="b">
        <f t="shared" si="7"/>
        <v>1</v>
      </c>
      <c r="AF6" s="9" t="s">
        <v>29</v>
      </c>
      <c r="AG6" s="8">
        <v>110.0</v>
      </c>
      <c r="AH6" s="8" t="s">
        <v>20</v>
      </c>
      <c r="AI6" s="10">
        <v>1.629622349594E12</v>
      </c>
      <c r="AJ6" s="8" t="b">
        <f t="shared" si="8"/>
        <v>1</v>
      </c>
      <c r="AK6" s="9" t="s">
        <v>29</v>
      </c>
      <c r="AL6" s="8">
        <v>119.0</v>
      </c>
      <c r="AM6" s="8" t="s">
        <v>21</v>
      </c>
      <c r="AN6" s="10">
        <v>1.629623098704E12</v>
      </c>
      <c r="AO6" s="8" t="b">
        <f t="shared" si="9"/>
        <v>1</v>
      </c>
      <c r="AP6" s="9" t="s">
        <v>29</v>
      </c>
      <c r="AQ6" s="8">
        <v>109.0</v>
      </c>
      <c r="AR6" s="8" t="s">
        <v>30</v>
      </c>
      <c r="AS6" s="10">
        <v>1.629623565032E12</v>
      </c>
    </row>
    <row r="7">
      <c r="A7" s="8" t="b">
        <f t="shared" si="1"/>
        <v>1</v>
      </c>
      <c r="B7" s="9" t="s">
        <v>31</v>
      </c>
      <c r="C7" s="8">
        <v>200.0</v>
      </c>
      <c r="D7" s="8" t="s">
        <v>14</v>
      </c>
      <c r="E7" s="10">
        <v>1.629608753709E12</v>
      </c>
      <c r="F7" s="8" t="b">
        <f t="shared" si="2"/>
        <v>1</v>
      </c>
      <c r="G7" s="9" t="s">
        <v>31</v>
      </c>
      <c r="H7" s="8">
        <v>197.0</v>
      </c>
      <c r="I7" s="8" t="s">
        <v>25</v>
      </c>
      <c r="J7" s="10">
        <v>1.629609340714E12</v>
      </c>
      <c r="K7" s="8" t="b">
        <f t="shared" si="3"/>
        <v>1</v>
      </c>
      <c r="L7" s="11" t="s">
        <v>32</v>
      </c>
      <c r="M7" s="8">
        <v>268.0</v>
      </c>
      <c r="N7" s="8" t="s">
        <v>27</v>
      </c>
      <c r="O7" s="10">
        <v>1.629609724447E12</v>
      </c>
      <c r="P7" s="8" t="b">
        <f t="shared" si="4"/>
        <v>1</v>
      </c>
      <c r="Q7" s="9" t="s">
        <v>31</v>
      </c>
      <c r="R7" s="8">
        <v>156.0</v>
      </c>
      <c r="S7" s="8" t="s">
        <v>28</v>
      </c>
      <c r="T7" s="10">
        <v>1.629616206369E12</v>
      </c>
      <c r="U7" s="8" t="b">
        <f t="shared" si="5"/>
        <v>1</v>
      </c>
      <c r="V7" s="9" t="s">
        <v>31</v>
      </c>
      <c r="W7" s="8">
        <v>202.0</v>
      </c>
      <c r="X7" s="8" t="s">
        <v>33</v>
      </c>
      <c r="Y7" s="10">
        <v>1.629616721084E12</v>
      </c>
      <c r="Z7" s="8" t="b">
        <f t="shared" si="6"/>
        <v>1</v>
      </c>
      <c r="AA7" s="9" t="s">
        <v>31</v>
      </c>
      <c r="AB7" s="8">
        <v>260.0</v>
      </c>
      <c r="AC7" s="8" t="s">
        <v>34</v>
      </c>
      <c r="AD7" s="10">
        <v>1.629617378211E12</v>
      </c>
      <c r="AE7" s="8" t="b">
        <f t="shared" si="7"/>
        <v>1</v>
      </c>
      <c r="AF7" s="9" t="s">
        <v>31</v>
      </c>
      <c r="AG7" s="8">
        <v>192.0</v>
      </c>
      <c r="AH7" s="8" t="s">
        <v>20</v>
      </c>
      <c r="AI7" s="10">
        <v>1.629622349801E12</v>
      </c>
      <c r="AJ7" s="8" t="b">
        <f t="shared" si="8"/>
        <v>1</v>
      </c>
      <c r="AK7" s="9" t="s">
        <v>31</v>
      </c>
      <c r="AL7" s="8">
        <v>224.0</v>
      </c>
      <c r="AM7" s="8" t="s">
        <v>21</v>
      </c>
      <c r="AN7" s="10">
        <v>1.629623098928E12</v>
      </c>
      <c r="AO7" s="8" t="b">
        <f t="shared" si="9"/>
        <v>1</v>
      </c>
      <c r="AP7" s="9" t="s">
        <v>31</v>
      </c>
      <c r="AQ7" s="8">
        <v>182.0</v>
      </c>
      <c r="AR7" s="8" t="s">
        <v>30</v>
      </c>
      <c r="AS7" s="10">
        <v>1.629623565215E12</v>
      </c>
    </row>
    <row r="8">
      <c r="A8" s="8" t="b">
        <f t="shared" si="1"/>
        <v>1</v>
      </c>
      <c r="B8" s="9" t="s">
        <v>35</v>
      </c>
      <c r="C8" s="8">
        <v>184.0</v>
      </c>
      <c r="D8" s="8" t="s">
        <v>14</v>
      </c>
      <c r="E8" s="10">
        <v>1.629608753896E12</v>
      </c>
      <c r="F8" s="8" t="b">
        <f t="shared" si="2"/>
        <v>1</v>
      </c>
      <c r="G8" s="9" t="s">
        <v>35</v>
      </c>
      <c r="H8" s="8">
        <v>160.0</v>
      </c>
      <c r="I8" s="8" t="s">
        <v>25</v>
      </c>
      <c r="J8" s="10">
        <v>1.629609340874E12</v>
      </c>
      <c r="K8" s="8" t="b">
        <f t="shared" si="3"/>
        <v>1</v>
      </c>
      <c r="L8" s="11" t="s">
        <v>35</v>
      </c>
      <c r="M8" s="8">
        <v>143.0</v>
      </c>
      <c r="N8" s="8" t="s">
        <v>27</v>
      </c>
      <c r="O8" s="10">
        <v>1.6296097246E12</v>
      </c>
      <c r="P8" s="8" t="b">
        <f t="shared" si="4"/>
        <v>1</v>
      </c>
      <c r="Q8" s="9" t="s">
        <v>35</v>
      </c>
      <c r="R8" s="8">
        <v>132.0</v>
      </c>
      <c r="S8" s="8" t="s">
        <v>28</v>
      </c>
      <c r="T8" s="10">
        <v>1.629616206501E12</v>
      </c>
      <c r="U8" s="8" t="b">
        <f t="shared" si="5"/>
        <v>1</v>
      </c>
      <c r="V8" s="9" t="s">
        <v>35</v>
      </c>
      <c r="W8" s="8">
        <v>150.0</v>
      </c>
      <c r="X8" s="8" t="s">
        <v>33</v>
      </c>
      <c r="Y8" s="10">
        <v>1.629616721247E12</v>
      </c>
      <c r="Z8" s="8" t="b">
        <f t="shared" si="6"/>
        <v>1</v>
      </c>
      <c r="AA8" s="9" t="s">
        <v>35</v>
      </c>
      <c r="AB8" s="8">
        <v>170.0</v>
      </c>
      <c r="AC8" s="8" t="s">
        <v>34</v>
      </c>
      <c r="AD8" s="10">
        <v>1.629617378394E12</v>
      </c>
      <c r="AE8" s="8" t="b">
        <f t="shared" si="7"/>
        <v>1</v>
      </c>
      <c r="AF8" s="9" t="s">
        <v>35</v>
      </c>
      <c r="AG8" s="8">
        <v>161.0</v>
      </c>
      <c r="AH8" s="8" t="s">
        <v>20</v>
      </c>
      <c r="AI8" s="10">
        <v>1.629622349944E12</v>
      </c>
      <c r="AJ8" s="8" t="b">
        <f t="shared" si="8"/>
        <v>1</v>
      </c>
      <c r="AK8" s="9" t="s">
        <v>35</v>
      </c>
      <c r="AL8" s="8">
        <v>143.0</v>
      </c>
      <c r="AM8" s="8" t="s">
        <v>36</v>
      </c>
      <c r="AN8" s="10">
        <v>1.629623099067E12</v>
      </c>
      <c r="AO8" s="8" t="b">
        <f t="shared" si="9"/>
        <v>1</v>
      </c>
      <c r="AP8" s="9" t="s">
        <v>35</v>
      </c>
      <c r="AQ8" s="8">
        <v>162.0</v>
      </c>
      <c r="AR8" s="8" t="s">
        <v>30</v>
      </c>
      <c r="AS8" s="10">
        <v>1.629623565379E12</v>
      </c>
    </row>
    <row r="9">
      <c r="A9" s="8" t="b">
        <f t="shared" si="1"/>
        <v>1</v>
      </c>
      <c r="B9" s="9" t="s">
        <v>37</v>
      </c>
      <c r="C9" s="8">
        <v>109.0</v>
      </c>
      <c r="D9" s="8" t="s">
        <v>38</v>
      </c>
      <c r="E9" s="10">
        <v>1.629608754009E12</v>
      </c>
      <c r="F9" s="8" t="b">
        <f t="shared" si="2"/>
        <v>1</v>
      </c>
      <c r="G9" s="9" t="s">
        <v>37</v>
      </c>
      <c r="H9" s="8">
        <v>193.0</v>
      </c>
      <c r="I9" s="8" t="s">
        <v>39</v>
      </c>
      <c r="J9" s="10">
        <v>1.629609341076E12</v>
      </c>
      <c r="K9" s="8" t="b">
        <f t="shared" si="3"/>
        <v>1</v>
      </c>
      <c r="L9" s="12" t="s">
        <v>32</v>
      </c>
      <c r="M9" s="8">
        <v>336.0</v>
      </c>
      <c r="N9" s="8" t="s">
        <v>27</v>
      </c>
      <c r="O9" s="10">
        <v>1.629609724924E12</v>
      </c>
      <c r="P9" s="8" t="b">
        <f t="shared" si="4"/>
        <v>1</v>
      </c>
      <c r="Q9" s="9" t="s">
        <v>37</v>
      </c>
      <c r="R9" s="8">
        <v>182.0</v>
      </c>
      <c r="S9" s="8" t="s">
        <v>28</v>
      </c>
      <c r="T9" s="10">
        <v>1.629616206681E12</v>
      </c>
      <c r="U9" s="8" t="b">
        <f t="shared" si="5"/>
        <v>1</v>
      </c>
      <c r="V9" s="9" t="s">
        <v>37</v>
      </c>
      <c r="W9" s="8">
        <v>159.0</v>
      </c>
      <c r="X9" s="8" t="s">
        <v>33</v>
      </c>
      <c r="Y9" s="10">
        <v>1.629616721393E12</v>
      </c>
      <c r="Z9" s="8" t="b">
        <f t="shared" si="6"/>
        <v>1</v>
      </c>
      <c r="AA9" s="9" t="s">
        <v>37</v>
      </c>
      <c r="AB9" s="8">
        <v>140.0</v>
      </c>
      <c r="AC9" s="8" t="s">
        <v>34</v>
      </c>
      <c r="AD9" s="10">
        <v>1.629617378526E12</v>
      </c>
      <c r="AE9" s="8" t="b">
        <f t="shared" si="7"/>
        <v>1</v>
      </c>
      <c r="AF9" s="9" t="s">
        <v>37</v>
      </c>
      <c r="AG9" s="8">
        <v>190.0</v>
      </c>
      <c r="AH9" s="8" t="s">
        <v>40</v>
      </c>
      <c r="AI9" s="10">
        <v>1.629622350136E12</v>
      </c>
      <c r="AJ9" s="8" t="b">
        <f t="shared" si="8"/>
        <v>1</v>
      </c>
      <c r="AK9" s="9" t="s">
        <v>37</v>
      </c>
      <c r="AL9" s="8">
        <v>142.0</v>
      </c>
      <c r="AM9" s="8" t="s">
        <v>36</v>
      </c>
      <c r="AN9" s="10">
        <v>1.629623099214E12</v>
      </c>
      <c r="AO9" s="8" t="b">
        <f t="shared" si="9"/>
        <v>1</v>
      </c>
      <c r="AP9" s="9" t="s">
        <v>37</v>
      </c>
      <c r="AQ9" s="8">
        <v>150.0</v>
      </c>
      <c r="AR9" s="8" t="s">
        <v>30</v>
      </c>
      <c r="AS9" s="10">
        <v>1.629623565527E12</v>
      </c>
    </row>
    <row r="10">
      <c r="A10" s="8" t="b">
        <f t="shared" si="1"/>
        <v>1</v>
      </c>
      <c r="B10" s="9" t="s">
        <v>41</v>
      </c>
      <c r="C10" s="8">
        <v>856.0</v>
      </c>
      <c r="D10" s="8" t="s">
        <v>38</v>
      </c>
      <c r="E10" s="10">
        <v>1.629608754872E12</v>
      </c>
      <c r="F10" s="8" t="b">
        <f t="shared" si="2"/>
        <v>1</v>
      </c>
      <c r="G10" s="9" t="s">
        <v>41</v>
      </c>
      <c r="H10" s="8">
        <v>534.0</v>
      </c>
      <c r="I10" s="8" t="s">
        <v>39</v>
      </c>
      <c r="J10" s="10">
        <v>1.6296093416E12</v>
      </c>
      <c r="K10" s="8" t="b">
        <f t="shared" si="3"/>
        <v>1</v>
      </c>
      <c r="L10" s="12" t="s">
        <v>29</v>
      </c>
      <c r="M10" s="8">
        <v>124.0</v>
      </c>
      <c r="N10" s="8" t="s">
        <v>42</v>
      </c>
      <c r="O10" s="10">
        <v>1.629609725049E12</v>
      </c>
      <c r="P10" s="8" t="b">
        <f t="shared" si="4"/>
        <v>1</v>
      </c>
      <c r="Q10" s="9" t="s">
        <v>41</v>
      </c>
      <c r="R10" s="8">
        <v>1397.0</v>
      </c>
      <c r="S10" s="8" t="s">
        <v>43</v>
      </c>
      <c r="T10" s="10">
        <v>1.629616208079E12</v>
      </c>
      <c r="U10" s="8" t="b">
        <f t="shared" si="5"/>
        <v>1</v>
      </c>
      <c r="V10" s="9" t="s">
        <v>41</v>
      </c>
      <c r="W10" s="8">
        <v>648.0</v>
      </c>
      <c r="X10" s="8" t="s">
        <v>44</v>
      </c>
      <c r="Y10" s="10">
        <v>1.629616722051E12</v>
      </c>
      <c r="Z10" s="8" t="b">
        <f t="shared" si="6"/>
        <v>1</v>
      </c>
      <c r="AA10" s="9" t="s">
        <v>41</v>
      </c>
      <c r="AB10" s="8">
        <v>605.0</v>
      </c>
      <c r="AC10" s="8" t="s">
        <v>45</v>
      </c>
      <c r="AD10" s="10">
        <v>1.62961737914E12</v>
      </c>
      <c r="AE10" s="8" t="b">
        <f t="shared" si="7"/>
        <v>1</v>
      </c>
      <c r="AF10" s="9" t="s">
        <v>41</v>
      </c>
      <c r="AG10" s="8">
        <v>340.0</v>
      </c>
      <c r="AH10" s="8" t="s">
        <v>40</v>
      </c>
      <c r="AI10" s="10">
        <v>1.629622350478E12</v>
      </c>
      <c r="AJ10" s="8" t="b">
        <f t="shared" si="8"/>
        <v>1</v>
      </c>
      <c r="AK10" s="9" t="s">
        <v>41</v>
      </c>
      <c r="AL10" s="8">
        <v>346.0</v>
      </c>
      <c r="AM10" s="8" t="s">
        <v>36</v>
      </c>
      <c r="AN10" s="10">
        <v>1.629623099559E12</v>
      </c>
      <c r="AO10" s="8" t="b">
        <f t="shared" si="9"/>
        <v>1</v>
      </c>
      <c r="AP10" s="9" t="s">
        <v>41</v>
      </c>
      <c r="AQ10" s="8">
        <v>640.0</v>
      </c>
      <c r="AR10" s="8" t="s">
        <v>46</v>
      </c>
      <c r="AS10" s="10">
        <v>1.629623566168E12</v>
      </c>
    </row>
    <row r="11">
      <c r="A11" s="8" t="b">
        <f t="shared" si="1"/>
        <v>1</v>
      </c>
      <c r="B11" s="9" t="s">
        <v>47</v>
      </c>
      <c r="C11" s="8">
        <v>164.0</v>
      </c>
      <c r="D11" s="8" t="s">
        <v>48</v>
      </c>
      <c r="E11" s="10">
        <v>1.629608755024E12</v>
      </c>
      <c r="F11" s="8" t="b">
        <f t="shared" si="2"/>
        <v>1</v>
      </c>
      <c r="G11" s="9" t="s">
        <v>47</v>
      </c>
      <c r="H11" s="8">
        <v>129.0</v>
      </c>
      <c r="I11" s="8" t="s">
        <v>39</v>
      </c>
      <c r="J11" s="10">
        <v>1.629609341729E12</v>
      </c>
      <c r="K11" s="8" t="b">
        <f t="shared" si="3"/>
        <v>1</v>
      </c>
      <c r="L11" s="11" t="s">
        <v>31</v>
      </c>
      <c r="M11" s="8">
        <v>200.0</v>
      </c>
      <c r="N11" s="8" t="s">
        <v>42</v>
      </c>
      <c r="O11" s="10">
        <v>1.629609725252E12</v>
      </c>
      <c r="P11" s="8" t="b">
        <f t="shared" si="4"/>
        <v>1</v>
      </c>
      <c r="Q11" s="9" t="s">
        <v>47</v>
      </c>
      <c r="R11" s="8">
        <v>196.0</v>
      </c>
      <c r="S11" s="8" t="s">
        <v>43</v>
      </c>
      <c r="T11" s="10">
        <v>1.629616208273E12</v>
      </c>
      <c r="U11" s="8" t="b">
        <f t="shared" si="5"/>
        <v>1</v>
      </c>
      <c r="V11" s="9" t="s">
        <v>47</v>
      </c>
      <c r="W11" s="8">
        <v>134.0</v>
      </c>
      <c r="X11" s="8" t="s">
        <v>44</v>
      </c>
      <c r="Y11" s="10">
        <v>1.629616722187E12</v>
      </c>
      <c r="Z11" s="8" t="b">
        <f t="shared" si="6"/>
        <v>1</v>
      </c>
      <c r="AA11" s="9" t="s">
        <v>47</v>
      </c>
      <c r="AB11" s="8">
        <v>151.0</v>
      </c>
      <c r="AC11" s="8" t="s">
        <v>45</v>
      </c>
      <c r="AD11" s="10">
        <v>1.629617379291E12</v>
      </c>
      <c r="AE11" s="8" t="b">
        <f t="shared" si="7"/>
        <v>1</v>
      </c>
      <c r="AF11" s="9" t="s">
        <v>47</v>
      </c>
      <c r="AG11" s="8">
        <v>179.0</v>
      </c>
      <c r="AH11" s="8" t="s">
        <v>40</v>
      </c>
      <c r="AI11" s="10">
        <v>1.629622350655E12</v>
      </c>
      <c r="AJ11" s="8" t="b">
        <f t="shared" si="8"/>
        <v>1</v>
      </c>
      <c r="AK11" s="9" t="s">
        <v>47</v>
      </c>
      <c r="AL11" s="8">
        <v>189.0</v>
      </c>
      <c r="AM11" s="8" t="s">
        <v>36</v>
      </c>
      <c r="AN11" s="10">
        <v>1.629623099748E12</v>
      </c>
      <c r="AO11" s="8" t="b">
        <f t="shared" si="9"/>
        <v>1</v>
      </c>
      <c r="AP11" s="9" t="s">
        <v>47</v>
      </c>
      <c r="AQ11" s="8">
        <v>184.0</v>
      </c>
      <c r="AR11" s="8" t="s">
        <v>46</v>
      </c>
      <c r="AS11" s="10">
        <v>1.629623566362E12</v>
      </c>
    </row>
    <row r="12">
      <c r="A12" s="8" t="b">
        <f t="shared" si="1"/>
        <v>1</v>
      </c>
      <c r="B12" s="9" t="s">
        <v>37</v>
      </c>
      <c r="C12" s="8">
        <v>210.0</v>
      </c>
      <c r="D12" s="8" t="s">
        <v>48</v>
      </c>
      <c r="E12" s="10">
        <v>1.629608755234E12</v>
      </c>
      <c r="F12" s="8" t="b">
        <f t="shared" si="2"/>
        <v>1</v>
      </c>
      <c r="G12" s="9" t="s">
        <v>37</v>
      </c>
      <c r="H12" s="8">
        <v>243.0</v>
      </c>
      <c r="I12" s="8" t="s">
        <v>39</v>
      </c>
      <c r="J12" s="10">
        <v>1.629609341971E12</v>
      </c>
      <c r="K12" s="8" t="b">
        <f t="shared" si="3"/>
        <v>1</v>
      </c>
      <c r="L12" s="12" t="s">
        <v>29</v>
      </c>
      <c r="M12" s="8">
        <v>207.0</v>
      </c>
      <c r="N12" s="8" t="s">
        <v>42</v>
      </c>
      <c r="O12" s="10">
        <v>1.629609725464E12</v>
      </c>
      <c r="P12" s="8" t="b">
        <f t="shared" si="4"/>
        <v>1</v>
      </c>
      <c r="Q12" s="9" t="s">
        <v>37</v>
      </c>
      <c r="R12" s="8">
        <v>670.0</v>
      </c>
      <c r="S12" s="8" t="s">
        <v>43</v>
      </c>
      <c r="T12" s="10">
        <v>1.629616208945E12</v>
      </c>
      <c r="U12" s="8" t="b">
        <f t="shared" si="5"/>
        <v>0</v>
      </c>
      <c r="V12" s="9" t="s">
        <v>49</v>
      </c>
      <c r="W12" s="8">
        <v>1284.0</v>
      </c>
      <c r="X12" s="8" t="s">
        <v>50</v>
      </c>
      <c r="Y12" s="10">
        <v>1.629616723463E12</v>
      </c>
      <c r="Z12" s="8" t="b">
        <f t="shared" si="6"/>
        <v>1</v>
      </c>
      <c r="AA12" s="9" t="s">
        <v>37</v>
      </c>
      <c r="AB12" s="8">
        <v>1311.0</v>
      </c>
      <c r="AC12" s="8" t="s">
        <v>51</v>
      </c>
      <c r="AD12" s="10">
        <v>1.629617380591E12</v>
      </c>
      <c r="AE12" s="8" t="b">
        <f t="shared" si="7"/>
        <v>1</v>
      </c>
      <c r="AF12" s="9" t="s">
        <v>37</v>
      </c>
      <c r="AG12" s="8">
        <v>205.0</v>
      </c>
      <c r="AH12" s="8" t="s">
        <v>40</v>
      </c>
      <c r="AI12" s="10">
        <v>1.629622350872E12</v>
      </c>
      <c r="AJ12" s="8" t="b">
        <f t="shared" si="8"/>
        <v>1</v>
      </c>
      <c r="AK12" s="9" t="s">
        <v>37</v>
      </c>
      <c r="AL12" s="8">
        <v>323.0</v>
      </c>
      <c r="AM12" s="8" t="s">
        <v>52</v>
      </c>
      <c r="AN12" s="10">
        <v>1.62962310008E12</v>
      </c>
      <c r="AO12" s="8" t="b">
        <f t="shared" si="9"/>
        <v>1</v>
      </c>
      <c r="AP12" s="9" t="s">
        <v>37</v>
      </c>
      <c r="AQ12" s="8">
        <v>196.0</v>
      </c>
      <c r="AR12" s="8" t="s">
        <v>46</v>
      </c>
      <c r="AS12" s="10">
        <v>1.629623566548E12</v>
      </c>
    </row>
    <row r="13">
      <c r="A13" s="8" t="b">
        <f t="shared" si="1"/>
        <v>1</v>
      </c>
      <c r="B13" s="9" t="s">
        <v>35</v>
      </c>
      <c r="C13" s="8">
        <v>117.0</v>
      </c>
      <c r="D13" s="8" t="s">
        <v>48</v>
      </c>
      <c r="E13" s="10">
        <v>1.629608755362E12</v>
      </c>
      <c r="F13" s="8" t="b">
        <f t="shared" si="2"/>
        <v>1</v>
      </c>
      <c r="G13" s="9" t="s">
        <v>35</v>
      </c>
      <c r="H13" s="8">
        <v>125.0</v>
      </c>
      <c r="I13" s="8" t="s">
        <v>53</v>
      </c>
      <c r="J13" s="10">
        <v>1.629609342098E12</v>
      </c>
      <c r="K13" s="8" t="b">
        <f t="shared" si="3"/>
        <v>1</v>
      </c>
      <c r="L13" s="11" t="s">
        <v>26</v>
      </c>
      <c r="M13" s="8">
        <v>129.0</v>
      </c>
      <c r="N13" s="8" t="s">
        <v>42</v>
      </c>
      <c r="O13" s="10">
        <v>1.629609725585E12</v>
      </c>
      <c r="P13" s="8" t="b">
        <f t="shared" si="4"/>
        <v>1</v>
      </c>
      <c r="Q13" s="9" t="s">
        <v>35</v>
      </c>
      <c r="R13" s="8">
        <v>117.0</v>
      </c>
      <c r="S13" s="8" t="s">
        <v>54</v>
      </c>
      <c r="T13" s="10">
        <v>1.629616209061E12</v>
      </c>
      <c r="U13" s="8" t="b">
        <f t="shared" si="5"/>
        <v>1</v>
      </c>
      <c r="V13" s="9" t="s">
        <v>55</v>
      </c>
      <c r="W13" s="8">
        <v>1448.0</v>
      </c>
      <c r="X13" s="8" t="s">
        <v>56</v>
      </c>
      <c r="Y13" s="10">
        <v>1.62961672491E12</v>
      </c>
      <c r="Z13" s="8" t="b">
        <f t="shared" si="6"/>
        <v>1</v>
      </c>
      <c r="AA13" s="9" t="s">
        <v>35</v>
      </c>
      <c r="AB13" s="8">
        <v>342.0</v>
      </c>
      <c r="AC13" s="8" t="s">
        <v>51</v>
      </c>
      <c r="AD13" s="10">
        <v>1.629617380933E12</v>
      </c>
      <c r="AE13" s="8" t="b">
        <f t="shared" si="7"/>
        <v>1</v>
      </c>
      <c r="AF13" s="9" t="s">
        <v>35</v>
      </c>
      <c r="AG13" s="8">
        <v>150.0</v>
      </c>
      <c r="AH13" s="8" t="s">
        <v>57</v>
      </c>
      <c r="AI13" s="10">
        <v>1.629622351019E12</v>
      </c>
      <c r="AJ13" s="8" t="b">
        <f t="shared" si="8"/>
        <v>1</v>
      </c>
      <c r="AK13" s="9" t="s">
        <v>35</v>
      </c>
      <c r="AL13" s="8">
        <v>95.0</v>
      </c>
      <c r="AM13" s="8" t="s">
        <v>52</v>
      </c>
      <c r="AN13" s="10">
        <v>1.629623100167E12</v>
      </c>
      <c r="AO13" s="8" t="b">
        <f t="shared" si="9"/>
        <v>1</v>
      </c>
      <c r="AP13" s="9" t="s">
        <v>35</v>
      </c>
      <c r="AQ13" s="8">
        <v>102.0</v>
      </c>
      <c r="AR13" s="8" t="s">
        <v>46</v>
      </c>
      <c r="AS13" s="10">
        <v>1.629623566649E12</v>
      </c>
    </row>
    <row r="14">
      <c r="A14" s="8" t="b">
        <f t="shared" si="1"/>
        <v>1</v>
      </c>
      <c r="B14" s="9" t="s">
        <v>26</v>
      </c>
      <c r="C14" s="8">
        <v>167.0</v>
      </c>
      <c r="D14" s="8" t="s">
        <v>48</v>
      </c>
      <c r="E14" s="10">
        <v>1.629608755517E12</v>
      </c>
      <c r="F14" s="8" t="b">
        <f t="shared" si="2"/>
        <v>1</v>
      </c>
      <c r="G14" s="9" t="s">
        <v>26</v>
      </c>
      <c r="H14" s="8">
        <v>163.0</v>
      </c>
      <c r="I14" s="8" t="s">
        <v>53</v>
      </c>
      <c r="J14" s="10">
        <v>1.629609342258E12</v>
      </c>
      <c r="K14" s="8" t="b">
        <f t="shared" si="3"/>
        <v>1</v>
      </c>
      <c r="L14" s="11" t="s">
        <v>23</v>
      </c>
      <c r="M14" s="8">
        <v>142.0</v>
      </c>
      <c r="N14" s="8" t="s">
        <v>42</v>
      </c>
      <c r="O14" s="10">
        <v>1.629609725726E12</v>
      </c>
      <c r="P14" s="8" t="b">
        <f t="shared" si="4"/>
        <v>1</v>
      </c>
      <c r="Q14" s="9" t="s">
        <v>26</v>
      </c>
      <c r="R14" s="8">
        <v>142.0</v>
      </c>
      <c r="S14" s="8" t="s">
        <v>54</v>
      </c>
      <c r="T14" s="10">
        <v>1.629616209204E12</v>
      </c>
      <c r="U14" s="8" t="b">
        <f t="shared" si="5"/>
        <v>1</v>
      </c>
      <c r="V14" s="9" t="s">
        <v>23</v>
      </c>
      <c r="W14" s="8">
        <v>651.0</v>
      </c>
      <c r="X14" s="8" t="s">
        <v>58</v>
      </c>
      <c r="Y14" s="10">
        <v>1.629616725556E12</v>
      </c>
      <c r="Z14" s="8" t="b">
        <f t="shared" si="6"/>
        <v>1</v>
      </c>
      <c r="AA14" s="9" t="s">
        <v>26</v>
      </c>
      <c r="AB14" s="8">
        <v>151.0</v>
      </c>
      <c r="AC14" s="8" t="s">
        <v>59</v>
      </c>
      <c r="AD14" s="10">
        <v>1.629617381086E12</v>
      </c>
      <c r="AE14" s="8" t="b">
        <f t="shared" si="7"/>
        <v>1</v>
      </c>
      <c r="AF14" s="9" t="s">
        <v>26</v>
      </c>
      <c r="AG14" s="8">
        <v>390.0</v>
      </c>
      <c r="AH14" s="8" t="s">
        <v>57</v>
      </c>
      <c r="AI14" s="10">
        <v>1.629622351398E12</v>
      </c>
      <c r="AJ14" s="8" t="b">
        <f t="shared" si="8"/>
        <v>1</v>
      </c>
      <c r="AK14" s="9" t="s">
        <v>26</v>
      </c>
      <c r="AL14" s="8">
        <v>127.0</v>
      </c>
      <c r="AM14" s="8" t="s">
        <v>52</v>
      </c>
      <c r="AN14" s="10">
        <v>1.629623100291E12</v>
      </c>
      <c r="AO14" s="8" t="b">
        <f t="shared" si="9"/>
        <v>1</v>
      </c>
      <c r="AP14" s="9" t="s">
        <v>26</v>
      </c>
      <c r="AQ14" s="8">
        <v>158.0</v>
      </c>
      <c r="AR14" s="8" t="s">
        <v>46</v>
      </c>
      <c r="AS14" s="10">
        <v>1.629623566813E12</v>
      </c>
    </row>
    <row r="15">
      <c r="A15" s="8" t="b">
        <f t="shared" si="1"/>
        <v>1</v>
      </c>
      <c r="B15" s="9" t="s">
        <v>60</v>
      </c>
      <c r="C15" s="8">
        <v>92.0</v>
      </c>
      <c r="D15" s="8" t="s">
        <v>48</v>
      </c>
      <c r="E15" s="10">
        <v>1.629608755614E12</v>
      </c>
      <c r="F15" s="8" t="b">
        <f t="shared" si="2"/>
        <v>1</v>
      </c>
      <c r="G15" s="9" t="s">
        <v>60</v>
      </c>
      <c r="H15" s="8">
        <v>105.0</v>
      </c>
      <c r="I15" s="8" t="s">
        <v>53</v>
      </c>
      <c r="J15" s="10">
        <v>1.629609342364E12</v>
      </c>
      <c r="K15" s="8" t="b">
        <f t="shared" si="3"/>
        <v>1</v>
      </c>
      <c r="L15" s="9" t="s">
        <v>24</v>
      </c>
      <c r="M15" s="8">
        <v>682.0</v>
      </c>
      <c r="N15" s="8" t="s">
        <v>61</v>
      </c>
      <c r="O15" s="10">
        <v>1.629609726412E12</v>
      </c>
      <c r="P15" s="8" t="b">
        <f t="shared" si="4"/>
        <v>1</v>
      </c>
      <c r="Q15" s="9" t="s">
        <v>60</v>
      </c>
      <c r="R15" s="8">
        <v>75.0</v>
      </c>
      <c r="S15" s="8" t="s">
        <v>54</v>
      </c>
      <c r="T15" s="10">
        <v>1.629616209278E12</v>
      </c>
      <c r="U15" s="8" t="b">
        <f t="shared" si="5"/>
        <v>1</v>
      </c>
      <c r="V15" s="9" t="s">
        <v>23</v>
      </c>
      <c r="W15" s="8">
        <v>102.0</v>
      </c>
      <c r="X15" s="8" t="s">
        <v>58</v>
      </c>
      <c r="Y15" s="10">
        <v>1.629616725656E12</v>
      </c>
      <c r="Z15" s="8" t="b">
        <f t="shared" si="6"/>
        <v>1</v>
      </c>
      <c r="AA15" s="9" t="s">
        <v>62</v>
      </c>
      <c r="AB15" s="8">
        <v>135.0</v>
      </c>
      <c r="AC15" s="8" t="s">
        <v>59</v>
      </c>
      <c r="AD15" s="10">
        <v>1.629617381222E12</v>
      </c>
      <c r="AE15" s="8" t="b">
        <f t="shared" si="7"/>
        <v>1</v>
      </c>
      <c r="AF15" s="9" t="s">
        <v>60</v>
      </c>
      <c r="AG15" s="8">
        <v>51.0</v>
      </c>
      <c r="AH15" s="8" t="s">
        <v>57</v>
      </c>
      <c r="AI15" s="10">
        <v>1.629622351448E12</v>
      </c>
      <c r="AJ15" s="8" t="b">
        <f t="shared" si="8"/>
        <v>1</v>
      </c>
      <c r="AK15" s="9" t="s">
        <v>60</v>
      </c>
      <c r="AL15" s="8">
        <v>109.0</v>
      </c>
      <c r="AM15" s="8" t="s">
        <v>52</v>
      </c>
      <c r="AN15" s="10">
        <v>1.629623100421E12</v>
      </c>
      <c r="AO15" s="8" t="b">
        <f t="shared" si="9"/>
        <v>1</v>
      </c>
      <c r="AP15" s="9" t="s">
        <v>63</v>
      </c>
      <c r="AQ15" s="8">
        <v>92.0</v>
      </c>
      <c r="AR15" s="8" t="s">
        <v>46</v>
      </c>
      <c r="AS15" s="10">
        <v>1.629623566897E12</v>
      </c>
    </row>
    <row r="16">
      <c r="A16" s="8" t="b">
        <f t="shared" si="1"/>
        <v>1</v>
      </c>
      <c r="B16" s="9" t="s">
        <v>47</v>
      </c>
      <c r="C16" s="8">
        <v>231.0</v>
      </c>
      <c r="D16" s="8" t="s">
        <v>48</v>
      </c>
      <c r="E16" s="10">
        <v>1.629608755843E12</v>
      </c>
      <c r="F16" s="8" t="b">
        <f t="shared" si="2"/>
        <v>1</v>
      </c>
      <c r="G16" s="9" t="s">
        <v>47</v>
      </c>
      <c r="H16" s="8">
        <v>214.0</v>
      </c>
      <c r="I16" s="8" t="s">
        <v>53</v>
      </c>
      <c r="J16" s="10">
        <v>1.629609342577E12</v>
      </c>
      <c r="K16" s="8" t="b">
        <f t="shared" si="3"/>
        <v>1</v>
      </c>
      <c r="L16" s="9" t="s">
        <v>29</v>
      </c>
      <c r="M16" s="8">
        <v>112.0</v>
      </c>
      <c r="N16" s="8" t="s">
        <v>61</v>
      </c>
      <c r="O16" s="10">
        <v>1.629609726524E12</v>
      </c>
      <c r="P16" s="8" t="b">
        <f t="shared" si="4"/>
        <v>1</v>
      </c>
      <c r="Q16" s="9" t="s">
        <v>47</v>
      </c>
      <c r="R16" s="8">
        <v>197.0</v>
      </c>
      <c r="S16" s="8" t="s">
        <v>54</v>
      </c>
      <c r="T16" s="10">
        <v>1.629616209472E12</v>
      </c>
      <c r="U16" s="8" t="b">
        <f t="shared" si="5"/>
        <v>1</v>
      </c>
      <c r="V16" s="9" t="s">
        <v>47</v>
      </c>
      <c r="W16" s="8">
        <v>228.0</v>
      </c>
      <c r="X16" s="8" t="s">
        <v>58</v>
      </c>
      <c r="Y16" s="10">
        <v>1.629616725888E12</v>
      </c>
      <c r="Z16" s="8" t="b">
        <f t="shared" si="6"/>
        <v>1</v>
      </c>
      <c r="AA16" s="9" t="s">
        <v>47</v>
      </c>
      <c r="AB16" s="8">
        <v>230.0</v>
      </c>
      <c r="AC16" s="8" t="s">
        <v>59</v>
      </c>
      <c r="AD16" s="10">
        <v>1.629617381449E12</v>
      </c>
      <c r="AE16" s="8" t="b">
        <f t="shared" si="7"/>
        <v>1</v>
      </c>
      <c r="AF16" s="9" t="s">
        <v>47</v>
      </c>
      <c r="AG16" s="8">
        <v>1083.0</v>
      </c>
      <c r="AH16" s="8" t="s">
        <v>64</v>
      </c>
      <c r="AI16" s="10">
        <v>1.629622352534E12</v>
      </c>
      <c r="AJ16" s="8" t="b">
        <f t="shared" si="8"/>
        <v>1</v>
      </c>
      <c r="AK16" s="9" t="s">
        <v>47</v>
      </c>
      <c r="AL16" s="8">
        <v>205.0</v>
      </c>
      <c r="AM16" s="8" t="s">
        <v>52</v>
      </c>
      <c r="AN16" s="10">
        <v>1.629623100604E12</v>
      </c>
      <c r="AO16" s="8" t="b">
        <f t="shared" si="9"/>
        <v>1</v>
      </c>
      <c r="AP16" s="9" t="s">
        <v>47</v>
      </c>
      <c r="AQ16" s="8">
        <v>305.0</v>
      </c>
      <c r="AR16" s="8" t="s">
        <v>65</v>
      </c>
      <c r="AS16" s="10">
        <v>1.629623567218E12</v>
      </c>
    </row>
    <row r="17">
      <c r="A17" s="8" t="b">
        <f t="shared" si="1"/>
        <v>0</v>
      </c>
      <c r="B17" s="9" t="s">
        <v>49</v>
      </c>
      <c r="C17" s="8">
        <v>472.0</v>
      </c>
      <c r="D17" s="8" t="s">
        <v>66</v>
      </c>
      <c r="E17" s="10">
        <v>1.62960875633E12</v>
      </c>
      <c r="F17" s="8" t="b">
        <f t="shared" si="2"/>
        <v>0</v>
      </c>
      <c r="G17" s="9" t="s">
        <v>49</v>
      </c>
      <c r="H17" s="8">
        <v>404.0</v>
      </c>
      <c r="I17" s="8" t="s">
        <v>53</v>
      </c>
      <c r="J17" s="10">
        <v>1.629609342986E12</v>
      </c>
      <c r="K17" s="8" t="b">
        <f t="shared" si="3"/>
        <v>1</v>
      </c>
      <c r="L17" s="9" t="s">
        <v>31</v>
      </c>
      <c r="M17" s="8">
        <v>326.0</v>
      </c>
      <c r="N17" s="8" t="s">
        <v>61</v>
      </c>
      <c r="O17" s="10">
        <v>1.629609726855E12</v>
      </c>
      <c r="P17" s="8" t="b">
        <f t="shared" si="4"/>
        <v>0</v>
      </c>
      <c r="Q17" s="9" t="s">
        <v>49</v>
      </c>
      <c r="R17" s="8">
        <v>297.0</v>
      </c>
      <c r="S17" s="8" t="s">
        <v>54</v>
      </c>
      <c r="T17" s="10">
        <v>1.629616209777E12</v>
      </c>
      <c r="U17" s="8" t="b">
        <f t="shared" si="5"/>
        <v>1</v>
      </c>
      <c r="V17" s="9" t="s">
        <v>62</v>
      </c>
      <c r="W17" s="8">
        <v>2025.0</v>
      </c>
      <c r="X17" s="8" t="s">
        <v>67</v>
      </c>
      <c r="Y17" s="10">
        <v>1.629616727913E12</v>
      </c>
      <c r="Z17" s="8" t="b">
        <f t="shared" si="6"/>
        <v>0</v>
      </c>
      <c r="AA17" s="9" t="s">
        <v>49</v>
      </c>
      <c r="AB17" s="8">
        <v>429.0</v>
      </c>
      <c r="AC17" s="8" t="s">
        <v>59</v>
      </c>
      <c r="AD17" s="10">
        <v>1.629617381884E12</v>
      </c>
      <c r="AE17" s="8" t="b">
        <f t="shared" si="7"/>
        <v>0</v>
      </c>
      <c r="AF17" s="9" t="s">
        <v>49</v>
      </c>
      <c r="AG17" s="8">
        <v>1551.0</v>
      </c>
      <c r="AH17" s="8" t="s">
        <v>68</v>
      </c>
      <c r="AI17" s="10">
        <v>1.629622354087E12</v>
      </c>
      <c r="AJ17" s="8" t="b">
        <f t="shared" si="8"/>
        <v>0</v>
      </c>
      <c r="AK17" s="9" t="s">
        <v>49</v>
      </c>
      <c r="AL17" s="8">
        <v>472.0</v>
      </c>
      <c r="AM17" s="8" t="s">
        <v>69</v>
      </c>
      <c r="AN17" s="10">
        <v>1.629623101086E12</v>
      </c>
      <c r="AO17" s="8" t="b">
        <f t="shared" si="9"/>
        <v>1</v>
      </c>
      <c r="AP17" s="9" t="s">
        <v>63</v>
      </c>
      <c r="AQ17" s="8">
        <v>292.0</v>
      </c>
      <c r="AR17" s="8" t="s">
        <v>65</v>
      </c>
      <c r="AS17" s="10">
        <v>1.629623567499E12</v>
      </c>
    </row>
    <row r="18">
      <c r="A18" s="8" t="b">
        <f t="shared" si="1"/>
        <v>1</v>
      </c>
      <c r="B18" s="9" t="s">
        <v>55</v>
      </c>
      <c r="C18" s="8">
        <v>1025.0</v>
      </c>
      <c r="D18" s="8" t="s">
        <v>70</v>
      </c>
      <c r="E18" s="10">
        <v>1.62960875735E12</v>
      </c>
      <c r="F18" s="8" t="b">
        <f t="shared" si="2"/>
        <v>1</v>
      </c>
      <c r="G18" s="9" t="s">
        <v>55</v>
      </c>
      <c r="H18" s="8">
        <v>795.0</v>
      </c>
      <c r="I18" s="8" t="s">
        <v>71</v>
      </c>
      <c r="J18" s="10">
        <v>1.629609343786E12</v>
      </c>
      <c r="K18" s="8" t="b">
        <f t="shared" si="3"/>
        <v>1</v>
      </c>
      <c r="L18" s="9" t="s">
        <v>35</v>
      </c>
      <c r="M18" s="8">
        <v>170.0</v>
      </c>
      <c r="N18" s="8" t="s">
        <v>72</v>
      </c>
      <c r="O18" s="10">
        <v>1.629609727017E12</v>
      </c>
      <c r="P18" s="8" t="b">
        <f t="shared" si="4"/>
        <v>1</v>
      </c>
      <c r="Q18" s="9" t="s">
        <v>55</v>
      </c>
      <c r="R18" s="8">
        <v>922.0</v>
      </c>
      <c r="S18" s="8" t="s">
        <v>73</v>
      </c>
      <c r="T18" s="10">
        <v>1.629616210695E12</v>
      </c>
      <c r="U18" s="8" t="b">
        <f t="shared" si="5"/>
        <v>1</v>
      </c>
      <c r="V18" s="9" t="s">
        <v>47</v>
      </c>
      <c r="W18" s="8">
        <v>568.0</v>
      </c>
      <c r="X18" s="8" t="s">
        <v>74</v>
      </c>
      <c r="Y18" s="10">
        <v>1.629616728499E12</v>
      </c>
      <c r="Z18" s="8" t="b">
        <f t="shared" si="6"/>
        <v>1</v>
      </c>
      <c r="AA18" s="9" t="s">
        <v>55</v>
      </c>
      <c r="AB18" s="8">
        <v>1240.0</v>
      </c>
      <c r="AC18" s="8" t="s">
        <v>75</v>
      </c>
      <c r="AD18" s="10">
        <v>1.629617383118E12</v>
      </c>
      <c r="AE18" s="8" t="b">
        <f t="shared" si="7"/>
        <v>1</v>
      </c>
      <c r="AF18" s="9" t="s">
        <v>55</v>
      </c>
      <c r="AG18" s="8">
        <v>1072.0</v>
      </c>
      <c r="AH18" s="8" t="s">
        <v>76</v>
      </c>
      <c r="AI18" s="10">
        <v>1.629622355162E12</v>
      </c>
      <c r="AJ18" s="8" t="b">
        <f t="shared" si="8"/>
        <v>1</v>
      </c>
      <c r="AK18" s="9" t="s">
        <v>55</v>
      </c>
      <c r="AL18" s="8">
        <v>954.0</v>
      </c>
      <c r="AM18" s="8" t="s">
        <v>77</v>
      </c>
      <c r="AN18" s="10">
        <v>1.629623102035E12</v>
      </c>
      <c r="AO18" s="8" t="b">
        <f t="shared" si="9"/>
        <v>1</v>
      </c>
      <c r="AP18" s="9" t="s">
        <v>26</v>
      </c>
      <c r="AQ18" s="8">
        <v>124.0</v>
      </c>
      <c r="AR18" s="8" t="s">
        <v>65</v>
      </c>
      <c r="AS18" s="10">
        <v>1.629623567621E12</v>
      </c>
    </row>
    <row r="19">
      <c r="A19" s="8" t="b">
        <f t="shared" si="1"/>
        <v>1</v>
      </c>
      <c r="B19" s="9" t="s">
        <v>23</v>
      </c>
      <c r="C19" s="8">
        <v>540.0</v>
      </c>
      <c r="D19" s="8" t="s">
        <v>70</v>
      </c>
      <c r="E19" s="10">
        <v>1.629608757881E12</v>
      </c>
      <c r="F19" s="8" t="b">
        <f t="shared" si="2"/>
        <v>1</v>
      </c>
      <c r="G19" s="9" t="s">
        <v>23</v>
      </c>
      <c r="H19" s="8">
        <v>502.0</v>
      </c>
      <c r="I19" s="8" t="s">
        <v>78</v>
      </c>
      <c r="J19" s="10">
        <v>1.62960934428E12</v>
      </c>
      <c r="K19" s="8" t="b">
        <f t="shared" si="3"/>
        <v>1</v>
      </c>
      <c r="L19" s="9" t="s">
        <v>37</v>
      </c>
      <c r="M19" s="8">
        <v>374.0</v>
      </c>
      <c r="N19" s="8" t="s">
        <v>72</v>
      </c>
      <c r="O19" s="10">
        <v>1.629609727406E12</v>
      </c>
      <c r="P19" s="8" t="b">
        <f t="shared" si="4"/>
        <v>1</v>
      </c>
      <c r="Q19" s="9" t="s">
        <v>23</v>
      </c>
      <c r="R19" s="8">
        <v>392.0</v>
      </c>
      <c r="S19" s="8" t="s">
        <v>79</v>
      </c>
      <c r="T19" s="10">
        <v>1.629616211088E12</v>
      </c>
      <c r="U19" s="8" t="b">
        <f t="shared" si="5"/>
        <v>1</v>
      </c>
      <c r="V19" s="9" t="s">
        <v>23</v>
      </c>
      <c r="W19" s="8">
        <v>183.0</v>
      </c>
      <c r="X19" s="8" t="s">
        <v>74</v>
      </c>
      <c r="Y19" s="10">
        <v>1.629616728664E12</v>
      </c>
      <c r="Z19" s="8" t="b">
        <f t="shared" si="6"/>
        <v>1</v>
      </c>
      <c r="AA19" s="9" t="s">
        <v>23</v>
      </c>
      <c r="AB19" s="8">
        <v>401.0</v>
      </c>
      <c r="AC19" s="8" t="s">
        <v>75</v>
      </c>
      <c r="AD19" s="10">
        <v>1.629617383518E12</v>
      </c>
      <c r="AE19" s="8" t="b">
        <f t="shared" si="7"/>
        <v>1</v>
      </c>
      <c r="AF19" s="9" t="s">
        <v>23</v>
      </c>
      <c r="AG19" s="8">
        <v>503.0</v>
      </c>
      <c r="AH19" s="8" t="s">
        <v>76</v>
      </c>
      <c r="AI19" s="10">
        <v>1.62962235566E12</v>
      </c>
      <c r="AJ19" s="8" t="b">
        <f t="shared" si="8"/>
        <v>1</v>
      </c>
      <c r="AK19" s="9" t="s">
        <v>23</v>
      </c>
      <c r="AL19" s="8">
        <v>413.0</v>
      </c>
      <c r="AM19" s="8" t="s">
        <v>77</v>
      </c>
      <c r="AN19" s="10">
        <v>1.629623102445E12</v>
      </c>
      <c r="AO19" s="8" t="b">
        <f t="shared" si="9"/>
        <v>1</v>
      </c>
      <c r="AP19" s="9" t="s">
        <v>60</v>
      </c>
      <c r="AQ19" s="8">
        <v>247.0</v>
      </c>
      <c r="AR19" s="8" t="s">
        <v>65</v>
      </c>
      <c r="AS19" s="10">
        <v>1.62962356787E12</v>
      </c>
    </row>
    <row r="20">
      <c r="A20" s="8" t="b">
        <f t="shared" si="1"/>
        <v>1</v>
      </c>
      <c r="B20" s="9" t="s">
        <v>23</v>
      </c>
      <c r="C20" s="8">
        <v>117.0</v>
      </c>
      <c r="D20" s="8" t="s">
        <v>70</v>
      </c>
      <c r="E20" s="10">
        <v>1.629608757996E12</v>
      </c>
      <c r="F20" s="8" t="b">
        <f t="shared" si="2"/>
        <v>1</v>
      </c>
      <c r="G20" s="9" t="s">
        <v>23</v>
      </c>
      <c r="H20" s="8">
        <v>126.0</v>
      </c>
      <c r="I20" s="8" t="s">
        <v>78</v>
      </c>
      <c r="J20" s="10">
        <v>1.629609344409E12</v>
      </c>
      <c r="K20" s="8" t="b">
        <f t="shared" si="3"/>
        <v>1</v>
      </c>
      <c r="L20" s="9" t="s">
        <v>41</v>
      </c>
      <c r="M20" s="8">
        <v>456.0</v>
      </c>
      <c r="N20" s="8" t="s">
        <v>72</v>
      </c>
      <c r="O20" s="10">
        <v>1.629609727848E12</v>
      </c>
      <c r="P20" s="8" t="b">
        <f t="shared" si="4"/>
        <v>1</v>
      </c>
      <c r="Q20" s="9" t="s">
        <v>23</v>
      </c>
      <c r="R20" s="8">
        <v>118.0</v>
      </c>
      <c r="S20" s="8" t="s">
        <v>79</v>
      </c>
      <c r="T20" s="10">
        <v>1.629616211206E12</v>
      </c>
      <c r="U20" s="8" t="b">
        <f t="shared" si="5"/>
        <v>1</v>
      </c>
      <c r="V20" s="9" t="s">
        <v>23</v>
      </c>
      <c r="W20" s="8">
        <v>117.0</v>
      </c>
      <c r="X20" s="8" t="s">
        <v>74</v>
      </c>
      <c r="Y20" s="10">
        <v>1.629616728781E12</v>
      </c>
      <c r="Z20" s="8" t="b">
        <f t="shared" si="6"/>
        <v>1</v>
      </c>
      <c r="AA20" s="9" t="s">
        <v>23</v>
      </c>
      <c r="AB20" s="8">
        <v>134.0</v>
      </c>
      <c r="AC20" s="8" t="s">
        <v>75</v>
      </c>
      <c r="AD20" s="10">
        <v>1.629617383655E12</v>
      </c>
      <c r="AE20" s="8" t="b">
        <f t="shared" si="7"/>
        <v>1</v>
      </c>
      <c r="AF20" s="9" t="s">
        <v>23</v>
      </c>
      <c r="AG20" s="8">
        <v>132.0</v>
      </c>
      <c r="AH20" s="8" t="s">
        <v>76</v>
      </c>
      <c r="AI20" s="10">
        <v>1.629622355793E12</v>
      </c>
      <c r="AJ20" s="8" t="b">
        <f t="shared" si="8"/>
        <v>1</v>
      </c>
      <c r="AK20" s="9" t="s">
        <v>23</v>
      </c>
      <c r="AL20" s="8">
        <v>131.0</v>
      </c>
      <c r="AM20" s="8" t="s">
        <v>77</v>
      </c>
      <c r="AN20" s="10">
        <v>1.62962310258E12</v>
      </c>
      <c r="AO20" s="8" t="b">
        <f t="shared" si="9"/>
        <v>1</v>
      </c>
      <c r="AP20" s="9" t="s">
        <v>47</v>
      </c>
      <c r="AQ20" s="8">
        <v>174.0</v>
      </c>
      <c r="AR20" s="8" t="s">
        <v>80</v>
      </c>
      <c r="AS20" s="10">
        <v>1.629623568041E12</v>
      </c>
    </row>
    <row r="21">
      <c r="A21" s="8" t="b">
        <f t="shared" si="1"/>
        <v>1</v>
      </c>
      <c r="B21" s="9" t="s">
        <v>47</v>
      </c>
      <c r="C21" s="8">
        <v>212.0</v>
      </c>
      <c r="D21" s="8" t="s">
        <v>81</v>
      </c>
      <c r="E21" s="10">
        <v>1.62960875821E12</v>
      </c>
      <c r="F21" s="8" t="b">
        <f t="shared" si="2"/>
        <v>1</v>
      </c>
      <c r="G21" s="9" t="s">
        <v>47</v>
      </c>
      <c r="H21" s="8">
        <v>244.0</v>
      </c>
      <c r="I21" s="8" t="s">
        <v>78</v>
      </c>
      <c r="J21" s="10">
        <v>1.629609344649E12</v>
      </c>
      <c r="K21" s="8" t="b">
        <f t="shared" si="3"/>
        <v>1</v>
      </c>
      <c r="L21" s="9" t="s">
        <v>47</v>
      </c>
      <c r="M21" s="8">
        <v>138.0</v>
      </c>
      <c r="N21" s="8" t="s">
        <v>72</v>
      </c>
      <c r="O21" s="10">
        <v>1.629609727986E12</v>
      </c>
      <c r="P21" s="8" t="b">
        <f t="shared" si="4"/>
        <v>1</v>
      </c>
      <c r="Q21" s="9" t="s">
        <v>47</v>
      </c>
      <c r="R21" s="8">
        <v>271.0</v>
      </c>
      <c r="S21" s="8" t="s">
        <v>79</v>
      </c>
      <c r="T21" s="10">
        <v>1.629616211489E12</v>
      </c>
      <c r="U21" s="8" t="b">
        <f t="shared" si="5"/>
        <v>1</v>
      </c>
      <c r="V21" s="9" t="s">
        <v>55</v>
      </c>
      <c r="W21" s="8">
        <v>150.0</v>
      </c>
      <c r="X21" s="8" t="s">
        <v>74</v>
      </c>
      <c r="Y21" s="10">
        <v>1.62961672893E12</v>
      </c>
      <c r="Z21" s="8" t="b">
        <f t="shared" si="6"/>
        <v>1</v>
      </c>
      <c r="AA21" s="9" t="s">
        <v>47</v>
      </c>
      <c r="AB21" s="8">
        <v>220.0</v>
      </c>
      <c r="AC21" s="8" t="s">
        <v>75</v>
      </c>
      <c r="AD21" s="10">
        <v>1.629617383875E12</v>
      </c>
      <c r="AE21" s="8" t="b">
        <f t="shared" si="7"/>
        <v>1</v>
      </c>
      <c r="AF21" s="9" t="s">
        <v>47</v>
      </c>
      <c r="AG21" s="8">
        <v>212.0</v>
      </c>
      <c r="AH21" s="8" t="s">
        <v>82</v>
      </c>
      <c r="AI21" s="10">
        <v>1.629622356005E12</v>
      </c>
      <c r="AJ21" s="8" t="b">
        <f t="shared" si="8"/>
        <v>1</v>
      </c>
      <c r="AK21" s="9" t="s">
        <v>47</v>
      </c>
      <c r="AL21" s="8">
        <v>226.0</v>
      </c>
      <c r="AM21" s="8" t="s">
        <v>77</v>
      </c>
      <c r="AN21" s="10">
        <v>1.629623102801E12</v>
      </c>
      <c r="AO21" s="8" t="b">
        <f t="shared" si="9"/>
        <v>0</v>
      </c>
      <c r="AP21" s="9" t="s">
        <v>49</v>
      </c>
      <c r="AQ21" s="8">
        <v>659.0</v>
      </c>
      <c r="AR21" s="8" t="s">
        <v>80</v>
      </c>
      <c r="AS21" s="10">
        <v>1.629623568701E12</v>
      </c>
    </row>
    <row r="22">
      <c r="A22" s="8" t="b">
        <f t="shared" si="1"/>
        <v>1</v>
      </c>
      <c r="B22" s="9" t="s">
        <v>62</v>
      </c>
      <c r="C22" s="8">
        <v>181.0</v>
      </c>
      <c r="D22" s="8" t="s">
        <v>81</v>
      </c>
      <c r="E22" s="10">
        <v>1.629608758393E12</v>
      </c>
      <c r="F22" s="8" t="b">
        <f t="shared" si="2"/>
        <v>1</v>
      </c>
      <c r="G22" s="9" t="s">
        <v>62</v>
      </c>
      <c r="H22" s="8">
        <v>174.0</v>
      </c>
      <c r="I22" s="8" t="s">
        <v>78</v>
      </c>
      <c r="J22" s="10">
        <v>1.629609344825E12</v>
      </c>
      <c r="K22" s="8" t="b">
        <f t="shared" si="3"/>
        <v>1</v>
      </c>
      <c r="L22" s="9" t="s">
        <v>37</v>
      </c>
      <c r="M22" s="8">
        <v>209.0</v>
      </c>
      <c r="N22" s="8" t="s">
        <v>83</v>
      </c>
      <c r="O22" s="10">
        <v>1.629609728195E12</v>
      </c>
      <c r="P22" s="8" t="b">
        <f t="shared" si="4"/>
        <v>1</v>
      </c>
      <c r="Q22" s="9" t="s">
        <v>62</v>
      </c>
      <c r="R22" s="8">
        <v>172.0</v>
      </c>
      <c r="S22" s="8" t="s">
        <v>79</v>
      </c>
      <c r="T22" s="10">
        <v>1.629616211645E12</v>
      </c>
      <c r="U22" s="8" t="b">
        <f t="shared" si="5"/>
        <v>0</v>
      </c>
      <c r="V22" s="9" t="s">
        <v>49</v>
      </c>
      <c r="W22" s="8">
        <v>143.0</v>
      </c>
      <c r="X22" s="8" t="s">
        <v>84</v>
      </c>
      <c r="Y22" s="10">
        <v>1.629616729073E12</v>
      </c>
      <c r="Z22" s="8" t="b">
        <f t="shared" si="6"/>
        <v>1</v>
      </c>
      <c r="AA22" s="9" t="s">
        <v>62</v>
      </c>
      <c r="AB22" s="8">
        <v>183.0</v>
      </c>
      <c r="AC22" s="8" t="s">
        <v>85</v>
      </c>
      <c r="AD22" s="10">
        <v>1.629617384053E12</v>
      </c>
      <c r="AE22" s="8" t="b">
        <f t="shared" si="7"/>
        <v>1</v>
      </c>
      <c r="AF22" s="9" t="s">
        <v>62</v>
      </c>
      <c r="AG22" s="8">
        <v>206.0</v>
      </c>
      <c r="AH22" s="8" t="s">
        <v>82</v>
      </c>
      <c r="AI22" s="10">
        <v>1.629622356212E12</v>
      </c>
      <c r="AJ22" s="8" t="b">
        <f t="shared" si="8"/>
        <v>1</v>
      </c>
      <c r="AK22" s="9" t="s">
        <v>62</v>
      </c>
      <c r="AL22" s="8">
        <v>189.0</v>
      </c>
      <c r="AM22" s="8" t="s">
        <v>77</v>
      </c>
      <c r="AN22" s="10">
        <v>1.629623102993E12</v>
      </c>
      <c r="AO22" s="8" t="b">
        <f t="shared" si="9"/>
        <v>1</v>
      </c>
      <c r="AP22" s="9" t="s">
        <v>55</v>
      </c>
      <c r="AQ22" s="8">
        <v>869.0</v>
      </c>
      <c r="AR22" s="8" t="s">
        <v>86</v>
      </c>
      <c r="AS22" s="10">
        <v>1.62962356957E12</v>
      </c>
    </row>
    <row r="23">
      <c r="A23" s="8" t="b">
        <f t="shared" si="1"/>
        <v>1</v>
      </c>
      <c r="B23" s="9" t="s">
        <v>26</v>
      </c>
      <c r="C23" s="8">
        <v>143.0</v>
      </c>
      <c r="D23" s="8" t="s">
        <v>81</v>
      </c>
      <c r="E23" s="10">
        <v>1.629608758539E12</v>
      </c>
      <c r="F23" s="8" t="b">
        <f t="shared" si="2"/>
        <v>1</v>
      </c>
      <c r="G23" s="9" t="s">
        <v>26</v>
      </c>
      <c r="H23" s="8">
        <v>169.0</v>
      </c>
      <c r="I23" s="8" t="s">
        <v>78</v>
      </c>
      <c r="J23" s="10">
        <v>1.629609344996E12</v>
      </c>
      <c r="K23" s="8" t="b">
        <f t="shared" si="3"/>
        <v>1</v>
      </c>
      <c r="L23" s="9" t="s">
        <v>35</v>
      </c>
      <c r="M23" s="8">
        <v>109.0</v>
      </c>
      <c r="N23" s="8" t="s">
        <v>83</v>
      </c>
      <c r="O23" s="10">
        <v>1.629609728304E12</v>
      </c>
      <c r="P23" s="8" t="b">
        <f t="shared" si="4"/>
        <v>1</v>
      </c>
      <c r="Q23" s="9" t="s">
        <v>26</v>
      </c>
      <c r="R23" s="8">
        <v>201.0</v>
      </c>
      <c r="S23" s="8" t="s">
        <v>79</v>
      </c>
      <c r="T23" s="10">
        <v>1.629616211847E12</v>
      </c>
      <c r="U23" s="8" t="b">
        <f t="shared" si="5"/>
        <v>1</v>
      </c>
      <c r="V23" s="9" t="s">
        <v>47</v>
      </c>
      <c r="W23" s="8">
        <v>108.0</v>
      </c>
      <c r="X23" s="8" t="s">
        <v>84</v>
      </c>
      <c r="Y23" s="10">
        <v>1.629616729181E12</v>
      </c>
      <c r="Z23" s="8" t="b">
        <f t="shared" si="6"/>
        <v>1</v>
      </c>
      <c r="AA23" s="9" t="s">
        <v>26</v>
      </c>
      <c r="AB23" s="8">
        <v>167.0</v>
      </c>
      <c r="AC23" s="8" t="s">
        <v>85</v>
      </c>
      <c r="AD23" s="10">
        <v>1.629617384229E12</v>
      </c>
      <c r="AE23" s="8" t="b">
        <f t="shared" si="7"/>
        <v>1</v>
      </c>
      <c r="AF23" s="9" t="s">
        <v>26</v>
      </c>
      <c r="AG23" s="8">
        <v>182.0</v>
      </c>
      <c r="AH23" s="8" t="s">
        <v>82</v>
      </c>
      <c r="AI23" s="10">
        <v>1.629622356395E12</v>
      </c>
      <c r="AJ23" s="8" t="b">
        <f t="shared" si="8"/>
        <v>1</v>
      </c>
      <c r="AK23" s="9" t="s">
        <v>26</v>
      </c>
      <c r="AL23" s="8">
        <v>137.0</v>
      </c>
      <c r="AM23" s="8" t="s">
        <v>87</v>
      </c>
      <c r="AN23" s="10">
        <v>1.629623103129E12</v>
      </c>
      <c r="AO23" s="8" t="b">
        <f t="shared" si="9"/>
        <v>1</v>
      </c>
      <c r="AP23" s="9" t="s">
        <v>23</v>
      </c>
      <c r="AQ23" s="8">
        <v>476.0</v>
      </c>
      <c r="AR23" s="8" t="s">
        <v>88</v>
      </c>
      <c r="AS23" s="10">
        <v>1.629623570047E12</v>
      </c>
    </row>
    <row r="24">
      <c r="A24" s="8" t="b">
        <f t="shared" si="1"/>
        <v>1</v>
      </c>
      <c r="B24" s="9" t="s">
        <v>26</v>
      </c>
      <c r="C24" s="8">
        <v>142.0</v>
      </c>
      <c r="D24" s="8" t="s">
        <v>81</v>
      </c>
      <c r="E24" s="10">
        <v>1.629608758676E12</v>
      </c>
      <c r="F24" s="8" t="b">
        <f t="shared" si="2"/>
        <v>1</v>
      </c>
      <c r="G24" s="9" t="s">
        <v>26</v>
      </c>
      <c r="H24" s="8">
        <v>161.0</v>
      </c>
      <c r="I24" s="8" t="s">
        <v>89</v>
      </c>
      <c r="J24" s="10">
        <v>1.629609345154E12</v>
      </c>
      <c r="K24" s="8" t="b">
        <f t="shared" si="3"/>
        <v>1</v>
      </c>
      <c r="L24" s="9" t="s">
        <v>26</v>
      </c>
      <c r="M24" s="8">
        <v>175.0</v>
      </c>
      <c r="N24" s="8" t="s">
        <v>83</v>
      </c>
      <c r="O24" s="10">
        <v>1.629609728479E12</v>
      </c>
      <c r="P24" s="8" t="b">
        <f t="shared" si="4"/>
        <v>1</v>
      </c>
      <c r="Q24" s="9" t="s">
        <v>26</v>
      </c>
      <c r="R24" s="8">
        <v>134.0</v>
      </c>
      <c r="S24" s="8" t="s">
        <v>79</v>
      </c>
      <c r="T24" s="10">
        <v>1.629616211981E12</v>
      </c>
      <c r="U24" s="8" t="b">
        <f t="shared" si="5"/>
        <v>1</v>
      </c>
      <c r="V24" s="9" t="s">
        <v>37</v>
      </c>
      <c r="W24" s="8">
        <v>501.0</v>
      </c>
      <c r="X24" s="8" t="s">
        <v>84</v>
      </c>
      <c r="Y24" s="10">
        <v>1.629616729683E12</v>
      </c>
      <c r="Z24" s="8" t="b">
        <f t="shared" si="6"/>
        <v>1</v>
      </c>
      <c r="AA24" s="9" t="s">
        <v>26</v>
      </c>
      <c r="AB24" s="8">
        <v>161.0</v>
      </c>
      <c r="AC24" s="8" t="s">
        <v>85</v>
      </c>
      <c r="AD24" s="10">
        <v>1.629617384384E12</v>
      </c>
      <c r="AE24" s="8" t="b">
        <f t="shared" si="7"/>
        <v>1</v>
      </c>
      <c r="AF24" s="9" t="s">
        <v>24</v>
      </c>
      <c r="AG24" s="8">
        <v>163.0</v>
      </c>
      <c r="AH24" s="8" t="s">
        <v>82</v>
      </c>
      <c r="AI24" s="10">
        <v>1.629622356554E12</v>
      </c>
      <c r="AJ24" s="8" t="b">
        <f t="shared" si="8"/>
        <v>1</v>
      </c>
      <c r="AK24" s="9" t="s">
        <v>26</v>
      </c>
      <c r="AL24" s="8">
        <v>418.0</v>
      </c>
      <c r="AM24" s="8" t="s">
        <v>87</v>
      </c>
      <c r="AN24" s="10">
        <v>1.629623103547E12</v>
      </c>
      <c r="AO24" s="8" t="b">
        <f t="shared" si="9"/>
        <v>1</v>
      </c>
      <c r="AP24" s="9" t="s">
        <v>23</v>
      </c>
      <c r="AQ24" s="8">
        <v>126.0</v>
      </c>
      <c r="AR24" s="8" t="s">
        <v>88</v>
      </c>
      <c r="AS24" s="10">
        <v>1.629623570171E12</v>
      </c>
    </row>
    <row r="25">
      <c r="A25" s="8" t="b">
        <f t="shared" si="1"/>
        <v>1</v>
      </c>
      <c r="B25" s="9" t="s">
        <v>37</v>
      </c>
      <c r="C25" s="8">
        <v>202.0</v>
      </c>
      <c r="D25" s="8" t="s">
        <v>81</v>
      </c>
      <c r="E25" s="10">
        <v>1.62960875888E12</v>
      </c>
      <c r="F25" s="8" t="b">
        <f t="shared" si="2"/>
        <v>1</v>
      </c>
      <c r="G25" s="9" t="s">
        <v>37</v>
      </c>
      <c r="H25" s="8">
        <v>197.0</v>
      </c>
      <c r="I25" s="8" t="s">
        <v>89</v>
      </c>
      <c r="J25" s="10">
        <v>1.62960934535E12</v>
      </c>
      <c r="K25" s="8" t="b">
        <f t="shared" si="3"/>
        <v>1</v>
      </c>
      <c r="L25" s="9" t="s">
        <v>60</v>
      </c>
      <c r="M25" s="8">
        <v>43.0</v>
      </c>
      <c r="N25" s="8" t="s">
        <v>83</v>
      </c>
      <c r="O25" s="10">
        <v>1.629609728521E12</v>
      </c>
      <c r="P25" s="8" t="b">
        <f t="shared" si="4"/>
        <v>1</v>
      </c>
      <c r="Q25" s="9" t="s">
        <v>37</v>
      </c>
      <c r="R25" s="8">
        <v>175.0</v>
      </c>
      <c r="S25" s="8" t="s">
        <v>90</v>
      </c>
      <c r="T25" s="10">
        <v>1.629616212158E12</v>
      </c>
      <c r="U25" s="8" t="b">
        <f t="shared" si="5"/>
        <v>1</v>
      </c>
      <c r="V25" s="9" t="s">
        <v>35</v>
      </c>
      <c r="W25" s="8">
        <v>108.0</v>
      </c>
      <c r="X25" s="8" t="s">
        <v>84</v>
      </c>
      <c r="Y25" s="10">
        <v>1.629616729789E12</v>
      </c>
      <c r="Z25" s="8" t="b">
        <f t="shared" si="6"/>
        <v>1</v>
      </c>
      <c r="AA25" s="9" t="s">
        <v>37</v>
      </c>
      <c r="AB25" s="8">
        <v>205.0</v>
      </c>
      <c r="AC25" s="8" t="s">
        <v>85</v>
      </c>
      <c r="AD25" s="10">
        <v>1.629617384588E12</v>
      </c>
      <c r="AE25" s="8" t="b">
        <f t="shared" si="7"/>
        <v>1</v>
      </c>
      <c r="AF25" s="9" t="s">
        <v>37</v>
      </c>
      <c r="AG25" s="8">
        <v>209.0</v>
      </c>
      <c r="AH25" s="8" t="s">
        <v>82</v>
      </c>
      <c r="AI25" s="10">
        <v>1.629622356766E12</v>
      </c>
      <c r="AJ25" s="8" t="b">
        <f t="shared" si="8"/>
        <v>1</v>
      </c>
      <c r="AK25" s="9" t="s">
        <v>37</v>
      </c>
      <c r="AL25" s="8">
        <v>236.0</v>
      </c>
      <c r="AM25" s="8" t="s">
        <v>87</v>
      </c>
      <c r="AN25" s="10">
        <v>1.629623103783E12</v>
      </c>
      <c r="AO25" s="8" t="b">
        <f t="shared" si="9"/>
        <v>1</v>
      </c>
      <c r="AP25" s="9" t="s">
        <v>47</v>
      </c>
      <c r="AQ25" s="8">
        <v>228.0</v>
      </c>
      <c r="AR25" s="8" t="s">
        <v>88</v>
      </c>
      <c r="AS25" s="10">
        <v>1.629623570398E12</v>
      </c>
    </row>
    <row r="26">
      <c r="A26" s="8" t="b">
        <f t="shared" si="1"/>
        <v>1</v>
      </c>
      <c r="B26" s="9" t="s">
        <v>47</v>
      </c>
      <c r="C26" s="8">
        <v>128.0</v>
      </c>
      <c r="D26" s="8" t="s">
        <v>91</v>
      </c>
      <c r="E26" s="10">
        <v>1.629608759005E12</v>
      </c>
      <c r="F26" s="8" t="b">
        <f t="shared" si="2"/>
        <v>1</v>
      </c>
      <c r="G26" s="9" t="s">
        <v>47</v>
      </c>
      <c r="H26" s="8">
        <v>138.0</v>
      </c>
      <c r="I26" s="8" t="s">
        <v>89</v>
      </c>
      <c r="J26" s="10">
        <v>1.62960934549E12</v>
      </c>
      <c r="K26" s="8" t="b">
        <f t="shared" si="3"/>
        <v>1</v>
      </c>
      <c r="L26" s="9" t="s">
        <v>47</v>
      </c>
      <c r="M26" s="8">
        <v>215.0</v>
      </c>
      <c r="N26" s="8" t="s">
        <v>83</v>
      </c>
      <c r="O26" s="10">
        <v>1.629609728736E12</v>
      </c>
      <c r="P26" s="8" t="b">
        <f t="shared" si="4"/>
        <v>1</v>
      </c>
      <c r="Q26" s="9" t="s">
        <v>47</v>
      </c>
      <c r="R26" s="8">
        <v>96.0</v>
      </c>
      <c r="S26" s="8" t="s">
        <v>90</v>
      </c>
      <c r="T26" s="10">
        <v>1.629616212252E12</v>
      </c>
      <c r="U26" s="8" t="b">
        <f t="shared" si="5"/>
        <v>1</v>
      </c>
      <c r="V26" s="9" t="s">
        <v>26</v>
      </c>
      <c r="W26" s="8">
        <v>136.0</v>
      </c>
      <c r="X26" s="8" t="s">
        <v>84</v>
      </c>
      <c r="Y26" s="10">
        <v>1.62961672993E12</v>
      </c>
      <c r="Z26" s="8" t="b">
        <f t="shared" si="6"/>
        <v>1</v>
      </c>
      <c r="AA26" s="9" t="s">
        <v>47</v>
      </c>
      <c r="AB26" s="8">
        <v>105.0</v>
      </c>
      <c r="AC26" s="8" t="s">
        <v>85</v>
      </c>
      <c r="AD26" s="10">
        <v>1.629617384692E12</v>
      </c>
      <c r="AE26" s="8" t="b">
        <f t="shared" si="7"/>
        <v>1</v>
      </c>
      <c r="AF26" s="9" t="s">
        <v>47</v>
      </c>
      <c r="AG26" s="8">
        <v>123.0</v>
      </c>
      <c r="AH26" s="8" t="s">
        <v>82</v>
      </c>
      <c r="AI26" s="10">
        <v>1.629622356898E12</v>
      </c>
      <c r="AJ26" s="8" t="b">
        <f t="shared" si="8"/>
        <v>1</v>
      </c>
      <c r="AK26" s="9" t="s">
        <v>47</v>
      </c>
      <c r="AL26" s="8">
        <v>87.0</v>
      </c>
      <c r="AM26" s="8" t="s">
        <v>87</v>
      </c>
      <c r="AN26" s="10">
        <v>1.629623103869E12</v>
      </c>
      <c r="AO26" s="8" t="b">
        <f t="shared" si="9"/>
        <v>1</v>
      </c>
      <c r="AP26" s="9" t="s">
        <v>62</v>
      </c>
      <c r="AQ26" s="8">
        <v>181.0</v>
      </c>
      <c r="AR26" s="8" t="s">
        <v>88</v>
      </c>
      <c r="AS26" s="10">
        <v>1.62962357058E12</v>
      </c>
    </row>
    <row r="27">
      <c r="A27" s="8" t="b">
        <f t="shared" si="1"/>
        <v>1</v>
      </c>
      <c r="B27" s="9" t="s">
        <v>92</v>
      </c>
      <c r="C27" s="8">
        <v>239.0</v>
      </c>
      <c r="D27" s="8" t="s">
        <v>91</v>
      </c>
      <c r="E27" s="10">
        <v>1.629608759246E12</v>
      </c>
      <c r="F27" s="8" t="b">
        <f t="shared" si="2"/>
        <v>1</v>
      </c>
      <c r="G27" s="9" t="s">
        <v>92</v>
      </c>
      <c r="H27" s="8">
        <v>288.0</v>
      </c>
      <c r="I27" s="8" t="s">
        <v>89</v>
      </c>
      <c r="J27" s="10">
        <v>1.62960934578E12</v>
      </c>
      <c r="K27" s="8" t="b">
        <f t="shared" si="3"/>
        <v>0</v>
      </c>
      <c r="L27" s="9" t="s">
        <v>49</v>
      </c>
      <c r="M27" s="8">
        <v>468.0</v>
      </c>
      <c r="N27" s="8" t="s">
        <v>93</v>
      </c>
      <c r="O27" s="10">
        <v>1.629609729205E12</v>
      </c>
      <c r="P27" s="8" t="b">
        <f t="shared" si="4"/>
        <v>1</v>
      </c>
      <c r="Q27" s="9" t="s">
        <v>92</v>
      </c>
      <c r="R27" s="8">
        <v>239.0</v>
      </c>
      <c r="S27" s="8" t="s">
        <v>90</v>
      </c>
      <c r="T27" s="10">
        <v>1.629616212494E12</v>
      </c>
      <c r="U27" s="8" t="b">
        <f t="shared" si="5"/>
        <v>1</v>
      </c>
      <c r="V27" s="9" t="s">
        <v>60</v>
      </c>
      <c r="W27" s="8">
        <v>82.0</v>
      </c>
      <c r="X27" s="8" t="s">
        <v>94</v>
      </c>
      <c r="Y27" s="10">
        <v>1.629616730006E12</v>
      </c>
      <c r="Z27" s="8" t="b">
        <f t="shared" si="6"/>
        <v>1</v>
      </c>
      <c r="AA27" s="9" t="s">
        <v>92</v>
      </c>
      <c r="AB27" s="8">
        <v>264.0</v>
      </c>
      <c r="AC27" s="8" t="s">
        <v>85</v>
      </c>
      <c r="AD27" s="10">
        <v>1.629617384957E12</v>
      </c>
      <c r="AE27" s="8" t="b">
        <f t="shared" si="7"/>
        <v>1</v>
      </c>
      <c r="AF27" s="9" t="s">
        <v>92</v>
      </c>
      <c r="AG27" s="8">
        <v>269.0</v>
      </c>
      <c r="AH27" s="8" t="s">
        <v>95</v>
      </c>
      <c r="AI27" s="10">
        <v>1.629622357154E12</v>
      </c>
      <c r="AJ27" s="8" t="b">
        <f t="shared" si="8"/>
        <v>1</v>
      </c>
      <c r="AK27" s="9" t="s">
        <v>92</v>
      </c>
      <c r="AL27" s="8">
        <v>246.0</v>
      </c>
      <c r="AM27" s="8" t="s">
        <v>96</v>
      </c>
      <c r="AN27" s="10">
        <v>1.629623104119E12</v>
      </c>
      <c r="AO27" s="8" t="b">
        <f t="shared" si="9"/>
        <v>1</v>
      </c>
      <c r="AP27" s="9" t="s">
        <v>26</v>
      </c>
      <c r="AQ27" s="8">
        <v>162.0</v>
      </c>
      <c r="AR27" s="8" t="s">
        <v>88</v>
      </c>
      <c r="AS27" s="10">
        <v>1.629623570747E12</v>
      </c>
    </row>
    <row r="28">
      <c r="A28" s="8" t="b">
        <f t="shared" si="1"/>
        <v>1</v>
      </c>
      <c r="B28" s="9" t="s">
        <v>97</v>
      </c>
      <c r="C28" s="8">
        <v>177.0</v>
      </c>
      <c r="D28" s="8" t="s">
        <v>91</v>
      </c>
      <c r="E28" s="10">
        <v>1.629608759418E12</v>
      </c>
      <c r="F28" s="8" t="b">
        <f t="shared" si="2"/>
        <v>1</v>
      </c>
      <c r="G28" s="9" t="s">
        <v>97</v>
      </c>
      <c r="H28" s="8">
        <v>197.0</v>
      </c>
      <c r="I28" s="8" t="s">
        <v>89</v>
      </c>
      <c r="J28" s="10">
        <v>1.629609345974E12</v>
      </c>
      <c r="K28" s="8" t="b">
        <f t="shared" si="3"/>
        <v>1</v>
      </c>
      <c r="L28" s="9" t="s">
        <v>55</v>
      </c>
      <c r="M28" s="8">
        <v>1919.0</v>
      </c>
      <c r="N28" s="8" t="s">
        <v>98</v>
      </c>
      <c r="O28" s="10">
        <v>1.629609731139E12</v>
      </c>
      <c r="P28" s="8" t="b">
        <f t="shared" si="4"/>
        <v>1</v>
      </c>
      <c r="Q28" s="9" t="s">
        <v>97</v>
      </c>
      <c r="R28" s="8">
        <v>177.0</v>
      </c>
      <c r="S28" s="8" t="s">
        <v>90</v>
      </c>
      <c r="T28" s="10">
        <v>1.629616212666E12</v>
      </c>
      <c r="U28" s="8" t="b">
        <f t="shared" si="5"/>
        <v>1</v>
      </c>
      <c r="V28" s="9" t="s">
        <v>47</v>
      </c>
      <c r="W28" s="8">
        <v>231.0</v>
      </c>
      <c r="X28" s="8" t="s">
        <v>94</v>
      </c>
      <c r="Y28" s="10">
        <v>1.629616730254E12</v>
      </c>
      <c r="Z28" s="8" t="b">
        <f t="shared" si="6"/>
        <v>1</v>
      </c>
      <c r="AA28" s="9" t="s">
        <v>97</v>
      </c>
      <c r="AB28" s="8">
        <v>209.0</v>
      </c>
      <c r="AC28" s="8" t="s">
        <v>99</v>
      </c>
      <c r="AD28" s="10">
        <v>1.629617385168E12</v>
      </c>
      <c r="AE28" s="8" t="b">
        <f t="shared" si="7"/>
        <v>1</v>
      </c>
      <c r="AF28" s="9" t="s">
        <v>97</v>
      </c>
      <c r="AG28" s="8">
        <v>227.0</v>
      </c>
      <c r="AH28" s="8" t="s">
        <v>95</v>
      </c>
      <c r="AI28" s="10">
        <v>1.629622357384E12</v>
      </c>
      <c r="AJ28" s="8" t="b">
        <f t="shared" si="8"/>
        <v>1</v>
      </c>
      <c r="AK28" s="9" t="s">
        <v>97</v>
      </c>
      <c r="AL28" s="8">
        <v>201.0</v>
      </c>
      <c r="AM28" s="8" t="s">
        <v>96</v>
      </c>
      <c r="AN28" s="10">
        <v>1.629623104321E12</v>
      </c>
      <c r="AO28" s="8" t="b">
        <f t="shared" si="9"/>
        <v>1</v>
      </c>
      <c r="AP28" s="9" t="s">
        <v>26</v>
      </c>
      <c r="AQ28" s="8">
        <v>148.0</v>
      </c>
      <c r="AR28" s="8" t="s">
        <v>88</v>
      </c>
      <c r="AS28" s="10">
        <v>1.62962357089E12</v>
      </c>
    </row>
    <row r="29">
      <c r="A29" s="8" t="b">
        <f t="shared" si="1"/>
        <v>1</v>
      </c>
      <c r="B29" s="9" t="s">
        <v>100</v>
      </c>
      <c r="C29" s="8">
        <v>162.0</v>
      </c>
      <c r="D29" s="8" t="s">
        <v>91</v>
      </c>
      <c r="E29" s="10">
        <v>1.629608759585E12</v>
      </c>
      <c r="F29" s="8" t="b">
        <f t="shared" si="2"/>
        <v>1</v>
      </c>
      <c r="G29" s="9" t="s">
        <v>100</v>
      </c>
      <c r="H29" s="8">
        <v>131.0</v>
      </c>
      <c r="I29" s="8" t="s">
        <v>101</v>
      </c>
      <c r="J29" s="10">
        <v>1.629609346105E12</v>
      </c>
      <c r="K29" s="8" t="b">
        <f t="shared" si="3"/>
        <v>1</v>
      </c>
      <c r="L29" s="9" t="s">
        <v>23</v>
      </c>
      <c r="M29" s="8">
        <v>569.0</v>
      </c>
      <c r="N29" s="8" t="s">
        <v>98</v>
      </c>
      <c r="O29" s="10">
        <v>1.629609731694E12</v>
      </c>
      <c r="P29" s="8" t="b">
        <f t="shared" si="4"/>
        <v>1</v>
      </c>
      <c r="Q29" s="9" t="s">
        <v>100</v>
      </c>
      <c r="R29" s="8">
        <v>124.0</v>
      </c>
      <c r="S29" s="8" t="s">
        <v>90</v>
      </c>
      <c r="T29" s="10">
        <v>1.629616212794E12</v>
      </c>
      <c r="U29" s="8" t="b">
        <f t="shared" si="5"/>
        <v>0</v>
      </c>
      <c r="V29" s="9" t="s">
        <v>49</v>
      </c>
      <c r="W29" s="8">
        <v>1918.0</v>
      </c>
      <c r="X29" s="8" t="s">
        <v>102</v>
      </c>
      <c r="Y29" s="10">
        <v>1.629616732162E12</v>
      </c>
      <c r="Z29" s="8" t="b">
        <f t="shared" si="6"/>
        <v>1</v>
      </c>
      <c r="AA29" s="9" t="s">
        <v>100</v>
      </c>
      <c r="AB29" s="8">
        <v>169.0</v>
      </c>
      <c r="AC29" s="8" t="s">
        <v>99</v>
      </c>
      <c r="AD29" s="10">
        <v>1.629617385336E12</v>
      </c>
      <c r="AE29" s="8" t="b">
        <f t="shared" si="7"/>
        <v>1</v>
      </c>
      <c r="AF29" s="9" t="s">
        <v>100</v>
      </c>
      <c r="AG29" s="8">
        <v>150.0</v>
      </c>
      <c r="AH29" s="8" t="s">
        <v>95</v>
      </c>
      <c r="AI29" s="10">
        <v>1.629622357536E12</v>
      </c>
      <c r="AJ29" s="8" t="b">
        <f t="shared" si="8"/>
        <v>1</v>
      </c>
      <c r="AK29" s="9" t="s">
        <v>100</v>
      </c>
      <c r="AL29" s="8">
        <v>164.0</v>
      </c>
      <c r="AM29" s="8" t="s">
        <v>96</v>
      </c>
      <c r="AN29" s="10">
        <v>1.629623104482E12</v>
      </c>
      <c r="AO29" s="8" t="b">
        <f t="shared" si="9"/>
        <v>1</v>
      </c>
      <c r="AP29" s="9" t="s">
        <v>37</v>
      </c>
      <c r="AQ29" s="8">
        <v>186.0</v>
      </c>
      <c r="AR29" s="8" t="s">
        <v>103</v>
      </c>
      <c r="AS29" s="10">
        <v>1.629623571076E12</v>
      </c>
    </row>
    <row r="30">
      <c r="A30" s="8" t="b">
        <f t="shared" si="1"/>
        <v>1</v>
      </c>
      <c r="B30" s="9" t="s">
        <v>47</v>
      </c>
      <c r="C30" s="8">
        <v>203.0</v>
      </c>
      <c r="D30" s="8" t="s">
        <v>91</v>
      </c>
      <c r="E30" s="10">
        <v>1.629608759798E12</v>
      </c>
      <c r="F30" s="8" t="b">
        <f t="shared" si="2"/>
        <v>1</v>
      </c>
      <c r="G30" s="9" t="s">
        <v>47</v>
      </c>
      <c r="H30" s="8">
        <v>222.0</v>
      </c>
      <c r="I30" s="8" t="s">
        <v>101</v>
      </c>
      <c r="J30" s="10">
        <v>1.629609346326E12</v>
      </c>
      <c r="K30" s="8" t="b">
        <f t="shared" si="3"/>
        <v>1</v>
      </c>
      <c r="L30" s="9" t="s">
        <v>23</v>
      </c>
      <c r="M30" s="8">
        <v>116.0</v>
      </c>
      <c r="N30" s="8" t="s">
        <v>98</v>
      </c>
      <c r="O30" s="10">
        <v>1.629609731811E12</v>
      </c>
      <c r="P30" s="8" t="b">
        <f t="shared" si="4"/>
        <v>1</v>
      </c>
      <c r="Q30" s="9" t="s">
        <v>47</v>
      </c>
      <c r="R30" s="8">
        <v>214.0</v>
      </c>
      <c r="S30" s="8" t="s">
        <v>104</v>
      </c>
      <c r="T30" s="10">
        <v>1.629616213008E12</v>
      </c>
      <c r="U30" s="8" t="b">
        <f t="shared" si="5"/>
        <v>1</v>
      </c>
      <c r="V30" s="9" t="s">
        <v>55</v>
      </c>
      <c r="W30" s="8">
        <v>1081.0</v>
      </c>
      <c r="X30" s="8" t="s">
        <v>105</v>
      </c>
      <c r="Y30" s="10">
        <v>1.629616733242E12</v>
      </c>
      <c r="Z30" s="8" t="b">
        <f t="shared" si="6"/>
        <v>1</v>
      </c>
      <c r="AA30" s="9" t="s">
        <v>47</v>
      </c>
      <c r="AB30" s="8">
        <v>203.0</v>
      </c>
      <c r="AC30" s="8" t="s">
        <v>99</v>
      </c>
      <c r="AD30" s="10">
        <v>1.629617385538E12</v>
      </c>
      <c r="AE30" s="8" t="b">
        <f t="shared" si="7"/>
        <v>1</v>
      </c>
      <c r="AF30" s="9" t="s">
        <v>47</v>
      </c>
      <c r="AG30" s="8">
        <v>231.0</v>
      </c>
      <c r="AH30" s="8" t="s">
        <v>95</v>
      </c>
      <c r="AI30" s="10">
        <v>1.629622357765E12</v>
      </c>
      <c r="AJ30" s="8" t="b">
        <f t="shared" si="8"/>
        <v>1</v>
      </c>
      <c r="AK30" s="9" t="s">
        <v>47</v>
      </c>
      <c r="AL30" s="8">
        <v>285.0</v>
      </c>
      <c r="AM30" s="8" t="s">
        <v>96</v>
      </c>
      <c r="AN30" s="10">
        <v>1.629623104767E12</v>
      </c>
      <c r="AO30" s="8" t="b">
        <f t="shared" si="9"/>
        <v>1</v>
      </c>
      <c r="AP30" s="9" t="s">
        <v>47</v>
      </c>
      <c r="AQ30" s="8">
        <v>102.0</v>
      </c>
      <c r="AR30" s="8" t="s">
        <v>103</v>
      </c>
      <c r="AS30" s="10">
        <v>1.629623571179E12</v>
      </c>
    </row>
    <row r="31">
      <c r="A31" s="8" t="b">
        <f t="shared" si="1"/>
        <v>1</v>
      </c>
      <c r="B31" s="9" t="s">
        <v>106</v>
      </c>
      <c r="C31" s="8">
        <v>587.0</v>
      </c>
      <c r="D31" s="8" t="s">
        <v>107</v>
      </c>
      <c r="E31" s="10">
        <v>1.629608760373E12</v>
      </c>
      <c r="F31" s="8" t="b">
        <f t="shared" si="2"/>
        <v>1</v>
      </c>
      <c r="G31" s="9" t="s">
        <v>106</v>
      </c>
      <c r="H31" s="8">
        <v>265.0</v>
      </c>
      <c r="I31" s="8" t="s">
        <v>101</v>
      </c>
      <c r="J31" s="10">
        <v>1.62960934659E12</v>
      </c>
      <c r="K31" s="8" t="b">
        <f t="shared" si="3"/>
        <v>1</v>
      </c>
      <c r="L31" s="9" t="s">
        <v>47</v>
      </c>
      <c r="M31" s="8">
        <v>238.0</v>
      </c>
      <c r="N31" s="8" t="s">
        <v>108</v>
      </c>
      <c r="O31" s="10">
        <v>1.629609732047E12</v>
      </c>
      <c r="P31" s="8" t="b">
        <f t="shared" si="4"/>
        <v>1</v>
      </c>
      <c r="Q31" s="9" t="s">
        <v>106</v>
      </c>
      <c r="R31" s="8">
        <v>709.0</v>
      </c>
      <c r="S31" s="8" t="s">
        <v>104</v>
      </c>
      <c r="T31" s="10">
        <v>1.629616213717E12</v>
      </c>
      <c r="U31" s="8" t="b">
        <f t="shared" si="5"/>
        <v>1</v>
      </c>
      <c r="V31" s="9" t="s">
        <v>23</v>
      </c>
      <c r="W31" s="8">
        <v>643.0</v>
      </c>
      <c r="X31" s="8" t="s">
        <v>105</v>
      </c>
      <c r="Y31" s="10">
        <v>1.629616733882E12</v>
      </c>
      <c r="Z31" s="8" t="b">
        <f t="shared" si="6"/>
        <v>1</v>
      </c>
      <c r="AA31" s="9" t="s">
        <v>106</v>
      </c>
      <c r="AB31" s="8">
        <v>541.0</v>
      </c>
      <c r="AC31" s="8" t="s">
        <v>109</v>
      </c>
      <c r="AD31" s="10">
        <v>1.629617386078E12</v>
      </c>
      <c r="AE31" s="8" t="b">
        <f t="shared" si="7"/>
        <v>1</v>
      </c>
      <c r="AF31" s="9" t="s">
        <v>106</v>
      </c>
      <c r="AG31" s="8">
        <v>145.0</v>
      </c>
      <c r="AH31" s="8" t="s">
        <v>95</v>
      </c>
      <c r="AI31" s="10">
        <v>1.629622357911E12</v>
      </c>
      <c r="AJ31" s="8" t="b">
        <f t="shared" si="8"/>
        <v>1</v>
      </c>
      <c r="AK31" s="9" t="s">
        <v>106</v>
      </c>
      <c r="AL31" s="8">
        <v>203.0</v>
      </c>
      <c r="AM31" s="8" t="s">
        <v>96</v>
      </c>
      <c r="AN31" s="10">
        <v>1.629623104969E12</v>
      </c>
      <c r="AO31" s="8" t="b">
        <f t="shared" si="9"/>
        <v>1</v>
      </c>
      <c r="AP31" s="9" t="s">
        <v>92</v>
      </c>
      <c r="AQ31" s="8">
        <v>247.0</v>
      </c>
      <c r="AR31" s="8" t="s">
        <v>103</v>
      </c>
      <c r="AS31" s="10">
        <v>1.629623571425E12</v>
      </c>
    </row>
    <row r="32">
      <c r="A32" s="8" t="b">
        <f t="shared" si="1"/>
        <v>1</v>
      </c>
      <c r="B32" s="9" t="s">
        <v>37</v>
      </c>
      <c r="C32" s="8">
        <v>134.0</v>
      </c>
      <c r="D32" s="8" t="s">
        <v>107</v>
      </c>
      <c r="E32" s="10">
        <v>1.629608760508E12</v>
      </c>
      <c r="F32" s="8" t="b">
        <f t="shared" si="2"/>
        <v>1</v>
      </c>
      <c r="G32" s="9" t="s">
        <v>37</v>
      </c>
      <c r="H32" s="8">
        <v>139.0</v>
      </c>
      <c r="I32" s="8" t="s">
        <v>101</v>
      </c>
      <c r="J32" s="10">
        <v>1.629609346731E12</v>
      </c>
      <c r="K32" s="8" t="b">
        <f t="shared" si="3"/>
        <v>1</v>
      </c>
      <c r="L32" s="9" t="s">
        <v>62</v>
      </c>
      <c r="M32" s="8">
        <v>180.0</v>
      </c>
      <c r="N32" s="8" t="s">
        <v>108</v>
      </c>
      <c r="O32" s="10">
        <v>1.629609732242E12</v>
      </c>
      <c r="P32" s="8" t="b">
        <f t="shared" si="4"/>
        <v>1</v>
      </c>
      <c r="Q32" s="9" t="s">
        <v>37</v>
      </c>
      <c r="R32" s="8">
        <v>249.0</v>
      </c>
      <c r="S32" s="8" t="s">
        <v>104</v>
      </c>
      <c r="T32" s="10">
        <v>1.629616213966E12</v>
      </c>
      <c r="U32" s="8" t="b">
        <f t="shared" si="5"/>
        <v>1</v>
      </c>
      <c r="V32" s="9" t="s">
        <v>23</v>
      </c>
      <c r="W32" s="8">
        <v>110.0</v>
      </c>
      <c r="X32" s="8" t="s">
        <v>105</v>
      </c>
      <c r="Y32" s="10">
        <v>1.629616733988E12</v>
      </c>
      <c r="Z32" s="8" t="b">
        <f t="shared" si="6"/>
        <v>1</v>
      </c>
      <c r="AA32" s="9" t="s">
        <v>37</v>
      </c>
      <c r="AB32" s="8">
        <v>258.0</v>
      </c>
      <c r="AC32" s="8" t="s">
        <v>109</v>
      </c>
      <c r="AD32" s="10">
        <v>1.629617386338E12</v>
      </c>
      <c r="AE32" s="8" t="b">
        <f t="shared" si="7"/>
        <v>1</v>
      </c>
      <c r="AF32" s="9" t="s">
        <v>37</v>
      </c>
      <c r="AG32" s="8">
        <v>168.0</v>
      </c>
      <c r="AH32" s="8" t="s">
        <v>110</v>
      </c>
      <c r="AI32" s="10">
        <v>1.629622358081E12</v>
      </c>
      <c r="AJ32" s="8" t="b">
        <f t="shared" si="8"/>
        <v>1</v>
      </c>
      <c r="AK32" s="9" t="s">
        <v>37</v>
      </c>
      <c r="AL32" s="8">
        <v>260.0</v>
      </c>
      <c r="AM32" s="8" t="s">
        <v>111</v>
      </c>
      <c r="AN32" s="10">
        <v>1.629623105228E12</v>
      </c>
      <c r="AO32" s="8" t="b">
        <f t="shared" si="9"/>
        <v>1</v>
      </c>
      <c r="AP32" s="9" t="s">
        <v>97</v>
      </c>
      <c r="AQ32" s="8">
        <v>185.0</v>
      </c>
      <c r="AR32" s="8" t="s">
        <v>103</v>
      </c>
      <c r="AS32" s="10">
        <v>1.629623571611E12</v>
      </c>
    </row>
    <row r="33">
      <c r="A33" s="8" t="b">
        <f t="shared" si="1"/>
        <v>1</v>
      </c>
      <c r="B33" s="9" t="s">
        <v>47</v>
      </c>
      <c r="C33" s="8">
        <v>1042.0</v>
      </c>
      <c r="D33" s="8" t="s">
        <v>112</v>
      </c>
      <c r="E33" s="10">
        <v>1.629608761549E12</v>
      </c>
      <c r="F33" s="8" t="b">
        <f t="shared" si="2"/>
        <v>1</v>
      </c>
      <c r="G33" s="9" t="s">
        <v>47</v>
      </c>
      <c r="H33" s="8">
        <v>262.0</v>
      </c>
      <c r="I33" s="8" t="s">
        <v>101</v>
      </c>
      <c r="J33" s="10">
        <v>1.629609346993E12</v>
      </c>
      <c r="K33" s="8" t="b">
        <f t="shared" si="3"/>
        <v>1</v>
      </c>
      <c r="L33" s="9" t="s">
        <v>26</v>
      </c>
      <c r="M33" s="8">
        <v>168.0</v>
      </c>
      <c r="N33" s="8" t="s">
        <v>108</v>
      </c>
      <c r="O33" s="10">
        <v>1.629609732394E12</v>
      </c>
      <c r="P33" s="8" t="b">
        <f t="shared" si="4"/>
        <v>1</v>
      </c>
      <c r="Q33" s="11" t="s">
        <v>47</v>
      </c>
      <c r="R33" s="8">
        <v>122.0</v>
      </c>
      <c r="S33" s="8" t="s">
        <v>113</v>
      </c>
      <c r="T33" s="10">
        <v>1.629616214102E12</v>
      </c>
      <c r="U33" s="8" t="b">
        <f t="shared" si="5"/>
        <v>1</v>
      </c>
      <c r="V33" s="9" t="s">
        <v>47</v>
      </c>
      <c r="W33" s="8">
        <v>252.0</v>
      </c>
      <c r="X33" s="8" t="s">
        <v>114</v>
      </c>
      <c r="Y33" s="10">
        <v>1.629616734243E12</v>
      </c>
      <c r="Z33" s="8" t="b">
        <f t="shared" si="6"/>
        <v>1</v>
      </c>
      <c r="AA33" s="9" t="s">
        <v>47</v>
      </c>
      <c r="AB33" s="8">
        <v>139.0</v>
      </c>
      <c r="AC33" s="8" t="s">
        <v>109</v>
      </c>
      <c r="AD33" s="10">
        <v>1.629617386474E12</v>
      </c>
      <c r="AE33" s="8" t="b">
        <f t="shared" si="7"/>
        <v>1</v>
      </c>
      <c r="AF33" s="9" t="s">
        <v>47</v>
      </c>
      <c r="AG33" s="8">
        <v>281.0</v>
      </c>
      <c r="AH33" s="8" t="s">
        <v>110</v>
      </c>
      <c r="AI33" s="10">
        <v>1.629622358357E12</v>
      </c>
      <c r="AJ33" s="8" t="b">
        <f t="shared" si="8"/>
        <v>1</v>
      </c>
      <c r="AK33" s="9" t="s">
        <v>47</v>
      </c>
      <c r="AL33" s="8">
        <v>197.0</v>
      </c>
      <c r="AM33" s="8" t="s">
        <v>111</v>
      </c>
      <c r="AN33" s="10">
        <v>1.629623105426E12</v>
      </c>
      <c r="AO33" s="8" t="b">
        <f t="shared" si="9"/>
        <v>1</v>
      </c>
      <c r="AP33" s="9" t="s">
        <v>100</v>
      </c>
      <c r="AQ33" s="8">
        <v>142.0</v>
      </c>
      <c r="AR33" s="8" t="s">
        <v>103</v>
      </c>
      <c r="AS33" s="10">
        <v>1.629623571752E12</v>
      </c>
    </row>
    <row r="34">
      <c r="A34" s="8" t="b">
        <f t="shared" si="1"/>
        <v>0</v>
      </c>
      <c r="B34" s="9" t="s">
        <v>115</v>
      </c>
      <c r="C34" s="8">
        <v>816.0</v>
      </c>
      <c r="D34" s="8" t="s">
        <v>116</v>
      </c>
      <c r="E34" s="10">
        <v>1.629608762371E12</v>
      </c>
      <c r="F34" s="8" t="b">
        <f t="shared" si="2"/>
        <v>0</v>
      </c>
      <c r="G34" s="9" t="s">
        <v>115</v>
      </c>
      <c r="H34" s="8">
        <v>692.0</v>
      </c>
      <c r="I34" s="8" t="s">
        <v>117</v>
      </c>
      <c r="J34" s="10">
        <v>1.629609347684E12</v>
      </c>
      <c r="K34" s="8" t="b">
        <f t="shared" si="3"/>
        <v>1</v>
      </c>
      <c r="L34" s="9" t="s">
        <v>26</v>
      </c>
      <c r="M34" s="8">
        <v>163.0</v>
      </c>
      <c r="N34" s="8" t="s">
        <v>108</v>
      </c>
      <c r="O34" s="10">
        <v>1.629609732556E12</v>
      </c>
      <c r="P34" s="8" t="b">
        <f t="shared" si="4"/>
        <v>1</v>
      </c>
      <c r="Q34" s="11" t="s">
        <v>118</v>
      </c>
      <c r="R34" s="8">
        <v>563.0</v>
      </c>
      <c r="S34" s="8" t="s">
        <v>113</v>
      </c>
      <c r="T34" s="10">
        <v>1.629616214648E12</v>
      </c>
      <c r="U34" s="8" t="b">
        <f t="shared" si="5"/>
        <v>1</v>
      </c>
      <c r="V34" s="9" t="s">
        <v>62</v>
      </c>
      <c r="W34" s="8">
        <v>266.0</v>
      </c>
      <c r="X34" s="8" t="s">
        <v>114</v>
      </c>
      <c r="Y34" s="10">
        <v>1.62961673451E12</v>
      </c>
      <c r="Z34" s="8" t="b">
        <f t="shared" si="6"/>
        <v>0</v>
      </c>
      <c r="AA34" s="9" t="s">
        <v>115</v>
      </c>
      <c r="AB34" s="8">
        <v>488.0</v>
      </c>
      <c r="AC34" s="8" t="s">
        <v>109</v>
      </c>
      <c r="AD34" s="10">
        <v>1.629617386964E12</v>
      </c>
      <c r="AE34" s="8" t="b">
        <f t="shared" si="7"/>
        <v>0</v>
      </c>
      <c r="AF34" s="9" t="s">
        <v>115</v>
      </c>
      <c r="AG34" s="8">
        <v>2556.0</v>
      </c>
      <c r="AH34" s="8" t="s">
        <v>119</v>
      </c>
      <c r="AI34" s="10">
        <v>1.629622360915E12</v>
      </c>
      <c r="AJ34" s="8" t="b">
        <f t="shared" si="8"/>
        <v>0</v>
      </c>
      <c r="AK34" s="9" t="s">
        <v>115</v>
      </c>
      <c r="AL34" s="8">
        <v>439.0</v>
      </c>
      <c r="AM34" s="8" t="s">
        <v>111</v>
      </c>
      <c r="AN34" s="10">
        <v>1.629623105863E12</v>
      </c>
      <c r="AO34" s="8" t="b">
        <f t="shared" si="9"/>
        <v>1</v>
      </c>
      <c r="AP34" s="9" t="s">
        <v>47</v>
      </c>
      <c r="AQ34" s="8">
        <v>402.0</v>
      </c>
      <c r="AR34" s="8" t="s">
        <v>120</v>
      </c>
      <c r="AS34" s="10">
        <v>1.629623572157E12</v>
      </c>
    </row>
    <row r="35">
      <c r="A35" s="8" t="b">
        <f t="shared" si="1"/>
        <v>0</v>
      </c>
      <c r="B35" s="9" t="s">
        <v>13</v>
      </c>
      <c r="C35" s="8">
        <v>117.0</v>
      </c>
      <c r="D35" s="8" t="s">
        <v>116</v>
      </c>
      <c r="E35" s="10">
        <v>1.629608762482E12</v>
      </c>
      <c r="F35" s="8" t="b">
        <f t="shared" si="2"/>
        <v>0</v>
      </c>
      <c r="G35" s="9" t="s">
        <v>13</v>
      </c>
      <c r="H35" s="8">
        <v>218.0</v>
      </c>
      <c r="I35" s="8" t="s">
        <v>117</v>
      </c>
      <c r="J35" s="10">
        <v>1.629609347903E12</v>
      </c>
      <c r="K35" s="8" t="b">
        <f t="shared" si="3"/>
        <v>1</v>
      </c>
      <c r="L35" s="9" t="s">
        <v>37</v>
      </c>
      <c r="M35" s="8">
        <v>199.0</v>
      </c>
      <c r="N35" s="8" t="s">
        <v>108</v>
      </c>
      <c r="O35" s="10">
        <v>1.629609732778E12</v>
      </c>
      <c r="P35" s="8" t="b">
        <f t="shared" si="4"/>
        <v>1</v>
      </c>
      <c r="Q35" s="11" t="s">
        <v>106</v>
      </c>
      <c r="R35" s="8">
        <v>152.0</v>
      </c>
      <c r="S35" s="8" t="s">
        <v>113</v>
      </c>
      <c r="T35" s="10">
        <v>1.629616214815E12</v>
      </c>
      <c r="U35" s="8" t="b">
        <f t="shared" si="5"/>
        <v>1</v>
      </c>
      <c r="V35" s="9" t="s">
        <v>26</v>
      </c>
      <c r="W35" s="8">
        <v>200.0</v>
      </c>
      <c r="X35" s="8" t="s">
        <v>114</v>
      </c>
      <c r="Y35" s="10">
        <v>1.629616734709E12</v>
      </c>
      <c r="Z35" s="8" t="b">
        <f t="shared" si="6"/>
        <v>0</v>
      </c>
      <c r="AA35" s="9" t="s">
        <v>13</v>
      </c>
      <c r="AB35" s="8">
        <v>126.0</v>
      </c>
      <c r="AC35" s="8" t="s">
        <v>121</v>
      </c>
      <c r="AD35" s="10">
        <v>1.629617387093E12</v>
      </c>
      <c r="AE35" s="8" t="b">
        <f t="shared" si="7"/>
        <v>0</v>
      </c>
      <c r="AF35" s="9" t="s">
        <v>13</v>
      </c>
      <c r="AG35" s="8">
        <v>117.0</v>
      </c>
      <c r="AH35" s="8" t="s">
        <v>122</v>
      </c>
      <c r="AI35" s="10">
        <v>1.629622361031E12</v>
      </c>
      <c r="AJ35" s="8" t="b">
        <f t="shared" si="8"/>
        <v>0</v>
      </c>
      <c r="AK35" s="9" t="s">
        <v>13</v>
      </c>
      <c r="AL35" s="8">
        <v>137.0</v>
      </c>
      <c r="AM35" s="8" t="s">
        <v>123</v>
      </c>
      <c r="AN35" s="10">
        <v>1.629623106002E12</v>
      </c>
      <c r="AO35" s="8" t="b">
        <f t="shared" si="9"/>
        <v>1</v>
      </c>
      <c r="AP35" s="9" t="s">
        <v>106</v>
      </c>
      <c r="AQ35" s="8">
        <v>242.0</v>
      </c>
      <c r="AR35" s="8" t="s">
        <v>120</v>
      </c>
      <c r="AS35" s="10">
        <v>1.629623572395E12</v>
      </c>
    </row>
    <row r="36">
      <c r="A36" s="8" t="b">
        <f t="shared" si="1"/>
        <v>0</v>
      </c>
      <c r="B36" s="9" t="s">
        <v>49</v>
      </c>
      <c r="C36" s="8">
        <v>109.0</v>
      </c>
      <c r="D36" s="8" t="s">
        <v>116</v>
      </c>
      <c r="E36" s="10">
        <v>1.629608762593E12</v>
      </c>
      <c r="F36" s="8" t="b">
        <f t="shared" si="2"/>
        <v>0</v>
      </c>
      <c r="G36" s="9" t="s">
        <v>49</v>
      </c>
      <c r="H36" s="8">
        <v>100.0</v>
      </c>
      <c r="I36" s="8" t="s">
        <v>124</v>
      </c>
      <c r="J36" s="10">
        <v>1.629609348005E12</v>
      </c>
      <c r="K36" s="8" t="b">
        <f t="shared" si="3"/>
        <v>1</v>
      </c>
      <c r="L36" s="9" t="s">
        <v>47</v>
      </c>
      <c r="M36" s="8">
        <v>95.0</v>
      </c>
      <c r="N36" s="8" t="s">
        <v>108</v>
      </c>
      <c r="O36" s="10">
        <v>1.629609732854E12</v>
      </c>
      <c r="P36" s="8" t="b">
        <f t="shared" si="4"/>
        <v>1</v>
      </c>
      <c r="Q36" s="11" t="s">
        <v>29</v>
      </c>
      <c r="R36" s="8">
        <v>83.0</v>
      </c>
      <c r="S36" s="8" t="s">
        <v>113</v>
      </c>
      <c r="T36" s="10">
        <v>1.629616214886E12</v>
      </c>
      <c r="U36" s="8" t="b">
        <f t="shared" si="5"/>
        <v>1</v>
      </c>
      <c r="V36" s="9" t="s">
        <v>24</v>
      </c>
      <c r="W36" s="8">
        <v>168.0</v>
      </c>
      <c r="X36" s="8" t="s">
        <v>114</v>
      </c>
      <c r="Y36" s="10">
        <v>1.629616734878E12</v>
      </c>
      <c r="Z36" s="8" t="b">
        <f t="shared" si="6"/>
        <v>0</v>
      </c>
      <c r="AA36" s="9" t="s">
        <v>49</v>
      </c>
      <c r="AB36" s="8">
        <v>101.0</v>
      </c>
      <c r="AC36" s="8" t="s">
        <v>121</v>
      </c>
      <c r="AD36" s="10">
        <v>1.62961738719E12</v>
      </c>
      <c r="AE36" s="8" t="b">
        <f t="shared" si="7"/>
        <v>0</v>
      </c>
      <c r="AF36" s="9" t="s">
        <v>49</v>
      </c>
      <c r="AG36" s="8">
        <v>133.0</v>
      </c>
      <c r="AH36" s="8" t="s">
        <v>122</v>
      </c>
      <c r="AI36" s="10">
        <v>1.629622361179E12</v>
      </c>
      <c r="AJ36" s="8" t="b">
        <f t="shared" si="8"/>
        <v>0</v>
      </c>
      <c r="AK36" s="9" t="s">
        <v>49</v>
      </c>
      <c r="AL36" s="8">
        <v>89.0</v>
      </c>
      <c r="AM36" s="8" t="s">
        <v>123</v>
      </c>
      <c r="AN36" s="10">
        <v>1.62962310609E12</v>
      </c>
      <c r="AO36" s="8" t="b">
        <f t="shared" si="9"/>
        <v>1</v>
      </c>
      <c r="AP36" s="9" t="s">
        <v>47</v>
      </c>
      <c r="AQ36" s="8">
        <v>537.0</v>
      </c>
      <c r="AR36" s="8" t="s">
        <v>120</v>
      </c>
      <c r="AS36" s="10">
        <v>1.629623572933E12</v>
      </c>
    </row>
    <row r="37">
      <c r="A37" s="8" t="b">
        <f t="shared" si="1"/>
        <v>0</v>
      </c>
      <c r="B37" s="9" t="s">
        <v>125</v>
      </c>
      <c r="C37" s="8">
        <v>117.0</v>
      </c>
      <c r="D37" s="8" t="s">
        <v>116</v>
      </c>
      <c r="E37" s="10">
        <v>1.629608762709E12</v>
      </c>
      <c r="F37" s="8" t="b">
        <f t="shared" si="2"/>
        <v>0</v>
      </c>
      <c r="G37" s="9" t="s">
        <v>125</v>
      </c>
      <c r="H37" s="8">
        <v>134.0</v>
      </c>
      <c r="I37" s="8" t="s">
        <v>124</v>
      </c>
      <c r="J37" s="10">
        <v>1.629609348138E12</v>
      </c>
      <c r="K37" s="8" t="b">
        <f t="shared" si="3"/>
        <v>1</v>
      </c>
      <c r="L37" s="9" t="s">
        <v>92</v>
      </c>
      <c r="M37" s="8">
        <v>280.0</v>
      </c>
      <c r="N37" s="8" t="s">
        <v>126</v>
      </c>
      <c r="O37" s="10">
        <v>1.629609733131E12</v>
      </c>
      <c r="P37" s="8" t="b">
        <f t="shared" si="4"/>
        <v>1</v>
      </c>
      <c r="Q37" s="11" t="s">
        <v>127</v>
      </c>
      <c r="R37" s="8">
        <v>164.0</v>
      </c>
      <c r="S37" s="8" t="s">
        <v>128</v>
      </c>
      <c r="T37" s="10">
        <v>1.629616215054E12</v>
      </c>
      <c r="U37" s="8" t="b">
        <f t="shared" si="5"/>
        <v>1</v>
      </c>
      <c r="V37" s="9" t="s">
        <v>26</v>
      </c>
      <c r="W37" s="8">
        <v>461.0</v>
      </c>
      <c r="X37" s="8" t="s">
        <v>129</v>
      </c>
      <c r="Y37" s="10">
        <v>1.629616735339E12</v>
      </c>
      <c r="Z37" s="8" t="b">
        <f t="shared" si="6"/>
        <v>0</v>
      </c>
      <c r="AA37" s="9" t="s">
        <v>125</v>
      </c>
      <c r="AB37" s="8">
        <v>134.0</v>
      </c>
      <c r="AC37" s="8" t="s">
        <v>121</v>
      </c>
      <c r="AD37" s="10">
        <v>1.629617387324E12</v>
      </c>
      <c r="AE37" s="8" t="b">
        <f t="shared" si="7"/>
        <v>0</v>
      </c>
      <c r="AF37" s="9" t="s">
        <v>125</v>
      </c>
      <c r="AG37" s="8">
        <v>126.0</v>
      </c>
      <c r="AH37" s="8" t="s">
        <v>122</v>
      </c>
      <c r="AI37" s="10">
        <v>1.629622361288E12</v>
      </c>
      <c r="AJ37" s="8" t="b">
        <f t="shared" si="8"/>
        <v>0</v>
      </c>
      <c r="AK37" s="9" t="s">
        <v>125</v>
      </c>
      <c r="AL37" s="8">
        <v>134.0</v>
      </c>
      <c r="AM37" s="8" t="s">
        <v>123</v>
      </c>
      <c r="AN37" s="10">
        <v>1.629623106224E12</v>
      </c>
      <c r="AO37" s="8" t="b">
        <f t="shared" si="9"/>
        <v>0</v>
      </c>
      <c r="AP37" s="9" t="s">
        <v>13</v>
      </c>
      <c r="AQ37" s="8">
        <v>592.0</v>
      </c>
      <c r="AR37" s="8" t="s">
        <v>130</v>
      </c>
      <c r="AS37" s="10">
        <v>1.629623573526E12</v>
      </c>
    </row>
    <row r="38">
      <c r="A38" s="8" t="b">
        <f t="shared" si="1"/>
        <v>0</v>
      </c>
      <c r="B38" s="9" t="s">
        <v>131</v>
      </c>
      <c r="C38" s="8">
        <v>212.0</v>
      </c>
      <c r="D38" s="8" t="s">
        <v>116</v>
      </c>
      <c r="E38" s="10">
        <v>1.629608762921E12</v>
      </c>
      <c r="F38" s="8" t="b">
        <f t="shared" si="2"/>
        <v>0</v>
      </c>
      <c r="G38" s="9" t="s">
        <v>131</v>
      </c>
      <c r="H38" s="8">
        <v>300.0</v>
      </c>
      <c r="I38" s="8" t="s">
        <v>124</v>
      </c>
      <c r="J38" s="10">
        <v>1.629609348437E12</v>
      </c>
      <c r="K38" s="8" t="b">
        <f t="shared" si="3"/>
        <v>1</v>
      </c>
      <c r="L38" s="9" t="s">
        <v>97</v>
      </c>
      <c r="M38" s="8">
        <v>197.0</v>
      </c>
      <c r="N38" s="8" t="s">
        <v>126</v>
      </c>
      <c r="O38" s="10">
        <v>1.629609733327E12</v>
      </c>
      <c r="P38" s="8" t="b">
        <f t="shared" si="4"/>
        <v>1</v>
      </c>
      <c r="Q38" s="11" t="s">
        <v>29</v>
      </c>
      <c r="R38" s="8">
        <v>349.0</v>
      </c>
      <c r="S38" s="8" t="s">
        <v>128</v>
      </c>
      <c r="T38" s="10">
        <v>1.629616215406E12</v>
      </c>
      <c r="U38" s="8" t="b">
        <f t="shared" si="5"/>
        <v>1</v>
      </c>
      <c r="V38" s="9" t="s">
        <v>26</v>
      </c>
      <c r="W38" s="8">
        <v>521.0</v>
      </c>
      <c r="X38" s="8" t="s">
        <v>129</v>
      </c>
      <c r="Y38" s="10">
        <v>1.629616735859E12</v>
      </c>
      <c r="Z38" s="8" t="b">
        <f t="shared" si="6"/>
        <v>0</v>
      </c>
      <c r="AA38" s="9" t="s">
        <v>131</v>
      </c>
      <c r="AB38" s="8">
        <v>243.0</v>
      </c>
      <c r="AC38" s="8" t="s">
        <v>121</v>
      </c>
      <c r="AD38" s="10">
        <v>1.629617387567E12</v>
      </c>
      <c r="AE38" s="8" t="b">
        <f t="shared" si="7"/>
        <v>0</v>
      </c>
      <c r="AF38" s="9" t="s">
        <v>131</v>
      </c>
      <c r="AG38" s="8">
        <v>276.0</v>
      </c>
      <c r="AH38" s="8" t="s">
        <v>122</v>
      </c>
      <c r="AI38" s="10">
        <v>1.629622361566E12</v>
      </c>
      <c r="AJ38" s="8" t="b">
        <f t="shared" si="8"/>
        <v>0</v>
      </c>
      <c r="AK38" s="9" t="s">
        <v>131</v>
      </c>
      <c r="AL38" s="8">
        <v>267.0</v>
      </c>
      <c r="AM38" s="8" t="s">
        <v>123</v>
      </c>
      <c r="AN38" s="10">
        <v>1.629623106492E12</v>
      </c>
      <c r="AO38" s="8" t="b">
        <f t="shared" si="9"/>
        <v>0</v>
      </c>
      <c r="AP38" s="9" t="s">
        <v>131</v>
      </c>
      <c r="AQ38" s="8">
        <v>260.0</v>
      </c>
      <c r="AR38" s="8" t="s">
        <v>130</v>
      </c>
      <c r="AS38" s="10">
        <v>1.629623573786E12</v>
      </c>
    </row>
    <row r="39">
      <c r="A39" s="8" t="b">
        <f t="shared" si="1"/>
        <v>1</v>
      </c>
      <c r="B39" s="9" t="s">
        <v>47</v>
      </c>
      <c r="C39" s="8">
        <v>617.0</v>
      </c>
      <c r="D39" s="8" t="s">
        <v>132</v>
      </c>
      <c r="E39" s="10">
        <v>1.629608763537E12</v>
      </c>
      <c r="F39" s="8" t="b">
        <f t="shared" si="2"/>
        <v>1</v>
      </c>
      <c r="G39" s="9" t="s">
        <v>47</v>
      </c>
      <c r="H39" s="8">
        <v>104.0</v>
      </c>
      <c r="I39" s="8" t="s">
        <v>124</v>
      </c>
      <c r="J39" s="10">
        <v>1.629609348541E12</v>
      </c>
      <c r="K39" s="8" t="b">
        <f t="shared" si="3"/>
        <v>1</v>
      </c>
      <c r="L39" s="9" t="s">
        <v>100</v>
      </c>
      <c r="M39" s="8">
        <v>155.0</v>
      </c>
      <c r="N39" s="8" t="s">
        <v>126</v>
      </c>
      <c r="O39" s="10">
        <v>1.629609733484E12</v>
      </c>
      <c r="P39" s="8" t="b">
        <f t="shared" si="4"/>
        <v>1</v>
      </c>
      <c r="Q39" s="11" t="s">
        <v>106</v>
      </c>
      <c r="R39" s="8">
        <v>124.0</v>
      </c>
      <c r="S39" s="8" t="s">
        <v>128</v>
      </c>
      <c r="T39" s="10">
        <v>1.629616215535E12</v>
      </c>
      <c r="U39" s="8" t="b">
        <f t="shared" si="5"/>
        <v>1</v>
      </c>
      <c r="V39" s="9" t="s">
        <v>37</v>
      </c>
      <c r="W39" s="8">
        <v>247.0</v>
      </c>
      <c r="X39" s="8" t="s">
        <v>133</v>
      </c>
      <c r="Y39" s="10">
        <v>1.629616736107E12</v>
      </c>
      <c r="Z39" s="8" t="b">
        <f t="shared" si="6"/>
        <v>1</v>
      </c>
      <c r="AA39" s="9" t="s">
        <v>47</v>
      </c>
      <c r="AB39" s="8">
        <v>136.0</v>
      </c>
      <c r="AC39" s="8" t="s">
        <v>121</v>
      </c>
      <c r="AD39" s="10">
        <v>1.629617387703E12</v>
      </c>
      <c r="AE39" s="8" t="b">
        <f t="shared" si="7"/>
        <v>1</v>
      </c>
      <c r="AF39" s="9" t="s">
        <v>47</v>
      </c>
      <c r="AG39" s="8">
        <v>238.0</v>
      </c>
      <c r="AH39" s="8" t="s">
        <v>122</v>
      </c>
      <c r="AI39" s="10">
        <v>1.629622361804E12</v>
      </c>
      <c r="AJ39" s="8" t="b">
        <f t="shared" si="8"/>
        <v>1</v>
      </c>
      <c r="AK39" s="9" t="s">
        <v>47</v>
      </c>
      <c r="AL39" s="8">
        <v>182.0</v>
      </c>
      <c r="AM39" s="8" t="s">
        <v>123</v>
      </c>
      <c r="AN39" s="10">
        <v>1.629623106674E12</v>
      </c>
      <c r="AO39" s="8" t="b">
        <f t="shared" si="9"/>
        <v>1</v>
      </c>
      <c r="AP39" s="9" t="s">
        <v>47</v>
      </c>
      <c r="AQ39" s="8">
        <v>145.0</v>
      </c>
      <c r="AR39" s="8" t="s">
        <v>130</v>
      </c>
      <c r="AS39" s="10">
        <v>1.629623573931E12</v>
      </c>
    </row>
    <row r="40">
      <c r="A40" s="8" t="b">
        <f t="shared" si="1"/>
        <v>0</v>
      </c>
      <c r="B40" s="9" t="s">
        <v>134</v>
      </c>
      <c r="C40" s="8">
        <v>376.0</v>
      </c>
      <c r="D40" s="8" t="s">
        <v>132</v>
      </c>
      <c r="E40" s="10">
        <v>1.629608763913E12</v>
      </c>
      <c r="F40" s="8" t="b">
        <f t="shared" si="2"/>
        <v>0</v>
      </c>
      <c r="G40" s="9" t="s">
        <v>134</v>
      </c>
      <c r="H40" s="8">
        <v>1997.0</v>
      </c>
      <c r="I40" s="8" t="s">
        <v>135</v>
      </c>
      <c r="J40" s="10">
        <v>1.629609350543E12</v>
      </c>
      <c r="K40" s="8" t="b">
        <f t="shared" si="3"/>
        <v>1</v>
      </c>
      <c r="L40" s="9" t="s">
        <v>47</v>
      </c>
      <c r="M40" s="8">
        <v>257.0</v>
      </c>
      <c r="N40" s="8" t="s">
        <v>126</v>
      </c>
      <c r="O40" s="10">
        <v>1.62960973374E12</v>
      </c>
      <c r="P40" s="8" t="b">
        <f t="shared" si="4"/>
        <v>1</v>
      </c>
      <c r="Q40" s="11" t="s">
        <v>62</v>
      </c>
      <c r="R40" s="8">
        <v>200.0</v>
      </c>
      <c r="S40" s="8" t="s">
        <v>128</v>
      </c>
      <c r="T40" s="10">
        <v>1.629616215722E12</v>
      </c>
      <c r="U40" s="8" t="b">
        <f t="shared" si="5"/>
        <v>1</v>
      </c>
      <c r="V40" s="9" t="s">
        <v>47</v>
      </c>
      <c r="W40" s="8">
        <v>106.0</v>
      </c>
      <c r="X40" s="8" t="s">
        <v>133</v>
      </c>
      <c r="Y40" s="10">
        <v>1.629616736238E12</v>
      </c>
      <c r="Z40" s="8" t="b">
        <f t="shared" si="6"/>
        <v>0</v>
      </c>
      <c r="AA40" s="9" t="s">
        <v>134</v>
      </c>
      <c r="AB40" s="8">
        <v>951.0</v>
      </c>
      <c r="AC40" s="8" t="s">
        <v>136</v>
      </c>
      <c r="AD40" s="10">
        <v>1.629617388655E12</v>
      </c>
      <c r="AE40" s="8" t="b">
        <f t="shared" si="7"/>
        <v>0</v>
      </c>
      <c r="AF40" s="9" t="s">
        <v>137</v>
      </c>
      <c r="AG40" s="8">
        <v>725.0</v>
      </c>
      <c r="AH40" s="8" t="s">
        <v>138</v>
      </c>
      <c r="AI40" s="10">
        <v>1.62962236253E12</v>
      </c>
      <c r="AJ40" s="8" t="b">
        <f t="shared" si="8"/>
        <v>0</v>
      </c>
      <c r="AK40" s="9" t="s">
        <v>139</v>
      </c>
      <c r="AL40" s="8">
        <v>1418.0</v>
      </c>
      <c r="AM40" s="8" t="s">
        <v>140</v>
      </c>
      <c r="AN40" s="10">
        <v>1.62962310809E12</v>
      </c>
      <c r="AO40" s="8" t="b">
        <f t="shared" si="9"/>
        <v>0</v>
      </c>
      <c r="AP40" s="9" t="s">
        <v>115</v>
      </c>
      <c r="AQ40" s="8">
        <v>876.0</v>
      </c>
      <c r="AR40" s="8" t="s">
        <v>141</v>
      </c>
      <c r="AS40" s="10">
        <v>1.629623574806E12</v>
      </c>
    </row>
    <row r="41">
      <c r="A41" s="8" t="b">
        <f t="shared" si="1"/>
        <v>1</v>
      </c>
      <c r="B41" s="9" t="s">
        <v>142</v>
      </c>
      <c r="C41" s="8">
        <v>309.0</v>
      </c>
      <c r="D41" s="8" t="s">
        <v>143</v>
      </c>
      <c r="E41" s="10">
        <v>1.629608764229E12</v>
      </c>
      <c r="F41" s="8" t="b">
        <f t="shared" si="2"/>
        <v>1</v>
      </c>
      <c r="G41" s="9" t="s">
        <v>142</v>
      </c>
      <c r="H41" s="8">
        <v>310.0</v>
      </c>
      <c r="I41" s="8" t="s">
        <v>135</v>
      </c>
      <c r="J41" s="10">
        <v>1.629609350846E12</v>
      </c>
      <c r="K41" s="8" t="b">
        <f t="shared" si="3"/>
        <v>1</v>
      </c>
      <c r="L41" s="9" t="s">
        <v>106</v>
      </c>
      <c r="M41" s="8">
        <v>1031.0</v>
      </c>
      <c r="N41" s="8" t="s">
        <v>144</v>
      </c>
      <c r="O41" s="10">
        <v>1.629609734788E12</v>
      </c>
      <c r="P41" s="8" t="b">
        <f t="shared" si="4"/>
        <v>1</v>
      </c>
      <c r="Q41" s="11" t="s">
        <v>106</v>
      </c>
      <c r="R41" s="8">
        <v>228.0</v>
      </c>
      <c r="S41" s="8" t="s">
        <v>128</v>
      </c>
      <c r="T41" s="10">
        <v>1.629616215953E12</v>
      </c>
      <c r="U41" s="8" t="b">
        <f t="shared" si="5"/>
        <v>1</v>
      </c>
      <c r="V41" s="9" t="s">
        <v>92</v>
      </c>
      <c r="W41" s="8">
        <v>287.0</v>
      </c>
      <c r="X41" s="8" t="s">
        <v>133</v>
      </c>
      <c r="Y41" s="10">
        <v>1.6296167365E12</v>
      </c>
      <c r="Z41" s="8" t="b">
        <f t="shared" si="6"/>
        <v>1</v>
      </c>
      <c r="AA41" s="9" t="s">
        <v>142</v>
      </c>
      <c r="AB41" s="8">
        <v>301.0</v>
      </c>
      <c r="AC41" s="8" t="s">
        <v>136</v>
      </c>
      <c r="AD41" s="10">
        <v>1.629617388956E12</v>
      </c>
      <c r="AE41" s="8" t="b">
        <f t="shared" si="7"/>
        <v>1</v>
      </c>
      <c r="AF41" s="9" t="s">
        <v>145</v>
      </c>
      <c r="AG41" s="8">
        <v>420.0</v>
      </c>
      <c r="AH41" s="8" t="s">
        <v>138</v>
      </c>
      <c r="AI41" s="10">
        <v>1.629622362949E12</v>
      </c>
      <c r="AJ41" s="8" t="b">
        <f t="shared" si="8"/>
        <v>1</v>
      </c>
      <c r="AK41" s="9" t="s">
        <v>145</v>
      </c>
      <c r="AL41" s="8">
        <v>593.0</v>
      </c>
      <c r="AM41" s="8" t="s">
        <v>140</v>
      </c>
      <c r="AN41" s="10">
        <v>1.629623108685E12</v>
      </c>
      <c r="AO41" s="8" t="b">
        <f t="shared" si="9"/>
        <v>0</v>
      </c>
      <c r="AP41" s="9" t="s">
        <v>13</v>
      </c>
      <c r="AQ41" s="8">
        <v>125.0</v>
      </c>
      <c r="AR41" s="8" t="s">
        <v>141</v>
      </c>
      <c r="AS41" s="10">
        <v>1.629623574932E12</v>
      </c>
    </row>
    <row r="42">
      <c r="A42" s="8" t="b">
        <f t="shared" si="1"/>
        <v>1</v>
      </c>
      <c r="B42" s="9" t="s">
        <v>142</v>
      </c>
      <c r="C42" s="8">
        <v>151.0</v>
      </c>
      <c r="D42" s="8" t="s">
        <v>143</v>
      </c>
      <c r="E42" s="10">
        <v>1.629608764371E12</v>
      </c>
      <c r="F42" s="8" t="b">
        <f t="shared" si="2"/>
        <v>1</v>
      </c>
      <c r="G42" s="9" t="s">
        <v>146</v>
      </c>
      <c r="H42" s="8">
        <v>168.0</v>
      </c>
      <c r="I42" s="8" t="s">
        <v>147</v>
      </c>
      <c r="J42" s="10">
        <v>1.629609351017E12</v>
      </c>
      <c r="K42" s="8" t="b">
        <f t="shared" si="3"/>
        <v>1</v>
      </c>
      <c r="L42" s="9" t="s">
        <v>37</v>
      </c>
      <c r="M42" s="8">
        <v>76.0</v>
      </c>
      <c r="N42" s="8" t="s">
        <v>144</v>
      </c>
      <c r="O42" s="10">
        <v>1.629609734847E12</v>
      </c>
      <c r="P42" s="8" t="b">
        <f t="shared" si="4"/>
        <v>1</v>
      </c>
      <c r="Q42" s="11" t="s">
        <v>118</v>
      </c>
      <c r="R42" s="8">
        <v>160.0</v>
      </c>
      <c r="S42" s="8" t="s">
        <v>148</v>
      </c>
      <c r="T42" s="10">
        <v>1.62961621611E12</v>
      </c>
      <c r="U42" s="8" t="b">
        <f t="shared" si="5"/>
        <v>1</v>
      </c>
      <c r="V42" s="9" t="s">
        <v>97</v>
      </c>
      <c r="W42" s="8">
        <v>234.0</v>
      </c>
      <c r="X42" s="8" t="s">
        <v>133</v>
      </c>
      <c r="Y42" s="10">
        <v>1.629616736733E12</v>
      </c>
      <c r="Z42" s="8" t="b">
        <f t="shared" si="6"/>
        <v>1</v>
      </c>
      <c r="AA42" s="9" t="s">
        <v>149</v>
      </c>
      <c r="AB42" s="8">
        <v>536.0</v>
      </c>
      <c r="AC42" s="8" t="s">
        <v>150</v>
      </c>
      <c r="AD42" s="10">
        <v>1.629617389492E12</v>
      </c>
      <c r="AE42" s="8" t="b">
        <f t="shared" si="7"/>
        <v>1</v>
      </c>
      <c r="AF42" s="9" t="s">
        <v>151</v>
      </c>
      <c r="AG42" s="8">
        <v>199.0</v>
      </c>
      <c r="AH42" s="8" t="s">
        <v>152</v>
      </c>
      <c r="AI42" s="10">
        <v>1.629622363147E12</v>
      </c>
      <c r="AJ42" s="8" t="b">
        <f t="shared" si="8"/>
        <v>1</v>
      </c>
      <c r="AK42" s="9" t="s">
        <v>153</v>
      </c>
      <c r="AL42" s="8">
        <v>134.0</v>
      </c>
      <c r="AM42" s="8" t="s">
        <v>140</v>
      </c>
      <c r="AN42" s="10">
        <v>1.62962310882E12</v>
      </c>
      <c r="AO42" s="8" t="b">
        <f t="shared" si="9"/>
        <v>0</v>
      </c>
      <c r="AP42" s="9" t="s">
        <v>49</v>
      </c>
      <c r="AQ42" s="8">
        <v>92.0</v>
      </c>
      <c r="AR42" s="8" t="s">
        <v>154</v>
      </c>
      <c r="AS42" s="10">
        <v>1.629623575022E12</v>
      </c>
    </row>
    <row r="43">
      <c r="A43" s="8" t="b">
        <f t="shared" si="1"/>
        <v>1</v>
      </c>
      <c r="B43" s="9" t="s">
        <v>47</v>
      </c>
      <c r="C43" s="8">
        <v>804.0</v>
      </c>
      <c r="D43" s="8" t="s">
        <v>155</v>
      </c>
      <c r="E43" s="10">
        <v>1.629608765175E12</v>
      </c>
      <c r="F43" s="8" t="b">
        <f t="shared" si="2"/>
        <v>1</v>
      </c>
      <c r="G43" s="9" t="s">
        <v>47</v>
      </c>
      <c r="H43" s="8">
        <v>452.0</v>
      </c>
      <c r="I43" s="8" t="s">
        <v>147</v>
      </c>
      <c r="J43" s="10">
        <v>1.629609351468E12</v>
      </c>
      <c r="K43" s="8" t="b">
        <f t="shared" si="3"/>
        <v>1</v>
      </c>
      <c r="L43" s="9" t="s">
        <v>47</v>
      </c>
      <c r="M43" s="8">
        <v>330.0</v>
      </c>
      <c r="N43" s="8" t="s">
        <v>156</v>
      </c>
      <c r="O43" s="10">
        <v>1.629609735178E12</v>
      </c>
      <c r="P43" s="8" t="b">
        <f t="shared" si="4"/>
        <v>1</v>
      </c>
      <c r="Q43" s="9" t="s">
        <v>47</v>
      </c>
      <c r="R43" s="8">
        <v>300.0</v>
      </c>
      <c r="S43" s="8" t="s">
        <v>148</v>
      </c>
      <c r="T43" s="10">
        <v>1.629616216409E12</v>
      </c>
      <c r="U43" s="8" t="b">
        <f t="shared" si="5"/>
        <v>1</v>
      </c>
      <c r="V43" s="9" t="s">
        <v>100</v>
      </c>
      <c r="W43" s="8">
        <v>134.0</v>
      </c>
      <c r="X43" s="8" t="s">
        <v>133</v>
      </c>
      <c r="Y43" s="10">
        <v>1.629616736867E12</v>
      </c>
      <c r="Z43" s="8" t="b">
        <f t="shared" si="6"/>
        <v>1</v>
      </c>
      <c r="AA43" s="9" t="s">
        <v>47</v>
      </c>
      <c r="AB43" s="8">
        <v>1047.0</v>
      </c>
      <c r="AC43" s="8" t="s">
        <v>157</v>
      </c>
      <c r="AD43" s="10">
        <v>1.629617390541E12</v>
      </c>
      <c r="AE43" s="8" t="b">
        <f t="shared" si="7"/>
        <v>1</v>
      </c>
      <c r="AF43" s="9" t="s">
        <v>47</v>
      </c>
      <c r="AG43" s="8">
        <v>653.0</v>
      </c>
      <c r="AH43" s="8" t="s">
        <v>152</v>
      </c>
      <c r="AI43" s="10">
        <v>1.629622363801E12</v>
      </c>
      <c r="AJ43" s="8" t="b">
        <f t="shared" si="8"/>
        <v>1</v>
      </c>
      <c r="AK43" s="9" t="s">
        <v>47</v>
      </c>
      <c r="AL43" s="8">
        <v>480.0</v>
      </c>
      <c r="AM43" s="8" t="s">
        <v>158</v>
      </c>
      <c r="AN43" s="10">
        <v>1.6296231093E12</v>
      </c>
      <c r="AO43" s="8" t="b">
        <f t="shared" si="9"/>
        <v>0</v>
      </c>
      <c r="AP43" s="9" t="s">
        <v>125</v>
      </c>
      <c r="AQ43" s="8">
        <v>134.0</v>
      </c>
      <c r="AR43" s="8" t="s">
        <v>154</v>
      </c>
      <c r="AS43" s="10">
        <v>1.629623575156E12</v>
      </c>
    </row>
    <row r="44">
      <c r="A44" s="8" t="b">
        <f t="shared" si="1"/>
        <v>1</v>
      </c>
      <c r="B44" s="9" t="s">
        <v>106</v>
      </c>
      <c r="C44" s="8">
        <v>1840.0</v>
      </c>
      <c r="D44" s="8" t="s">
        <v>159</v>
      </c>
      <c r="E44" s="10">
        <v>1.629608767018E12</v>
      </c>
      <c r="F44" s="8" t="b">
        <f t="shared" si="2"/>
        <v>1</v>
      </c>
      <c r="G44" s="9" t="s">
        <v>106</v>
      </c>
      <c r="H44" s="8">
        <v>604.0</v>
      </c>
      <c r="I44" s="8" t="s">
        <v>160</v>
      </c>
      <c r="J44" s="10">
        <v>1.629609352071E12</v>
      </c>
      <c r="K44" s="8" t="b">
        <f t="shared" si="3"/>
        <v>0</v>
      </c>
      <c r="L44" s="9" t="s">
        <v>115</v>
      </c>
      <c r="M44" s="8">
        <v>832.0</v>
      </c>
      <c r="N44" s="8" t="s">
        <v>161</v>
      </c>
      <c r="O44" s="10">
        <v>1.629609736015E12</v>
      </c>
      <c r="P44" s="8" t="b">
        <f t="shared" si="4"/>
        <v>0</v>
      </c>
      <c r="Q44" s="9" t="s">
        <v>115</v>
      </c>
      <c r="R44" s="8">
        <v>793.0</v>
      </c>
      <c r="S44" s="8" t="s">
        <v>162</v>
      </c>
      <c r="T44" s="10">
        <v>1.629616217201E12</v>
      </c>
      <c r="U44" s="8" t="b">
        <f t="shared" si="5"/>
        <v>1</v>
      </c>
      <c r="V44" s="9" t="s">
        <v>47</v>
      </c>
      <c r="W44" s="8">
        <v>342.0</v>
      </c>
      <c r="X44" s="8" t="s">
        <v>163</v>
      </c>
      <c r="Y44" s="10">
        <v>1.629616737226E12</v>
      </c>
      <c r="Z44" s="8" t="b">
        <f t="shared" si="6"/>
        <v>1</v>
      </c>
      <c r="AA44" s="9" t="s">
        <v>106</v>
      </c>
      <c r="AB44" s="8">
        <v>255.0</v>
      </c>
      <c r="AC44" s="8" t="s">
        <v>157</v>
      </c>
      <c r="AD44" s="10">
        <v>1.629617390793E12</v>
      </c>
      <c r="AE44" s="8" t="b">
        <f t="shared" si="7"/>
        <v>1</v>
      </c>
      <c r="AF44" s="9" t="s">
        <v>106</v>
      </c>
      <c r="AG44" s="8">
        <v>1257.0</v>
      </c>
      <c r="AH44" s="8" t="s">
        <v>164</v>
      </c>
      <c r="AI44" s="10">
        <v>1.629622365058E12</v>
      </c>
      <c r="AJ44" s="8" t="b">
        <f t="shared" si="8"/>
        <v>1</v>
      </c>
      <c r="AK44" s="9" t="s">
        <v>106</v>
      </c>
      <c r="AL44" s="8">
        <v>1625.0</v>
      </c>
      <c r="AM44" s="8" t="s">
        <v>165</v>
      </c>
      <c r="AN44" s="10">
        <v>1.629623110923E12</v>
      </c>
      <c r="AO44" s="8" t="b">
        <f t="shared" si="9"/>
        <v>0</v>
      </c>
      <c r="AP44" s="9" t="s">
        <v>131</v>
      </c>
      <c r="AQ44" s="8">
        <v>226.0</v>
      </c>
      <c r="AR44" s="8" t="s">
        <v>154</v>
      </c>
      <c r="AS44" s="10">
        <v>1.629623575383E12</v>
      </c>
    </row>
    <row r="45">
      <c r="A45" s="8" t="b">
        <f t="shared" si="1"/>
        <v>1</v>
      </c>
      <c r="B45" s="9" t="s">
        <v>37</v>
      </c>
      <c r="C45" s="8">
        <v>260.0</v>
      </c>
      <c r="D45" s="8" t="s">
        <v>159</v>
      </c>
      <c r="E45" s="10">
        <v>1.629608767281E12</v>
      </c>
      <c r="F45" s="8" t="b">
        <f t="shared" si="2"/>
        <v>1</v>
      </c>
      <c r="G45" s="9" t="s">
        <v>37</v>
      </c>
      <c r="H45" s="8">
        <v>313.0</v>
      </c>
      <c r="I45" s="8" t="s">
        <v>160</v>
      </c>
      <c r="J45" s="10">
        <v>1.6296093524E12</v>
      </c>
      <c r="K45" s="8" t="b">
        <f t="shared" si="3"/>
        <v>0</v>
      </c>
      <c r="L45" s="9" t="s">
        <v>13</v>
      </c>
      <c r="M45" s="8">
        <v>151.0</v>
      </c>
      <c r="N45" s="8" t="s">
        <v>161</v>
      </c>
      <c r="O45" s="10">
        <v>1.62960973616E12</v>
      </c>
      <c r="P45" s="8" t="b">
        <f t="shared" si="4"/>
        <v>0</v>
      </c>
      <c r="Q45" s="9" t="s">
        <v>13</v>
      </c>
      <c r="R45" s="8">
        <v>135.0</v>
      </c>
      <c r="S45" s="8" t="s">
        <v>162</v>
      </c>
      <c r="T45" s="10">
        <v>1.62961621734E12</v>
      </c>
      <c r="U45" s="8" t="b">
        <f t="shared" si="5"/>
        <v>1</v>
      </c>
      <c r="V45" s="9" t="s">
        <v>106</v>
      </c>
      <c r="W45" s="8">
        <v>747.0</v>
      </c>
      <c r="X45" s="8" t="s">
        <v>163</v>
      </c>
      <c r="Y45" s="10">
        <v>1.629616737958E12</v>
      </c>
      <c r="Z45" s="8" t="b">
        <f t="shared" si="6"/>
        <v>1</v>
      </c>
      <c r="AA45" s="9" t="s">
        <v>37</v>
      </c>
      <c r="AB45" s="8">
        <v>237.0</v>
      </c>
      <c r="AC45" s="8" t="s">
        <v>166</v>
      </c>
      <c r="AD45" s="10">
        <v>1.629617391029E12</v>
      </c>
      <c r="AE45" s="8" t="b">
        <f t="shared" si="7"/>
        <v>1</v>
      </c>
      <c r="AF45" s="9" t="s">
        <v>37</v>
      </c>
      <c r="AG45" s="8">
        <v>274.0</v>
      </c>
      <c r="AH45" s="8" t="s">
        <v>164</v>
      </c>
      <c r="AI45" s="10">
        <v>1.629622365332E12</v>
      </c>
      <c r="AJ45" s="8" t="b">
        <f t="shared" si="8"/>
        <v>1</v>
      </c>
      <c r="AK45" s="9" t="s">
        <v>37</v>
      </c>
      <c r="AL45" s="8">
        <v>288.0</v>
      </c>
      <c r="AM45" s="8" t="s">
        <v>167</v>
      </c>
      <c r="AN45" s="10">
        <v>1.629623111212E12</v>
      </c>
      <c r="AO45" s="8" t="b">
        <f t="shared" si="9"/>
        <v>1</v>
      </c>
      <c r="AP45" s="9" t="s">
        <v>47</v>
      </c>
      <c r="AQ45" s="8">
        <v>160.0</v>
      </c>
      <c r="AR45" s="8" t="s">
        <v>154</v>
      </c>
      <c r="AS45" s="10">
        <v>1.629623575541E12</v>
      </c>
    </row>
    <row r="46">
      <c r="A46" s="8" t="b">
        <f t="shared" si="1"/>
        <v>1</v>
      </c>
      <c r="B46" s="9" t="s">
        <v>47</v>
      </c>
      <c r="C46" s="8">
        <v>104.0</v>
      </c>
      <c r="D46" s="8" t="s">
        <v>159</v>
      </c>
      <c r="E46" s="10">
        <v>1.629608767381E12</v>
      </c>
      <c r="F46" s="8" t="b">
        <f t="shared" si="2"/>
        <v>1</v>
      </c>
      <c r="G46" s="9" t="s">
        <v>47</v>
      </c>
      <c r="H46" s="8">
        <v>106.0</v>
      </c>
      <c r="I46" s="8" t="s">
        <v>160</v>
      </c>
      <c r="J46" s="10">
        <v>1.62960935249E12</v>
      </c>
      <c r="K46" s="8" t="b">
        <f t="shared" si="3"/>
        <v>0</v>
      </c>
      <c r="L46" s="9" t="s">
        <v>49</v>
      </c>
      <c r="M46" s="8">
        <v>303.0</v>
      </c>
      <c r="N46" s="8" t="s">
        <v>161</v>
      </c>
      <c r="O46" s="10">
        <v>1.629609736474E12</v>
      </c>
      <c r="P46" s="8" t="b">
        <f t="shared" si="4"/>
        <v>0</v>
      </c>
      <c r="Q46" s="9" t="s">
        <v>49</v>
      </c>
      <c r="R46" s="8">
        <v>125.0</v>
      </c>
      <c r="S46" s="8" t="s">
        <v>162</v>
      </c>
      <c r="T46" s="10">
        <v>1.629616217465E12</v>
      </c>
      <c r="U46" s="8" t="b">
        <f t="shared" si="5"/>
        <v>1</v>
      </c>
      <c r="V46" s="9" t="s">
        <v>37</v>
      </c>
      <c r="W46" s="8">
        <v>40.0</v>
      </c>
      <c r="X46" s="8" t="s">
        <v>163</v>
      </c>
      <c r="Y46" s="10">
        <v>1.629616737994E12</v>
      </c>
      <c r="Z46" s="8" t="b">
        <f t="shared" si="6"/>
        <v>1</v>
      </c>
      <c r="AA46" s="9" t="s">
        <v>47</v>
      </c>
      <c r="AB46" s="8">
        <v>148.0</v>
      </c>
      <c r="AC46" s="8" t="s">
        <v>166</v>
      </c>
      <c r="AD46" s="10">
        <v>1.629617391179E12</v>
      </c>
      <c r="AE46" s="8" t="b">
        <f t="shared" si="7"/>
        <v>1</v>
      </c>
      <c r="AF46" s="9" t="s">
        <v>47</v>
      </c>
      <c r="AG46" s="8">
        <v>150.0</v>
      </c>
      <c r="AH46" s="8" t="s">
        <v>164</v>
      </c>
      <c r="AI46" s="10">
        <v>1.629622365484E12</v>
      </c>
      <c r="AJ46" s="8" t="b">
        <f t="shared" si="8"/>
        <v>1</v>
      </c>
      <c r="AK46" s="9" t="s">
        <v>47</v>
      </c>
      <c r="AL46" s="8">
        <v>139.0</v>
      </c>
      <c r="AM46" s="8" t="s">
        <v>167</v>
      </c>
      <c r="AN46" s="10">
        <v>1.629623111379E12</v>
      </c>
      <c r="AO46" s="8" t="b">
        <f t="shared" si="9"/>
        <v>0</v>
      </c>
      <c r="AP46" s="9" t="s">
        <v>137</v>
      </c>
      <c r="AQ46" s="8">
        <v>677.0</v>
      </c>
      <c r="AR46" s="8" t="s">
        <v>168</v>
      </c>
      <c r="AS46" s="10">
        <v>1.629623576224E12</v>
      </c>
    </row>
    <row r="47">
      <c r="A47" s="8" t="b">
        <f t="shared" si="1"/>
        <v>1</v>
      </c>
      <c r="B47" s="9" t="s">
        <v>153</v>
      </c>
      <c r="C47" s="8">
        <v>4874.0</v>
      </c>
      <c r="D47" s="8" t="s">
        <v>169</v>
      </c>
      <c r="E47" s="10">
        <v>1.629608772257E12</v>
      </c>
      <c r="F47" s="8" t="b">
        <f t="shared" si="2"/>
        <v>1</v>
      </c>
      <c r="G47" s="9" t="s">
        <v>170</v>
      </c>
      <c r="H47" s="8">
        <v>5750.0</v>
      </c>
      <c r="I47" s="8" t="s">
        <v>171</v>
      </c>
      <c r="J47" s="10">
        <v>1.629609358242E12</v>
      </c>
      <c r="K47" s="8" t="b">
        <f t="shared" si="3"/>
        <v>0</v>
      </c>
      <c r="L47" s="9" t="s">
        <v>125</v>
      </c>
      <c r="M47" s="8">
        <v>208.0</v>
      </c>
      <c r="N47" s="8" t="s">
        <v>161</v>
      </c>
      <c r="O47" s="10">
        <v>1.629609736669E12</v>
      </c>
      <c r="P47" s="8" t="b">
        <f t="shared" si="4"/>
        <v>0</v>
      </c>
      <c r="Q47" s="9" t="s">
        <v>125</v>
      </c>
      <c r="R47" s="8">
        <v>127.0</v>
      </c>
      <c r="S47" s="8" t="s">
        <v>162</v>
      </c>
      <c r="T47" s="10">
        <v>1.629616217596E12</v>
      </c>
      <c r="U47" s="8" t="b">
        <f t="shared" si="5"/>
        <v>1</v>
      </c>
      <c r="V47" s="9" t="s">
        <v>47</v>
      </c>
      <c r="W47" s="8">
        <v>297.0</v>
      </c>
      <c r="X47" s="8" t="s">
        <v>172</v>
      </c>
      <c r="Y47" s="10">
        <v>1.629616738293E12</v>
      </c>
      <c r="Z47" s="8" t="b">
        <f t="shared" si="6"/>
        <v>1</v>
      </c>
      <c r="AA47" s="9" t="s">
        <v>146</v>
      </c>
      <c r="AB47" s="8">
        <v>3550.0</v>
      </c>
      <c r="AC47" s="8" t="s">
        <v>173</v>
      </c>
      <c r="AD47" s="10">
        <v>1.629617394737E12</v>
      </c>
      <c r="AE47" s="8" t="b">
        <f t="shared" si="7"/>
        <v>1</v>
      </c>
      <c r="AF47" s="9" t="s">
        <v>151</v>
      </c>
      <c r="AG47" s="8">
        <v>3322.0</v>
      </c>
      <c r="AH47" s="8" t="s">
        <v>174</v>
      </c>
      <c r="AI47" s="10">
        <v>1.629622368805E12</v>
      </c>
      <c r="AJ47" s="8" t="b">
        <f t="shared" si="8"/>
        <v>1</v>
      </c>
      <c r="AK47" s="9" t="s">
        <v>145</v>
      </c>
      <c r="AL47" s="8">
        <v>4128.0</v>
      </c>
      <c r="AM47" s="8" t="s">
        <v>175</v>
      </c>
      <c r="AN47" s="10">
        <v>1.629623115492E12</v>
      </c>
      <c r="AO47" s="8" t="b">
        <f t="shared" si="9"/>
        <v>1</v>
      </c>
      <c r="AP47" s="9" t="s">
        <v>145</v>
      </c>
      <c r="AQ47" s="8">
        <v>411.0</v>
      </c>
      <c r="AR47" s="8" t="s">
        <v>168</v>
      </c>
      <c r="AS47" s="10">
        <v>1.62962357663E12</v>
      </c>
    </row>
    <row r="48">
      <c r="A48" s="8" t="b">
        <f t="shared" si="1"/>
        <v>1</v>
      </c>
      <c r="B48" s="9" t="s">
        <v>176</v>
      </c>
      <c r="C48" s="8">
        <v>2536.0</v>
      </c>
      <c r="D48" s="8" t="s">
        <v>177</v>
      </c>
      <c r="E48" s="10">
        <v>1.629608774791E12</v>
      </c>
      <c r="F48" s="8" t="b">
        <f t="shared" si="2"/>
        <v>1</v>
      </c>
      <c r="G48" s="9" t="s">
        <v>176</v>
      </c>
      <c r="H48" s="8">
        <v>1356.0</v>
      </c>
      <c r="I48" s="8" t="s">
        <v>178</v>
      </c>
      <c r="J48" s="10">
        <v>1.629609359599E12</v>
      </c>
      <c r="K48" s="8" t="b">
        <f t="shared" si="3"/>
        <v>0</v>
      </c>
      <c r="L48" s="9" t="s">
        <v>131</v>
      </c>
      <c r="M48" s="8">
        <v>242.0</v>
      </c>
      <c r="N48" s="8" t="s">
        <v>161</v>
      </c>
      <c r="O48" s="10">
        <v>1.629609736914E12</v>
      </c>
      <c r="P48" s="8" t="b">
        <f t="shared" si="4"/>
        <v>0</v>
      </c>
      <c r="Q48" s="9" t="s">
        <v>131</v>
      </c>
      <c r="R48" s="8">
        <v>218.0</v>
      </c>
      <c r="S48" s="8" t="s">
        <v>162</v>
      </c>
      <c r="T48" s="10">
        <v>1.629616217807E12</v>
      </c>
      <c r="U48" s="8" t="b">
        <f t="shared" si="5"/>
        <v>0</v>
      </c>
      <c r="V48" s="9" t="s">
        <v>115</v>
      </c>
      <c r="W48" s="8">
        <v>699.0</v>
      </c>
      <c r="X48" s="8" t="s">
        <v>172</v>
      </c>
      <c r="Y48" s="10">
        <v>1.629616738992E12</v>
      </c>
      <c r="Z48" s="8" t="b">
        <f t="shared" si="6"/>
        <v>1</v>
      </c>
      <c r="AA48" s="9" t="s">
        <v>176</v>
      </c>
      <c r="AB48" s="8">
        <v>980.0</v>
      </c>
      <c r="AC48" s="8" t="s">
        <v>179</v>
      </c>
      <c r="AD48" s="10">
        <v>1.629617395711E12</v>
      </c>
      <c r="AE48" s="8" t="b">
        <f t="shared" si="7"/>
        <v>1</v>
      </c>
      <c r="AF48" s="9" t="s">
        <v>176</v>
      </c>
      <c r="AG48" s="8">
        <v>955.0</v>
      </c>
      <c r="AH48" s="8" t="s">
        <v>180</v>
      </c>
      <c r="AI48" s="10">
        <v>1.629622369757E12</v>
      </c>
      <c r="AJ48" s="8" t="b">
        <f t="shared" si="8"/>
        <v>1</v>
      </c>
      <c r="AK48" s="9" t="s">
        <v>176</v>
      </c>
      <c r="AL48" s="8">
        <v>1039.0</v>
      </c>
      <c r="AM48" s="8" t="s">
        <v>181</v>
      </c>
      <c r="AN48" s="10">
        <v>1.62962311652E12</v>
      </c>
      <c r="AO48" s="8" t="b">
        <f t="shared" si="9"/>
        <v>1</v>
      </c>
      <c r="AP48" s="9" t="s">
        <v>146</v>
      </c>
      <c r="AQ48" s="8">
        <v>216.0</v>
      </c>
      <c r="AR48" s="8" t="s">
        <v>168</v>
      </c>
      <c r="AS48" s="10">
        <v>1.629623576845E12</v>
      </c>
    </row>
    <row r="49">
      <c r="A49" s="8" t="b">
        <f t="shared" si="1"/>
        <v>1</v>
      </c>
      <c r="B49" s="9" t="s">
        <v>142</v>
      </c>
      <c r="C49" s="8">
        <v>585.0</v>
      </c>
      <c r="D49" s="8" t="s">
        <v>182</v>
      </c>
      <c r="E49" s="10">
        <v>1.629608775377E12</v>
      </c>
      <c r="F49" s="8" t="b">
        <f t="shared" si="2"/>
        <v>1</v>
      </c>
      <c r="G49" s="9" t="s">
        <v>145</v>
      </c>
      <c r="H49" s="8">
        <v>368.0</v>
      </c>
      <c r="I49" s="8" t="s">
        <v>178</v>
      </c>
      <c r="J49" s="10">
        <v>1.629609359967E12</v>
      </c>
      <c r="K49" s="8" t="b">
        <f t="shared" si="3"/>
        <v>1</v>
      </c>
      <c r="L49" s="9" t="s">
        <v>47</v>
      </c>
      <c r="M49" s="8">
        <v>663.0</v>
      </c>
      <c r="N49" s="8" t="s">
        <v>183</v>
      </c>
      <c r="O49" s="10">
        <v>1.629609737577E12</v>
      </c>
      <c r="P49" s="8" t="b">
        <f t="shared" si="4"/>
        <v>1</v>
      </c>
      <c r="Q49" s="9" t="s">
        <v>47</v>
      </c>
      <c r="R49" s="8">
        <v>110.0</v>
      </c>
      <c r="S49" s="8" t="s">
        <v>162</v>
      </c>
      <c r="T49" s="10">
        <v>1.629616217918E12</v>
      </c>
      <c r="U49" s="8" t="b">
        <f t="shared" si="5"/>
        <v>0</v>
      </c>
      <c r="V49" s="9" t="s">
        <v>13</v>
      </c>
      <c r="W49" s="8">
        <v>126.0</v>
      </c>
      <c r="X49" s="8" t="s">
        <v>184</v>
      </c>
      <c r="Y49" s="10">
        <v>1.62961673912E12</v>
      </c>
      <c r="Z49" s="8" t="b">
        <f t="shared" si="6"/>
        <v>1</v>
      </c>
      <c r="AA49" s="9" t="s">
        <v>145</v>
      </c>
      <c r="AB49" s="8">
        <v>367.0</v>
      </c>
      <c r="AC49" s="8" t="s">
        <v>185</v>
      </c>
      <c r="AD49" s="10">
        <v>1.629617396078E12</v>
      </c>
      <c r="AE49" s="8" t="b">
        <f t="shared" si="7"/>
        <v>1</v>
      </c>
      <c r="AF49" s="9" t="s">
        <v>142</v>
      </c>
      <c r="AG49" s="8">
        <v>284.0</v>
      </c>
      <c r="AH49" s="8" t="s">
        <v>186</v>
      </c>
      <c r="AI49" s="10">
        <v>1.629622370044E12</v>
      </c>
      <c r="AJ49" s="8" t="b">
        <f t="shared" si="8"/>
        <v>1</v>
      </c>
      <c r="AK49" s="9" t="s">
        <v>145</v>
      </c>
      <c r="AL49" s="8">
        <v>292.0</v>
      </c>
      <c r="AM49" s="8" t="s">
        <v>181</v>
      </c>
      <c r="AN49" s="10">
        <v>1.629623116814E12</v>
      </c>
      <c r="AO49" s="8" t="b">
        <f t="shared" si="9"/>
        <v>1</v>
      </c>
      <c r="AP49" s="9" t="s">
        <v>47</v>
      </c>
      <c r="AQ49" s="8">
        <v>302.0</v>
      </c>
      <c r="AR49" s="8" t="s">
        <v>187</v>
      </c>
      <c r="AS49" s="10">
        <v>1.629623577149E12</v>
      </c>
    </row>
    <row r="50">
      <c r="A50" s="8" t="b">
        <f t="shared" si="1"/>
        <v>1</v>
      </c>
      <c r="B50" s="9" t="s">
        <v>188</v>
      </c>
      <c r="C50" s="8">
        <v>62.0</v>
      </c>
      <c r="D50" s="8" t="s">
        <v>182</v>
      </c>
      <c r="E50" s="10">
        <v>1.62960877544E12</v>
      </c>
      <c r="F50" s="8" t="b">
        <f t="shared" si="2"/>
        <v>1</v>
      </c>
      <c r="G50" s="9" t="s">
        <v>188</v>
      </c>
      <c r="H50" s="8">
        <v>85.0</v>
      </c>
      <c r="I50" s="8" t="s">
        <v>189</v>
      </c>
      <c r="J50" s="10">
        <v>1.62960936006E12</v>
      </c>
      <c r="K50" s="8" t="b">
        <f t="shared" si="3"/>
        <v>0</v>
      </c>
      <c r="L50" s="9" t="s">
        <v>137</v>
      </c>
      <c r="M50" s="8">
        <v>701.0</v>
      </c>
      <c r="N50" s="8" t="s">
        <v>190</v>
      </c>
      <c r="O50" s="10">
        <v>1.629609738278E12</v>
      </c>
      <c r="P50" s="8" t="b">
        <f t="shared" si="4"/>
        <v>0</v>
      </c>
      <c r="Q50" s="9" t="s">
        <v>137</v>
      </c>
      <c r="R50" s="8">
        <v>1772.0</v>
      </c>
      <c r="S50" s="8" t="s">
        <v>191</v>
      </c>
      <c r="T50" s="10">
        <v>1.62961621969E12</v>
      </c>
      <c r="U50" s="8" t="b">
        <f t="shared" si="5"/>
        <v>0</v>
      </c>
      <c r="V50" s="9" t="s">
        <v>125</v>
      </c>
      <c r="W50" s="8">
        <v>276.0</v>
      </c>
      <c r="X50" s="8" t="s">
        <v>184</v>
      </c>
      <c r="Y50" s="10">
        <v>1.629616739394E12</v>
      </c>
      <c r="Z50" s="8" t="b">
        <f t="shared" si="6"/>
        <v>1</v>
      </c>
      <c r="AA50" s="9" t="s">
        <v>176</v>
      </c>
      <c r="AB50" s="8">
        <v>457.0</v>
      </c>
      <c r="AC50" s="8" t="s">
        <v>185</v>
      </c>
      <c r="AD50" s="10">
        <v>1.629617396548E12</v>
      </c>
      <c r="AE50" s="8" t="b">
        <f t="shared" si="7"/>
        <v>1</v>
      </c>
      <c r="AF50" s="9" t="s">
        <v>188</v>
      </c>
      <c r="AG50" s="8">
        <v>86.0</v>
      </c>
      <c r="AH50" s="8" t="s">
        <v>186</v>
      </c>
      <c r="AI50" s="10">
        <v>1.62962237013E12</v>
      </c>
      <c r="AJ50" s="8" t="b">
        <f t="shared" si="8"/>
        <v>1</v>
      </c>
      <c r="AK50" s="9" t="s">
        <v>188</v>
      </c>
      <c r="AL50" s="8">
        <v>62.0</v>
      </c>
      <c r="AM50" s="8" t="s">
        <v>181</v>
      </c>
      <c r="AN50" s="10">
        <v>1.629623116883E12</v>
      </c>
      <c r="AO50" s="8" t="b">
        <f t="shared" si="9"/>
        <v>1</v>
      </c>
      <c r="AP50" s="9" t="s">
        <v>106</v>
      </c>
      <c r="AQ50" s="8">
        <v>962.0</v>
      </c>
      <c r="AR50" s="8" t="s">
        <v>192</v>
      </c>
      <c r="AS50" s="10">
        <v>1.629623578112E12</v>
      </c>
    </row>
    <row r="51">
      <c r="A51" s="8" t="b">
        <f t="shared" si="1"/>
        <v>1</v>
      </c>
      <c r="B51" s="9" t="s">
        <v>47</v>
      </c>
      <c r="C51" s="8">
        <v>261.0</v>
      </c>
      <c r="D51" s="8" t="s">
        <v>182</v>
      </c>
      <c r="E51" s="10">
        <v>1.6296087757E12</v>
      </c>
      <c r="F51" s="8" t="b">
        <f t="shared" si="2"/>
        <v>1</v>
      </c>
      <c r="G51" s="9" t="s">
        <v>47</v>
      </c>
      <c r="H51" s="8">
        <v>996.0</v>
      </c>
      <c r="I51" s="8" t="s">
        <v>193</v>
      </c>
      <c r="J51" s="10">
        <v>1.629609361045E12</v>
      </c>
      <c r="K51" s="8" t="b">
        <f t="shared" si="3"/>
        <v>1</v>
      </c>
      <c r="L51" s="9" t="s">
        <v>142</v>
      </c>
      <c r="M51" s="8">
        <v>243.0</v>
      </c>
      <c r="N51" s="8" t="s">
        <v>190</v>
      </c>
      <c r="O51" s="10">
        <v>1.629609738523E12</v>
      </c>
      <c r="P51" s="8" t="b">
        <f t="shared" si="4"/>
        <v>1</v>
      </c>
      <c r="Q51" s="9" t="s">
        <v>142</v>
      </c>
      <c r="R51" s="8">
        <v>309.0</v>
      </c>
      <c r="S51" s="8" t="s">
        <v>191</v>
      </c>
      <c r="T51" s="10">
        <v>1.629616219998E12</v>
      </c>
      <c r="U51" s="8" t="b">
        <f t="shared" si="5"/>
        <v>0</v>
      </c>
      <c r="V51" s="9" t="s">
        <v>13</v>
      </c>
      <c r="W51" s="8">
        <v>503.0</v>
      </c>
      <c r="X51" s="8" t="s">
        <v>184</v>
      </c>
      <c r="Y51" s="10">
        <v>1.629616739897E12</v>
      </c>
      <c r="Z51" s="8" t="b">
        <f t="shared" si="6"/>
        <v>1</v>
      </c>
      <c r="AA51" s="9" t="s">
        <v>151</v>
      </c>
      <c r="AB51" s="8">
        <v>246.0</v>
      </c>
      <c r="AC51" s="8" t="s">
        <v>185</v>
      </c>
      <c r="AD51" s="10">
        <v>1.629617396785E12</v>
      </c>
      <c r="AE51" s="8" t="b">
        <f t="shared" si="7"/>
        <v>1</v>
      </c>
      <c r="AF51" s="9" t="s">
        <v>47</v>
      </c>
      <c r="AG51" s="8">
        <v>555.0</v>
      </c>
      <c r="AH51" s="8" t="s">
        <v>186</v>
      </c>
      <c r="AI51" s="10">
        <v>1.629622370684E12</v>
      </c>
      <c r="AJ51" s="8" t="b">
        <f t="shared" si="8"/>
        <v>1</v>
      </c>
      <c r="AK51" s="9" t="s">
        <v>47</v>
      </c>
      <c r="AL51" s="8">
        <v>294.0</v>
      </c>
      <c r="AM51" s="8" t="s">
        <v>194</v>
      </c>
      <c r="AN51" s="10">
        <v>1.629623117168E12</v>
      </c>
      <c r="AO51" s="8" t="b">
        <f t="shared" si="9"/>
        <v>1</v>
      </c>
      <c r="AP51" s="9" t="s">
        <v>37</v>
      </c>
      <c r="AQ51" s="8">
        <v>234.0</v>
      </c>
      <c r="AR51" s="8" t="s">
        <v>192</v>
      </c>
      <c r="AS51" s="10">
        <v>1.629623578347E12</v>
      </c>
    </row>
    <row r="52">
      <c r="A52" s="8" t="b">
        <f t="shared" si="1"/>
        <v>1</v>
      </c>
      <c r="B52" s="9" t="s">
        <v>195</v>
      </c>
      <c r="C52" s="8">
        <v>590.0</v>
      </c>
      <c r="D52" s="8" t="s">
        <v>196</v>
      </c>
      <c r="E52" s="10">
        <v>1.629608776289E12</v>
      </c>
      <c r="F52" s="8" t="b">
        <f t="shared" si="2"/>
        <v>1</v>
      </c>
      <c r="G52" s="9" t="s">
        <v>195</v>
      </c>
      <c r="H52" s="8">
        <v>248.0</v>
      </c>
      <c r="I52" s="8" t="s">
        <v>193</v>
      </c>
      <c r="J52" s="10">
        <v>1.629609361293E12</v>
      </c>
      <c r="K52" s="8" t="b">
        <f t="shared" si="3"/>
        <v>1</v>
      </c>
      <c r="L52" s="9" t="s">
        <v>188</v>
      </c>
      <c r="M52" s="8">
        <v>402.0</v>
      </c>
      <c r="N52" s="8" t="s">
        <v>190</v>
      </c>
      <c r="O52" s="10">
        <v>1.629609738923E12</v>
      </c>
      <c r="P52" s="8" t="b">
        <f t="shared" si="4"/>
        <v>1</v>
      </c>
      <c r="Q52" s="9" t="s">
        <v>153</v>
      </c>
      <c r="R52" s="8">
        <v>327.0</v>
      </c>
      <c r="S52" s="8" t="s">
        <v>197</v>
      </c>
      <c r="T52" s="10">
        <v>1.629616220326E12</v>
      </c>
      <c r="U52" s="8" t="b">
        <f t="shared" si="5"/>
        <v>0</v>
      </c>
      <c r="V52" s="9" t="s">
        <v>49</v>
      </c>
      <c r="W52" s="8">
        <v>292.0</v>
      </c>
      <c r="X52" s="8" t="s">
        <v>198</v>
      </c>
      <c r="Y52" s="10">
        <v>1.629616740189E12</v>
      </c>
      <c r="Z52" s="8" t="b">
        <f t="shared" si="6"/>
        <v>1</v>
      </c>
      <c r="AA52" s="9" t="s">
        <v>188</v>
      </c>
      <c r="AB52" s="8">
        <v>129.0</v>
      </c>
      <c r="AC52" s="8" t="s">
        <v>185</v>
      </c>
      <c r="AD52" s="10">
        <v>1.629617396911E12</v>
      </c>
      <c r="AE52" s="8" t="b">
        <f t="shared" si="7"/>
        <v>1</v>
      </c>
      <c r="AF52" s="9" t="s">
        <v>97</v>
      </c>
      <c r="AG52" s="8">
        <v>1385.0</v>
      </c>
      <c r="AH52" s="8" t="s">
        <v>199</v>
      </c>
      <c r="AI52" s="10">
        <v>1.62962237207E12</v>
      </c>
      <c r="AJ52" s="8" t="b">
        <f t="shared" si="8"/>
        <v>1</v>
      </c>
      <c r="AK52" s="9" t="s">
        <v>97</v>
      </c>
      <c r="AL52" s="8">
        <v>1879.0</v>
      </c>
      <c r="AM52" s="8" t="s">
        <v>200</v>
      </c>
      <c r="AN52" s="10">
        <v>1.629623119045E12</v>
      </c>
      <c r="AO52" s="8" t="b">
        <f t="shared" si="9"/>
        <v>1</v>
      </c>
      <c r="AP52" s="9" t="s">
        <v>47</v>
      </c>
      <c r="AQ52" s="8">
        <v>137.0</v>
      </c>
      <c r="AR52" s="8" t="s">
        <v>192</v>
      </c>
      <c r="AS52" s="10">
        <v>1.629623578494E12</v>
      </c>
    </row>
    <row r="53">
      <c r="A53" s="8" t="b">
        <f t="shared" si="1"/>
        <v>1</v>
      </c>
      <c r="B53" s="9" t="s">
        <v>62</v>
      </c>
      <c r="C53" s="8">
        <v>150.0</v>
      </c>
      <c r="D53" s="8" t="s">
        <v>196</v>
      </c>
      <c r="E53" s="10">
        <v>1.629608776438E12</v>
      </c>
      <c r="F53" s="8" t="b">
        <f t="shared" si="2"/>
        <v>1</v>
      </c>
      <c r="G53" s="9" t="s">
        <v>62</v>
      </c>
      <c r="H53" s="8">
        <v>168.0</v>
      </c>
      <c r="I53" s="8" t="s">
        <v>193</v>
      </c>
      <c r="J53" s="10">
        <v>1.62960936146E12</v>
      </c>
      <c r="K53" s="8" t="b">
        <f t="shared" si="3"/>
        <v>1</v>
      </c>
      <c r="L53" s="9" t="s">
        <v>47</v>
      </c>
      <c r="M53" s="8">
        <v>287.0</v>
      </c>
      <c r="N53" s="8" t="s">
        <v>201</v>
      </c>
      <c r="O53" s="10">
        <v>1.62960973921E12</v>
      </c>
      <c r="P53" s="8" t="b">
        <f t="shared" si="4"/>
        <v>1</v>
      </c>
      <c r="Q53" s="9" t="s">
        <v>47</v>
      </c>
      <c r="R53" s="8">
        <v>337.0</v>
      </c>
      <c r="S53" s="8" t="s">
        <v>197</v>
      </c>
      <c r="T53" s="10">
        <v>1.629616220663E12</v>
      </c>
      <c r="U53" s="8" t="b">
        <f t="shared" si="5"/>
        <v>0</v>
      </c>
      <c r="V53" s="9" t="s">
        <v>125</v>
      </c>
      <c r="W53" s="8">
        <v>149.0</v>
      </c>
      <c r="X53" s="8" t="s">
        <v>198</v>
      </c>
      <c r="Y53" s="10">
        <v>1.62961674034E12</v>
      </c>
      <c r="Z53" s="8" t="b">
        <f t="shared" si="6"/>
        <v>1</v>
      </c>
      <c r="AA53" s="9" t="s">
        <v>47</v>
      </c>
      <c r="AB53" s="8">
        <v>262.0</v>
      </c>
      <c r="AC53" s="8" t="s">
        <v>202</v>
      </c>
      <c r="AD53" s="10">
        <v>1.629617397172E12</v>
      </c>
      <c r="AE53" s="8" t="b">
        <f t="shared" si="7"/>
        <v>1</v>
      </c>
      <c r="AF53" s="9" t="s">
        <v>47</v>
      </c>
      <c r="AG53" s="8">
        <v>338.0</v>
      </c>
      <c r="AH53" s="8" t="s">
        <v>199</v>
      </c>
      <c r="AI53" s="10">
        <v>1.629622372409E12</v>
      </c>
      <c r="AJ53" s="8" t="b">
        <f t="shared" si="8"/>
        <v>1</v>
      </c>
      <c r="AK53" s="9" t="s">
        <v>60</v>
      </c>
      <c r="AL53" s="8">
        <v>242.0</v>
      </c>
      <c r="AM53" s="8" t="s">
        <v>200</v>
      </c>
      <c r="AN53" s="10">
        <v>1.629623119286E12</v>
      </c>
      <c r="AO53" s="8" t="b">
        <f t="shared" si="9"/>
        <v>1</v>
      </c>
      <c r="AP53" s="9" t="s">
        <v>203</v>
      </c>
      <c r="AQ53" s="8">
        <v>3795.0</v>
      </c>
      <c r="AR53" s="8" t="s">
        <v>204</v>
      </c>
      <c r="AS53" s="10">
        <v>1.629623582279E12</v>
      </c>
    </row>
    <row r="54">
      <c r="A54" s="8" t="b">
        <f t="shared" si="1"/>
        <v>1</v>
      </c>
      <c r="B54" s="9" t="s">
        <v>47</v>
      </c>
      <c r="C54" s="8">
        <v>221.0</v>
      </c>
      <c r="D54" s="8" t="s">
        <v>196</v>
      </c>
      <c r="E54" s="10">
        <v>1.629608776659E12</v>
      </c>
      <c r="F54" s="8" t="b">
        <f t="shared" si="2"/>
        <v>1</v>
      </c>
      <c r="G54" s="9" t="s">
        <v>47</v>
      </c>
      <c r="H54" s="8">
        <v>263.0</v>
      </c>
      <c r="I54" s="8" t="s">
        <v>193</v>
      </c>
      <c r="J54" s="10">
        <v>1.629609361726E12</v>
      </c>
      <c r="K54" s="8" t="b">
        <f t="shared" si="3"/>
        <v>1</v>
      </c>
      <c r="L54" s="9" t="s">
        <v>106</v>
      </c>
      <c r="M54" s="8">
        <v>773.0</v>
      </c>
      <c r="N54" s="8" t="s">
        <v>201</v>
      </c>
      <c r="O54" s="10">
        <v>1.629609739983E12</v>
      </c>
      <c r="P54" s="8" t="b">
        <f t="shared" si="4"/>
        <v>1</v>
      </c>
      <c r="Q54" s="9" t="s">
        <v>106</v>
      </c>
      <c r="R54" s="8">
        <v>999.0</v>
      </c>
      <c r="S54" s="8" t="s">
        <v>205</v>
      </c>
      <c r="T54" s="10">
        <v>1.629616221661E12</v>
      </c>
      <c r="U54" s="8" t="b">
        <f t="shared" si="5"/>
        <v>0</v>
      </c>
      <c r="V54" s="9" t="s">
        <v>131</v>
      </c>
      <c r="W54" s="8">
        <v>277.0</v>
      </c>
      <c r="X54" s="8" t="s">
        <v>198</v>
      </c>
      <c r="Y54" s="10">
        <v>1.629616740614E12</v>
      </c>
      <c r="Z54" s="8" t="b">
        <f t="shared" si="6"/>
        <v>1</v>
      </c>
      <c r="AA54" s="9" t="s">
        <v>195</v>
      </c>
      <c r="AB54" s="8">
        <v>1552.0</v>
      </c>
      <c r="AC54" s="8" t="s">
        <v>206</v>
      </c>
      <c r="AD54" s="10">
        <v>1.629617398722E12</v>
      </c>
      <c r="AE54" s="8" t="b">
        <f t="shared" si="7"/>
        <v>1</v>
      </c>
      <c r="AF54" s="9" t="s">
        <v>97</v>
      </c>
      <c r="AG54" s="8">
        <v>577.0</v>
      </c>
      <c r="AH54" s="8" t="s">
        <v>199</v>
      </c>
      <c r="AI54" s="10">
        <v>1.629622372999E12</v>
      </c>
      <c r="AJ54" s="8" t="b">
        <f t="shared" si="8"/>
        <v>1</v>
      </c>
      <c r="AK54" s="9" t="s">
        <v>47</v>
      </c>
      <c r="AL54" s="8">
        <v>214.0</v>
      </c>
      <c r="AM54" s="8" t="s">
        <v>200</v>
      </c>
      <c r="AN54" s="10">
        <v>1.629623119501E12</v>
      </c>
      <c r="AO54" s="8" t="b">
        <f t="shared" si="9"/>
        <v>1</v>
      </c>
      <c r="AP54" s="9" t="s">
        <v>176</v>
      </c>
      <c r="AQ54" s="8">
        <v>1054.0</v>
      </c>
      <c r="AR54" s="8" t="s">
        <v>207</v>
      </c>
      <c r="AS54" s="10">
        <v>1.629623583332E12</v>
      </c>
    </row>
    <row r="55">
      <c r="A55" s="8" t="b">
        <f t="shared" si="1"/>
        <v>1</v>
      </c>
      <c r="B55" s="9" t="s">
        <v>97</v>
      </c>
      <c r="C55" s="8">
        <v>440.0</v>
      </c>
      <c r="D55" s="8" t="s">
        <v>208</v>
      </c>
      <c r="E55" s="10">
        <v>1.6296087771E12</v>
      </c>
      <c r="F55" s="8" t="b">
        <f t="shared" si="2"/>
        <v>1</v>
      </c>
      <c r="G55" s="9" t="s">
        <v>97</v>
      </c>
      <c r="H55" s="8">
        <v>1125.0</v>
      </c>
      <c r="I55" s="8" t="s">
        <v>209</v>
      </c>
      <c r="J55" s="10">
        <v>1.629609362849E12</v>
      </c>
      <c r="K55" s="8" t="b">
        <f t="shared" si="3"/>
        <v>1</v>
      </c>
      <c r="L55" s="9" t="s">
        <v>37</v>
      </c>
      <c r="M55" s="8">
        <v>77.0</v>
      </c>
      <c r="N55" s="8" t="s">
        <v>210</v>
      </c>
      <c r="O55" s="10">
        <v>1.629609740074E12</v>
      </c>
      <c r="P55" s="8" t="b">
        <f t="shared" si="4"/>
        <v>1</v>
      </c>
      <c r="Q55" s="9" t="s">
        <v>37</v>
      </c>
      <c r="R55" s="8">
        <v>289.0</v>
      </c>
      <c r="S55" s="8" t="s">
        <v>205</v>
      </c>
      <c r="T55" s="10">
        <v>1.629616221954E12</v>
      </c>
      <c r="U55" s="8" t="b">
        <f t="shared" si="5"/>
        <v>1</v>
      </c>
      <c r="V55" s="9" t="s">
        <v>47</v>
      </c>
      <c r="W55" s="8">
        <v>111.0</v>
      </c>
      <c r="X55" s="8" t="s">
        <v>198</v>
      </c>
      <c r="Y55" s="10">
        <v>1.629616740726E12</v>
      </c>
      <c r="Z55" s="8" t="b">
        <f t="shared" si="6"/>
        <v>1</v>
      </c>
      <c r="AA55" s="9" t="s">
        <v>60</v>
      </c>
      <c r="AB55" s="8">
        <v>193.0</v>
      </c>
      <c r="AC55" s="8" t="s">
        <v>206</v>
      </c>
      <c r="AD55" s="10">
        <v>1.629617398918E12</v>
      </c>
      <c r="AE55" s="8" t="b">
        <f t="shared" si="7"/>
        <v>1</v>
      </c>
      <c r="AF55" s="9" t="s">
        <v>47</v>
      </c>
      <c r="AG55" s="8">
        <v>406.0</v>
      </c>
      <c r="AH55" s="8" t="s">
        <v>211</v>
      </c>
      <c r="AI55" s="10">
        <v>1.629622373412E12</v>
      </c>
      <c r="AJ55" s="8" t="b">
        <f t="shared" si="8"/>
        <v>1</v>
      </c>
      <c r="AK55" s="9" t="s">
        <v>149</v>
      </c>
      <c r="AL55" s="8">
        <v>4638.0</v>
      </c>
      <c r="AM55" s="8" t="s">
        <v>212</v>
      </c>
      <c r="AN55" s="10">
        <v>1.629623124145E12</v>
      </c>
      <c r="AO55" s="8" t="b">
        <f t="shared" si="9"/>
        <v>1</v>
      </c>
      <c r="AP55" s="9" t="s">
        <v>203</v>
      </c>
      <c r="AQ55" s="8">
        <v>2353.0</v>
      </c>
      <c r="AR55" s="8" t="s">
        <v>213</v>
      </c>
      <c r="AS55" s="10">
        <v>1.629623585685E12</v>
      </c>
    </row>
    <row r="56">
      <c r="A56" s="8" t="b">
        <f t="shared" si="1"/>
        <v>1</v>
      </c>
      <c r="B56" s="9" t="s">
        <v>60</v>
      </c>
      <c r="C56" s="8">
        <v>198.0</v>
      </c>
      <c r="D56" s="8" t="s">
        <v>208</v>
      </c>
      <c r="E56" s="10">
        <v>1.629608777315E12</v>
      </c>
      <c r="F56" s="8" t="b">
        <f t="shared" si="2"/>
        <v>1</v>
      </c>
      <c r="G56" s="9" t="s">
        <v>60</v>
      </c>
      <c r="H56" s="8">
        <v>201.0</v>
      </c>
      <c r="I56" s="8" t="s">
        <v>214</v>
      </c>
      <c r="J56" s="10">
        <v>1.629609363049E12</v>
      </c>
      <c r="K56" s="8" t="b">
        <f t="shared" si="3"/>
        <v>1</v>
      </c>
      <c r="L56" s="9" t="s">
        <v>47</v>
      </c>
      <c r="M56" s="8">
        <v>405.0</v>
      </c>
      <c r="N56" s="8" t="s">
        <v>210</v>
      </c>
      <c r="O56" s="10">
        <v>1.629609740465E12</v>
      </c>
      <c r="P56" s="8" t="b">
        <f t="shared" si="4"/>
        <v>1</v>
      </c>
      <c r="Q56" s="9" t="s">
        <v>47</v>
      </c>
      <c r="R56" s="8">
        <v>118.0</v>
      </c>
      <c r="S56" s="8" t="s">
        <v>215</v>
      </c>
      <c r="T56" s="10">
        <v>1.629616222069E12</v>
      </c>
      <c r="U56" s="8" t="b">
        <f t="shared" si="5"/>
        <v>0</v>
      </c>
      <c r="V56" s="9" t="s">
        <v>139</v>
      </c>
      <c r="W56" s="8">
        <v>1353.0</v>
      </c>
      <c r="X56" s="8" t="s">
        <v>216</v>
      </c>
      <c r="Y56" s="10">
        <v>1.629616742081E12</v>
      </c>
      <c r="Z56" s="8" t="b">
        <f t="shared" si="6"/>
        <v>1</v>
      </c>
      <c r="AA56" s="9" t="s">
        <v>195</v>
      </c>
      <c r="AB56" s="8">
        <v>224.0</v>
      </c>
      <c r="AC56" s="8" t="s">
        <v>217</v>
      </c>
      <c r="AD56" s="10">
        <v>1.62961739914E12</v>
      </c>
      <c r="AE56" s="8" t="b">
        <f t="shared" si="7"/>
        <v>1</v>
      </c>
      <c r="AF56" s="9" t="s">
        <v>97</v>
      </c>
      <c r="AG56" s="8">
        <v>445.0</v>
      </c>
      <c r="AH56" s="8" t="s">
        <v>211</v>
      </c>
      <c r="AI56" s="10">
        <v>1.629622373853E12</v>
      </c>
      <c r="AJ56" s="8" t="b">
        <f t="shared" si="8"/>
        <v>1</v>
      </c>
      <c r="AK56" s="9" t="s">
        <v>218</v>
      </c>
      <c r="AL56" s="8">
        <v>1255.0</v>
      </c>
      <c r="AM56" s="8" t="s">
        <v>219</v>
      </c>
      <c r="AN56" s="10">
        <v>1.629623125394E12</v>
      </c>
      <c r="AO56" s="8" t="b">
        <f t="shared" si="9"/>
        <v>1</v>
      </c>
      <c r="AP56" s="9" t="s">
        <v>188</v>
      </c>
      <c r="AQ56" s="8">
        <v>77.0</v>
      </c>
      <c r="AR56" s="8" t="s">
        <v>213</v>
      </c>
      <c r="AS56" s="10">
        <v>1.629623585778E12</v>
      </c>
    </row>
    <row r="57">
      <c r="A57" s="8" t="b">
        <f t="shared" si="1"/>
        <v>1</v>
      </c>
      <c r="B57" s="9" t="s">
        <v>47</v>
      </c>
      <c r="C57" s="8">
        <v>209.0</v>
      </c>
      <c r="D57" s="8" t="s">
        <v>208</v>
      </c>
      <c r="E57" s="10">
        <v>1.62960877751E12</v>
      </c>
      <c r="F57" s="8" t="b">
        <f t="shared" si="2"/>
        <v>1</v>
      </c>
      <c r="G57" s="9" t="s">
        <v>47</v>
      </c>
      <c r="H57" s="8">
        <v>196.0</v>
      </c>
      <c r="I57" s="8" t="s">
        <v>214</v>
      </c>
      <c r="J57" s="10">
        <v>1.629609363245E12</v>
      </c>
      <c r="K57" s="8" t="b">
        <f t="shared" si="3"/>
        <v>1</v>
      </c>
      <c r="L57" s="9" t="s">
        <v>220</v>
      </c>
      <c r="M57" s="8">
        <v>4449.0</v>
      </c>
      <c r="N57" s="8" t="s">
        <v>221</v>
      </c>
      <c r="O57" s="10">
        <v>1.629609744927E12</v>
      </c>
      <c r="P57" s="8" t="b">
        <f t="shared" si="4"/>
        <v>1</v>
      </c>
      <c r="Q57" s="9" t="s">
        <v>146</v>
      </c>
      <c r="R57" s="8">
        <v>8191.0</v>
      </c>
      <c r="S57" s="8" t="s">
        <v>222</v>
      </c>
      <c r="T57" s="10">
        <v>1.629616230261E12</v>
      </c>
      <c r="U57" s="8" t="b">
        <f t="shared" si="5"/>
        <v>1</v>
      </c>
      <c r="V57" s="9" t="s">
        <v>142</v>
      </c>
      <c r="W57" s="8">
        <v>267.0</v>
      </c>
      <c r="X57" s="8" t="s">
        <v>216</v>
      </c>
      <c r="Y57" s="10">
        <v>1.629616742361E12</v>
      </c>
      <c r="Z57" s="8" t="b">
        <f t="shared" si="6"/>
        <v>1</v>
      </c>
      <c r="AA57" s="9" t="s">
        <v>62</v>
      </c>
      <c r="AB57" s="8">
        <v>217.0</v>
      </c>
      <c r="AC57" s="8" t="s">
        <v>217</v>
      </c>
      <c r="AD57" s="10">
        <v>1.629617399355E12</v>
      </c>
      <c r="AE57" s="8" t="b">
        <f t="shared" si="7"/>
        <v>1</v>
      </c>
      <c r="AF57" s="9" t="s">
        <v>60</v>
      </c>
      <c r="AG57" s="8">
        <v>257.0</v>
      </c>
      <c r="AH57" s="8" t="s">
        <v>223</v>
      </c>
      <c r="AI57" s="10">
        <v>1.629622374101E12</v>
      </c>
      <c r="AJ57" s="8" t="b">
        <f t="shared" si="8"/>
        <v>1</v>
      </c>
      <c r="AK57" s="9" t="s">
        <v>145</v>
      </c>
      <c r="AL57" s="8">
        <v>352.0</v>
      </c>
      <c r="AM57" s="8" t="s">
        <v>219</v>
      </c>
      <c r="AN57" s="10">
        <v>1.629623125746E12</v>
      </c>
      <c r="AO57" s="8" t="b">
        <f t="shared" si="9"/>
        <v>1</v>
      </c>
      <c r="AP57" s="9" t="s">
        <v>47</v>
      </c>
      <c r="AQ57" s="8">
        <v>352.0</v>
      </c>
      <c r="AR57" s="8" t="s">
        <v>224</v>
      </c>
      <c r="AS57" s="10">
        <v>1.629623586113E12</v>
      </c>
    </row>
    <row r="58">
      <c r="A58" s="8" t="b">
        <f t="shared" si="1"/>
        <v>1</v>
      </c>
      <c r="B58" s="9" t="s">
        <v>153</v>
      </c>
      <c r="C58" s="8">
        <v>3115.0</v>
      </c>
      <c r="D58" s="8" t="s">
        <v>225</v>
      </c>
      <c r="E58" s="10">
        <v>1.629608780624E12</v>
      </c>
      <c r="F58" s="8" t="b">
        <f t="shared" si="2"/>
        <v>1</v>
      </c>
      <c r="G58" s="9" t="s">
        <v>220</v>
      </c>
      <c r="H58" s="8">
        <v>1837.0</v>
      </c>
      <c r="I58" s="8" t="s">
        <v>226</v>
      </c>
      <c r="J58" s="10">
        <v>1.629609365085E12</v>
      </c>
      <c r="K58" s="8" t="b">
        <f t="shared" si="3"/>
        <v>1</v>
      </c>
      <c r="L58" s="9" t="s">
        <v>176</v>
      </c>
      <c r="M58" s="8">
        <v>1540.0</v>
      </c>
      <c r="N58" s="8" t="s">
        <v>227</v>
      </c>
      <c r="O58" s="10">
        <v>1.629609746455E12</v>
      </c>
      <c r="P58" s="8" t="b">
        <f t="shared" si="4"/>
        <v>1</v>
      </c>
      <c r="Q58" s="9" t="s">
        <v>176</v>
      </c>
      <c r="R58" s="8">
        <v>997.0</v>
      </c>
      <c r="S58" s="8" t="s">
        <v>228</v>
      </c>
      <c r="T58" s="10">
        <v>1.629616231257E12</v>
      </c>
      <c r="U58" s="8" t="b">
        <f t="shared" si="5"/>
        <v>1</v>
      </c>
      <c r="V58" s="9" t="s">
        <v>142</v>
      </c>
      <c r="W58" s="8">
        <v>159.0</v>
      </c>
      <c r="X58" s="8" t="s">
        <v>216</v>
      </c>
      <c r="Y58" s="10">
        <v>1.629616742506E12</v>
      </c>
      <c r="Z58" s="8" t="b">
        <f t="shared" si="6"/>
        <v>1</v>
      </c>
      <c r="AA58" s="9" t="s">
        <v>47</v>
      </c>
      <c r="AB58" s="8">
        <v>181.0</v>
      </c>
      <c r="AC58" s="8" t="s">
        <v>217</v>
      </c>
      <c r="AD58" s="10">
        <v>1.629617399537E12</v>
      </c>
      <c r="AE58" s="8" t="b">
        <f t="shared" si="7"/>
        <v>1</v>
      </c>
      <c r="AF58" s="9" t="s">
        <v>47</v>
      </c>
      <c r="AG58" s="8">
        <v>416.0</v>
      </c>
      <c r="AH58" s="8" t="s">
        <v>223</v>
      </c>
      <c r="AI58" s="10">
        <v>1.629622374509E12</v>
      </c>
      <c r="AJ58" s="8" t="b">
        <f t="shared" si="8"/>
        <v>1</v>
      </c>
      <c r="AK58" s="9" t="s">
        <v>188</v>
      </c>
      <c r="AL58" s="8">
        <v>70.0</v>
      </c>
      <c r="AM58" s="8" t="s">
        <v>219</v>
      </c>
      <c r="AN58" s="10">
        <v>1.629623125816E12</v>
      </c>
      <c r="AO58" s="8" t="b">
        <f t="shared" si="9"/>
        <v>1</v>
      </c>
      <c r="AP58" s="9" t="s">
        <v>97</v>
      </c>
      <c r="AQ58" s="8">
        <v>768.0</v>
      </c>
      <c r="AR58" s="8" t="s">
        <v>224</v>
      </c>
      <c r="AS58" s="10">
        <v>1.629623586882E12</v>
      </c>
    </row>
    <row r="59">
      <c r="A59" s="8" t="b">
        <f t="shared" si="1"/>
        <v>1</v>
      </c>
      <c r="B59" s="9" t="s">
        <v>218</v>
      </c>
      <c r="C59" s="8">
        <v>1290.0</v>
      </c>
      <c r="D59" s="8" t="s">
        <v>229</v>
      </c>
      <c r="E59" s="10">
        <v>1.629608781914E12</v>
      </c>
      <c r="F59" s="8" t="b">
        <f t="shared" si="2"/>
        <v>1</v>
      </c>
      <c r="G59" s="9" t="s">
        <v>218</v>
      </c>
      <c r="H59" s="8">
        <v>1526.0</v>
      </c>
      <c r="I59" s="8" t="s">
        <v>230</v>
      </c>
      <c r="J59" s="10">
        <v>1.629609366611E12</v>
      </c>
      <c r="K59" s="8" t="b">
        <f t="shared" si="3"/>
        <v>1</v>
      </c>
      <c r="L59" s="9" t="s">
        <v>142</v>
      </c>
      <c r="M59" s="8">
        <v>249.0</v>
      </c>
      <c r="N59" s="8" t="s">
        <v>227</v>
      </c>
      <c r="O59" s="10">
        <v>1.629609746703E12</v>
      </c>
      <c r="P59" s="8" t="b">
        <f t="shared" si="4"/>
        <v>1</v>
      </c>
      <c r="Q59" s="9" t="s">
        <v>145</v>
      </c>
      <c r="R59" s="8">
        <v>576.0</v>
      </c>
      <c r="S59" s="8" t="s">
        <v>228</v>
      </c>
      <c r="T59" s="10">
        <v>1.629616231833E12</v>
      </c>
      <c r="U59" s="8" t="b">
        <f t="shared" si="5"/>
        <v>1</v>
      </c>
      <c r="V59" s="9" t="s">
        <v>47</v>
      </c>
      <c r="W59" s="8">
        <v>167.0</v>
      </c>
      <c r="X59" s="8" t="s">
        <v>216</v>
      </c>
      <c r="Y59" s="10">
        <v>1.62961674267E12</v>
      </c>
      <c r="Z59" s="8" t="b">
        <f t="shared" si="6"/>
        <v>1</v>
      </c>
      <c r="AA59" s="9" t="s">
        <v>97</v>
      </c>
      <c r="AB59" s="8">
        <v>538.0</v>
      </c>
      <c r="AC59" s="8" t="s">
        <v>231</v>
      </c>
      <c r="AD59" s="10">
        <v>1.629617400091E12</v>
      </c>
      <c r="AE59" s="8" t="b">
        <f t="shared" si="7"/>
        <v>1</v>
      </c>
      <c r="AF59" s="9" t="s">
        <v>153</v>
      </c>
      <c r="AG59" s="8">
        <v>2029.0</v>
      </c>
      <c r="AH59" s="8" t="s">
        <v>232</v>
      </c>
      <c r="AI59" s="10">
        <v>1.629622376537E12</v>
      </c>
      <c r="AJ59" s="8" t="b">
        <f t="shared" si="8"/>
        <v>1</v>
      </c>
      <c r="AK59" s="9" t="s">
        <v>233</v>
      </c>
      <c r="AL59" s="8">
        <v>285.0</v>
      </c>
      <c r="AM59" s="8" t="s">
        <v>234</v>
      </c>
      <c r="AN59" s="10">
        <v>1.629623126104E12</v>
      </c>
      <c r="AO59" s="8" t="b">
        <f t="shared" si="9"/>
        <v>1</v>
      </c>
      <c r="AP59" s="9" t="s">
        <v>60</v>
      </c>
      <c r="AQ59" s="8">
        <v>158.0</v>
      </c>
      <c r="AR59" s="8" t="s">
        <v>235</v>
      </c>
      <c r="AS59" s="10">
        <v>1.629623587039E12</v>
      </c>
    </row>
    <row r="60">
      <c r="A60" s="8" t="b">
        <f t="shared" si="1"/>
        <v>1</v>
      </c>
      <c r="B60" s="9" t="s">
        <v>151</v>
      </c>
      <c r="C60" s="8">
        <v>385.0</v>
      </c>
      <c r="D60" s="8" t="s">
        <v>236</v>
      </c>
      <c r="E60" s="10">
        <v>1.629608782305E12</v>
      </c>
      <c r="F60" s="8" t="b">
        <f t="shared" si="2"/>
        <v>1</v>
      </c>
      <c r="G60" s="9" t="s">
        <v>145</v>
      </c>
      <c r="H60" s="8">
        <v>382.0</v>
      </c>
      <c r="I60" s="8" t="s">
        <v>230</v>
      </c>
      <c r="J60" s="10">
        <v>1.629609366992E12</v>
      </c>
      <c r="K60" s="8" t="b">
        <f t="shared" si="3"/>
        <v>1</v>
      </c>
      <c r="L60" s="9" t="s">
        <v>188</v>
      </c>
      <c r="M60" s="8">
        <v>131.0</v>
      </c>
      <c r="N60" s="8" t="s">
        <v>227</v>
      </c>
      <c r="O60" s="10">
        <v>1.629609746836E12</v>
      </c>
      <c r="P60" s="8" t="b">
        <f t="shared" si="4"/>
        <v>1</v>
      </c>
      <c r="Q60" s="9" t="s">
        <v>188</v>
      </c>
      <c r="R60" s="8">
        <v>53.0</v>
      </c>
      <c r="S60" s="8" t="s">
        <v>228</v>
      </c>
      <c r="T60" s="10">
        <v>1.629616231887E12</v>
      </c>
      <c r="U60" s="8" t="b">
        <f t="shared" si="5"/>
        <v>1</v>
      </c>
      <c r="V60" s="9" t="s">
        <v>237</v>
      </c>
      <c r="W60" s="8">
        <v>812.0</v>
      </c>
      <c r="X60" s="8" t="s">
        <v>238</v>
      </c>
      <c r="Y60" s="10">
        <v>1.629616743485E12</v>
      </c>
      <c r="Z60" s="8" t="b">
        <f t="shared" si="6"/>
        <v>1</v>
      </c>
      <c r="AA60" s="9" t="s">
        <v>60</v>
      </c>
      <c r="AB60" s="8">
        <v>184.0</v>
      </c>
      <c r="AC60" s="8" t="s">
        <v>231</v>
      </c>
      <c r="AD60" s="10">
        <v>1.629617400262E12</v>
      </c>
      <c r="AE60" s="8" t="b">
        <f t="shared" si="7"/>
        <v>1</v>
      </c>
      <c r="AF60" s="9" t="s">
        <v>218</v>
      </c>
      <c r="AG60" s="8">
        <v>1273.0</v>
      </c>
      <c r="AH60" s="8" t="s">
        <v>239</v>
      </c>
      <c r="AI60" s="10">
        <v>1.62962237781E12</v>
      </c>
      <c r="AJ60" s="8" t="b">
        <f t="shared" si="8"/>
        <v>1</v>
      </c>
      <c r="AN60" s="13"/>
      <c r="AO60" s="8" t="b">
        <f t="shared" si="9"/>
        <v>1</v>
      </c>
      <c r="AP60" s="9" t="s">
        <v>47</v>
      </c>
      <c r="AQ60" s="8">
        <v>171.0</v>
      </c>
      <c r="AR60" s="8" t="s">
        <v>235</v>
      </c>
      <c r="AS60" s="10">
        <v>1.629623587209E12</v>
      </c>
    </row>
    <row r="61">
      <c r="A61" s="8" t="b">
        <f t="shared" si="1"/>
        <v>1</v>
      </c>
      <c r="B61" s="9" t="s">
        <v>188</v>
      </c>
      <c r="C61" s="8">
        <v>79.0</v>
      </c>
      <c r="D61" s="8" t="s">
        <v>236</v>
      </c>
      <c r="E61" s="10">
        <v>1.629608782373E12</v>
      </c>
      <c r="F61" s="8" t="b">
        <f t="shared" si="2"/>
        <v>1</v>
      </c>
      <c r="G61" s="9" t="s">
        <v>188</v>
      </c>
      <c r="H61" s="8">
        <v>86.0</v>
      </c>
      <c r="I61" s="8" t="s">
        <v>240</v>
      </c>
      <c r="J61" s="10">
        <v>1.629609367087E12</v>
      </c>
      <c r="K61" s="8" t="b">
        <f t="shared" si="3"/>
        <v>1</v>
      </c>
      <c r="L61" s="9" t="s">
        <v>47</v>
      </c>
      <c r="M61" s="8">
        <v>294.0</v>
      </c>
      <c r="N61" s="8" t="s">
        <v>241</v>
      </c>
      <c r="O61" s="10">
        <v>1.629609747131E12</v>
      </c>
      <c r="P61" s="8" t="b">
        <f t="shared" si="4"/>
        <v>1</v>
      </c>
      <c r="Q61" s="9" t="s">
        <v>47</v>
      </c>
      <c r="R61" s="8">
        <v>423.0</v>
      </c>
      <c r="S61" s="8" t="s">
        <v>242</v>
      </c>
      <c r="T61" s="10">
        <v>1.629616232312E12</v>
      </c>
      <c r="U61" s="8" t="b">
        <f t="shared" si="5"/>
        <v>1</v>
      </c>
      <c r="V61" s="9" t="s">
        <v>47</v>
      </c>
      <c r="W61" s="8">
        <v>356.0</v>
      </c>
      <c r="X61" s="8" t="s">
        <v>238</v>
      </c>
      <c r="Y61" s="10">
        <v>1.62961674384E12</v>
      </c>
      <c r="Z61" s="8" t="b">
        <f t="shared" si="6"/>
        <v>1</v>
      </c>
      <c r="AA61" s="9" t="s">
        <v>47</v>
      </c>
      <c r="AB61" s="8">
        <v>187.0</v>
      </c>
      <c r="AC61" s="8" t="s">
        <v>231</v>
      </c>
      <c r="AD61" s="10">
        <v>1.629617400464E12</v>
      </c>
      <c r="AE61" s="8" t="b">
        <f t="shared" si="7"/>
        <v>1</v>
      </c>
      <c r="AF61" s="9" t="s">
        <v>145</v>
      </c>
      <c r="AG61" s="8">
        <v>333.0</v>
      </c>
      <c r="AH61" s="8" t="s">
        <v>243</v>
      </c>
      <c r="AI61" s="10">
        <v>1.629622378144E12</v>
      </c>
      <c r="AJ61" s="8" t="b">
        <f t="shared" si="8"/>
        <v>1</v>
      </c>
      <c r="AN61" s="13"/>
      <c r="AO61" s="8" t="b">
        <f t="shared" si="9"/>
        <v>1</v>
      </c>
      <c r="AP61" s="9" t="s">
        <v>153</v>
      </c>
      <c r="AQ61" s="8">
        <v>2113.0</v>
      </c>
      <c r="AR61" s="8" t="s">
        <v>244</v>
      </c>
      <c r="AS61" s="10">
        <v>1.629623589325E12</v>
      </c>
    </row>
    <row r="62">
      <c r="A62" s="8" t="b">
        <f t="shared" si="1"/>
        <v>1</v>
      </c>
      <c r="B62" s="9" t="s">
        <v>233</v>
      </c>
      <c r="C62" s="8">
        <v>408.0</v>
      </c>
      <c r="D62" s="8" t="s">
        <v>236</v>
      </c>
      <c r="E62" s="10">
        <v>1.629608782784E12</v>
      </c>
      <c r="F62" s="8" t="b">
        <f t="shared" si="2"/>
        <v>1</v>
      </c>
      <c r="G62" s="9" t="s">
        <v>233</v>
      </c>
      <c r="H62" s="8">
        <v>475.0</v>
      </c>
      <c r="I62" s="8" t="s">
        <v>240</v>
      </c>
      <c r="J62" s="10">
        <v>1.629609367554E12</v>
      </c>
      <c r="K62" s="8" t="b">
        <f t="shared" si="3"/>
        <v>1</v>
      </c>
      <c r="L62" s="9" t="s">
        <v>195</v>
      </c>
      <c r="M62" s="8">
        <v>815.0</v>
      </c>
      <c r="N62" s="8" t="s">
        <v>241</v>
      </c>
      <c r="O62" s="10">
        <v>1.629609747942E12</v>
      </c>
      <c r="P62" s="8" t="b">
        <f t="shared" si="4"/>
        <v>1</v>
      </c>
      <c r="Q62" s="9" t="s">
        <v>97</v>
      </c>
      <c r="R62" s="8">
        <v>923.0</v>
      </c>
      <c r="S62" s="8" t="s">
        <v>245</v>
      </c>
      <c r="T62" s="10">
        <v>1.629616233231E12</v>
      </c>
      <c r="U62" s="8" t="b">
        <f t="shared" si="5"/>
        <v>1</v>
      </c>
      <c r="V62" s="9" t="s">
        <v>106</v>
      </c>
      <c r="W62" s="8">
        <v>1224.0</v>
      </c>
      <c r="X62" s="8" t="s">
        <v>246</v>
      </c>
      <c r="Y62" s="10">
        <v>1.629616745061E12</v>
      </c>
      <c r="Z62" s="8" t="b">
        <f t="shared" si="6"/>
        <v>1</v>
      </c>
      <c r="AA62" s="9" t="s">
        <v>170</v>
      </c>
      <c r="AB62" s="8">
        <v>1555.0</v>
      </c>
      <c r="AC62" s="8" t="s">
        <v>247</v>
      </c>
      <c r="AD62" s="10">
        <v>1.629617402002E12</v>
      </c>
      <c r="AE62" s="8" t="b">
        <f t="shared" si="7"/>
        <v>1</v>
      </c>
      <c r="AF62" s="9" t="s">
        <v>218</v>
      </c>
      <c r="AG62" s="8">
        <v>380.0</v>
      </c>
      <c r="AH62" s="8" t="s">
        <v>243</v>
      </c>
      <c r="AI62" s="10">
        <v>1.629622378539E12</v>
      </c>
      <c r="AJ62" s="8" t="b">
        <f t="shared" si="8"/>
        <v>1</v>
      </c>
      <c r="AN62" s="13"/>
      <c r="AO62" s="8" t="b">
        <f t="shared" si="9"/>
        <v>1</v>
      </c>
      <c r="AP62" s="9" t="s">
        <v>47</v>
      </c>
      <c r="AQ62" s="8">
        <v>547.0</v>
      </c>
      <c r="AR62" s="8" t="s">
        <v>244</v>
      </c>
      <c r="AS62" s="10">
        <v>1.629623589871E12</v>
      </c>
    </row>
    <row r="63">
      <c r="A63" s="14">
        <f>countif(A3:A62,"FALSE")</f>
        <v>8</v>
      </c>
      <c r="E63" s="13"/>
      <c r="F63" s="14">
        <f>countif(F3:F62,"FALSE")</f>
        <v>8</v>
      </c>
      <c r="J63" s="13"/>
      <c r="K63" s="8" t="b">
        <f t="shared" si="3"/>
        <v>1</v>
      </c>
      <c r="L63" s="9" t="s">
        <v>62</v>
      </c>
      <c r="M63" s="8">
        <v>241.0</v>
      </c>
      <c r="N63" s="8" t="s">
        <v>248</v>
      </c>
      <c r="O63" s="10">
        <v>1.629609748184E12</v>
      </c>
      <c r="P63" s="8" t="b">
        <f t="shared" si="4"/>
        <v>1</v>
      </c>
      <c r="Q63" s="9" t="s">
        <v>60</v>
      </c>
      <c r="R63" s="8">
        <v>233.0</v>
      </c>
      <c r="S63" s="8" t="s">
        <v>245</v>
      </c>
      <c r="T63" s="10">
        <v>1.629616233466E12</v>
      </c>
      <c r="U63" s="8" t="b">
        <f t="shared" si="5"/>
        <v>1</v>
      </c>
      <c r="V63" s="9" t="s">
        <v>37</v>
      </c>
      <c r="W63" s="8">
        <v>253.0</v>
      </c>
      <c r="X63" s="8" t="s">
        <v>246</v>
      </c>
      <c r="Y63" s="10">
        <v>1.629616745318E12</v>
      </c>
      <c r="Z63" s="8" t="b">
        <f t="shared" si="6"/>
        <v>1</v>
      </c>
      <c r="AA63" s="9" t="s">
        <v>218</v>
      </c>
      <c r="AB63" s="8">
        <v>1279.0</v>
      </c>
      <c r="AC63" s="8" t="s">
        <v>249</v>
      </c>
      <c r="AD63" s="10">
        <v>1.629617403286E12</v>
      </c>
      <c r="AE63" s="8" t="b">
        <f t="shared" si="7"/>
        <v>1</v>
      </c>
      <c r="AF63" s="9" t="s">
        <v>151</v>
      </c>
      <c r="AG63" s="8">
        <v>172.0</v>
      </c>
      <c r="AH63" s="8" t="s">
        <v>243</v>
      </c>
      <c r="AI63" s="10">
        <v>1.629622378697E12</v>
      </c>
      <c r="AJ63" s="8" t="b">
        <f t="shared" si="8"/>
        <v>1</v>
      </c>
      <c r="AN63" s="13"/>
      <c r="AO63" s="8" t="b">
        <f t="shared" si="9"/>
        <v>1</v>
      </c>
      <c r="AP63" s="9" t="s">
        <v>220</v>
      </c>
      <c r="AQ63" s="8">
        <v>314.0</v>
      </c>
      <c r="AR63" s="8" t="s">
        <v>250</v>
      </c>
      <c r="AS63" s="10">
        <v>1.629623590186E12</v>
      </c>
    </row>
    <row r="64">
      <c r="E64" s="13"/>
      <c r="J64" s="13"/>
      <c r="K64" s="8" t="b">
        <f t="shared" si="3"/>
        <v>1</v>
      </c>
      <c r="L64" s="9" t="s">
        <v>47</v>
      </c>
      <c r="M64" s="8">
        <v>248.0</v>
      </c>
      <c r="N64" s="8" t="s">
        <v>248</v>
      </c>
      <c r="O64" s="10">
        <v>1.629609748432E12</v>
      </c>
      <c r="P64" s="8" t="b">
        <f t="shared" si="4"/>
        <v>1</v>
      </c>
      <c r="Q64" s="9" t="s">
        <v>47</v>
      </c>
      <c r="R64" s="8">
        <v>222.0</v>
      </c>
      <c r="S64" s="8" t="s">
        <v>245</v>
      </c>
      <c r="T64" s="10">
        <v>1.629616233686E12</v>
      </c>
      <c r="U64" s="8" t="b">
        <f t="shared" si="5"/>
        <v>1</v>
      </c>
      <c r="V64" s="9" t="s">
        <v>47</v>
      </c>
      <c r="W64" s="8">
        <v>122.0</v>
      </c>
      <c r="X64" s="8" t="s">
        <v>246</v>
      </c>
      <c r="Y64" s="10">
        <v>1.629616745438E12</v>
      </c>
      <c r="Z64" s="8" t="b">
        <f t="shared" si="6"/>
        <v>1</v>
      </c>
      <c r="AA64" s="9" t="s">
        <v>145</v>
      </c>
      <c r="AB64" s="8">
        <v>301.0</v>
      </c>
      <c r="AC64" s="8" t="s">
        <v>249</v>
      </c>
      <c r="AD64" s="10">
        <v>1.629617403582E12</v>
      </c>
      <c r="AE64" s="8" t="b">
        <f t="shared" si="7"/>
        <v>1</v>
      </c>
      <c r="AF64" s="9" t="s">
        <v>188</v>
      </c>
      <c r="AG64" s="8">
        <v>162.0</v>
      </c>
      <c r="AH64" s="8" t="s">
        <v>243</v>
      </c>
      <c r="AI64" s="10">
        <v>1.629622378858E12</v>
      </c>
      <c r="AJ64" s="8" t="b">
        <f t="shared" si="8"/>
        <v>1</v>
      </c>
      <c r="AN64" s="13"/>
      <c r="AO64" s="8" t="b">
        <f t="shared" si="9"/>
        <v>1</v>
      </c>
      <c r="AP64" s="9" t="s">
        <v>218</v>
      </c>
      <c r="AQ64" s="8">
        <v>2775.0</v>
      </c>
      <c r="AR64" s="8" t="s">
        <v>251</v>
      </c>
      <c r="AS64" s="10">
        <v>1.629623592959E12</v>
      </c>
    </row>
    <row r="65">
      <c r="E65" s="13"/>
      <c r="J65" s="13"/>
      <c r="K65" s="8" t="b">
        <f t="shared" si="3"/>
        <v>1</v>
      </c>
      <c r="L65" s="9" t="s">
        <v>97</v>
      </c>
      <c r="M65" s="8">
        <v>900.0</v>
      </c>
      <c r="N65" s="8" t="s">
        <v>252</v>
      </c>
      <c r="O65" s="10">
        <v>1.629609749331E12</v>
      </c>
      <c r="P65" s="8" t="b">
        <f t="shared" si="4"/>
        <v>1</v>
      </c>
      <c r="Q65" s="9" t="s">
        <v>170</v>
      </c>
      <c r="R65" s="8">
        <v>1263.0</v>
      </c>
      <c r="S65" s="8" t="s">
        <v>253</v>
      </c>
      <c r="T65" s="10">
        <v>1.629616234953E12</v>
      </c>
      <c r="U65" s="8" t="b">
        <f t="shared" si="5"/>
        <v>1</v>
      </c>
      <c r="V65" s="9" t="s">
        <v>149</v>
      </c>
      <c r="W65" s="8">
        <v>4336.0</v>
      </c>
      <c r="X65" s="8" t="s">
        <v>254</v>
      </c>
      <c r="Y65" s="10">
        <v>1.629616749793E12</v>
      </c>
      <c r="Z65" s="8" t="b">
        <f t="shared" si="6"/>
        <v>1</v>
      </c>
      <c r="AA65" s="9" t="s">
        <v>188</v>
      </c>
      <c r="AB65" s="8">
        <v>69.0</v>
      </c>
      <c r="AC65" s="8" t="s">
        <v>249</v>
      </c>
      <c r="AD65" s="10">
        <v>1.629617403654E12</v>
      </c>
      <c r="AE65" s="8" t="b">
        <f t="shared" si="7"/>
        <v>1</v>
      </c>
      <c r="AF65" s="9" t="s">
        <v>233</v>
      </c>
      <c r="AG65" s="8">
        <v>327.0</v>
      </c>
      <c r="AH65" s="8" t="s">
        <v>255</v>
      </c>
      <c r="AI65" s="10">
        <v>1.629622379185E12</v>
      </c>
      <c r="AJ65" s="8" t="b">
        <f t="shared" si="8"/>
        <v>1</v>
      </c>
      <c r="AN65" s="13"/>
      <c r="AO65" s="8" t="b">
        <f t="shared" si="9"/>
        <v>1</v>
      </c>
      <c r="AP65" s="9" t="s">
        <v>145</v>
      </c>
      <c r="AQ65" s="8">
        <v>312.0</v>
      </c>
      <c r="AR65" s="8" t="s">
        <v>256</v>
      </c>
      <c r="AS65" s="10">
        <v>1.629623593272E12</v>
      </c>
    </row>
    <row r="66">
      <c r="E66" s="13"/>
      <c r="J66" s="13"/>
      <c r="K66" s="8" t="b">
        <f t="shared" si="3"/>
        <v>1</v>
      </c>
      <c r="L66" s="9" t="s">
        <v>60</v>
      </c>
      <c r="M66" s="8">
        <v>242.0</v>
      </c>
      <c r="N66" s="8" t="s">
        <v>252</v>
      </c>
      <c r="O66" s="10">
        <v>1.629609749574E12</v>
      </c>
      <c r="P66" s="8" t="b">
        <f t="shared" si="4"/>
        <v>1</v>
      </c>
      <c r="Q66" s="9" t="s">
        <v>218</v>
      </c>
      <c r="R66" s="8">
        <v>1545.0</v>
      </c>
      <c r="S66" s="8" t="s">
        <v>257</v>
      </c>
      <c r="T66" s="10">
        <v>1.629616236494E12</v>
      </c>
      <c r="U66" s="8" t="b">
        <f t="shared" si="5"/>
        <v>1</v>
      </c>
      <c r="V66" s="9" t="s">
        <v>176</v>
      </c>
      <c r="W66" s="8">
        <v>1122.0</v>
      </c>
      <c r="X66" s="8" t="s">
        <v>258</v>
      </c>
      <c r="Y66" s="10">
        <v>1.629616750909E12</v>
      </c>
      <c r="Z66" s="8" t="b">
        <f t="shared" si="6"/>
        <v>1</v>
      </c>
      <c r="AA66" s="9" t="s">
        <v>233</v>
      </c>
      <c r="AB66" s="8">
        <v>304.0</v>
      </c>
      <c r="AC66" s="8" t="s">
        <v>249</v>
      </c>
      <c r="AD66" s="10">
        <v>1.629617403953E12</v>
      </c>
      <c r="AE66" s="8" t="b">
        <f t="shared" si="7"/>
        <v>1</v>
      </c>
      <c r="AI66" s="13"/>
      <c r="AJ66" s="8" t="b">
        <f t="shared" si="8"/>
        <v>1</v>
      </c>
      <c r="AN66" s="13"/>
      <c r="AO66" s="8" t="b">
        <f t="shared" si="9"/>
        <v>1</v>
      </c>
      <c r="AP66" s="9" t="s">
        <v>188</v>
      </c>
      <c r="AQ66" s="8">
        <v>61.0</v>
      </c>
      <c r="AR66" s="8" t="s">
        <v>256</v>
      </c>
      <c r="AS66" s="10">
        <v>1.629623593336E12</v>
      </c>
    </row>
    <row r="67">
      <c r="E67" s="13"/>
      <c r="J67" s="13"/>
      <c r="K67" s="8" t="b">
        <f t="shared" si="3"/>
        <v>1</v>
      </c>
      <c r="L67" s="9" t="s">
        <v>47</v>
      </c>
      <c r="M67" s="8">
        <v>247.0</v>
      </c>
      <c r="N67" s="8" t="s">
        <v>252</v>
      </c>
      <c r="O67" s="10">
        <v>1.62960974983E12</v>
      </c>
      <c r="P67" s="8" t="b">
        <f t="shared" si="4"/>
        <v>1</v>
      </c>
      <c r="Q67" s="9" t="s">
        <v>145</v>
      </c>
      <c r="R67" s="8">
        <v>376.0</v>
      </c>
      <c r="S67" s="8" t="s">
        <v>257</v>
      </c>
      <c r="T67" s="10">
        <v>1.629616236872E12</v>
      </c>
      <c r="U67" s="8" t="b">
        <f t="shared" si="5"/>
        <v>1</v>
      </c>
      <c r="V67" s="9" t="s">
        <v>151</v>
      </c>
      <c r="W67" s="8">
        <v>477.0</v>
      </c>
      <c r="X67" s="8" t="s">
        <v>259</v>
      </c>
      <c r="Y67" s="10">
        <v>1.629616751372E12</v>
      </c>
      <c r="Z67" s="8" t="b">
        <f t="shared" si="6"/>
        <v>1</v>
      </c>
      <c r="AD67" s="13"/>
      <c r="AE67" s="8" t="b">
        <f t="shared" si="7"/>
        <v>1</v>
      </c>
      <c r="AI67" s="13"/>
      <c r="AJ67" s="8" t="b">
        <f t="shared" si="8"/>
        <v>1</v>
      </c>
      <c r="AN67" s="13"/>
      <c r="AO67" s="8" t="b">
        <f t="shared" si="9"/>
        <v>1</v>
      </c>
      <c r="AP67" s="9" t="s">
        <v>233</v>
      </c>
      <c r="AQ67" s="8">
        <v>334.0</v>
      </c>
      <c r="AR67" s="8" t="s">
        <v>256</v>
      </c>
      <c r="AS67" s="10">
        <v>1.629623593667E12</v>
      </c>
    </row>
    <row r="68">
      <c r="E68" s="13"/>
      <c r="J68" s="13"/>
      <c r="K68" s="8" t="b">
        <f t="shared" si="3"/>
        <v>1</v>
      </c>
      <c r="L68" s="9" t="s">
        <v>220</v>
      </c>
      <c r="M68" s="8">
        <v>2555.0</v>
      </c>
      <c r="N68" s="8" t="s">
        <v>260</v>
      </c>
      <c r="O68" s="10">
        <v>1.629609752391E12</v>
      </c>
      <c r="P68" s="8" t="b">
        <f t="shared" si="4"/>
        <v>1</v>
      </c>
      <c r="Q68" s="9" t="s">
        <v>188</v>
      </c>
      <c r="R68" s="8">
        <v>43.0</v>
      </c>
      <c r="S68" s="8" t="s">
        <v>257</v>
      </c>
      <c r="T68" s="10">
        <v>1.629616236916E12</v>
      </c>
      <c r="U68" s="8" t="b">
        <f t="shared" si="5"/>
        <v>1</v>
      </c>
      <c r="V68" s="9" t="s">
        <v>188</v>
      </c>
      <c r="W68" s="8">
        <v>129.0</v>
      </c>
      <c r="X68" s="8" t="s">
        <v>259</v>
      </c>
      <c r="Y68" s="10">
        <v>1.629616751517E12</v>
      </c>
      <c r="Z68" s="8" t="b">
        <f t="shared" si="6"/>
        <v>1</v>
      </c>
      <c r="AD68" s="13"/>
      <c r="AE68" s="8" t="b">
        <f t="shared" si="7"/>
        <v>1</v>
      </c>
      <c r="AI68" s="13"/>
      <c r="AJ68" s="8" t="b">
        <f t="shared" si="8"/>
        <v>1</v>
      </c>
      <c r="AN68" s="13"/>
      <c r="AO68" s="8" t="b">
        <f t="shared" si="9"/>
        <v>1</v>
      </c>
      <c r="AS68" s="13"/>
    </row>
    <row r="69">
      <c r="E69" s="13"/>
      <c r="J69" s="13"/>
      <c r="K69" s="8" t="b">
        <f t="shared" si="3"/>
        <v>1</v>
      </c>
      <c r="L69" s="9" t="s">
        <v>218</v>
      </c>
      <c r="M69" s="8">
        <v>1499.0</v>
      </c>
      <c r="N69" s="8" t="s">
        <v>261</v>
      </c>
      <c r="O69" s="10">
        <v>1.629609753877E12</v>
      </c>
      <c r="P69" s="8" t="b">
        <f t="shared" si="4"/>
        <v>1</v>
      </c>
      <c r="Q69" s="9" t="s">
        <v>233</v>
      </c>
      <c r="R69" s="8">
        <v>456.0</v>
      </c>
      <c r="S69" s="8" t="s">
        <v>262</v>
      </c>
      <c r="T69" s="10">
        <v>1.629616237398E12</v>
      </c>
      <c r="U69" s="8" t="b">
        <f t="shared" si="5"/>
        <v>1</v>
      </c>
      <c r="V69" s="9" t="s">
        <v>47</v>
      </c>
      <c r="W69" s="8">
        <v>826.0</v>
      </c>
      <c r="X69" s="8" t="s">
        <v>263</v>
      </c>
      <c r="Y69" s="10">
        <v>1.629616752329E12</v>
      </c>
      <c r="Z69" s="8" t="b">
        <f t="shared" si="6"/>
        <v>1</v>
      </c>
      <c r="AD69" s="13"/>
      <c r="AE69" s="8" t="b">
        <f t="shared" si="7"/>
        <v>1</v>
      </c>
      <c r="AI69" s="13"/>
      <c r="AJ69" s="8" t="b">
        <f t="shared" si="8"/>
        <v>1</v>
      </c>
      <c r="AN69" s="13"/>
      <c r="AO69" s="8" t="b">
        <f t="shared" si="9"/>
        <v>1</v>
      </c>
      <c r="AS69" s="13"/>
    </row>
    <row r="70">
      <c r="E70" s="13"/>
      <c r="J70" s="13"/>
      <c r="K70" s="8" t="b">
        <f t="shared" si="3"/>
        <v>1</v>
      </c>
      <c r="L70" s="9" t="s">
        <v>151</v>
      </c>
      <c r="M70" s="8">
        <v>394.0</v>
      </c>
      <c r="N70" s="8" t="s">
        <v>264</v>
      </c>
      <c r="O70" s="10">
        <v>1.629609754269E12</v>
      </c>
      <c r="P70" s="8" t="b">
        <f t="shared" si="4"/>
        <v>1</v>
      </c>
      <c r="T70" s="13"/>
      <c r="U70" s="8" t="b">
        <f t="shared" si="5"/>
        <v>1</v>
      </c>
      <c r="V70" s="9" t="s">
        <v>195</v>
      </c>
      <c r="W70" s="8">
        <v>275.0</v>
      </c>
      <c r="X70" s="8" t="s">
        <v>263</v>
      </c>
      <c r="Y70" s="10">
        <v>1.629616752617E12</v>
      </c>
      <c r="Z70" s="8" t="b">
        <f t="shared" si="6"/>
        <v>1</v>
      </c>
      <c r="AD70" s="13"/>
      <c r="AE70" s="8" t="b">
        <f t="shared" si="7"/>
        <v>1</v>
      </c>
      <c r="AI70" s="13"/>
      <c r="AJ70" s="8" t="b">
        <f t="shared" si="8"/>
        <v>1</v>
      </c>
      <c r="AN70" s="13"/>
      <c r="AO70" s="8" t="b">
        <f t="shared" si="9"/>
        <v>1</v>
      </c>
      <c r="AS70" s="13"/>
    </row>
    <row r="71">
      <c r="E71" s="13"/>
      <c r="J71" s="13"/>
      <c r="K71" s="8" t="b">
        <f t="shared" si="3"/>
        <v>1</v>
      </c>
      <c r="L71" s="9" t="s">
        <v>188</v>
      </c>
      <c r="M71" s="8">
        <v>279.0</v>
      </c>
      <c r="N71" s="8" t="s">
        <v>264</v>
      </c>
      <c r="O71" s="10">
        <v>1.629609754552E12</v>
      </c>
      <c r="P71" s="8" t="b">
        <f t="shared" si="4"/>
        <v>1</v>
      </c>
      <c r="T71" s="13"/>
      <c r="U71" s="8" t="b">
        <f t="shared" si="5"/>
        <v>1</v>
      </c>
      <c r="V71" s="9" t="s">
        <v>62</v>
      </c>
      <c r="W71" s="8">
        <v>199.0</v>
      </c>
      <c r="X71" s="8" t="s">
        <v>263</v>
      </c>
      <c r="Y71" s="10">
        <v>1.629616752803E12</v>
      </c>
      <c r="Z71" s="8" t="b">
        <f t="shared" si="6"/>
        <v>1</v>
      </c>
      <c r="AD71" s="13"/>
      <c r="AE71" s="8" t="b">
        <f t="shared" si="7"/>
        <v>1</v>
      </c>
      <c r="AI71" s="13"/>
      <c r="AJ71" s="8" t="b">
        <f t="shared" si="8"/>
        <v>1</v>
      </c>
      <c r="AN71" s="13"/>
      <c r="AO71" s="8" t="b">
        <f t="shared" si="9"/>
        <v>1</v>
      </c>
      <c r="AS71" s="13"/>
    </row>
    <row r="72">
      <c r="E72" s="13"/>
      <c r="J72" s="13"/>
      <c r="K72" s="8" t="b">
        <f t="shared" si="3"/>
        <v>1</v>
      </c>
      <c r="L72" s="9" t="s">
        <v>233</v>
      </c>
      <c r="M72" s="8">
        <v>393.0</v>
      </c>
      <c r="N72" s="8" t="s">
        <v>264</v>
      </c>
      <c r="O72" s="10">
        <v>1.62960975494E12</v>
      </c>
      <c r="P72" s="8" t="b">
        <f t="shared" si="4"/>
        <v>1</v>
      </c>
      <c r="T72" s="13"/>
      <c r="U72" s="8" t="b">
        <f t="shared" si="5"/>
        <v>1</v>
      </c>
      <c r="V72" s="9" t="s">
        <v>47</v>
      </c>
      <c r="W72" s="8">
        <v>177.0</v>
      </c>
      <c r="X72" s="8" t="s">
        <v>263</v>
      </c>
      <c r="Y72" s="10">
        <v>1.629616752976E12</v>
      </c>
      <c r="Z72" s="8" t="b">
        <f t="shared" si="6"/>
        <v>1</v>
      </c>
      <c r="AD72" s="13"/>
      <c r="AE72" s="8" t="b">
        <f t="shared" si="7"/>
        <v>1</v>
      </c>
      <c r="AI72" s="13"/>
      <c r="AJ72" s="8" t="b">
        <f t="shared" si="8"/>
        <v>1</v>
      </c>
      <c r="AN72" s="13"/>
      <c r="AO72" s="8" t="b">
        <f t="shared" si="9"/>
        <v>1</v>
      </c>
      <c r="AS72" s="13"/>
    </row>
    <row r="73">
      <c r="E73" s="13"/>
      <c r="J73" s="13"/>
      <c r="K73" s="14">
        <f>countif(K3:K72,"FALSE")</f>
        <v>8</v>
      </c>
      <c r="O73" s="13"/>
      <c r="P73" s="8" t="b">
        <f t="shared" si="4"/>
        <v>1</v>
      </c>
      <c r="T73" s="13"/>
      <c r="U73" s="8" t="b">
        <f t="shared" si="5"/>
        <v>1</v>
      </c>
      <c r="V73" s="9" t="s">
        <v>97</v>
      </c>
      <c r="W73" s="8">
        <v>568.0</v>
      </c>
      <c r="X73" s="8" t="s">
        <v>265</v>
      </c>
      <c r="Y73" s="10">
        <v>1.629616753551E12</v>
      </c>
      <c r="Z73" s="8" t="b">
        <f t="shared" si="6"/>
        <v>1</v>
      </c>
      <c r="AD73" s="13"/>
      <c r="AE73" s="8" t="b">
        <f t="shared" si="7"/>
        <v>1</v>
      </c>
      <c r="AI73" s="13"/>
      <c r="AJ73" s="8" t="b">
        <f t="shared" si="8"/>
        <v>1</v>
      </c>
      <c r="AN73" s="13"/>
      <c r="AO73" s="8" t="b">
        <f t="shared" si="9"/>
        <v>1</v>
      </c>
      <c r="AS73" s="13"/>
    </row>
    <row r="74">
      <c r="E74" s="13"/>
      <c r="J74" s="13"/>
      <c r="O74" s="13"/>
      <c r="P74" s="14">
        <f>countif(P3:P72,"FALSE")</f>
        <v>8</v>
      </c>
      <c r="T74" s="13"/>
      <c r="U74" s="8" t="b">
        <f t="shared" si="5"/>
        <v>1</v>
      </c>
      <c r="V74" s="9" t="s">
        <v>60</v>
      </c>
      <c r="W74" s="8">
        <v>176.0</v>
      </c>
      <c r="X74" s="8" t="s">
        <v>265</v>
      </c>
      <c r="Y74" s="10">
        <v>1.629616753724E12</v>
      </c>
      <c r="Z74" s="8" t="b">
        <f t="shared" si="6"/>
        <v>1</v>
      </c>
      <c r="AD74" s="13"/>
      <c r="AE74" s="8" t="b">
        <f t="shared" si="7"/>
        <v>1</v>
      </c>
      <c r="AI74" s="13"/>
      <c r="AN74" s="13"/>
      <c r="AS74" s="13"/>
    </row>
    <row r="75">
      <c r="E75" s="13"/>
      <c r="J75" s="13"/>
      <c r="O75" s="13"/>
      <c r="T75" s="13"/>
      <c r="U75" s="8" t="b">
        <f t="shared" si="5"/>
        <v>1</v>
      </c>
      <c r="V75" s="9" t="s">
        <v>47</v>
      </c>
      <c r="W75" s="8">
        <v>201.0</v>
      </c>
      <c r="X75" s="8" t="s">
        <v>265</v>
      </c>
      <c r="Y75" s="10">
        <v>1.629616753942E12</v>
      </c>
      <c r="Z75" s="8" t="b">
        <f t="shared" si="6"/>
        <v>1</v>
      </c>
      <c r="AD75" s="13"/>
      <c r="AE75" s="8" t="b">
        <f t="shared" si="7"/>
        <v>1</v>
      </c>
      <c r="AI75" s="13"/>
      <c r="AN75" s="13"/>
      <c r="AS75" s="13"/>
    </row>
    <row r="76">
      <c r="E76" s="13"/>
      <c r="J76" s="13"/>
      <c r="O76" s="13"/>
      <c r="T76" s="13"/>
      <c r="U76" s="8" t="b">
        <f t="shared" si="5"/>
        <v>1</v>
      </c>
      <c r="V76" s="9" t="s">
        <v>153</v>
      </c>
      <c r="W76" s="8">
        <v>1907.0</v>
      </c>
      <c r="X76" s="8" t="s">
        <v>266</v>
      </c>
      <c r="Y76" s="10">
        <v>1.629616755833E12</v>
      </c>
      <c r="Z76" s="8" t="b">
        <f t="shared" si="6"/>
        <v>1</v>
      </c>
      <c r="AD76" s="13"/>
      <c r="AE76" s="8" t="b">
        <f t="shared" si="7"/>
        <v>1</v>
      </c>
      <c r="AI76" s="13"/>
      <c r="AN76" s="13"/>
      <c r="AS76" s="13"/>
    </row>
    <row r="77">
      <c r="E77" s="13"/>
      <c r="J77" s="13"/>
      <c r="O77" s="10"/>
      <c r="T77" s="13"/>
      <c r="U77" s="8" t="b">
        <f t="shared" si="5"/>
        <v>1</v>
      </c>
      <c r="V77" s="9" t="s">
        <v>218</v>
      </c>
      <c r="W77" s="8">
        <v>1962.0</v>
      </c>
      <c r="X77" s="8" t="s">
        <v>267</v>
      </c>
      <c r="Y77" s="10">
        <v>1.629616757794E12</v>
      </c>
      <c r="Z77" s="8" t="b">
        <f t="shared" si="6"/>
        <v>1</v>
      </c>
      <c r="AD77" s="13"/>
      <c r="AE77" s="8" t="b">
        <f t="shared" si="7"/>
        <v>1</v>
      </c>
      <c r="AI77" s="13"/>
      <c r="AN77" s="13"/>
      <c r="AS77" s="13"/>
    </row>
    <row r="78">
      <c r="E78" s="13"/>
      <c r="J78" s="13"/>
      <c r="O78" s="13"/>
      <c r="T78" s="13"/>
      <c r="U78" s="8" t="b">
        <f t="shared" si="5"/>
        <v>1</v>
      </c>
      <c r="V78" s="9" t="s">
        <v>145</v>
      </c>
      <c r="W78" s="8">
        <v>389.0</v>
      </c>
      <c r="X78" s="8" t="s">
        <v>268</v>
      </c>
      <c r="Y78" s="10">
        <v>1.629616758185E12</v>
      </c>
      <c r="Z78" s="8" t="b">
        <f t="shared" si="6"/>
        <v>1</v>
      </c>
      <c r="AD78" s="13"/>
      <c r="AE78" s="8" t="b">
        <f t="shared" si="7"/>
        <v>1</v>
      </c>
      <c r="AI78" s="13"/>
      <c r="AN78" s="13"/>
      <c r="AS78" s="13"/>
    </row>
    <row r="79">
      <c r="E79" s="13"/>
      <c r="J79" s="13"/>
      <c r="O79" s="13"/>
      <c r="T79" s="13"/>
      <c r="U79" s="8" t="b">
        <f t="shared" si="5"/>
        <v>1</v>
      </c>
      <c r="V79" s="9" t="s">
        <v>188</v>
      </c>
      <c r="W79" s="8">
        <v>79.0</v>
      </c>
      <c r="X79" s="8" t="s">
        <v>268</v>
      </c>
      <c r="Y79" s="10">
        <v>1.629616758273E12</v>
      </c>
      <c r="Z79" s="8" t="b">
        <f t="shared" si="6"/>
        <v>1</v>
      </c>
      <c r="AD79" s="13"/>
      <c r="AE79" s="8" t="b">
        <f t="shared" si="7"/>
        <v>1</v>
      </c>
      <c r="AI79" s="13"/>
      <c r="AN79" s="13"/>
      <c r="AS79" s="13"/>
    </row>
    <row r="80">
      <c r="E80" s="13"/>
      <c r="J80" s="13"/>
      <c r="O80" s="13"/>
      <c r="T80" s="13"/>
      <c r="U80" s="8" t="b">
        <f t="shared" si="5"/>
        <v>1</v>
      </c>
      <c r="V80" s="9" t="s">
        <v>233</v>
      </c>
      <c r="W80" s="8">
        <v>396.0</v>
      </c>
      <c r="X80" s="8" t="s">
        <v>268</v>
      </c>
      <c r="Y80" s="10">
        <v>1.629616758658E12</v>
      </c>
      <c r="Z80" s="8" t="b">
        <f t="shared" si="6"/>
        <v>1</v>
      </c>
      <c r="AD80" s="13"/>
      <c r="AE80" s="8" t="b">
        <f t="shared" si="7"/>
        <v>1</v>
      </c>
      <c r="AI80" s="13"/>
      <c r="AN80" s="13"/>
      <c r="AS80" s="13"/>
    </row>
    <row r="81">
      <c r="E81" s="13"/>
      <c r="J81" s="13"/>
      <c r="O81" s="13"/>
      <c r="T81" s="13"/>
      <c r="Y81" s="13"/>
      <c r="AD81" s="13"/>
      <c r="AI81" s="13"/>
      <c r="AN81" s="13"/>
      <c r="AS81" s="13"/>
    </row>
    <row r="82">
      <c r="E82" s="13"/>
      <c r="J82" s="13"/>
      <c r="O82" s="13"/>
      <c r="T82" s="13"/>
      <c r="Y82" s="13"/>
      <c r="AD82" s="13"/>
      <c r="AI82" s="13"/>
      <c r="AN82" s="13"/>
      <c r="AS82" s="13"/>
    </row>
    <row r="83">
      <c r="E83" s="13"/>
      <c r="J83" s="13"/>
      <c r="O83" s="13"/>
      <c r="T83" s="13"/>
      <c r="Y83" s="13"/>
      <c r="AD83" s="13"/>
      <c r="AI83" s="13"/>
      <c r="AN83" s="13"/>
      <c r="AS83" s="13"/>
    </row>
    <row r="84">
      <c r="E84" s="13"/>
      <c r="J84" s="13"/>
      <c r="O84" s="13"/>
      <c r="T84" s="13"/>
      <c r="Y84" s="13"/>
      <c r="AD84" s="13"/>
      <c r="AI84" s="13"/>
      <c r="AN84" s="13"/>
      <c r="AS84" s="13"/>
    </row>
    <row r="85">
      <c r="E85" s="13"/>
      <c r="J85" s="13"/>
      <c r="O85" s="13"/>
      <c r="T85" s="13"/>
      <c r="Y85" s="13"/>
      <c r="AD85" s="13"/>
      <c r="AI85" s="13"/>
      <c r="AN85" s="13"/>
      <c r="AS85" s="13"/>
    </row>
    <row r="86">
      <c r="E86" s="13"/>
      <c r="J86" s="13"/>
      <c r="O86" s="13"/>
      <c r="T86" s="13"/>
      <c r="Y86" s="13"/>
      <c r="AD86" s="13"/>
      <c r="AI86" s="13"/>
      <c r="AN86" s="13"/>
      <c r="AS86" s="13"/>
    </row>
    <row r="87">
      <c r="E87" s="13"/>
      <c r="J87" s="13"/>
      <c r="O87" s="13"/>
      <c r="T87" s="13"/>
      <c r="Y87" s="13"/>
      <c r="AD87" s="13"/>
      <c r="AI87" s="13"/>
      <c r="AN87" s="13"/>
      <c r="AS87" s="13"/>
    </row>
    <row r="88">
      <c r="E88" s="13"/>
      <c r="J88" s="13"/>
      <c r="O88" s="13"/>
      <c r="T88" s="13"/>
      <c r="Y88" s="13"/>
      <c r="AD88" s="13"/>
      <c r="AI88" s="13"/>
      <c r="AN88" s="13"/>
      <c r="AS88" s="13"/>
    </row>
    <row r="89">
      <c r="E89" s="13"/>
      <c r="J89" s="13"/>
      <c r="O89" s="13"/>
      <c r="T89" s="13"/>
      <c r="Y89" s="13"/>
      <c r="AD89" s="13"/>
      <c r="AI89" s="13"/>
      <c r="AN89" s="13"/>
      <c r="AS89" s="13"/>
    </row>
    <row r="90">
      <c r="E90" s="13"/>
      <c r="J90" s="13"/>
      <c r="O90" s="13"/>
      <c r="T90" s="13"/>
      <c r="Y90" s="13"/>
      <c r="AD90" s="13"/>
      <c r="AI90" s="13"/>
      <c r="AN90" s="13"/>
      <c r="AS90" s="13"/>
    </row>
    <row r="91">
      <c r="E91" s="13"/>
      <c r="J91" s="13"/>
      <c r="O91" s="13"/>
      <c r="T91" s="13"/>
      <c r="Y91" s="13"/>
      <c r="AD91" s="13"/>
      <c r="AI91" s="13"/>
      <c r="AN91" s="13"/>
      <c r="AS91" s="13"/>
    </row>
    <row r="92">
      <c r="E92" s="13"/>
      <c r="J92" s="13"/>
      <c r="O92" s="13"/>
      <c r="T92" s="13"/>
      <c r="Y92" s="13"/>
      <c r="AD92" s="13"/>
      <c r="AI92" s="13"/>
      <c r="AN92" s="13"/>
      <c r="AS92" s="13"/>
    </row>
    <row r="93">
      <c r="E93" s="13"/>
      <c r="J93" s="13"/>
      <c r="O93" s="13"/>
      <c r="T93" s="13"/>
      <c r="Y93" s="13"/>
      <c r="AD93" s="13"/>
      <c r="AI93" s="13"/>
      <c r="AN93" s="13"/>
      <c r="AS93" s="13"/>
    </row>
    <row r="94">
      <c r="E94" s="13"/>
      <c r="J94" s="13"/>
      <c r="O94" s="13"/>
      <c r="T94" s="13"/>
      <c r="Y94" s="13"/>
      <c r="AD94" s="13"/>
      <c r="AI94" s="13"/>
      <c r="AN94" s="13"/>
      <c r="AS94" s="13"/>
    </row>
    <row r="95">
      <c r="E95" s="13"/>
      <c r="J95" s="13"/>
      <c r="O95" s="13"/>
      <c r="T95" s="13"/>
      <c r="Y95" s="13"/>
      <c r="AD95" s="13"/>
      <c r="AI95" s="13"/>
      <c r="AN95" s="13"/>
      <c r="AS95" s="13"/>
    </row>
    <row r="96">
      <c r="E96" s="13"/>
      <c r="J96" s="13"/>
      <c r="O96" s="13"/>
      <c r="T96" s="13"/>
      <c r="Y96" s="13"/>
      <c r="AD96" s="13"/>
      <c r="AI96" s="13"/>
      <c r="AN96" s="13"/>
      <c r="AS96" s="13"/>
    </row>
    <row r="97">
      <c r="E97" s="13"/>
      <c r="J97" s="13"/>
      <c r="O97" s="13"/>
      <c r="T97" s="13"/>
      <c r="Y97" s="13"/>
      <c r="AD97" s="13"/>
      <c r="AI97" s="13"/>
      <c r="AN97" s="13"/>
      <c r="AS97" s="13"/>
    </row>
    <row r="98">
      <c r="E98" s="13"/>
      <c r="J98" s="13"/>
      <c r="O98" s="13"/>
      <c r="T98" s="13"/>
      <c r="Y98" s="13"/>
      <c r="AD98" s="13"/>
      <c r="AI98" s="13"/>
      <c r="AN98" s="13"/>
      <c r="AS98" s="13"/>
    </row>
    <row r="99">
      <c r="E99" s="13"/>
      <c r="J99" s="13"/>
      <c r="O99" s="13"/>
      <c r="T99" s="13"/>
      <c r="Y99" s="13"/>
      <c r="AD99" s="13"/>
      <c r="AI99" s="13"/>
      <c r="AN99" s="13"/>
      <c r="AS99" s="13"/>
    </row>
    <row r="100">
      <c r="A100" s="4"/>
      <c r="B100" s="15" t="s">
        <v>269</v>
      </c>
      <c r="C100" s="15"/>
      <c r="E100" s="13"/>
      <c r="F100" s="16"/>
      <c r="G100" s="15" t="s">
        <v>269</v>
      </c>
      <c r="H100" s="15"/>
      <c r="J100" s="13"/>
      <c r="K100" s="13"/>
      <c r="L100" s="15" t="s">
        <v>269</v>
      </c>
      <c r="M100" s="15"/>
      <c r="O100" s="13"/>
      <c r="P100" s="16"/>
      <c r="Q100" s="15" t="s">
        <v>269</v>
      </c>
      <c r="R100" s="15"/>
      <c r="T100" s="13"/>
      <c r="U100" s="16"/>
      <c r="V100" s="15" t="s">
        <v>269</v>
      </c>
      <c r="W100" s="15"/>
      <c r="Y100" s="13"/>
      <c r="Z100" s="16"/>
      <c r="AA100" s="15" t="s">
        <v>269</v>
      </c>
      <c r="AB100" s="15"/>
      <c r="AD100" s="13"/>
      <c r="AE100" s="16"/>
      <c r="AF100" s="15" t="s">
        <v>269</v>
      </c>
      <c r="AG100" s="15"/>
      <c r="AI100" s="13"/>
      <c r="AJ100" s="16"/>
      <c r="AK100" s="15" t="s">
        <v>269</v>
      </c>
      <c r="AL100" s="15"/>
      <c r="AN100" s="13"/>
      <c r="AO100" s="16"/>
      <c r="AP100" s="15" t="s">
        <v>269</v>
      </c>
      <c r="AQ100" s="15"/>
      <c r="AS100" s="13"/>
    </row>
    <row r="101">
      <c r="A101" s="17"/>
      <c r="B101" s="18" t="s">
        <v>270</v>
      </c>
      <c r="C101" s="19">
        <f> AVERAGE(C4:C99)</f>
        <v>503.4745763</v>
      </c>
      <c r="E101" s="13"/>
      <c r="F101" s="20"/>
      <c r="G101" s="21" t="s">
        <v>270</v>
      </c>
      <c r="H101" s="19">
        <f> AVERAGE(H4:H99)</f>
        <v>477.779661</v>
      </c>
      <c r="J101" s="13"/>
      <c r="K101" s="13"/>
      <c r="L101" s="21" t="s">
        <v>270</v>
      </c>
      <c r="M101" s="19">
        <f> AVERAGE(M4:M99)</f>
        <v>453.5362319</v>
      </c>
      <c r="O101" s="13"/>
      <c r="P101" s="21"/>
      <c r="Q101" s="21" t="s">
        <v>270</v>
      </c>
      <c r="R101" s="19">
        <f> AVERAGE(R4:R99)</f>
        <v>479.6363636</v>
      </c>
      <c r="T101" s="13"/>
      <c r="U101" s="21"/>
      <c r="V101" s="21" t="s">
        <v>270</v>
      </c>
      <c r="W101" s="19">
        <f> AVERAGE(W4:W99)</f>
        <v>496.974026</v>
      </c>
      <c r="Y101" s="13"/>
      <c r="Z101" s="21"/>
      <c r="AA101" s="21" t="s">
        <v>270</v>
      </c>
      <c r="AB101" s="19">
        <f> AVERAGE(AB4:AB99)</f>
        <v>420.6190476</v>
      </c>
      <c r="AD101" s="13"/>
      <c r="AE101" s="21"/>
      <c r="AF101" s="21" t="s">
        <v>270</v>
      </c>
      <c r="AG101" s="19">
        <f> AVERAGE(AG4:AG99)</f>
        <v>484.1451613</v>
      </c>
      <c r="AI101" s="13"/>
      <c r="AJ101" s="21"/>
      <c r="AK101" s="21" t="s">
        <v>270</v>
      </c>
      <c r="AL101" s="19">
        <f> AVERAGE(AL4:AL99)</f>
        <v>497.0892857</v>
      </c>
      <c r="AN101" s="13"/>
      <c r="AO101" s="21"/>
      <c r="AP101" s="21" t="s">
        <v>270</v>
      </c>
      <c r="AQ101" s="19">
        <f> AVERAGE(AQ4:AQ99)</f>
        <v>453.875</v>
      </c>
      <c r="AS101" s="13"/>
    </row>
    <row r="102">
      <c r="A102" s="17"/>
      <c r="B102" s="18" t="s">
        <v>271</v>
      </c>
      <c r="C102" s="22">
        <f>STDEV(C4:C99)</f>
        <v>808.9813807</v>
      </c>
      <c r="E102" s="13"/>
      <c r="F102" s="20"/>
      <c r="G102" s="18" t="s">
        <v>271</v>
      </c>
      <c r="H102" s="22">
        <f>STDEV(H4:H99)</f>
        <v>816.2402889</v>
      </c>
      <c r="J102" s="13"/>
      <c r="K102" s="13"/>
      <c r="L102" s="18" t="s">
        <v>271</v>
      </c>
      <c r="M102" s="22">
        <f>STDEV(M4:M99)</f>
        <v>656.4906159</v>
      </c>
      <c r="O102" s="13"/>
      <c r="P102" s="18"/>
      <c r="Q102" s="18" t="s">
        <v>271</v>
      </c>
      <c r="R102" s="22">
        <f>STDEV(R4:R99)</f>
        <v>1033.514611</v>
      </c>
      <c r="T102" s="13"/>
      <c r="U102" s="18"/>
      <c r="V102" s="18" t="s">
        <v>271</v>
      </c>
      <c r="W102" s="22">
        <f>STDEV(W4:W99)</f>
        <v>652.1369321</v>
      </c>
      <c r="Y102" s="13"/>
      <c r="Z102" s="18"/>
      <c r="AA102" s="18" t="s">
        <v>271</v>
      </c>
      <c r="AB102" s="22">
        <f>STDEV(AB4:AB99)</f>
        <v>540.9223434</v>
      </c>
      <c r="AD102" s="13"/>
      <c r="AE102" s="18"/>
      <c r="AF102" s="18" t="s">
        <v>271</v>
      </c>
      <c r="AG102" s="22">
        <f>STDEV(AG4:AG99)</f>
        <v>608.209731</v>
      </c>
      <c r="AI102" s="13"/>
      <c r="AJ102" s="18"/>
      <c r="AK102" s="18" t="s">
        <v>271</v>
      </c>
      <c r="AL102" s="22">
        <f>STDEV(AL4:AL99)</f>
        <v>848.5850743</v>
      </c>
      <c r="AN102" s="13"/>
      <c r="AO102" s="18"/>
      <c r="AP102" s="18" t="s">
        <v>271</v>
      </c>
      <c r="AQ102" s="22">
        <f>STDEV(AQ4:AQ99)</f>
        <v>662.9937034</v>
      </c>
      <c r="AS102" s="13"/>
    </row>
    <row r="103">
      <c r="A103" s="17"/>
      <c r="B103" s="18" t="s">
        <v>272</v>
      </c>
      <c r="C103" s="22">
        <f>MEDIAN(C4:C99)</f>
        <v>210</v>
      </c>
      <c r="E103" s="13"/>
      <c r="F103" s="20"/>
      <c r="G103" s="21" t="s">
        <v>272</v>
      </c>
      <c r="H103" s="22">
        <f>MEDIAN(H4:H99)</f>
        <v>218</v>
      </c>
      <c r="J103" s="13"/>
      <c r="K103" s="13"/>
      <c r="L103" s="21" t="s">
        <v>272</v>
      </c>
      <c r="M103" s="22">
        <f>MEDIAN(M4:M99)</f>
        <v>247</v>
      </c>
      <c r="O103" s="13"/>
      <c r="P103" s="21"/>
      <c r="Q103" s="21" t="s">
        <v>272</v>
      </c>
      <c r="R103" s="22">
        <f>MEDIAN(R4:R99)</f>
        <v>216</v>
      </c>
      <c r="T103" s="13"/>
      <c r="U103" s="21"/>
      <c r="V103" s="21" t="s">
        <v>272</v>
      </c>
      <c r="W103" s="22">
        <f>MEDIAN(W4:W99)</f>
        <v>252</v>
      </c>
      <c r="Y103" s="13"/>
      <c r="Z103" s="21"/>
      <c r="AA103" s="21" t="s">
        <v>272</v>
      </c>
      <c r="AB103" s="22">
        <f>MEDIAN(AB4:AB99)</f>
        <v>230</v>
      </c>
      <c r="AD103" s="13"/>
      <c r="AE103" s="21"/>
      <c r="AF103" s="21" t="s">
        <v>272</v>
      </c>
      <c r="AG103" s="22">
        <f>MEDIAN(AG4:AG99)</f>
        <v>247.5</v>
      </c>
      <c r="AI103" s="13"/>
      <c r="AJ103" s="21"/>
      <c r="AK103" s="21" t="s">
        <v>272</v>
      </c>
      <c r="AL103" s="22">
        <f>MEDIAN(AL4:AL99)</f>
        <v>225</v>
      </c>
      <c r="AN103" s="13"/>
      <c r="AO103" s="21"/>
      <c r="AP103" s="21" t="s">
        <v>272</v>
      </c>
      <c r="AQ103" s="22">
        <f>MEDIAN(AQ4:AQ99)</f>
        <v>221</v>
      </c>
      <c r="AS103" s="13"/>
    </row>
    <row r="104">
      <c r="A104" s="17"/>
      <c r="B104" s="18" t="s">
        <v>273</v>
      </c>
      <c r="C104" s="22">
        <f>min(C4:C99)</f>
        <v>62</v>
      </c>
      <c r="E104" s="13"/>
      <c r="F104" s="20"/>
      <c r="G104" s="21" t="s">
        <v>273</v>
      </c>
      <c r="H104" s="22">
        <f>min(H4:H99)</f>
        <v>85</v>
      </c>
      <c r="J104" s="13"/>
      <c r="K104" s="13"/>
      <c r="L104" s="21" t="s">
        <v>273</v>
      </c>
      <c r="M104" s="22">
        <f>min(M4:M99)</f>
        <v>43</v>
      </c>
      <c r="O104" s="13"/>
      <c r="P104" s="21"/>
      <c r="Q104" s="21" t="s">
        <v>273</v>
      </c>
      <c r="R104" s="22">
        <f>min(R4:R99)</f>
        <v>43</v>
      </c>
      <c r="T104" s="13"/>
      <c r="U104" s="21"/>
      <c r="V104" s="21" t="s">
        <v>273</v>
      </c>
      <c r="W104" s="22">
        <f>min(W4:W99)</f>
        <v>40</v>
      </c>
      <c r="Y104" s="13"/>
      <c r="Z104" s="21"/>
      <c r="AA104" s="21" t="s">
        <v>273</v>
      </c>
      <c r="AB104" s="22">
        <f>min(AB4:AB99)</f>
        <v>69</v>
      </c>
      <c r="AD104" s="13"/>
      <c r="AE104" s="21"/>
      <c r="AF104" s="21" t="s">
        <v>273</v>
      </c>
      <c r="AG104" s="22">
        <f>min(AG4:AG99)</f>
        <v>51</v>
      </c>
      <c r="AI104" s="13"/>
      <c r="AJ104" s="21"/>
      <c r="AK104" s="21" t="s">
        <v>273</v>
      </c>
      <c r="AL104" s="22">
        <f>min(AL4:AL99)</f>
        <v>62</v>
      </c>
      <c r="AN104" s="13"/>
      <c r="AO104" s="21"/>
      <c r="AP104" s="21" t="s">
        <v>273</v>
      </c>
      <c r="AQ104" s="22">
        <f>min(AQ4:AQ99)</f>
        <v>61</v>
      </c>
      <c r="AS104" s="13"/>
    </row>
    <row r="105">
      <c r="A105" s="17"/>
      <c r="B105" s="18" t="s">
        <v>274</v>
      </c>
      <c r="C105" s="22">
        <f>max(C4:C99)</f>
        <v>4874</v>
      </c>
      <c r="E105" s="13"/>
      <c r="F105" s="20"/>
      <c r="G105" s="21" t="s">
        <v>274</v>
      </c>
      <c r="H105" s="22">
        <f>max(H4:H99)</f>
        <v>5750</v>
      </c>
      <c r="J105" s="13"/>
      <c r="K105" s="13"/>
      <c r="L105" s="21" t="s">
        <v>274</v>
      </c>
      <c r="M105" s="22">
        <f>max(M4:M99)</f>
        <v>4449</v>
      </c>
      <c r="O105" s="13"/>
      <c r="P105" s="21"/>
      <c r="Q105" s="21" t="s">
        <v>274</v>
      </c>
      <c r="R105" s="22">
        <f>max(R4:R99)</f>
        <v>8191</v>
      </c>
      <c r="T105" s="13"/>
      <c r="U105" s="21"/>
      <c r="V105" s="21" t="s">
        <v>274</v>
      </c>
      <c r="W105" s="22">
        <f>max(W4:W99)</f>
        <v>4336</v>
      </c>
      <c r="Y105" s="13"/>
      <c r="Z105" s="21"/>
      <c r="AA105" s="21" t="s">
        <v>274</v>
      </c>
      <c r="AB105" s="22">
        <f>max(AB4:AB99)</f>
        <v>3550</v>
      </c>
      <c r="AD105" s="13"/>
      <c r="AE105" s="21"/>
      <c r="AF105" s="21" t="s">
        <v>274</v>
      </c>
      <c r="AG105" s="22">
        <f>max(AG4:AG99)</f>
        <v>3322</v>
      </c>
      <c r="AI105" s="13"/>
      <c r="AJ105" s="21"/>
      <c r="AK105" s="21" t="s">
        <v>274</v>
      </c>
      <c r="AL105" s="22">
        <f>max(AL4:AL99)</f>
        <v>4638</v>
      </c>
      <c r="AN105" s="13"/>
      <c r="AO105" s="21"/>
      <c r="AP105" s="21" t="s">
        <v>274</v>
      </c>
      <c r="AQ105" s="22">
        <f>max(AQ4:AQ99)</f>
        <v>3795</v>
      </c>
      <c r="AS105" s="13"/>
    </row>
    <row r="106">
      <c r="A106" s="17"/>
      <c r="B106" s="18" t="s">
        <v>275</v>
      </c>
      <c r="C106" s="22">
        <f>sum(C4:C99)/1000</f>
        <v>29.705</v>
      </c>
      <c r="E106" s="13"/>
      <c r="F106" s="20"/>
      <c r="G106" s="21" t="s">
        <v>275</v>
      </c>
      <c r="H106" s="22">
        <f>sum(H4:H99)/1000</f>
        <v>28.189</v>
      </c>
      <c r="J106" s="13"/>
      <c r="K106" s="13"/>
      <c r="L106" s="21" t="s">
        <v>275</v>
      </c>
      <c r="M106" s="22">
        <f>sum(M4:M99)/1000</f>
        <v>31.294</v>
      </c>
      <c r="O106" s="13"/>
      <c r="P106" s="21"/>
      <c r="Q106" s="21" t="s">
        <v>275</v>
      </c>
      <c r="R106" s="22">
        <f>sum(R4:R99)/1000</f>
        <v>31.656</v>
      </c>
      <c r="T106" s="13"/>
      <c r="U106" s="21"/>
      <c r="V106" s="21" t="s">
        <v>275</v>
      </c>
      <c r="W106" s="22">
        <f>sum(W4:W99)/1000</f>
        <v>38.267</v>
      </c>
      <c r="Y106" s="13"/>
      <c r="Z106" s="21"/>
      <c r="AA106" s="21" t="s">
        <v>275</v>
      </c>
      <c r="AB106" s="22">
        <f>sum(AB4:AB99)/1000</f>
        <v>26.499</v>
      </c>
      <c r="AD106" s="13"/>
      <c r="AE106" s="21"/>
      <c r="AF106" s="21" t="s">
        <v>275</v>
      </c>
      <c r="AG106" s="22">
        <f>sum(AG4:AG99)/1000</f>
        <v>30.017</v>
      </c>
      <c r="AI106" s="13"/>
      <c r="AJ106" s="21"/>
      <c r="AK106" s="21" t="s">
        <v>275</v>
      </c>
      <c r="AL106" s="22">
        <f>sum(AL4:AL99)/1000</f>
        <v>27.837</v>
      </c>
      <c r="AN106" s="13"/>
      <c r="AO106" s="21"/>
      <c r="AP106" s="21" t="s">
        <v>275</v>
      </c>
      <c r="AQ106" s="22">
        <f>sum(AQ4:AQ99)/1000</f>
        <v>29.048</v>
      </c>
      <c r="AS106" s="13"/>
    </row>
    <row r="107">
      <c r="A107" s="17"/>
      <c r="B107" s="18" t="s">
        <v>276</v>
      </c>
      <c r="C107" s="22">
        <f>COUNTA(C4:C99)+1</f>
        <v>60</v>
      </c>
      <c r="E107" s="13"/>
      <c r="F107" s="20"/>
      <c r="G107" s="21" t="s">
        <v>276</v>
      </c>
      <c r="H107" s="22">
        <f>COUNTA(H4:H99)+1</f>
        <v>60</v>
      </c>
      <c r="J107" s="13"/>
      <c r="K107" s="13"/>
      <c r="L107" s="21" t="s">
        <v>276</v>
      </c>
      <c r="M107" s="22">
        <f>COUNTA(M4:M99)+1</f>
        <v>70</v>
      </c>
      <c r="O107" s="13"/>
      <c r="P107" s="21"/>
      <c r="Q107" s="21" t="s">
        <v>276</v>
      </c>
      <c r="R107" s="22">
        <f>COUNTA(R4:R99)+1</f>
        <v>67</v>
      </c>
      <c r="T107" s="13"/>
      <c r="U107" s="21"/>
      <c r="V107" s="21" t="s">
        <v>276</v>
      </c>
      <c r="W107" s="22">
        <f>COUNTA(W4:W99)+1</f>
        <v>78</v>
      </c>
      <c r="Y107" s="13"/>
      <c r="Z107" s="21"/>
      <c r="AA107" s="21" t="s">
        <v>276</v>
      </c>
      <c r="AB107" s="22">
        <f>COUNTA(AB4:AB99)+1</f>
        <v>64</v>
      </c>
      <c r="AD107" s="13"/>
      <c r="AE107" s="21"/>
      <c r="AF107" s="21" t="s">
        <v>276</v>
      </c>
      <c r="AG107" s="22">
        <f>COUNTA(AG4:AG99)+1</f>
        <v>63</v>
      </c>
      <c r="AI107" s="13"/>
      <c r="AJ107" s="21"/>
      <c r="AK107" s="21" t="s">
        <v>276</v>
      </c>
      <c r="AL107" s="22">
        <f>COUNTA(AL4:AL99)+1</f>
        <v>57</v>
      </c>
      <c r="AN107" s="13"/>
      <c r="AO107" s="21"/>
      <c r="AP107" s="21" t="s">
        <v>276</v>
      </c>
      <c r="AQ107" s="22">
        <f>COUNTA(AQ4:AQ99)+1</f>
        <v>65</v>
      </c>
      <c r="AS107" s="13"/>
    </row>
    <row r="108">
      <c r="A108" s="8"/>
      <c r="B108" s="21" t="s">
        <v>277</v>
      </c>
      <c r="C108" s="23">
        <f>C110+C109+C111+C112</f>
        <v>60</v>
      </c>
      <c r="E108" s="13"/>
      <c r="F108" s="8"/>
      <c r="G108" s="24" t="s">
        <v>277</v>
      </c>
      <c r="H108" s="25">
        <f>H110+H109+H111+H112</f>
        <v>60</v>
      </c>
      <c r="J108" s="13"/>
      <c r="L108" s="24" t="s">
        <v>277</v>
      </c>
      <c r="M108" s="25">
        <f>M110+M109+M111+M112</f>
        <v>70</v>
      </c>
      <c r="O108" s="13"/>
      <c r="P108" s="26"/>
      <c r="Q108" s="24" t="s">
        <v>277</v>
      </c>
      <c r="R108" s="25">
        <f>R110+R109+R111+R112</f>
        <v>73</v>
      </c>
      <c r="T108" s="13"/>
      <c r="U108" s="26"/>
      <c r="V108" s="24" t="s">
        <v>277</v>
      </c>
      <c r="W108" s="25">
        <f>W110+W109+W111+W112</f>
        <v>78</v>
      </c>
      <c r="Y108" s="13"/>
      <c r="Z108" s="26"/>
      <c r="AA108" s="24" t="s">
        <v>277</v>
      </c>
      <c r="AB108" s="25">
        <f>AB110+AB109+AB111+AB112</f>
        <v>64</v>
      </c>
      <c r="AD108" s="13"/>
      <c r="AE108" s="26"/>
      <c r="AF108" s="24" t="s">
        <v>277</v>
      </c>
      <c r="AG108" s="25">
        <f>AG110+AG109+AG111+AG112</f>
        <v>69</v>
      </c>
      <c r="AI108" s="13"/>
      <c r="AJ108" s="26"/>
      <c r="AK108" s="24" t="s">
        <v>277</v>
      </c>
      <c r="AL108" s="25">
        <f>AL110+AL109+AL111+AL112</f>
        <v>63</v>
      </c>
      <c r="AN108" s="13"/>
      <c r="AO108" s="26"/>
      <c r="AP108" s="24" t="s">
        <v>277</v>
      </c>
      <c r="AQ108" s="25">
        <f>AQ110+AQ109+AQ111+AQ112</f>
        <v>73</v>
      </c>
      <c r="AS108" s="13"/>
    </row>
    <row r="109">
      <c r="A109" s="8"/>
      <c r="B109" s="27" t="s">
        <v>278</v>
      </c>
      <c r="C109" s="14">
        <f>(C107-60)/2</f>
        <v>0</v>
      </c>
      <c r="E109" s="13"/>
      <c r="F109" s="8"/>
      <c r="G109" s="28" t="s">
        <v>278</v>
      </c>
      <c r="H109" s="29">
        <f>(H107-60)/2</f>
        <v>0</v>
      </c>
      <c r="J109" s="13"/>
      <c r="L109" s="28" t="s">
        <v>278</v>
      </c>
      <c r="M109" s="29">
        <f>(M107-60)/2</f>
        <v>5</v>
      </c>
      <c r="O109" s="13"/>
      <c r="P109" s="8"/>
      <c r="Q109" s="8" t="s">
        <v>279</v>
      </c>
      <c r="R109" s="30">
        <f>(R107-57)/2</f>
        <v>5</v>
      </c>
      <c r="T109" s="13"/>
      <c r="U109" s="8"/>
      <c r="V109" s="8" t="s">
        <v>279</v>
      </c>
      <c r="W109" s="14">
        <f>(W107-60)/2</f>
        <v>9</v>
      </c>
      <c r="Y109" s="13"/>
      <c r="Z109" s="8"/>
      <c r="AA109" s="8" t="s">
        <v>279</v>
      </c>
      <c r="AB109" s="14">
        <f>(AB107-60)/2</f>
        <v>2</v>
      </c>
      <c r="AD109" s="13"/>
      <c r="AE109" s="8"/>
      <c r="AF109" s="8" t="s">
        <v>279</v>
      </c>
      <c r="AG109" s="30">
        <f>(AG107-57)/2</f>
        <v>3</v>
      </c>
      <c r="AI109" s="13"/>
      <c r="AJ109" s="8"/>
      <c r="AK109" s="8" t="s">
        <v>279</v>
      </c>
      <c r="AL109" s="30">
        <f>(AL107-57)/2</f>
        <v>0</v>
      </c>
      <c r="AN109" s="13"/>
      <c r="AO109" s="8"/>
      <c r="AP109" s="8" t="s">
        <v>279</v>
      </c>
      <c r="AQ109" s="30">
        <f>(AQ107-57)/2</f>
        <v>4</v>
      </c>
      <c r="AS109" s="13"/>
    </row>
    <row r="110">
      <c r="B110" s="18" t="s">
        <v>280</v>
      </c>
      <c r="C110" s="31">
        <v>60.0</v>
      </c>
      <c r="D110" s="8" t="s">
        <v>281</v>
      </c>
      <c r="E110" s="13"/>
      <c r="G110" s="32" t="s">
        <v>282</v>
      </c>
      <c r="H110" s="33">
        <v>60.0</v>
      </c>
      <c r="J110" s="13"/>
      <c r="L110" s="32" t="s">
        <v>282</v>
      </c>
      <c r="M110" s="33">
        <v>60.0</v>
      </c>
      <c r="O110" s="13"/>
      <c r="P110" s="32"/>
      <c r="Q110" s="32" t="s">
        <v>282</v>
      </c>
      <c r="R110" s="33">
        <v>60.0</v>
      </c>
      <c r="T110" s="13"/>
      <c r="U110" s="32"/>
      <c r="V110" s="32" t="s">
        <v>282</v>
      </c>
      <c r="W110" s="33">
        <v>60.0</v>
      </c>
      <c r="Y110" s="13"/>
      <c r="Z110" s="32"/>
      <c r="AA110" s="32" t="s">
        <v>282</v>
      </c>
      <c r="AB110" s="33">
        <v>60.0</v>
      </c>
      <c r="AD110" s="13"/>
      <c r="AE110" s="32"/>
      <c r="AF110" s="32" t="s">
        <v>282</v>
      </c>
      <c r="AG110" s="33">
        <v>60.0</v>
      </c>
      <c r="AI110" s="13"/>
      <c r="AJ110" s="32"/>
      <c r="AK110" s="32" t="s">
        <v>282</v>
      </c>
      <c r="AL110" s="33">
        <v>60.0</v>
      </c>
      <c r="AN110" s="13"/>
      <c r="AO110" s="32"/>
      <c r="AP110" s="32" t="s">
        <v>282</v>
      </c>
      <c r="AQ110" s="33">
        <v>60.0</v>
      </c>
      <c r="AS110" s="13"/>
    </row>
    <row r="111">
      <c r="B111" s="21" t="s">
        <v>283</v>
      </c>
      <c r="C111" s="31">
        <f>C109</f>
        <v>0</v>
      </c>
      <c r="E111" s="13"/>
      <c r="G111" s="26" t="s">
        <v>283</v>
      </c>
      <c r="H111" s="33">
        <f>H109</f>
        <v>0</v>
      </c>
      <c r="J111" s="13"/>
      <c r="L111" s="26" t="s">
        <v>283</v>
      </c>
      <c r="M111" s="33">
        <f>M109</f>
        <v>5</v>
      </c>
      <c r="O111" s="13"/>
      <c r="P111" s="26"/>
      <c r="Q111" s="26" t="s">
        <v>283</v>
      </c>
      <c r="R111" s="33">
        <f>R109</f>
        <v>5</v>
      </c>
      <c r="T111" s="13"/>
      <c r="U111" s="26"/>
      <c r="V111" s="26" t="s">
        <v>283</v>
      </c>
      <c r="W111" s="33">
        <f>W109</f>
        <v>9</v>
      </c>
      <c r="Y111" s="13"/>
      <c r="Z111" s="26"/>
      <c r="AA111" s="26" t="s">
        <v>283</v>
      </c>
      <c r="AB111" s="33">
        <f>AB109</f>
        <v>2</v>
      </c>
      <c r="AD111" s="13"/>
      <c r="AE111" s="26"/>
      <c r="AF111" s="26" t="s">
        <v>283</v>
      </c>
      <c r="AG111" s="33">
        <f>AG109</f>
        <v>3</v>
      </c>
      <c r="AI111" s="13"/>
      <c r="AJ111" s="26"/>
      <c r="AK111" s="26" t="s">
        <v>283</v>
      </c>
      <c r="AL111" s="33">
        <f>AL109</f>
        <v>0</v>
      </c>
      <c r="AN111" s="13"/>
      <c r="AO111" s="26"/>
      <c r="AP111" s="26" t="s">
        <v>283</v>
      </c>
      <c r="AQ111" s="33">
        <f>AQ109</f>
        <v>4</v>
      </c>
      <c r="AS111" s="13"/>
    </row>
    <row r="112">
      <c r="B112" s="18" t="s">
        <v>284</v>
      </c>
      <c r="C112" s="31">
        <v>0.0</v>
      </c>
      <c r="D112" s="8" t="s">
        <v>285</v>
      </c>
      <c r="E112" s="13"/>
      <c r="G112" s="26" t="s">
        <v>284</v>
      </c>
      <c r="H112" s="33">
        <v>0.0</v>
      </c>
      <c r="J112" s="13"/>
      <c r="L112" s="26" t="s">
        <v>284</v>
      </c>
      <c r="M112" s="33">
        <v>0.0</v>
      </c>
      <c r="O112" s="13"/>
      <c r="P112" s="26"/>
      <c r="Q112" s="32" t="s">
        <v>284</v>
      </c>
      <c r="R112" s="34">
        <v>3.0</v>
      </c>
      <c r="T112" s="13"/>
      <c r="U112" s="26"/>
      <c r="V112" s="26" t="s">
        <v>284</v>
      </c>
      <c r="W112" s="34">
        <v>0.0</v>
      </c>
      <c r="Y112" s="13"/>
      <c r="Z112" s="26"/>
      <c r="AA112" s="26" t="s">
        <v>284</v>
      </c>
      <c r="AB112" s="34">
        <v>0.0</v>
      </c>
      <c r="AD112" s="13"/>
      <c r="AE112" s="26"/>
      <c r="AF112" s="26" t="s">
        <v>284</v>
      </c>
      <c r="AG112" s="34">
        <v>3.0</v>
      </c>
      <c r="AI112" s="13"/>
      <c r="AJ112" s="26"/>
      <c r="AK112" s="26" t="s">
        <v>284</v>
      </c>
      <c r="AL112" s="34">
        <v>3.0</v>
      </c>
      <c r="AN112" s="13"/>
      <c r="AO112" s="26"/>
      <c r="AP112" s="26" t="s">
        <v>284</v>
      </c>
      <c r="AQ112" s="34">
        <v>5.0</v>
      </c>
      <c r="AS112" s="13"/>
    </row>
    <row r="113">
      <c r="B113" s="18" t="s">
        <v>286</v>
      </c>
      <c r="C113" s="31">
        <f>COUNTIF(A3:A80,FALSE)-4+5+2</f>
        <v>11</v>
      </c>
      <c r="E113" s="13"/>
      <c r="G113" s="32" t="s">
        <v>286</v>
      </c>
      <c r="H113" s="31">
        <f>COUNTIF(F3:F80,FALSE)-4+5+2</f>
        <v>11</v>
      </c>
      <c r="J113" s="13"/>
      <c r="L113" s="32" t="s">
        <v>286</v>
      </c>
      <c r="M113" s="31">
        <f>COUNTIF(K3:K80,FALSE)-4+5+2</f>
        <v>11</v>
      </c>
      <c r="O113" s="13"/>
      <c r="P113" s="32"/>
      <c r="Q113" s="32" t="s">
        <v>286</v>
      </c>
      <c r="R113" s="31">
        <f>COUNTIF(P3:P80,FALSE)-4+5+2</f>
        <v>11</v>
      </c>
      <c r="T113" s="13"/>
      <c r="U113" s="32"/>
      <c r="V113" s="32" t="s">
        <v>286</v>
      </c>
      <c r="W113" s="31">
        <f>COUNTIF(U3:U80,FALSE)-2+7-4+2</f>
        <v>15</v>
      </c>
      <c r="Y113" s="13"/>
      <c r="Z113" s="32"/>
      <c r="AA113" s="32" t="s">
        <v>286</v>
      </c>
      <c r="AB113" s="31">
        <f>COUNTIF(Z3:Z80,FALSE)-4+5+2</f>
        <v>11</v>
      </c>
      <c r="AD113" s="13"/>
      <c r="AE113" s="32"/>
      <c r="AF113" s="32" t="s">
        <v>286</v>
      </c>
      <c r="AG113" s="31">
        <f>COUNTIF(AE3:AE80,FALSE)-4+5+2</f>
        <v>11</v>
      </c>
      <c r="AI113" s="13"/>
      <c r="AJ113" s="32"/>
      <c r="AK113" s="32" t="s">
        <v>286</v>
      </c>
      <c r="AL113" s="31">
        <f>COUNTIF(AJ3:AJ80,FALSE)-4+5+2</f>
        <v>11</v>
      </c>
      <c r="AN113" s="13"/>
      <c r="AO113" s="32"/>
      <c r="AP113" s="32" t="s">
        <v>286</v>
      </c>
      <c r="AQ113" s="31">
        <f>COUNTIF(AO3:AO80,FALSE)-3+5+2</f>
        <v>14</v>
      </c>
      <c r="AS113" s="13"/>
    </row>
    <row r="114">
      <c r="B114" s="21" t="s">
        <v>287</v>
      </c>
      <c r="C114" s="35">
        <f>C108+C113</f>
        <v>71</v>
      </c>
      <c r="E114" s="13"/>
      <c r="G114" s="26" t="s">
        <v>287</v>
      </c>
      <c r="H114" s="33">
        <f>H108+H113</f>
        <v>71</v>
      </c>
      <c r="J114" s="13"/>
      <c r="L114" s="26" t="s">
        <v>287</v>
      </c>
      <c r="M114" s="33">
        <f>M108+M113</f>
        <v>81</v>
      </c>
      <c r="O114" s="13"/>
      <c r="P114" s="26"/>
      <c r="Q114" s="26" t="s">
        <v>287</v>
      </c>
      <c r="R114" s="33">
        <f>R108+R113</f>
        <v>84</v>
      </c>
      <c r="T114" s="13"/>
      <c r="U114" s="26"/>
      <c r="V114" s="26" t="s">
        <v>287</v>
      </c>
      <c r="W114" s="33">
        <f>W108+W113</f>
        <v>93</v>
      </c>
      <c r="Y114" s="13"/>
      <c r="Z114" s="26"/>
      <c r="AA114" s="26" t="s">
        <v>287</v>
      </c>
      <c r="AB114" s="33">
        <f>AB108+AB113</f>
        <v>75</v>
      </c>
      <c r="AD114" s="13"/>
      <c r="AE114" s="26"/>
      <c r="AF114" s="26" t="s">
        <v>287</v>
      </c>
      <c r="AG114" s="33">
        <f>AG108+AG113</f>
        <v>80</v>
      </c>
      <c r="AI114" s="13"/>
      <c r="AJ114" s="26"/>
      <c r="AK114" s="26" t="s">
        <v>287</v>
      </c>
      <c r="AL114" s="33">
        <f>AL108+AL113</f>
        <v>74</v>
      </c>
      <c r="AN114" s="13"/>
      <c r="AO114" s="26"/>
      <c r="AP114" s="26" t="s">
        <v>287</v>
      </c>
      <c r="AQ114" s="33">
        <f>AQ108+AQ113</f>
        <v>87</v>
      </c>
      <c r="AS114" s="13"/>
    </row>
    <row r="115">
      <c r="B115" s="21" t="s">
        <v>288</v>
      </c>
      <c r="C115" s="35">
        <f>C107-C109</f>
        <v>60</v>
      </c>
      <c r="E115" s="13"/>
      <c r="G115" s="26" t="s">
        <v>288</v>
      </c>
      <c r="H115" s="33">
        <f>H107-H109</f>
        <v>60</v>
      </c>
      <c r="J115" s="13"/>
      <c r="L115" s="26" t="s">
        <v>288</v>
      </c>
      <c r="M115" s="33">
        <f>M107-M109</f>
        <v>65</v>
      </c>
      <c r="O115" s="13"/>
      <c r="P115" s="26"/>
      <c r="Q115" s="26" t="s">
        <v>288</v>
      </c>
      <c r="R115" s="33">
        <f>R107-R109</f>
        <v>62</v>
      </c>
      <c r="T115" s="13"/>
      <c r="U115" s="26"/>
      <c r="V115" s="26" t="s">
        <v>288</v>
      </c>
      <c r="W115" s="33">
        <f>W107-W109</f>
        <v>69</v>
      </c>
      <c r="Y115" s="13"/>
      <c r="Z115" s="26"/>
      <c r="AA115" s="26" t="s">
        <v>288</v>
      </c>
      <c r="AB115" s="33">
        <f>AB107-AB109</f>
        <v>62</v>
      </c>
      <c r="AD115" s="13"/>
      <c r="AE115" s="26"/>
      <c r="AF115" s="26" t="s">
        <v>288</v>
      </c>
      <c r="AG115" s="33">
        <f>AG107-AG109</f>
        <v>60</v>
      </c>
      <c r="AI115" s="13"/>
      <c r="AJ115" s="26"/>
      <c r="AK115" s="26" t="s">
        <v>288</v>
      </c>
      <c r="AL115" s="33">
        <f>AL107-AL109</f>
        <v>57</v>
      </c>
      <c r="AN115" s="13"/>
      <c r="AO115" s="26"/>
      <c r="AP115" s="26" t="s">
        <v>288</v>
      </c>
      <c r="AQ115" s="33">
        <f>AQ107-AQ109</f>
        <v>61</v>
      </c>
      <c r="AS115" s="13"/>
    </row>
    <row r="116">
      <c r="B116" s="36" t="s">
        <v>289</v>
      </c>
      <c r="C116" s="35">
        <f>((ABS(C115)-1)/C106)*1/5</f>
        <v>0.397239522</v>
      </c>
      <c r="E116" s="13"/>
      <c r="G116" s="37" t="s">
        <v>289</v>
      </c>
      <c r="H116" s="33">
        <f>((ABS(H115)-1)/H106)*1/5</f>
        <v>0.4186030012</v>
      </c>
      <c r="J116" s="13"/>
      <c r="L116" s="37" t="s">
        <v>289</v>
      </c>
      <c r="M116" s="33">
        <f>((ABS(M115)-1)/M106)*1/5</f>
        <v>0.4090240941</v>
      </c>
      <c r="O116" s="13"/>
      <c r="P116" s="37"/>
      <c r="Q116" s="37" t="s">
        <v>289</v>
      </c>
      <c r="R116" s="33">
        <f>((ABS(R115)-1)/R106)*1/5</f>
        <v>0.3853929745</v>
      </c>
      <c r="T116" s="13"/>
      <c r="U116" s="37"/>
      <c r="V116" s="37" t="s">
        <v>289</v>
      </c>
      <c r="W116" s="33">
        <f>((ABS(W115)-1)/W106)*1/5</f>
        <v>0.3553976011</v>
      </c>
      <c r="Y116" s="13"/>
      <c r="Z116" s="37"/>
      <c r="AA116" s="37" t="s">
        <v>289</v>
      </c>
      <c r="AB116" s="33">
        <f>((ABS(AB115)-1)/AB106)*1/5</f>
        <v>0.4603947319</v>
      </c>
      <c r="AD116" s="13"/>
      <c r="AE116" s="37"/>
      <c r="AF116" s="37" t="s">
        <v>289</v>
      </c>
      <c r="AG116" s="33">
        <f>((ABS(AG115)-1)/AG106)*1/5</f>
        <v>0.3931105707</v>
      </c>
      <c r="AI116" s="13"/>
      <c r="AJ116" s="37"/>
      <c r="AK116" s="37" t="s">
        <v>289</v>
      </c>
      <c r="AL116" s="33">
        <f>((ABS(AL115)-1)/AL106)*1/5</f>
        <v>0.4023422064</v>
      </c>
      <c r="AN116" s="13"/>
      <c r="AO116" s="37"/>
      <c r="AP116" s="37" t="s">
        <v>289</v>
      </c>
      <c r="AQ116" s="33">
        <f>((ABS(AQ115)-1)/AQ106)*1/5</f>
        <v>0.4131093363</v>
      </c>
      <c r="AS116" s="13"/>
    </row>
    <row r="117">
      <c r="B117" s="36" t="s">
        <v>290</v>
      </c>
      <c r="C117" s="35">
        <f>((ABS(C115)-1)/C106)*1/5*60</f>
        <v>23.83437132</v>
      </c>
      <c r="E117" s="13"/>
      <c r="G117" s="37" t="s">
        <v>290</v>
      </c>
      <c r="H117" s="33">
        <f>((ABS(H115)-1)/H106)*1/5*60</f>
        <v>25.11618007</v>
      </c>
      <c r="J117" s="13"/>
      <c r="L117" s="37" t="s">
        <v>290</v>
      </c>
      <c r="M117" s="33">
        <f>((ABS(M115)-1)/M106)*1/5*60</f>
        <v>24.54144564</v>
      </c>
      <c r="O117" s="13"/>
      <c r="P117" s="37"/>
      <c r="Q117" s="37" t="s">
        <v>290</v>
      </c>
      <c r="R117" s="33">
        <f>((ABS(R115)-1)/R106)*1/5*60</f>
        <v>23.12357847</v>
      </c>
      <c r="T117" s="13"/>
      <c r="U117" s="37"/>
      <c r="V117" s="37" t="s">
        <v>290</v>
      </c>
      <c r="W117" s="33">
        <f>((ABS(W115)-1)/W106)*1/5*60</f>
        <v>21.32385606</v>
      </c>
      <c r="Y117" s="13"/>
      <c r="Z117" s="37"/>
      <c r="AA117" s="37" t="s">
        <v>290</v>
      </c>
      <c r="AB117" s="33">
        <f>((ABS(AB115)-1)/AB106)*1/5*60</f>
        <v>27.62368391</v>
      </c>
      <c r="AD117" s="13"/>
      <c r="AE117" s="37"/>
      <c r="AF117" s="37" t="s">
        <v>290</v>
      </c>
      <c r="AG117" s="33">
        <f>((ABS(AG115)-1)/AG106)*1/5*60</f>
        <v>23.58663424</v>
      </c>
      <c r="AI117" s="13"/>
      <c r="AJ117" s="37"/>
      <c r="AK117" s="37" t="s">
        <v>290</v>
      </c>
      <c r="AL117" s="33">
        <f>((ABS(AL115)-1)/AL106)*1/5*60</f>
        <v>24.14053238</v>
      </c>
      <c r="AN117" s="13"/>
      <c r="AO117" s="37"/>
      <c r="AP117" s="37" t="s">
        <v>290</v>
      </c>
      <c r="AQ117" s="33">
        <f>((ABS(AQ115)-1)/AQ106)*1/5*60</f>
        <v>24.78656018</v>
      </c>
      <c r="AS117" s="13"/>
    </row>
    <row r="118">
      <c r="B118" s="36" t="s">
        <v>291</v>
      </c>
      <c r="C118" s="35">
        <f>C116*(1-C127)</f>
        <v>0.397239522</v>
      </c>
      <c r="E118" s="13"/>
      <c r="G118" s="37" t="s">
        <v>291</v>
      </c>
      <c r="H118" s="33">
        <f>H116*(1-H127)</f>
        <v>0.4186030012</v>
      </c>
      <c r="J118" s="13"/>
      <c r="L118" s="37" t="s">
        <v>291</v>
      </c>
      <c r="M118" s="33">
        <f>M116*(1-M127)</f>
        <v>0.4090240941</v>
      </c>
      <c r="O118" s="13"/>
      <c r="P118" s="37"/>
      <c r="Q118" s="37" t="s">
        <v>291</v>
      </c>
      <c r="R118" s="33">
        <f>R116*(1-R127)</f>
        <v>0.3683903432</v>
      </c>
      <c r="T118" s="13"/>
      <c r="U118" s="37"/>
      <c r="V118" s="37" t="s">
        <v>291</v>
      </c>
      <c r="W118" s="33">
        <f>W116*(1-W127)</f>
        <v>0.3553976011</v>
      </c>
      <c r="Y118" s="13"/>
      <c r="Z118" s="37"/>
      <c r="AA118" s="37" t="s">
        <v>291</v>
      </c>
      <c r="AB118" s="33">
        <f>AB116*(1-AB127)</f>
        <v>0.4603947319</v>
      </c>
      <c r="AD118" s="13"/>
      <c r="AE118" s="37"/>
      <c r="AF118" s="37" t="s">
        <v>291</v>
      </c>
      <c r="AG118" s="33">
        <f>AG116*(1-AG127)</f>
        <v>0.3752419084</v>
      </c>
      <c r="AI118" s="13"/>
      <c r="AJ118" s="37"/>
      <c r="AK118" s="37" t="s">
        <v>291</v>
      </c>
      <c r="AL118" s="33">
        <f>AL116*(1-AL127)</f>
        <v>0.3831830537</v>
      </c>
      <c r="AN118" s="13"/>
      <c r="AO118" s="37"/>
      <c r="AP118" s="37" t="s">
        <v>291</v>
      </c>
      <c r="AQ118" s="33">
        <f>AQ116*(1-AQ127)</f>
        <v>0.3831738771</v>
      </c>
      <c r="AS118" s="13"/>
    </row>
    <row r="119">
      <c r="B119" s="36" t="s">
        <v>292</v>
      </c>
      <c r="C119" s="35">
        <f>C117*(1-C127)</f>
        <v>23.83437132</v>
      </c>
      <c r="E119" s="13"/>
      <c r="G119" s="37" t="s">
        <v>292</v>
      </c>
      <c r="H119" s="33">
        <f>H117*(1-H127)</f>
        <v>25.11618007</v>
      </c>
      <c r="J119" s="13"/>
      <c r="L119" s="37" t="s">
        <v>292</v>
      </c>
      <c r="M119" s="33">
        <f>M117*(1-M127)</f>
        <v>24.54144564</v>
      </c>
      <c r="O119" s="13"/>
      <c r="P119" s="37"/>
      <c r="Q119" s="37" t="s">
        <v>292</v>
      </c>
      <c r="R119" s="33">
        <f>R117*(1-R127)</f>
        <v>22.10342059</v>
      </c>
      <c r="T119" s="13"/>
      <c r="U119" s="37"/>
      <c r="V119" s="37" t="s">
        <v>292</v>
      </c>
      <c r="W119" s="33">
        <f>W117*(1-W127)</f>
        <v>21.32385606</v>
      </c>
      <c r="Y119" s="13"/>
      <c r="Z119" s="37"/>
      <c r="AA119" s="37" t="s">
        <v>292</v>
      </c>
      <c r="AB119" s="33">
        <f>AB117*(1-AB127)</f>
        <v>27.62368391</v>
      </c>
      <c r="AD119" s="13"/>
      <c r="AE119" s="37"/>
      <c r="AF119" s="37" t="s">
        <v>292</v>
      </c>
      <c r="AG119" s="33">
        <f>AG117*(1-AG127)</f>
        <v>22.5145145</v>
      </c>
      <c r="AI119" s="13"/>
      <c r="AJ119" s="37"/>
      <c r="AK119" s="37" t="s">
        <v>292</v>
      </c>
      <c r="AL119" s="33">
        <f>AL117*(1-AL127)</f>
        <v>22.99098322</v>
      </c>
      <c r="AN119" s="13"/>
      <c r="AO119" s="37"/>
      <c r="AP119" s="37" t="s">
        <v>292</v>
      </c>
      <c r="AQ119" s="33">
        <f>AQ117*(1-AQ127)</f>
        <v>22.99043263</v>
      </c>
      <c r="AS119" s="13"/>
    </row>
    <row r="120">
      <c r="B120" s="36" t="s">
        <v>293</v>
      </c>
      <c r="C120" s="35">
        <f>(ABS(C115)-1)/C106</f>
        <v>1.98619761</v>
      </c>
      <c r="E120" s="13"/>
      <c r="G120" s="37" t="s">
        <v>293</v>
      </c>
      <c r="H120" s="33">
        <f>(ABS(H115)-1)/H106</f>
        <v>2.093015006</v>
      </c>
      <c r="J120" s="13"/>
      <c r="L120" s="37" t="s">
        <v>293</v>
      </c>
      <c r="M120" s="33">
        <f>(ABS(M115)-1)/M106</f>
        <v>2.04512047</v>
      </c>
      <c r="O120" s="13"/>
      <c r="P120" s="37"/>
      <c r="Q120" s="37" t="s">
        <v>293</v>
      </c>
      <c r="R120" s="33">
        <f>(ABS(R115)-1)/R106</f>
        <v>1.926964872</v>
      </c>
      <c r="T120" s="13"/>
      <c r="U120" s="37"/>
      <c r="V120" s="37" t="s">
        <v>293</v>
      </c>
      <c r="W120" s="33">
        <f>(ABS(W115)-1)/W106</f>
        <v>1.776988005</v>
      </c>
      <c r="Y120" s="13"/>
      <c r="Z120" s="37"/>
      <c r="AA120" s="37" t="s">
        <v>293</v>
      </c>
      <c r="AB120" s="33">
        <f>(ABS(AB115)-1)/AB106</f>
        <v>2.301973659</v>
      </c>
      <c r="AD120" s="13"/>
      <c r="AE120" s="37"/>
      <c r="AF120" s="37" t="s">
        <v>293</v>
      </c>
      <c r="AG120" s="33">
        <f>(ABS(AG115)-1)/AG106</f>
        <v>1.965552853</v>
      </c>
      <c r="AI120" s="13"/>
      <c r="AJ120" s="37"/>
      <c r="AK120" s="37" t="s">
        <v>293</v>
      </c>
      <c r="AL120" s="33">
        <f>(ABS(AL115)-1)/AL106</f>
        <v>2.011711032</v>
      </c>
      <c r="AN120" s="13"/>
      <c r="AO120" s="37"/>
      <c r="AP120" s="37" t="s">
        <v>293</v>
      </c>
      <c r="AQ120" s="33">
        <f>(ABS(AQ115)-1)/AQ106</f>
        <v>2.065546681</v>
      </c>
      <c r="AS120" s="13"/>
    </row>
    <row r="121">
      <c r="B121" s="36" t="s">
        <v>294</v>
      </c>
      <c r="C121" s="35">
        <f>(ABS(C108)-1)/C106</f>
        <v>1.98619761</v>
      </c>
      <c r="E121" s="13"/>
      <c r="G121" s="37" t="s">
        <v>294</v>
      </c>
      <c r="H121" s="33">
        <f>(ABS(H108)-1)/H106</f>
        <v>2.093015006</v>
      </c>
      <c r="J121" s="13"/>
      <c r="L121" s="37" t="s">
        <v>294</v>
      </c>
      <c r="M121" s="33">
        <f>(ABS(M108)-1)/M106</f>
        <v>2.204895507</v>
      </c>
      <c r="O121" s="13"/>
      <c r="P121" s="37"/>
      <c r="Q121" s="37" t="s">
        <v>294</v>
      </c>
      <c r="R121" s="33">
        <f>(ABS(R108)-1)/R106</f>
        <v>2.274450341</v>
      </c>
      <c r="T121" s="13"/>
      <c r="U121" s="37"/>
      <c r="V121" s="37" t="s">
        <v>294</v>
      </c>
      <c r="W121" s="33">
        <f>(ABS(W108)-1)/W106</f>
        <v>2.012177594</v>
      </c>
      <c r="Y121" s="13"/>
      <c r="Z121" s="37"/>
      <c r="AA121" s="37" t="s">
        <v>294</v>
      </c>
      <c r="AB121" s="33">
        <f>(ABS(AB108)-1)/AB106</f>
        <v>2.377448206</v>
      </c>
      <c r="AD121" s="13"/>
      <c r="AE121" s="37"/>
      <c r="AF121" s="37" t="s">
        <v>294</v>
      </c>
      <c r="AG121" s="33">
        <f>(ABS(AG108)-1)/AG106</f>
        <v>2.26538295</v>
      </c>
      <c r="AI121" s="13"/>
      <c r="AJ121" s="37"/>
      <c r="AK121" s="37" t="s">
        <v>294</v>
      </c>
      <c r="AL121" s="33">
        <f>(ABS(AL108)-1)/AL106</f>
        <v>2.2272515</v>
      </c>
      <c r="AN121" s="13"/>
      <c r="AO121" s="37"/>
      <c r="AP121" s="37" t="s">
        <v>294</v>
      </c>
      <c r="AQ121" s="33">
        <f>(ABS(AQ108)-1)/AQ106</f>
        <v>2.478656018</v>
      </c>
      <c r="AS121" s="13"/>
    </row>
    <row r="122">
      <c r="B122" s="8" t="s">
        <v>295</v>
      </c>
      <c r="C122" s="35">
        <f>(ABS(C114)-1)/C106</f>
        <v>2.356505639</v>
      </c>
      <c r="E122" s="13"/>
      <c r="G122" s="4" t="s">
        <v>295</v>
      </c>
      <c r="H122" s="33">
        <f>(ABS(H114)-1)/H106</f>
        <v>2.483238143</v>
      </c>
      <c r="J122" s="13"/>
      <c r="L122" s="4" t="s">
        <v>295</v>
      </c>
      <c r="M122" s="33">
        <f>(ABS(M114)-1)/M106</f>
        <v>2.556400588</v>
      </c>
      <c r="O122" s="13"/>
      <c r="P122" s="4"/>
      <c r="Q122" s="4" t="s">
        <v>295</v>
      </c>
      <c r="R122" s="33">
        <f>(ABS(R114)-1)/R106</f>
        <v>2.62193581</v>
      </c>
      <c r="T122" s="13"/>
      <c r="U122" s="4"/>
      <c r="V122" s="4" t="s">
        <v>295</v>
      </c>
      <c r="W122" s="33">
        <f>(ABS(W114)-1)/W106</f>
        <v>2.404160243</v>
      </c>
      <c r="Y122" s="13"/>
      <c r="Z122" s="4"/>
      <c r="AA122" s="4" t="s">
        <v>295</v>
      </c>
      <c r="AB122" s="33">
        <f>(ABS(AB114)-1)/AB106</f>
        <v>2.79255821</v>
      </c>
      <c r="AD122" s="13"/>
      <c r="AE122" s="4"/>
      <c r="AF122" s="4" t="s">
        <v>295</v>
      </c>
      <c r="AG122" s="33">
        <f>(ABS(AG114)-1)/AG106</f>
        <v>2.631841956</v>
      </c>
      <c r="AI122" s="13"/>
      <c r="AJ122" s="4"/>
      <c r="AK122" s="4" t="s">
        <v>295</v>
      </c>
      <c r="AL122" s="33">
        <f>(ABS(AL114)-1)/AL106</f>
        <v>2.622409024</v>
      </c>
      <c r="AN122" s="13"/>
      <c r="AO122" s="4"/>
      <c r="AP122" s="4" t="s">
        <v>295</v>
      </c>
      <c r="AQ122" s="33">
        <f>(ABS(AQ114)-1)/AQ106</f>
        <v>2.96061691</v>
      </c>
      <c r="AS122" s="13"/>
    </row>
    <row r="123">
      <c r="B123" s="8" t="s">
        <v>296</v>
      </c>
      <c r="C123" s="35">
        <f>ABS(C108)/ABS(C115)</f>
        <v>1</v>
      </c>
      <c r="E123" s="13"/>
      <c r="G123" s="4" t="s">
        <v>296</v>
      </c>
      <c r="H123" s="33">
        <f>ABS(H108)/ABS(H115)</f>
        <v>1</v>
      </c>
      <c r="J123" s="13"/>
      <c r="L123" s="4" t="s">
        <v>296</v>
      </c>
      <c r="M123" s="33">
        <f>ABS(M108)/ABS(M115)</f>
        <v>1.076923077</v>
      </c>
      <c r="O123" s="13"/>
      <c r="P123" s="4"/>
      <c r="Q123" s="4" t="s">
        <v>296</v>
      </c>
      <c r="R123" s="33">
        <f>ABS(R108)/ABS(R115)</f>
        <v>1.177419355</v>
      </c>
      <c r="T123" s="13"/>
      <c r="U123" s="4"/>
      <c r="V123" s="4" t="s">
        <v>296</v>
      </c>
      <c r="W123" s="33">
        <f>ABS(W108)/ABS(W115)</f>
        <v>1.130434783</v>
      </c>
      <c r="Y123" s="13"/>
      <c r="Z123" s="4"/>
      <c r="AA123" s="4" t="s">
        <v>296</v>
      </c>
      <c r="AB123" s="33">
        <f>ABS(AB108)/ABS(AB115)</f>
        <v>1.032258065</v>
      </c>
      <c r="AD123" s="13"/>
      <c r="AE123" s="4"/>
      <c r="AF123" s="4" t="s">
        <v>296</v>
      </c>
      <c r="AG123" s="33">
        <f>ABS(AG108)/ABS(AG115)</f>
        <v>1.15</v>
      </c>
      <c r="AI123" s="13"/>
      <c r="AJ123" s="4"/>
      <c r="AK123" s="4" t="s">
        <v>296</v>
      </c>
      <c r="AL123" s="33">
        <f>ABS(AL108)/ABS(AL115)</f>
        <v>1.105263158</v>
      </c>
      <c r="AN123" s="13"/>
      <c r="AO123" s="4"/>
      <c r="AP123" s="4" t="s">
        <v>296</v>
      </c>
      <c r="AQ123" s="33">
        <f>ABS(AQ108)/ABS(AQ115)</f>
        <v>1.196721311</v>
      </c>
      <c r="AS123" s="13"/>
    </row>
    <row r="124">
      <c r="B124" s="8" t="s">
        <v>297</v>
      </c>
      <c r="C124" s="35">
        <f>ABS(C114)/ABS(C115)</f>
        <v>1.183333333</v>
      </c>
      <c r="E124" s="13"/>
      <c r="G124" s="4" t="s">
        <v>297</v>
      </c>
      <c r="H124" s="33">
        <f>ABS(H114)/ABS(H115)</f>
        <v>1.183333333</v>
      </c>
      <c r="J124" s="13"/>
      <c r="L124" s="4" t="s">
        <v>297</v>
      </c>
      <c r="M124" s="33">
        <f>ABS(M114)/ABS(M115)</f>
        <v>1.246153846</v>
      </c>
      <c r="O124" s="13"/>
      <c r="P124" s="4"/>
      <c r="Q124" s="4" t="s">
        <v>297</v>
      </c>
      <c r="R124" s="33">
        <f>ABS(R114)/ABS(R115)</f>
        <v>1.35483871</v>
      </c>
      <c r="T124" s="13"/>
      <c r="U124" s="4"/>
      <c r="V124" s="4" t="s">
        <v>297</v>
      </c>
      <c r="W124" s="33">
        <f>ABS(W114)/ABS(W115)</f>
        <v>1.347826087</v>
      </c>
      <c r="Y124" s="13"/>
      <c r="Z124" s="4"/>
      <c r="AA124" s="4" t="s">
        <v>297</v>
      </c>
      <c r="AB124" s="33">
        <f>ABS(AB114)/ABS(AB115)</f>
        <v>1.209677419</v>
      </c>
      <c r="AD124" s="13"/>
      <c r="AE124" s="4"/>
      <c r="AF124" s="4" t="s">
        <v>297</v>
      </c>
      <c r="AG124" s="33">
        <f>ABS(AG114)/ABS(AG115)</f>
        <v>1.333333333</v>
      </c>
      <c r="AI124" s="13"/>
      <c r="AJ124" s="4"/>
      <c r="AK124" s="4" t="s">
        <v>297</v>
      </c>
      <c r="AL124" s="33">
        <f>ABS(AL114)/ABS(AL115)</f>
        <v>1.298245614</v>
      </c>
      <c r="AN124" s="13"/>
      <c r="AO124" s="4"/>
      <c r="AP124" s="4" t="s">
        <v>297</v>
      </c>
      <c r="AQ124" s="33">
        <f>ABS(AQ114)/ABS(AQ115)</f>
        <v>1.426229508</v>
      </c>
      <c r="AS124" s="13"/>
    </row>
    <row r="125">
      <c r="B125" s="8" t="s">
        <v>298</v>
      </c>
      <c r="C125" s="31">
        <f>C112/MAX(ABS(C110),ABS(C115))</f>
        <v>0</v>
      </c>
      <c r="E125" s="13"/>
      <c r="G125" s="4" t="s">
        <v>298</v>
      </c>
      <c r="H125" s="33">
        <f>H112/MAX(ABS(H110),ABS(H115))</f>
        <v>0</v>
      </c>
      <c r="J125" s="13"/>
      <c r="L125" s="4" t="s">
        <v>298</v>
      </c>
      <c r="M125" s="33">
        <f>M112/MAX(ABS(M110),ABS(M115))</f>
        <v>0</v>
      </c>
      <c r="O125" s="13"/>
      <c r="P125" s="4"/>
      <c r="Q125" s="4" t="s">
        <v>298</v>
      </c>
      <c r="R125" s="33">
        <f>R112/MAX(ABS(R110),ABS(R115))</f>
        <v>0.04838709677</v>
      </c>
      <c r="T125" s="13"/>
      <c r="U125" s="4"/>
      <c r="V125" s="4" t="s">
        <v>298</v>
      </c>
      <c r="W125" s="33">
        <f>W112/MAX(ABS(W110),ABS(W115))</f>
        <v>0</v>
      </c>
      <c r="Y125" s="13"/>
      <c r="Z125" s="4"/>
      <c r="AA125" s="4" t="s">
        <v>298</v>
      </c>
      <c r="AB125" s="33">
        <f>AB112/MAX(ABS(AB110),ABS(AB115))</f>
        <v>0</v>
      </c>
      <c r="AD125" s="13"/>
      <c r="AE125" s="4"/>
      <c r="AF125" s="4" t="s">
        <v>298</v>
      </c>
      <c r="AG125" s="33">
        <f>AG112/MAX(ABS(AG110),ABS(AG115))</f>
        <v>0.05</v>
      </c>
      <c r="AI125" s="13"/>
      <c r="AJ125" s="4"/>
      <c r="AK125" s="4" t="s">
        <v>298</v>
      </c>
      <c r="AL125" s="33">
        <f>AL112/MAX(ABS(AL110),ABS(AL115))</f>
        <v>0.05</v>
      </c>
      <c r="AN125" s="13"/>
      <c r="AO125" s="4"/>
      <c r="AP125" s="4" t="s">
        <v>298</v>
      </c>
      <c r="AQ125" s="33">
        <f>AQ112/MAX(ABS(AQ110),ABS(AQ115))</f>
        <v>0.08196721311</v>
      </c>
      <c r="AS125" s="13"/>
    </row>
    <row r="126">
      <c r="B126" s="36" t="s">
        <v>299</v>
      </c>
      <c r="C126" s="35">
        <f>C111/(C110+C112+C111)</f>
        <v>0</v>
      </c>
      <c r="E126" s="13"/>
      <c r="G126" s="37" t="s">
        <v>299</v>
      </c>
      <c r="H126" s="33">
        <f>H111/(H110+H112+H111)</f>
        <v>0</v>
      </c>
      <c r="J126" s="13"/>
      <c r="L126" s="37" t="s">
        <v>299</v>
      </c>
      <c r="M126" s="33">
        <f>M111/(M110+M112+M111)</f>
        <v>0.07692307692</v>
      </c>
      <c r="O126" s="13"/>
      <c r="P126" s="37"/>
      <c r="Q126" s="37" t="s">
        <v>299</v>
      </c>
      <c r="R126" s="33">
        <f>R111/(R110+R112+R111)</f>
        <v>0.07352941176</v>
      </c>
      <c r="T126" s="13"/>
      <c r="U126" s="37"/>
      <c r="V126" s="37" t="s">
        <v>299</v>
      </c>
      <c r="W126" s="33">
        <f>W111/(W110+W112+W111)</f>
        <v>0.1304347826</v>
      </c>
      <c r="Y126" s="13"/>
      <c r="Z126" s="37"/>
      <c r="AA126" s="37" t="s">
        <v>299</v>
      </c>
      <c r="AB126" s="33">
        <f>AB111/(AB110+AB112+AB111)</f>
        <v>0.03225806452</v>
      </c>
      <c r="AD126" s="13"/>
      <c r="AE126" s="37"/>
      <c r="AF126" s="37" t="s">
        <v>299</v>
      </c>
      <c r="AG126" s="33">
        <f>AG111/(AG110+AG112+AG111)</f>
        <v>0.04545454545</v>
      </c>
      <c r="AI126" s="13"/>
      <c r="AJ126" s="37"/>
      <c r="AK126" s="37" t="s">
        <v>299</v>
      </c>
      <c r="AL126" s="33">
        <f>AL111/(AL110+AL112+AL111)</f>
        <v>0</v>
      </c>
      <c r="AN126" s="13"/>
      <c r="AO126" s="37"/>
      <c r="AP126" s="37" t="s">
        <v>299</v>
      </c>
      <c r="AQ126" s="33">
        <f>AQ111/(AQ110+AQ112+AQ111)</f>
        <v>0.05797101449</v>
      </c>
      <c r="AS126" s="13"/>
    </row>
    <row r="127">
      <c r="B127" s="36" t="s">
        <v>300</v>
      </c>
      <c r="C127" s="35">
        <f>C112/(C110+C112+C111)</f>
        <v>0</v>
      </c>
      <c r="E127" s="13"/>
      <c r="G127" s="37" t="s">
        <v>300</v>
      </c>
      <c r="H127" s="33">
        <f>H112/(H110+H112+H111)</f>
        <v>0</v>
      </c>
      <c r="J127" s="13"/>
      <c r="L127" s="37" t="s">
        <v>300</v>
      </c>
      <c r="M127" s="33">
        <f>M112/(M110+M112+M111)</f>
        <v>0</v>
      </c>
      <c r="O127" s="13"/>
      <c r="P127" s="37"/>
      <c r="Q127" s="37" t="s">
        <v>300</v>
      </c>
      <c r="R127" s="33">
        <f>R112/(R110+R112+R111)</f>
        <v>0.04411764706</v>
      </c>
      <c r="T127" s="13"/>
      <c r="U127" s="37"/>
      <c r="V127" s="37" t="s">
        <v>300</v>
      </c>
      <c r="W127" s="33">
        <f>W112/(W110+W112+W111)</f>
        <v>0</v>
      </c>
      <c r="Y127" s="13"/>
      <c r="Z127" s="37"/>
      <c r="AA127" s="37" t="s">
        <v>300</v>
      </c>
      <c r="AB127" s="33">
        <f>AB112/(AB110+AB112+AB111)</f>
        <v>0</v>
      </c>
      <c r="AD127" s="13"/>
      <c r="AE127" s="37"/>
      <c r="AF127" s="37" t="s">
        <v>300</v>
      </c>
      <c r="AG127" s="33">
        <f>AG112/(AG110+AG112+AG111)</f>
        <v>0.04545454545</v>
      </c>
      <c r="AI127" s="13"/>
      <c r="AJ127" s="37"/>
      <c r="AK127" s="37" t="s">
        <v>300</v>
      </c>
      <c r="AL127" s="33">
        <f>AL112/(AL110+AL112+AL111)</f>
        <v>0.04761904762</v>
      </c>
      <c r="AN127" s="13"/>
      <c r="AO127" s="37"/>
      <c r="AP127" s="37" t="s">
        <v>300</v>
      </c>
      <c r="AQ127" s="33">
        <f>AQ112/(AQ110+AQ112+AQ111)</f>
        <v>0.07246376812</v>
      </c>
      <c r="AS127" s="13"/>
    </row>
    <row r="128">
      <c r="B128" s="36" t="s">
        <v>301</v>
      </c>
      <c r="C128" s="35">
        <f>(C111+C112)/(C110+C111+C112)</f>
        <v>0</v>
      </c>
      <c r="E128" s="13"/>
      <c r="G128" s="37" t="s">
        <v>301</v>
      </c>
      <c r="H128" s="33">
        <f>(H111+H112)/(H110+H111+H112)</f>
        <v>0</v>
      </c>
      <c r="J128" s="13"/>
      <c r="L128" s="37" t="s">
        <v>301</v>
      </c>
      <c r="M128" s="33">
        <f>(M111+M112)/(M110+M111+M112)</f>
        <v>0.07692307692</v>
      </c>
      <c r="O128" s="13"/>
      <c r="P128" s="37"/>
      <c r="Q128" s="37" t="s">
        <v>301</v>
      </c>
      <c r="R128" s="33">
        <f>(R111+R112)/(R110+R111+R112)</f>
        <v>0.1176470588</v>
      </c>
      <c r="T128" s="13"/>
      <c r="U128" s="37"/>
      <c r="V128" s="37" t="s">
        <v>301</v>
      </c>
      <c r="W128" s="33">
        <f>(W111+W112)/(W110+W111+W112)</f>
        <v>0.1304347826</v>
      </c>
      <c r="Y128" s="13"/>
      <c r="Z128" s="37"/>
      <c r="AA128" s="37" t="s">
        <v>301</v>
      </c>
      <c r="AB128" s="33">
        <f>(AB111+AB112)/(AB110+AB111+AB112)</f>
        <v>0.03225806452</v>
      </c>
      <c r="AD128" s="13"/>
      <c r="AE128" s="37"/>
      <c r="AF128" s="37" t="s">
        <v>301</v>
      </c>
      <c r="AG128" s="33">
        <f>(AG111+AG112)/(AG110+AG111+AG112)</f>
        <v>0.09090909091</v>
      </c>
      <c r="AI128" s="13"/>
      <c r="AJ128" s="37"/>
      <c r="AK128" s="37" t="s">
        <v>301</v>
      </c>
      <c r="AL128" s="33">
        <f>(AL111+AL112)/(AL110+AL111+AL112)</f>
        <v>0.04761904762</v>
      </c>
      <c r="AN128" s="13"/>
      <c r="AO128" s="37"/>
      <c r="AP128" s="37" t="s">
        <v>301</v>
      </c>
      <c r="AQ128" s="33">
        <f>(AQ111+AQ112)/(AQ110+AQ111+AQ112)</f>
        <v>0.1304347826</v>
      </c>
      <c r="AS128" s="13"/>
    </row>
    <row r="129">
      <c r="B129" s="36" t="s">
        <v>302</v>
      </c>
      <c r="C129" s="35" t="str">
        <f>ABS(C111)/ABS(C109)</f>
        <v>#DIV/0!</v>
      </c>
      <c r="E129" s="13"/>
      <c r="G129" s="37" t="s">
        <v>302</v>
      </c>
      <c r="H129" s="38" t="str">
        <f>ABS(H111)/ABS(H109)</f>
        <v>#DIV/0!</v>
      </c>
      <c r="J129" s="13"/>
      <c r="L129" s="37" t="s">
        <v>302</v>
      </c>
      <c r="M129" s="38">
        <f>ABS(M111)/ABS(M109)</f>
        <v>1</v>
      </c>
      <c r="O129" s="13"/>
      <c r="P129" s="37"/>
      <c r="Q129" s="37" t="s">
        <v>302</v>
      </c>
      <c r="R129" s="38">
        <f>ABS(R111)/ABS(R109)</f>
        <v>1</v>
      </c>
      <c r="T129" s="13"/>
      <c r="U129" s="37"/>
      <c r="V129" s="37" t="s">
        <v>302</v>
      </c>
      <c r="W129" s="38">
        <f>ABS(W111)/ABS(W109)</f>
        <v>1</v>
      </c>
      <c r="Y129" s="13"/>
      <c r="Z129" s="37"/>
      <c r="AA129" s="37" t="s">
        <v>302</v>
      </c>
      <c r="AB129" s="38">
        <f>ABS(AB111)/ABS(AB109)</f>
        <v>1</v>
      </c>
      <c r="AD129" s="13"/>
      <c r="AE129" s="37"/>
      <c r="AF129" s="37" t="s">
        <v>302</v>
      </c>
      <c r="AG129" s="38">
        <f>ABS(AG111)/ABS(AG109)</f>
        <v>1</v>
      </c>
      <c r="AI129" s="13"/>
      <c r="AJ129" s="37"/>
      <c r="AK129" s="37" t="s">
        <v>302</v>
      </c>
      <c r="AL129" s="38" t="str">
        <f>ABS(AL111)/ABS(AL109)</f>
        <v>#DIV/0!</v>
      </c>
      <c r="AN129" s="13"/>
      <c r="AO129" s="37"/>
      <c r="AP129" s="37" t="s">
        <v>302</v>
      </c>
      <c r="AQ129" s="38">
        <f>ABS(AQ111)/ABS(AQ109)</f>
        <v>1</v>
      </c>
      <c r="AS129" s="13"/>
    </row>
    <row r="130">
      <c r="B130" s="36" t="s">
        <v>303</v>
      </c>
      <c r="C130" s="35" t="str">
        <f>C111/(C111+C112)</f>
        <v>#DIV/0!</v>
      </c>
      <c r="E130" s="13"/>
      <c r="G130" s="37" t="s">
        <v>303</v>
      </c>
      <c r="H130" s="38" t="str">
        <f>H111/(H111+H112)</f>
        <v>#DIV/0!</v>
      </c>
      <c r="J130" s="13"/>
      <c r="L130" s="37" t="s">
        <v>303</v>
      </c>
      <c r="M130" s="38">
        <f>M111/(M111+M112)</f>
        <v>1</v>
      </c>
      <c r="O130" s="13"/>
      <c r="P130" s="37"/>
      <c r="Q130" s="37" t="s">
        <v>303</v>
      </c>
      <c r="R130" s="38">
        <f>R111/(R111+R112)</f>
        <v>0.625</v>
      </c>
      <c r="T130" s="13"/>
      <c r="U130" s="37"/>
      <c r="V130" s="37" t="s">
        <v>303</v>
      </c>
      <c r="W130" s="38">
        <f>W111/(W111+W112)</f>
        <v>1</v>
      </c>
      <c r="Y130" s="13"/>
      <c r="Z130" s="37"/>
      <c r="AA130" s="37" t="s">
        <v>303</v>
      </c>
      <c r="AB130" s="38">
        <f>AB111/(AB111+AB112)</f>
        <v>1</v>
      </c>
      <c r="AD130" s="13"/>
      <c r="AE130" s="37"/>
      <c r="AF130" s="37" t="s">
        <v>303</v>
      </c>
      <c r="AG130" s="38">
        <f>AG111/(AG111+AG112)</f>
        <v>0.5</v>
      </c>
      <c r="AI130" s="13"/>
      <c r="AJ130" s="37"/>
      <c r="AK130" s="37" t="s">
        <v>303</v>
      </c>
      <c r="AL130" s="38">
        <f>AL111/(AL111+AL112)</f>
        <v>0</v>
      </c>
      <c r="AN130" s="13"/>
      <c r="AO130" s="37"/>
      <c r="AP130" s="37" t="s">
        <v>303</v>
      </c>
      <c r="AQ130" s="38">
        <f>AQ111/(AQ111+AQ112)</f>
        <v>0.4444444444</v>
      </c>
      <c r="AS130" s="13"/>
    </row>
    <row r="131">
      <c r="B131" s="36" t="s">
        <v>304</v>
      </c>
      <c r="C131" s="35">
        <f>C110/(C109+C110+C111+C112)</f>
        <v>1</v>
      </c>
      <c r="E131" s="13"/>
      <c r="G131" s="37" t="s">
        <v>304</v>
      </c>
      <c r="H131" s="33">
        <f>H110/(H109+H110+H111+H112)</f>
        <v>1</v>
      </c>
      <c r="J131" s="13"/>
      <c r="L131" s="37" t="s">
        <v>304</v>
      </c>
      <c r="M131" s="33">
        <f>M110/(M109+M110+M111+M112)</f>
        <v>0.8571428571</v>
      </c>
      <c r="O131" s="13"/>
      <c r="P131" s="37"/>
      <c r="Q131" s="37" t="s">
        <v>304</v>
      </c>
      <c r="R131" s="33">
        <f>R110/(R109+R110+R111+R112)</f>
        <v>0.8219178082</v>
      </c>
      <c r="T131" s="13"/>
      <c r="U131" s="37"/>
      <c r="V131" s="37" t="s">
        <v>304</v>
      </c>
      <c r="W131" s="33">
        <f>W110/(W109+W110+W111+W112)</f>
        <v>0.7692307692</v>
      </c>
      <c r="Y131" s="13"/>
      <c r="Z131" s="37"/>
      <c r="AA131" s="37" t="s">
        <v>304</v>
      </c>
      <c r="AB131" s="33">
        <f>AB110/(AB109+AB110+AB111+AB112)</f>
        <v>0.9375</v>
      </c>
      <c r="AD131" s="13"/>
      <c r="AE131" s="37"/>
      <c r="AF131" s="37" t="s">
        <v>304</v>
      </c>
      <c r="AG131" s="33">
        <f>AG110/(AG109+AG110+AG111+AG112)</f>
        <v>0.8695652174</v>
      </c>
      <c r="AI131" s="13"/>
      <c r="AJ131" s="37"/>
      <c r="AK131" s="37" t="s">
        <v>304</v>
      </c>
      <c r="AL131" s="33">
        <f>AL110/(AL109+AL110+AL111+AL112)</f>
        <v>0.9523809524</v>
      </c>
      <c r="AN131" s="13"/>
      <c r="AO131" s="37"/>
      <c r="AP131" s="37" t="s">
        <v>304</v>
      </c>
      <c r="AQ131" s="33">
        <f>AQ110/(AQ109+AQ110+AQ111+AQ112)</f>
        <v>0.8219178082</v>
      </c>
      <c r="AS131" s="13"/>
    </row>
    <row r="132">
      <c r="B132" s="36" t="s">
        <v>305</v>
      </c>
      <c r="C132" s="35">
        <f>(C112+C111+C109)/(C110+C112+C111+C109)</f>
        <v>0</v>
      </c>
      <c r="E132" s="13"/>
      <c r="G132" s="37" t="s">
        <v>305</v>
      </c>
      <c r="H132" s="33">
        <f>(H112+H111+H109)/(H110+H112+H111+H109)</f>
        <v>0</v>
      </c>
      <c r="J132" s="13"/>
      <c r="L132" s="37" t="s">
        <v>305</v>
      </c>
      <c r="M132" s="33">
        <f>(M112+M111+M109)/(M110+M112+M111+M109)</f>
        <v>0.1428571429</v>
      </c>
      <c r="O132" s="13"/>
      <c r="P132" s="37"/>
      <c r="Q132" s="37" t="s">
        <v>305</v>
      </c>
      <c r="R132" s="33">
        <f>(R112+R111+R109)/(R110+R112+R111+R109)</f>
        <v>0.1780821918</v>
      </c>
      <c r="T132" s="13"/>
      <c r="U132" s="37"/>
      <c r="V132" s="37" t="s">
        <v>305</v>
      </c>
      <c r="W132" s="33">
        <f>(W112+W111+W109)/(W110+W112+W111+W109)</f>
        <v>0.2307692308</v>
      </c>
      <c r="Y132" s="13"/>
      <c r="Z132" s="37"/>
      <c r="AA132" s="37" t="s">
        <v>305</v>
      </c>
      <c r="AB132" s="33">
        <f>(AB112+AB111+AB109)/(AB110+AB112+AB111+AB109)</f>
        <v>0.0625</v>
      </c>
      <c r="AD132" s="13"/>
      <c r="AE132" s="37"/>
      <c r="AF132" s="37" t="s">
        <v>305</v>
      </c>
      <c r="AG132" s="33">
        <f>(AG112+AG111+AG109)/(AG110+AG112+AG111+AG109)</f>
        <v>0.1304347826</v>
      </c>
      <c r="AI132" s="13"/>
      <c r="AJ132" s="37"/>
      <c r="AK132" s="37" t="s">
        <v>305</v>
      </c>
      <c r="AL132" s="33">
        <f>(AL112+AL111+AL109)/(AL110+AL112+AL111+AL109)</f>
        <v>0.04761904762</v>
      </c>
      <c r="AN132" s="13"/>
      <c r="AO132" s="37"/>
      <c r="AP132" s="37" t="s">
        <v>305</v>
      </c>
      <c r="AQ132" s="33">
        <f>(AQ112+AQ111+AQ109)/(AQ110+AQ112+AQ111+AQ109)</f>
        <v>0.1780821918</v>
      </c>
      <c r="AS132" s="13"/>
    </row>
    <row r="133">
      <c r="B133" s="36" t="s">
        <v>306</v>
      </c>
      <c r="C133" s="35">
        <f>(C111+C109)/C110</f>
        <v>0</v>
      </c>
      <c r="E133" s="13"/>
      <c r="G133" s="37" t="s">
        <v>306</v>
      </c>
      <c r="H133" s="33">
        <f>(H111+H109)/H110</f>
        <v>0</v>
      </c>
      <c r="J133" s="13"/>
      <c r="L133" s="37" t="s">
        <v>306</v>
      </c>
      <c r="M133" s="33">
        <f>(M111+M109)/M110</f>
        <v>0.1666666667</v>
      </c>
      <c r="O133" s="13"/>
      <c r="P133" s="37"/>
      <c r="Q133" s="37" t="s">
        <v>306</v>
      </c>
      <c r="R133" s="33">
        <f>(R111+R109)/R110</f>
        <v>0.1666666667</v>
      </c>
      <c r="T133" s="13"/>
      <c r="U133" s="37"/>
      <c r="V133" s="37" t="s">
        <v>306</v>
      </c>
      <c r="W133" s="33">
        <f>(W111+W109)/W110</f>
        <v>0.3</v>
      </c>
      <c r="Y133" s="13"/>
      <c r="Z133" s="37"/>
      <c r="AA133" s="37" t="s">
        <v>306</v>
      </c>
      <c r="AB133" s="33">
        <f>(AB111+AB109)/AB110</f>
        <v>0.06666666667</v>
      </c>
      <c r="AD133" s="13"/>
      <c r="AE133" s="37"/>
      <c r="AF133" s="37" t="s">
        <v>306</v>
      </c>
      <c r="AG133" s="33">
        <f>(AG111+AG109)/AG110</f>
        <v>0.1</v>
      </c>
      <c r="AI133" s="13"/>
      <c r="AJ133" s="37"/>
      <c r="AK133" s="37" t="s">
        <v>306</v>
      </c>
      <c r="AL133" s="33">
        <f>(AL111+AL109)/AL110</f>
        <v>0</v>
      </c>
      <c r="AN133" s="13"/>
      <c r="AO133" s="37"/>
      <c r="AP133" s="37" t="s">
        <v>306</v>
      </c>
      <c r="AQ133" s="33">
        <f>(AQ111+AQ109)/AQ110</f>
        <v>0.1333333333</v>
      </c>
      <c r="AS133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E150" s="13"/>
      <c r="J150" s="13"/>
      <c r="O150" s="13"/>
      <c r="T150" s="13"/>
      <c r="Y150" s="13"/>
      <c r="AD150" s="13"/>
      <c r="AI150" s="13"/>
      <c r="AN150" s="13"/>
      <c r="AS150" s="13"/>
    </row>
    <row r="151">
      <c r="E151" s="13"/>
      <c r="J151" s="13"/>
      <c r="O151" s="13"/>
      <c r="T151" s="13"/>
      <c r="Y151" s="13"/>
      <c r="AD151" s="13"/>
      <c r="AI151" s="13"/>
      <c r="AN151" s="13"/>
      <c r="AS151" s="13"/>
    </row>
    <row r="152">
      <c r="E152" s="13"/>
      <c r="J152" s="13"/>
      <c r="O152" s="13"/>
      <c r="T152" s="13"/>
      <c r="Y152" s="13"/>
      <c r="AD152" s="13"/>
      <c r="AI152" s="13"/>
      <c r="AN152" s="13"/>
      <c r="AS152" s="13"/>
    </row>
    <row r="153">
      <c r="E153" s="13"/>
      <c r="J153" s="13"/>
      <c r="O153" s="13"/>
      <c r="T153" s="13"/>
      <c r="Y153" s="13"/>
      <c r="AD153" s="13"/>
      <c r="AI153" s="13"/>
      <c r="AN153" s="13"/>
      <c r="AS153" s="13"/>
    </row>
    <row r="154">
      <c r="E154" s="13"/>
      <c r="J154" s="13"/>
      <c r="O154" s="13"/>
      <c r="T154" s="13"/>
      <c r="Y154" s="13"/>
      <c r="AD154" s="13"/>
      <c r="AI154" s="13"/>
      <c r="AN154" s="13"/>
      <c r="AS154" s="13"/>
    </row>
    <row r="155">
      <c r="E155" s="13"/>
      <c r="J155" s="13"/>
      <c r="O155" s="13"/>
      <c r="T155" s="13"/>
      <c r="Y155" s="13"/>
      <c r="AD155" s="13"/>
      <c r="AI155" s="13"/>
      <c r="AN155" s="13"/>
      <c r="AS155" s="13"/>
    </row>
    <row r="156">
      <c r="E156" s="13"/>
      <c r="J156" s="13"/>
      <c r="O156" s="13"/>
      <c r="T156" s="13"/>
      <c r="Y156" s="13"/>
      <c r="AD156" s="13"/>
      <c r="AI156" s="13"/>
      <c r="AN156" s="13"/>
      <c r="AS156" s="13"/>
    </row>
    <row r="157">
      <c r="E157" s="13"/>
      <c r="J157" s="13"/>
      <c r="O157" s="13"/>
      <c r="T157" s="13"/>
      <c r="Y157" s="13"/>
      <c r="AD157" s="13"/>
      <c r="AI157" s="13"/>
      <c r="AN157" s="13"/>
      <c r="AS157" s="13"/>
    </row>
    <row r="158">
      <c r="E158" s="13"/>
      <c r="J158" s="13"/>
      <c r="O158" s="13"/>
      <c r="T158" s="13"/>
      <c r="Y158" s="13"/>
      <c r="AD158" s="13"/>
      <c r="AI158" s="13"/>
      <c r="AN158" s="13"/>
      <c r="AS158" s="13"/>
    </row>
    <row r="159">
      <c r="E159" s="13"/>
      <c r="J159" s="13"/>
      <c r="O159" s="13"/>
      <c r="T159" s="13"/>
      <c r="Y159" s="13"/>
      <c r="AD159" s="13"/>
      <c r="AI159" s="13"/>
      <c r="AN159" s="13"/>
      <c r="AS159" s="13"/>
    </row>
    <row r="160">
      <c r="E160" s="13"/>
      <c r="J160" s="13"/>
      <c r="O160" s="13"/>
      <c r="T160" s="13"/>
      <c r="Y160" s="13"/>
      <c r="AD160" s="13"/>
      <c r="AI160" s="13"/>
      <c r="AN160" s="13"/>
      <c r="AS160" s="13"/>
    </row>
    <row r="161">
      <c r="E161" s="13"/>
      <c r="J161" s="13"/>
      <c r="O161" s="13"/>
      <c r="T161" s="13"/>
      <c r="Y161" s="13"/>
      <c r="AD161" s="13"/>
      <c r="AI161" s="13"/>
      <c r="AN161" s="13"/>
      <c r="AS161" s="13"/>
    </row>
    <row r="162">
      <c r="E162" s="13"/>
      <c r="J162" s="13"/>
      <c r="O162" s="13"/>
      <c r="T162" s="13"/>
      <c r="Y162" s="13"/>
      <c r="AD162" s="13"/>
      <c r="AI162" s="13"/>
      <c r="AN162" s="13"/>
      <c r="AS162" s="13"/>
    </row>
    <row r="163">
      <c r="E163" s="13"/>
      <c r="J163" s="13"/>
      <c r="O163" s="13"/>
      <c r="T163" s="13"/>
      <c r="Y163" s="13"/>
      <c r="AD163" s="13"/>
      <c r="AI163" s="13"/>
      <c r="AN163" s="13"/>
      <c r="AS163" s="13"/>
    </row>
    <row r="164">
      <c r="E164" s="13"/>
      <c r="J164" s="13"/>
      <c r="O164" s="13"/>
      <c r="T164" s="13"/>
      <c r="Y164" s="13"/>
      <c r="AD164" s="13"/>
      <c r="AI164" s="13"/>
      <c r="AN164" s="13"/>
      <c r="AS164" s="13"/>
    </row>
    <row r="165">
      <c r="E165" s="13"/>
      <c r="J165" s="13"/>
      <c r="O165" s="13"/>
      <c r="T165" s="13"/>
      <c r="Y165" s="13"/>
      <c r="AD165" s="13"/>
      <c r="AI165" s="13"/>
      <c r="AN165" s="13"/>
      <c r="AS165" s="13"/>
    </row>
    <row r="166">
      <c r="E166" s="13"/>
      <c r="J166" s="13"/>
      <c r="O166" s="13"/>
      <c r="T166" s="13"/>
      <c r="Y166" s="13"/>
      <c r="AD166" s="13"/>
      <c r="AI166" s="13"/>
      <c r="AN166" s="13"/>
      <c r="AS166" s="13"/>
    </row>
    <row r="167">
      <c r="E167" s="13"/>
      <c r="J167" s="13"/>
      <c r="O167" s="13"/>
      <c r="T167" s="13"/>
      <c r="Y167" s="13"/>
      <c r="AD167" s="13"/>
      <c r="AI167" s="13"/>
      <c r="AN167" s="13"/>
      <c r="AS167" s="13"/>
    </row>
    <row r="168">
      <c r="E168" s="13"/>
      <c r="J168" s="13"/>
      <c r="O168" s="13"/>
      <c r="T168" s="13"/>
      <c r="Y168" s="13"/>
      <c r="AD168" s="13"/>
      <c r="AI168" s="13"/>
      <c r="AN168" s="13"/>
      <c r="AS168" s="13"/>
    </row>
    <row r="169">
      <c r="E169" s="13"/>
      <c r="J169" s="13"/>
      <c r="O169" s="13"/>
      <c r="T169" s="13"/>
      <c r="Y169" s="13"/>
      <c r="AD169" s="13"/>
      <c r="AI169" s="13"/>
      <c r="AN169" s="13"/>
      <c r="AS169" s="13"/>
    </row>
    <row r="170">
      <c r="E170" s="13"/>
      <c r="J170" s="13"/>
      <c r="O170" s="13"/>
      <c r="T170" s="13"/>
      <c r="Y170" s="13"/>
      <c r="AD170" s="13"/>
      <c r="AI170" s="13"/>
      <c r="AN170" s="13"/>
      <c r="AS170" s="13"/>
    </row>
    <row r="171">
      <c r="E171" s="13"/>
      <c r="J171" s="13"/>
      <c r="O171" s="13"/>
      <c r="T171" s="13"/>
      <c r="Y171" s="13"/>
      <c r="AD171" s="13"/>
      <c r="AI171" s="13"/>
      <c r="AN171" s="13"/>
      <c r="AS171" s="13"/>
    </row>
    <row r="172">
      <c r="E172" s="13"/>
      <c r="J172" s="13"/>
      <c r="O172" s="13"/>
      <c r="T172" s="13"/>
      <c r="Y172" s="13"/>
      <c r="AD172" s="13"/>
      <c r="AI172" s="13"/>
      <c r="AN172" s="13"/>
      <c r="AS172" s="13"/>
    </row>
    <row r="173">
      <c r="E173" s="13"/>
      <c r="J173" s="13"/>
      <c r="O173" s="13"/>
      <c r="T173" s="13"/>
      <c r="Y173" s="13"/>
      <c r="AD173" s="13"/>
      <c r="AI173" s="13"/>
      <c r="AN173" s="13"/>
      <c r="AS173" s="13"/>
    </row>
    <row r="174">
      <c r="E174" s="13"/>
      <c r="J174" s="13"/>
      <c r="O174" s="13"/>
      <c r="T174" s="13"/>
      <c r="Y174" s="13"/>
      <c r="AD174" s="13"/>
      <c r="AI174" s="13"/>
      <c r="AN174" s="13"/>
      <c r="AS174" s="13"/>
    </row>
    <row r="175">
      <c r="E175" s="13"/>
      <c r="J175" s="13"/>
      <c r="O175" s="13"/>
      <c r="T175" s="13"/>
      <c r="Y175" s="13"/>
      <c r="AD175" s="13"/>
      <c r="AI175" s="13"/>
      <c r="AN175" s="13"/>
      <c r="AS175" s="13"/>
    </row>
    <row r="176">
      <c r="E176" s="13"/>
      <c r="J176" s="13"/>
      <c r="O176" s="13"/>
      <c r="T176" s="13"/>
      <c r="Y176" s="13"/>
      <c r="AD176" s="13"/>
      <c r="AI176" s="13"/>
      <c r="AN176" s="13"/>
      <c r="AS176" s="13"/>
    </row>
    <row r="177">
      <c r="E177" s="13"/>
      <c r="J177" s="13"/>
      <c r="O177" s="13"/>
      <c r="T177" s="13"/>
      <c r="Y177" s="13"/>
      <c r="AD177" s="13"/>
      <c r="AI177" s="13"/>
      <c r="AN177" s="13"/>
      <c r="AS177" s="13"/>
    </row>
    <row r="178">
      <c r="E178" s="13"/>
      <c r="J178" s="13"/>
      <c r="O178" s="13"/>
      <c r="T178" s="13"/>
      <c r="Y178" s="13"/>
      <c r="AD178" s="13"/>
      <c r="AI178" s="13"/>
      <c r="AN178" s="13"/>
      <c r="AS178" s="13"/>
    </row>
    <row r="179">
      <c r="E179" s="13"/>
      <c r="J179" s="13"/>
      <c r="O179" s="13"/>
      <c r="T179" s="13"/>
      <c r="Y179" s="13"/>
      <c r="AD179" s="13"/>
      <c r="AI179" s="13"/>
      <c r="AN179" s="13"/>
      <c r="AS179" s="13"/>
    </row>
    <row r="180">
      <c r="E180" s="13"/>
      <c r="J180" s="13"/>
      <c r="O180" s="13"/>
      <c r="T180" s="13"/>
      <c r="Y180" s="13"/>
      <c r="AD180" s="13"/>
      <c r="AI180" s="13"/>
      <c r="AN180" s="13"/>
      <c r="AS180" s="13"/>
    </row>
    <row r="181">
      <c r="E181" s="13"/>
      <c r="J181" s="13"/>
      <c r="O181" s="13"/>
      <c r="T181" s="13"/>
      <c r="Y181" s="13"/>
      <c r="AD181" s="13"/>
      <c r="AI181" s="13"/>
      <c r="AN181" s="13"/>
      <c r="AS181" s="13"/>
    </row>
    <row r="182">
      <c r="E182" s="13"/>
      <c r="J182" s="13"/>
      <c r="O182" s="13"/>
      <c r="T182" s="13"/>
      <c r="Y182" s="13"/>
      <c r="AD182" s="13"/>
      <c r="AI182" s="13"/>
      <c r="AN182" s="13"/>
      <c r="AS182" s="13"/>
    </row>
    <row r="183">
      <c r="E183" s="13"/>
      <c r="J183" s="13"/>
      <c r="O183" s="13"/>
      <c r="T183" s="13"/>
      <c r="Y183" s="13"/>
      <c r="AD183" s="13"/>
      <c r="AI183" s="13"/>
      <c r="AN183" s="13"/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23.25"/>
    <col customWidth="1" min="5" max="5" width="14.25"/>
    <col customWidth="1" min="9" max="9" width="23.25"/>
    <col customWidth="1" min="10" max="10" width="14.25"/>
  </cols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57" si="1"> EXACT(B3, LOWER(B3))</f>
        <v>0</v>
      </c>
      <c r="B3" s="39" t="s">
        <v>13</v>
      </c>
      <c r="C3" s="40">
        <v>16080.0</v>
      </c>
      <c r="D3" s="41" t="s">
        <v>307</v>
      </c>
      <c r="E3" s="42">
        <v>1.629522297344E12</v>
      </c>
      <c r="F3" s="8" t="b">
        <f t="shared" ref="F3:F57" si="2"> EXACT(G3, LOWER(G3))</f>
        <v>0</v>
      </c>
      <c r="G3" s="39" t="s">
        <v>13</v>
      </c>
      <c r="H3" s="40">
        <v>16031.0</v>
      </c>
      <c r="I3" s="41" t="s">
        <v>308</v>
      </c>
      <c r="J3" s="42">
        <v>1.629522919243E12</v>
      </c>
      <c r="K3" s="8" t="b">
        <f t="shared" ref="K3:K59" si="3"> EXACT(L3, LOWER(L3))</f>
        <v>0</v>
      </c>
      <c r="L3" s="39" t="s">
        <v>13</v>
      </c>
      <c r="M3" s="40">
        <v>16607.0</v>
      </c>
      <c r="N3" s="41" t="s">
        <v>309</v>
      </c>
      <c r="O3" s="42">
        <v>1.629524403087E12</v>
      </c>
      <c r="P3" s="8" t="b">
        <f t="shared" ref="P3:P57" si="4"> EXACT(Q3, LOWER(Q3))</f>
        <v>0</v>
      </c>
      <c r="Q3" s="39" t="s">
        <v>13</v>
      </c>
      <c r="R3" s="40">
        <v>15523.0</v>
      </c>
      <c r="S3" s="41" t="s">
        <v>310</v>
      </c>
      <c r="T3" s="42">
        <v>1.629528762719E12</v>
      </c>
      <c r="U3" s="8" t="b">
        <f t="shared" ref="U3:U66" si="5"> EXACT(V3, LOWER(V3))</f>
        <v>0</v>
      </c>
      <c r="V3" s="39" t="s">
        <v>13</v>
      </c>
      <c r="W3" s="40">
        <v>16376.0</v>
      </c>
      <c r="X3" s="41" t="s">
        <v>311</v>
      </c>
      <c r="Y3" s="42">
        <v>1.629529370401E12</v>
      </c>
      <c r="Z3" s="8" t="b">
        <f t="shared" ref="Z3:Z64" si="6"> EXACT(AA3, LOWER(AA3))</f>
        <v>0</v>
      </c>
      <c r="AA3" s="39" t="s">
        <v>13</v>
      </c>
      <c r="AB3" s="40">
        <v>14912.0</v>
      </c>
      <c r="AC3" s="41" t="s">
        <v>312</v>
      </c>
      <c r="AD3" s="42">
        <v>1.629529919064E12</v>
      </c>
      <c r="AE3" s="8" t="b">
        <f t="shared" ref="AE3:AE62" si="7"> EXACT(AF3, LOWER(AF3))</f>
        <v>0</v>
      </c>
      <c r="AF3" s="39" t="s">
        <v>13</v>
      </c>
      <c r="AG3" s="40">
        <v>18581.0</v>
      </c>
      <c r="AH3" s="41" t="s">
        <v>313</v>
      </c>
      <c r="AI3" s="42">
        <v>1.629533304729E12</v>
      </c>
      <c r="AJ3" s="8" t="b">
        <f t="shared" ref="AJ3:AJ62" si="8"> EXACT(AK3, LOWER(AK3))</f>
        <v>0</v>
      </c>
      <c r="AK3" s="39" t="s">
        <v>13</v>
      </c>
      <c r="AL3" s="40">
        <v>12804.0</v>
      </c>
      <c r="AM3" s="41" t="s">
        <v>314</v>
      </c>
      <c r="AN3" s="42">
        <v>1.629534180125E12</v>
      </c>
      <c r="AO3" s="8" t="b">
        <f t="shared" ref="AO3:AO66" si="9"> EXACT(AP3, LOWER(AP3))</f>
        <v>0</v>
      </c>
      <c r="AP3" s="39" t="s">
        <v>13</v>
      </c>
      <c r="AQ3" s="40">
        <v>15555.0</v>
      </c>
      <c r="AR3" s="41" t="s">
        <v>315</v>
      </c>
      <c r="AS3" s="42">
        <v>1.629534693055E12</v>
      </c>
    </row>
    <row r="4">
      <c r="A4" s="8" t="b">
        <f t="shared" si="1"/>
        <v>1</v>
      </c>
      <c r="B4" s="39" t="s">
        <v>23</v>
      </c>
      <c r="C4" s="40">
        <v>224.0</v>
      </c>
      <c r="D4" s="41" t="s">
        <v>307</v>
      </c>
      <c r="E4" s="42">
        <v>1.629522297564E12</v>
      </c>
      <c r="F4" s="8" t="b">
        <f t="shared" si="2"/>
        <v>1</v>
      </c>
      <c r="G4" s="39" t="s">
        <v>23</v>
      </c>
      <c r="H4" s="40">
        <v>146.0</v>
      </c>
      <c r="I4" s="41" t="s">
        <v>308</v>
      </c>
      <c r="J4" s="42">
        <v>1.629522919383E12</v>
      </c>
      <c r="K4" s="8" t="b">
        <f t="shared" si="3"/>
        <v>1</v>
      </c>
      <c r="L4" s="39" t="s">
        <v>23</v>
      </c>
      <c r="M4" s="40">
        <v>192.0</v>
      </c>
      <c r="N4" s="41" t="s">
        <v>309</v>
      </c>
      <c r="O4" s="42">
        <v>1.629524403275E12</v>
      </c>
      <c r="P4" s="8" t="b">
        <f t="shared" si="4"/>
        <v>1</v>
      </c>
      <c r="Q4" s="39" t="s">
        <v>23</v>
      </c>
      <c r="R4" s="40">
        <v>155.0</v>
      </c>
      <c r="S4" s="41" t="s">
        <v>310</v>
      </c>
      <c r="T4" s="42">
        <v>1.629528762868E12</v>
      </c>
      <c r="U4" s="8" t="b">
        <f t="shared" si="5"/>
        <v>1</v>
      </c>
      <c r="V4" s="39" t="s">
        <v>23</v>
      </c>
      <c r="W4" s="40">
        <v>155.0</v>
      </c>
      <c r="X4" s="41" t="s">
        <v>311</v>
      </c>
      <c r="Y4" s="42">
        <v>1.629529370554E12</v>
      </c>
      <c r="Z4" s="8" t="b">
        <f t="shared" si="6"/>
        <v>1</v>
      </c>
      <c r="AA4" s="39" t="s">
        <v>23</v>
      </c>
      <c r="AB4" s="40">
        <v>389.0</v>
      </c>
      <c r="AC4" s="41" t="s">
        <v>312</v>
      </c>
      <c r="AD4" s="42">
        <v>1.629529919451E12</v>
      </c>
      <c r="AE4" s="8" t="b">
        <f t="shared" si="7"/>
        <v>1</v>
      </c>
      <c r="AF4" s="39" t="s">
        <v>23</v>
      </c>
      <c r="AG4" s="40">
        <v>87.0</v>
      </c>
      <c r="AH4" s="41" t="s">
        <v>313</v>
      </c>
      <c r="AI4" s="42">
        <v>1.629533304827E12</v>
      </c>
      <c r="AJ4" s="8" t="b">
        <f t="shared" si="8"/>
        <v>1</v>
      </c>
      <c r="AK4" s="39" t="s">
        <v>23</v>
      </c>
      <c r="AL4" s="40">
        <v>1391.0</v>
      </c>
      <c r="AM4" s="41" t="s">
        <v>316</v>
      </c>
      <c r="AN4" s="42">
        <v>1.629534181515E12</v>
      </c>
      <c r="AO4" s="8" t="b">
        <f t="shared" si="9"/>
        <v>1</v>
      </c>
      <c r="AP4" s="39" t="s">
        <v>23</v>
      </c>
      <c r="AQ4" s="40">
        <v>155.0</v>
      </c>
      <c r="AR4" s="41" t="s">
        <v>315</v>
      </c>
      <c r="AS4" s="42">
        <v>1.629534693202E12</v>
      </c>
    </row>
    <row r="5">
      <c r="A5" s="8" t="b">
        <f t="shared" si="1"/>
        <v>1</v>
      </c>
      <c r="B5" s="39" t="s">
        <v>24</v>
      </c>
      <c r="C5" s="40">
        <v>434.0</v>
      </c>
      <c r="D5" s="41" t="s">
        <v>317</v>
      </c>
      <c r="E5" s="42">
        <v>1.629522298E12</v>
      </c>
      <c r="F5" s="8" t="b">
        <f t="shared" si="2"/>
        <v>1</v>
      </c>
      <c r="G5" s="39" t="s">
        <v>24</v>
      </c>
      <c r="H5" s="40">
        <v>477.0</v>
      </c>
      <c r="I5" s="41" t="s">
        <v>308</v>
      </c>
      <c r="J5" s="42">
        <v>1.629522919862E12</v>
      </c>
      <c r="K5" s="8" t="b">
        <f t="shared" si="3"/>
        <v>1</v>
      </c>
      <c r="L5" s="39" t="s">
        <v>24</v>
      </c>
      <c r="M5" s="40">
        <v>628.0</v>
      </c>
      <c r="N5" s="41" t="s">
        <v>309</v>
      </c>
      <c r="O5" s="42">
        <v>1.6295244039E12</v>
      </c>
      <c r="P5" s="8" t="b">
        <f t="shared" si="4"/>
        <v>1</v>
      </c>
      <c r="Q5" s="39" t="s">
        <v>24</v>
      </c>
      <c r="R5" s="40">
        <v>729.0</v>
      </c>
      <c r="S5" s="41" t="s">
        <v>318</v>
      </c>
      <c r="T5" s="42">
        <v>1.629528763597E12</v>
      </c>
      <c r="U5" s="8" t="b">
        <f t="shared" si="5"/>
        <v>1</v>
      </c>
      <c r="V5" s="39" t="s">
        <v>24</v>
      </c>
      <c r="W5" s="40">
        <v>722.0</v>
      </c>
      <c r="X5" s="41" t="s">
        <v>319</v>
      </c>
      <c r="Y5" s="42">
        <v>1.629529371278E12</v>
      </c>
      <c r="Z5" s="8" t="b">
        <f t="shared" si="6"/>
        <v>1</v>
      </c>
      <c r="AA5" s="39" t="s">
        <v>24</v>
      </c>
      <c r="AB5" s="40">
        <v>570.0</v>
      </c>
      <c r="AC5" s="41" t="s">
        <v>320</v>
      </c>
      <c r="AD5" s="42">
        <v>1.629529920037E12</v>
      </c>
      <c r="AE5" s="8" t="b">
        <f t="shared" si="7"/>
        <v>1</v>
      </c>
      <c r="AF5" s="39" t="s">
        <v>24</v>
      </c>
      <c r="AG5" s="40">
        <v>441.0</v>
      </c>
      <c r="AH5" s="41" t="s">
        <v>321</v>
      </c>
      <c r="AI5" s="42">
        <v>1.629533305257E12</v>
      </c>
      <c r="AJ5" s="8" t="b">
        <f t="shared" si="8"/>
        <v>1</v>
      </c>
      <c r="AK5" s="39" t="s">
        <v>24</v>
      </c>
      <c r="AL5" s="40">
        <v>553.0</v>
      </c>
      <c r="AM5" s="41" t="s">
        <v>322</v>
      </c>
      <c r="AN5" s="42">
        <v>1.629534182066E12</v>
      </c>
      <c r="AO5" s="8" t="b">
        <f t="shared" si="9"/>
        <v>1</v>
      </c>
      <c r="AP5" s="39" t="s">
        <v>24</v>
      </c>
      <c r="AQ5" s="40">
        <v>762.0</v>
      </c>
      <c r="AR5" s="41" t="s">
        <v>315</v>
      </c>
      <c r="AS5" s="42">
        <v>1.629534693984E12</v>
      </c>
    </row>
    <row r="6">
      <c r="A6" s="8" t="b">
        <f t="shared" si="1"/>
        <v>1</v>
      </c>
      <c r="B6" s="39" t="s">
        <v>29</v>
      </c>
      <c r="C6" s="40">
        <v>151.0</v>
      </c>
      <c r="D6" s="41" t="s">
        <v>317</v>
      </c>
      <c r="E6" s="42">
        <v>1.629522298151E12</v>
      </c>
      <c r="F6" s="8" t="b">
        <f t="shared" si="2"/>
        <v>1</v>
      </c>
      <c r="G6" s="39" t="s">
        <v>29</v>
      </c>
      <c r="H6" s="40">
        <v>220.0</v>
      </c>
      <c r="I6" s="41" t="s">
        <v>323</v>
      </c>
      <c r="J6" s="42">
        <v>1.629522920082E12</v>
      </c>
      <c r="K6" s="8" t="b">
        <f t="shared" si="3"/>
        <v>1</v>
      </c>
      <c r="L6" s="39" t="s">
        <v>29</v>
      </c>
      <c r="M6" s="40">
        <v>184.0</v>
      </c>
      <c r="N6" s="41" t="s">
        <v>324</v>
      </c>
      <c r="O6" s="42">
        <v>1.629524404085E12</v>
      </c>
      <c r="P6" s="8" t="b">
        <f t="shared" si="4"/>
        <v>1</v>
      </c>
      <c r="Q6" s="39" t="s">
        <v>29</v>
      </c>
      <c r="R6" s="40">
        <v>107.0</v>
      </c>
      <c r="S6" s="41" t="s">
        <v>318</v>
      </c>
      <c r="T6" s="42">
        <v>1.629528763705E12</v>
      </c>
      <c r="U6" s="8" t="b">
        <f t="shared" si="5"/>
        <v>1</v>
      </c>
      <c r="V6" s="39" t="s">
        <v>29</v>
      </c>
      <c r="W6" s="40">
        <v>166.0</v>
      </c>
      <c r="X6" s="41" t="s">
        <v>319</v>
      </c>
      <c r="Y6" s="42">
        <v>1.629529371443E12</v>
      </c>
      <c r="Z6" s="8" t="b">
        <f t="shared" si="6"/>
        <v>1</v>
      </c>
      <c r="AA6" s="39" t="s">
        <v>29</v>
      </c>
      <c r="AB6" s="40">
        <v>125.0</v>
      </c>
      <c r="AC6" s="41" t="s">
        <v>320</v>
      </c>
      <c r="AD6" s="42">
        <v>1.629529920142E12</v>
      </c>
      <c r="AE6" s="8" t="b">
        <f t="shared" si="7"/>
        <v>1</v>
      </c>
      <c r="AF6" s="39" t="s">
        <v>29</v>
      </c>
      <c r="AG6" s="40">
        <v>194.0</v>
      </c>
      <c r="AH6" s="41" t="s">
        <v>321</v>
      </c>
      <c r="AI6" s="42">
        <v>1.629533305451E12</v>
      </c>
      <c r="AJ6" s="8" t="b">
        <f t="shared" si="8"/>
        <v>1</v>
      </c>
      <c r="AK6" s="39" t="s">
        <v>29</v>
      </c>
      <c r="AL6" s="40">
        <v>222.0</v>
      </c>
      <c r="AM6" s="41" t="s">
        <v>322</v>
      </c>
      <c r="AN6" s="42">
        <v>1.629534182289E12</v>
      </c>
      <c r="AO6" s="8" t="b">
        <f t="shared" si="9"/>
        <v>1</v>
      </c>
      <c r="AP6" s="39" t="s">
        <v>29</v>
      </c>
      <c r="AQ6" s="40">
        <v>177.0</v>
      </c>
      <c r="AR6" s="41" t="s">
        <v>325</v>
      </c>
      <c r="AS6" s="42">
        <v>1.629534694141E12</v>
      </c>
    </row>
    <row r="7">
      <c r="A7" s="8" t="b">
        <f t="shared" si="1"/>
        <v>1</v>
      </c>
      <c r="B7" s="39" t="s">
        <v>31</v>
      </c>
      <c r="C7" s="40">
        <v>208.0</v>
      </c>
      <c r="D7" s="41" t="s">
        <v>317</v>
      </c>
      <c r="E7" s="42">
        <v>1.629522298354E12</v>
      </c>
      <c r="F7" s="8" t="b">
        <f t="shared" si="2"/>
        <v>1</v>
      </c>
      <c r="G7" s="39" t="s">
        <v>31</v>
      </c>
      <c r="H7" s="40">
        <v>290.0</v>
      </c>
      <c r="I7" s="41" t="s">
        <v>323</v>
      </c>
      <c r="J7" s="42">
        <v>1.629522920371E12</v>
      </c>
      <c r="K7" s="8" t="b">
        <f t="shared" si="3"/>
        <v>1</v>
      </c>
      <c r="L7" s="39" t="s">
        <v>31</v>
      </c>
      <c r="M7" s="40">
        <v>268.0</v>
      </c>
      <c r="N7" s="41" t="s">
        <v>324</v>
      </c>
      <c r="O7" s="42">
        <v>1.62952440435E12</v>
      </c>
      <c r="P7" s="8" t="b">
        <f t="shared" si="4"/>
        <v>1</v>
      </c>
      <c r="Q7" s="39" t="s">
        <v>31</v>
      </c>
      <c r="R7" s="40">
        <v>243.0</v>
      </c>
      <c r="S7" s="41" t="s">
        <v>318</v>
      </c>
      <c r="T7" s="42">
        <v>1.629528763947E12</v>
      </c>
      <c r="U7" s="8" t="b">
        <f t="shared" si="5"/>
        <v>1</v>
      </c>
      <c r="V7" s="39" t="s">
        <v>31</v>
      </c>
      <c r="W7" s="40">
        <v>202.0</v>
      </c>
      <c r="X7" s="41" t="s">
        <v>319</v>
      </c>
      <c r="Y7" s="42">
        <v>1.629529371643E12</v>
      </c>
      <c r="Z7" s="8" t="b">
        <f t="shared" si="6"/>
        <v>1</v>
      </c>
      <c r="AA7" s="39" t="s">
        <v>31</v>
      </c>
      <c r="AB7" s="40">
        <v>168.0</v>
      </c>
      <c r="AC7" s="41" t="s">
        <v>320</v>
      </c>
      <c r="AD7" s="42">
        <v>1.62952992031E12</v>
      </c>
      <c r="AE7" s="8" t="b">
        <f t="shared" si="7"/>
        <v>1</v>
      </c>
      <c r="AF7" s="39" t="s">
        <v>31</v>
      </c>
      <c r="AG7" s="40">
        <v>284.0</v>
      </c>
      <c r="AH7" s="41" t="s">
        <v>321</v>
      </c>
      <c r="AI7" s="42">
        <v>1.629533305736E12</v>
      </c>
      <c r="AJ7" s="8" t="b">
        <f t="shared" si="8"/>
        <v>1</v>
      </c>
      <c r="AK7" s="39" t="s">
        <v>31</v>
      </c>
      <c r="AL7" s="40">
        <v>354.0</v>
      </c>
      <c r="AM7" s="41" t="s">
        <v>322</v>
      </c>
      <c r="AN7" s="42">
        <v>1.629534182645E12</v>
      </c>
      <c r="AO7" s="8" t="b">
        <f t="shared" si="9"/>
        <v>1</v>
      </c>
      <c r="AP7" s="39" t="s">
        <v>31</v>
      </c>
      <c r="AQ7" s="40">
        <v>268.0</v>
      </c>
      <c r="AR7" s="41" t="s">
        <v>325</v>
      </c>
      <c r="AS7" s="42">
        <v>1.629534694408E12</v>
      </c>
    </row>
    <row r="8">
      <c r="A8" s="8" t="b">
        <f t="shared" si="1"/>
        <v>1</v>
      </c>
      <c r="B8" s="39" t="s">
        <v>35</v>
      </c>
      <c r="C8" s="40">
        <v>192.0</v>
      </c>
      <c r="D8" s="41" t="s">
        <v>317</v>
      </c>
      <c r="E8" s="42">
        <v>1.629522298547E12</v>
      </c>
      <c r="F8" s="8" t="b">
        <f t="shared" si="2"/>
        <v>1</v>
      </c>
      <c r="G8" s="39" t="s">
        <v>35</v>
      </c>
      <c r="H8" s="40">
        <v>285.0</v>
      </c>
      <c r="I8" s="41" t="s">
        <v>323</v>
      </c>
      <c r="J8" s="42">
        <v>1.629522920654E12</v>
      </c>
      <c r="K8" s="8" t="b">
        <f t="shared" si="3"/>
        <v>1</v>
      </c>
      <c r="L8" s="39" t="s">
        <v>35</v>
      </c>
      <c r="M8" s="40">
        <v>201.0</v>
      </c>
      <c r="N8" s="41" t="s">
        <v>324</v>
      </c>
      <c r="O8" s="42">
        <v>1.629524404552E12</v>
      </c>
      <c r="P8" s="8" t="b">
        <f t="shared" si="4"/>
        <v>1</v>
      </c>
      <c r="Q8" s="39" t="s">
        <v>35</v>
      </c>
      <c r="R8" s="40">
        <v>275.0</v>
      </c>
      <c r="S8" s="41" t="s">
        <v>326</v>
      </c>
      <c r="T8" s="42">
        <v>1.629528764228E12</v>
      </c>
      <c r="U8" s="8" t="b">
        <f t="shared" si="5"/>
        <v>1</v>
      </c>
      <c r="V8" s="39" t="s">
        <v>35</v>
      </c>
      <c r="W8" s="40">
        <v>140.0</v>
      </c>
      <c r="X8" s="41" t="s">
        <v>319</v>
      </c>
      <c r="Y8" s="42">
        <v>1.629529371785E12</v>
      </c>
      <c r="Z8" s="8" t="b">
        <f t="shared" si="6"/>
        <v>1</v>
      </c>
      <c r="AA8" s="39" t="s">
        <v>35</v>
      </c>
      <c r="AB8" s="40">
        <v>760.0</v>
      </c>
      <c r="AC8" s="41" t="s">
        <v>327</v>
      </c>
      <c r="AD8" s="42">
        <v>1.629529921074E12</v>
      </c>
      <c r="AE8" s="8" t="b">
        <f t="shared" si="7"/>
        <v>1</v>
      </c>
      <c r="AF8" s="39" t="s">
        <v>35</v>
      </c>
      <c r="AG8" s="40">
        <v>178.0</v>
      </c>
      <c r="AH8" s="41" t="s">
        <v>321</v>
      </c>
      <c r="AI8" s="42">
        <v>1.629533305911E12</v>
      </c>
      <c r="AJ8" s="8" t="b">
        <f t="shared" si="8"/>
        <v>1</v>
      </c>
      <c r="AK8" s="39" t="s">
        <v>35</v>
      </c>
      <c r="AL8" s="40">
        <v>167.0</v>
      </c>
      <c r="AM8" s="41" t="s">
        <v>322</v>
      </c>
      <c r="AN8" s="42">
        <v>1.629534182815E12</v>
      </c>
      <c r="AO8" s="8" t="b">
        <f t="shared" si="9"/>
        <v>1</v>
      </c>
      <c r="AP8" s="39" t="s">
        <v>35</v>
      </c>
      <c r="AQ8" s="40">
        <v>961.0</v>
      </c>
      <c r="AR8" s="41" t="s">
        <v>328</v>
      </c>
      <c r="AS8" s="42">
        <v>1.629534695371E12</v>
      </c>
    </row>
    <row r="9">
      <c r="A9" s="8" t="b">
        <f t="shared" si="1"/>
        <v>1</v>
      </c>
      <c r="B9" s="39" t="s">
        <v>37</v>
      </c>
      <c r="C9" s="40">
        <v>192.0</v>
      </c>
      <c r="D9" s="41" t="s">
        <v>317</v>
      </c>
      <c r="E9" s="42">
        <v>1.629522298739E12</v>
      </c>
      <c r="F9" s="8" t="b">
        <f t="shared" si="2"/>
        <v>1</v>
      </c>
      <c r="G9" s="39" t="s">
        <v>37</v>
      </c>
      <c r="H9" s="40">
        <v>192.0</v>
      </c>
      <c r="I9" s="41" t="s">
        <v>323</v>
      </c>
      <c r="J9" s="42">
        <v>1.62952292085E12</v>
      </c>
      <c r="K9" s="8" t="b">
        <f t="shared" si="3"/>
        <v>1</v>
      </c>
      <c r="L9" s="39" t="s">
        <v>37</v>
      </c>
      <c r="M9" s="40">
        <v>195.0</v>
      </c>
      <c r="N9" s="41" t="s">
        <v>324</v>
      </c>
      <c r="O9" s="42">
        <v>1.629524404759E12</v>
      </c>
      <c r="P9" s="8" t="b">
        <f t="shared" si="4"/>
        <v>1</v>
      </c>
      <c r="Q9" s="39" t="s">
        <v>37</v>
      </c>
      <c r="R9" s="40">
        <v>190.0</v>
      </c>
      <c r="S9" s="41" t="s">
        <v>326</v>
      </c>
      <c r="T9" s="42">
        <v>1.629528764419E12</v>
      </c>
      <c r="U9" s="8" t="b">
        <f t="shared" si="5"/>
        <v>1</v>
      </c>
      <c r="V9" s="39" t="s">
        <v>37</v>
      </c>
      <c r="W9" s="40">
        <v>151.0</v>
      </c>
      <c r="X9" s="41" t="s">
        <v>319</v>
      </c>
      <c r="Y9" s="42">
        <v>1.629529371937E12</v>
      </c>
      <c r="Z9" s="8" t="b">
        <f t="shared" si="6"/>
        <v>1</v>
      </c>
      <c r="AA9" s="39" t="s">
        <v>37</v>
      </c>
      <c r="AB9" s="40">
        <v>234.0</v>
      </c>
      <c r="AC9" s="41" t="s">
        <v>327</v>
      </c>
      <c r="AD9" s="42">
        <v>1.629529921306E12</v>
      </c>
      <c r="AE9" s="8" t="b">
        <f t="shared" si="7"/>
        <v>1</v>
      </c>
      <c r="AF9" s="39" t="s">
        <v>37</v>
      </c>
      <c r="AG9" s="40">
        <v>546.0</v>
      </c>
      <c r="AH9" s="41" t="s">
        <v>329</v>
      </c>
      <c r="AI9" s="42">
        <v>1.629533306468E12</v>
      </c>
      <c r="AJ9" s="8" t="b">
        <f t="shared" si="8"/>
        <v>1</v>
      </c>
      <c r="AK9" s="39" t="s">
        <v>37</v>
      </c>
      <c r="AL9" s="40">
        <v>161.0</v>
      </c>
      <c r="AM9" s="41" t="s">
        <v>322</v>
      </c>
      <c r="AN9" s="42">
        <v>1.629534182973E12</v>
      </c>
      <c r="AO9" s="8" t="b">
        <f t="shared" si="9"/>
        <v>1</v>
      </c>
      <c r="AP9" s="39" t="s">
        <v>37</v>
      </c>
      <c r="AQ9" s="40">
        <v>216.0</v>
      </c>
      <c r="AR9" s="41" t="s">
        <v>328</v>
      </c>
      <c r="AS9" s="42">
        <v>1.629534695587E12</v>
      </c>
    </row>
    <row r="10">
      <c r="A10" s="8" t="b">
        <f t="shared" si="1"/>
        <v>1</v>
      </c>
      <c r="B10" s="39" t="s">
        <v>41</v>
      </c>
      <c r="C10" s="40">
        <v>524.0</v>
      </c>
      <c r="D10" s="41" t="s">
        <v>330</v>
      </c>
      <c r="E10" s="42">
        <v>1.629522299265E12</v>
      </c>
      <c r="F10" s="8" t="b">
        <f t="shared" si="2"/>
        <v>1</v>
      </c>
      <c r="G10" s="39" t="s">
        <v>41</v>
      </c>
      <c r="H10" s="40">
        <v>540.0</v>
      </c>
      <c r="I10" s="41" t="s">
        <v>331</v>
      </c>
      <c r="J10" s="42">
        <v>1.6295229214E12</v>
      </c>
      <c r="K10" s="8" t="b">
        <f t="shared" si="3"/>
        <v>1</v>
      </c>
      <c r="L10" s="39" t="s">
        <v>41</v>
      </c>
      <c r="M10" s="40">
        <v>377.0</v>
      </c>
      <c r="N10" s="41" t="s">
        <v>332</v>
      </c>
      <c r="O10" s="42">
        <v>1.629524405127E12</v>
      </c>
      <c r="P10" s="8" t="b">
        <f t="shared" si="4"/>
        <v>1</v>
      </c>
      <c r="Q10" s="39" t="s">
        <v>41</v>
      </c>
      <c r="R10" s="40">
        <v>517.0</v>
      </c>
      <c r="S10" s="41" t="s">
        <v>326</v>
      </c>
      <c r="T10" s="42">
        <v>1.629528764929E12</v>
      </c>
      <c r="U10" s="8" t="b">
        <f t="shared" si="5"/>
        <v>1</v>
      </c>
      <c r="V10" s="39" t="s">
        <v>41</v>
      </c>
      <c r="W10" s="40">
        <v>573.0</v>
      </c>
      <c r="X10" s="41" t="s">
        <v>333</v>
      </c>
      <c r="Y10" s="42">
        <v>1.629529372512E12</v>
      </c>
      <c r="Z10" s="8" t="b">
        <f t="shared" si="6"/>
        <v>1</v>
      </c>
      <c r="AA10" s="39" t="s">
        <v>41</v>
      </c>
      <c r="AB10" s="40">
        <v>456.0</v>
      </c>
      <c r="AC10" s="41" t="s">
        <v>327</v>
      </c>
      <c r="AD10" s="42">
        <v>1.629529921761E12</v>
      </c>
      <c r="AE10" s="8" t="b">
        <f t="shared" si="7"/>
        <v>1</v>
      </c>
      <c r="AF10" s="39" t="s">
        <v>41</v>
      </c>
      <c r="AG10" s="40">
        <v>661.0</v>
      </c>
      <c r="AH10" s="41" t="s">
        <v>334</v>
      </c>
      <c r="AI10" s="42">
        <v>1.629533307137E12</v>
      </c>
      <c r="AJ10" s="8" t="b">
        <f t="shared" si="8"/>
        <v>1</v>
      </c>
      <c r="AK10" s="39" t="s">
        <v>41</v>
      </c>
      <c r="AL10" s="40">
        <v>422.0</v>
      </c>
      <c r="AM10" s="41" t="s">
        <v>335</v>
      </c>
      <c r="AN10" s="42">
        <v>1.629534183398E12</v>
      </c>
      <c r="AO10" s="8" t="b">
        <f t="shared" si="9"/>
        <v>1</v>
      </c>
      <c r="AP10" s="39" t="s">
        <v>47</v>
      </c>
      <c r="AQ10" s="40">
        <v>289.0</v>
      </c>
      <c r="AR10" s="41" t="s">
        <v>328</v>
      </c>
      <c r="AS10" s="42">
        <v>1.629534695875E12</v>
      </c>
    </row>
    <row r="11">
      <c r="A11" s="8" t="b">
        <f t="shared" si="1"/>
        <v>1</v>
      </c>
      <c r="B11" s="39" t="s">
        <v>47</v>
      </c>
      <c r="C11" s="40">
        <v>681.0</v>
      </c>
      <c r="D11" s="41" t="s">
        <v>330</v>
      </c>
      <c r="E11" s="42">
        <v>1.629522299944E12</v>
      </c>
      <c r="F11" s="8" t="b">
        <f t="shared" si="2"/>
        <v>1</v>
      </c>
      <c r="G11" s="39" t="s">
        <v>47</v>
      </c>
      <c r="H11" s="40">
        <v>255.0</v>
      </c>
      <c r="I11" s="41" t="s">
        <v>331</v>
      </c>
      <c r="J11" s="42">
        <v>1.629522921641E12</v>
      </c>
      <c r="K11" s="8" t="b">
        <f t="shared" si="3"/>
        <v>1</v>
      </c>
      <c r="L11" s="39" t="s">
        <v>47</v>
      </c>
      <c r="M11" s="40">
        <v>472.0</v>
      </c>
      <c r="N11" s="41" t="s">
        <v>332</v>
      </c>
      <c r="O11" s="42">
        <v>1.6295244056E12</v>
      </c>
      <c r="P11" s="8" t="b">
        <f t="shared" si="4"/>
        <v>1</v>
      </c>
      <c r="Q11" s="39" t="s">
        <v>47</v>
      </c>
      <c r="R11" s="40">
        <v>774.0</v>
      </c>
      <c r="S11" s="41" t="s">
        <v>336</v>
      </c>
      <c r="T11" s="42">
        <v>1.629528765711E12</v>
      </c>
      <c r="U11" s="8" t="b">
        <f t="shared" si="5"/>
        <v>1</v>
      </c>
      <c r="V11" s="39" t="s">
        <v>47</v>
      </c>
      <c r="W11" s="40">
        <v>206.0</v>
      </c>
      <c r="X11" s="41" t="s">
        <v>333</v>
      </c>
      <c r="Y11" s="42">
        <v>1.629529372715E12</v>
      </c>
      <c r="Z11" s="8" t="b">
        <f t="shared" si="6"/>
        <v>1</v>
      </c>
      <c r="AA11" s="39" t="s">
        <v>47</v>
      </c>
      <c r="AB11" s="40">
        <v>464.0</v>
      </c>
      <c r="AC11" s="41" t="s">
        <v>337</v>
      </c>
      <c r="AD11" s="42">
        <v>1.629529922228E12</v>
      </c>
      <c r="AE11" s="8" t="b">
        <f t="shared" si="7"/>
        <v>1</v>
      </c>
      <c r="AF11" s="39" t="s">
        <v>47</v>
      </c>
      <c r="AG11" s="40">
        <v>246.0</v>
      </c>
      <c r="AH11" s="41" t="s">
        <v>334</v>
      </c>
      <c r="AI11" s="42">
        <v>1.629533307375E12</v>
      </c>
      <c r="AJ11" s="8" t="b">
        <f t="shared" si="8"/>
        <v>1</v>
      </c>
      <c r="AK11" s="39" t="s">
        <v>47</v>
      </c>
      <c r="AL11" s="40">
        <v>247.0</v>
      </c>
      <c r="AM11" s="41" t="s">
        <v>335</v>
      </c>
      <c r="AN11" s="42">
        <v>1.629534183643E12</v>
      </c>
      <c r="AO11" s="8" t="b">
        <f t="shared" si="9"/>
        <v>1</v>
      </c>
      <c r="AP11" s="39" t="s">
        <v>37</v>
      </c>
      <c r="AQ11" s="40">
        <v>458.0</v>
      </c>
      <c r="AR11" s="41" t="s">
        <v>338</v>
      </c>
      <c r="AS11" s="42">
        <v>1.629534696333E12</v>
      </c>
    </row>
    <row r="12">
      <c r="A12" s="8" t="b">
        <f t="shared" si="1"/>
        <v>0</v>
      </c>
      <c r="B12" s="39" t="s">
        <v>49</v>
      </c>
      <c r="C12" s="40">
        <v>1949.0</v>
      </c>
      <c r="D12" s="41" t="s">
        <v>339</v>
      </c>
      <c r="E12" s="42">
        <v>1.629522301895E12</v>
      </c>
      <c r="F12" s="8" t="b">
        <f t="shared" si="2"/>
        <v>0</v>
      </c>
      <c r="G12" s="39" t="s">
        <v>49</v>
      </c>
      <c r="H12" s="40">
        <v>745.0</v>
      </c>
      <c r="I12" s="41" t="s">
        <v>340</v>
      </c>
      <c r="J12" s="42">
        <v>1.629522922398E12</v>
      </c>
      <c r="K12" s="8" t="b">
        <f t="shared" si="3"/>
        <v>0</v>
      </c>
      <c r="L12" s="39" t="s">
        <v>49</v>
      </c>
      <c r="M12" s="40">
        <v>1669.0</v>
      </c>
      <c r="N12" s="41" t="s">
        <v>341</v>
      </c>
      <c r="O12" s="42">
        <v>1.629524407265E12</v>
      </c>
      <c r="P12" s="8" t="b">
        <f t="shared" si="4"/>
        <v>0</v>
      </c>
      <c r="Q12" s="39" t="s">
        <v>49</v>
      </c>
      <c r="R12" s="40">
        <v>1188.0</v>
      </c>
      <c r="S12" s="41" t="s">
        <v>342</v>
      </c>
      <c r="T12" s="42">
        <v>1.629528766897E12</v>
      </c>
      <c r="U12" s="8" t="b">
        <f t="shared" si="5"/>
        <v>1</v>
      </c>
      <c r="V12" s="39" t="s">
        <v>37</v>
      </c>
      <c r="W12" s="40">
        <v>409.0</v>
      </c>
      <c r="X12" s="41" t="s">
        <v>343</v>
      </c>
      <c r="Y12" s="42">
        <v>1.629529373138E12</v>
      </c>
      <c r="Z12" s="8" t="b">
        <f t="shared" si="6"/>
        <v>1</v>
      </c>
      <c r="AA12" s="39" t="s">
        <v>37</v>
      </c>
      <c r="AB12" s="40">
        <v>452.0</v>
      </c>
      <c r="AC12" s="41" t="s">
        <v>337</v>
      </c>
      <c r="AD12" s="42">
        <v>1.629529922679E12</v>
      </c>
      <c r="AE12" s="8" t="b">
        <f t="shared" si="7"/>
        <v>1</v>
      </c>
      <c r="AF12" s="39" t="s">
        <v>37</v>
      </c>
      <c r="AG12" s="40">
        <v>461.0</v>
      </c>
      <c r="AH12" s="41" t="s">
        <v>334</v>
      </c>
      <c r="AI12" s="42">
        <v>1.629533307826E12</v>
      </c>
      <c r="AJ12" s="8" t="b">
        <f t="shared" si="8"/>
        <v>1</v>
      </c>
      <c r="AK12" s="39" t="s">
        <v>37</v>
      </c>
      <c r="AL12" s="40">
        <v>241.0</v>
      </c>
      <c r="AM12" s="41" t="s">
        <v>335</v>
      </c>
      <c r="AN12" s="42">
        <v>1.629534183884E12</v>
      </c>
      <c r="AO12" s="8" t="b">
        <f t="shared" si="9"/>
        <v>1</v>
      </c>
      <c r="AP12" s="39" t="s">
        <v>41</v>
      </c>
      <c r="AQ12" s="40">
        <v>360.0</v>
      </c>
      <c r="AR12" s="41" t="s">
        <v>338</v>
      </c>
      <c r="AS12" s="42">
        <v>1.629534696693E12</v>
      </c>
    </row>
    <row r="13">
      <c r="A13" s="8" t="b">
        <f t="shared" si="1"/>
        <v>1</v>
      </c>
      <c r="B13" s="39" t="s">
        <v>55</v>
      </c>
      <c r="C13" s="40">
        <v>1799.0</v>
      </c>
      <c r="D13" s="41" t="s">
        <v>344</v>
      </c>
      <c r="E13" s="42">
        <v>1.629522303693E12</v>
      </c>
      <c r="F13" s="8" t="b">
        <f t="shared" si="2"/>
        <v>1</v>
      </c>
      <c r="G13" s="39" t="s">
        <v>55</v>
      </c>
      <c r="H13" s="40">
        <v>2752.0</v>
      </c>
      <c r="I13" s="41" t="s">
        <v>345</v>
      </c>
      <c r="J13" s="42">
        <v>1.629522925144E12</v>
      </c>
      <c r="K13" s="8" t="b">
        <f t="shared" si="3"/>
        <v>1</v>
      </c>
      <c r="L13" s="39" t="s">
        <v>55</v>
      </c>
      <c r="M13" s="40">
        <v>1199.0</v>
      </c>
      <c r="N13" s="41" t="s">
        <v>346</v>
      </c>
      <c r="O13" s="42">
        <v>1.629524408466E12</v>
      </c>
      <c r="P13" s="8" t="b">
        <f t="shared" si="4"/>
        <v>1</v>
      </c>
      <c r="Q13" s="39" t="s">
        <v>55</v>
      </c>
      <c r="R13" s="40">
        <v>1104.0</v>
      </c>
      <c r="S13" s="41" t="s">
        <v>347</v>
      </c>
      <c r="T13" s="42">
        <v>1.629528767996E12</v>
      </c>
      <c r="U13" s="8" t="b">
        <f t="shared" si="5"/>
        <v>1</v>
      </c>
      <c r="V13" s="39" t="s">
        <v>35</v>
      </c>
      <c r="W13" s="40">
        <v>285.0</v>
      </c>
      <c r="X13" s="41" t="s">
        <v>343</v>
      </c>
      <c r="Y13" s="42">
        <v>1.629529373425E12</v>
      </c>
      <c r="Z13" s="8" t="b">
        <f t="shared" si="6"/>
        <v>1</v>
      </c>
      <c r="AA13" s="39" t="s">
        <v>35</v>
      </c>
      <c r="AB13" s="40">
        <v>192.0</v>
      </c>
      <c r="AC13" s="41" t="s">
        <v>337</v>
      </c>
      <c r="AD13" s="42">
        <v>1.629529922868E12</v>
      </c>
      <c r="AE13" s="8" t="b">
        <f t="shared" si="7"/>
        <v>1</v>
      </c>
      <c r="AF13" s="39" t="s">
        <v>35</v>
      </c>
      <c r="AG13" s="40">
        <v>209.0</v>
      </c>
      <c r="AH13" s="41" t="s">
        <v>348</v>
      </c>
      <c r="AI13" s="42">
        <v>1.629533308034E12</v>
      </c>
      <c r="AJ13" s="8" t="b">
        <f t="shared" si="8"/>
        <v>1</v>
      </c>
      <c r="AK13" s="39" t="s">
        <v>35</v>
      </c>
      <c r="AL13" s="40">
        <v>160.0</v>
      </c>
      <c r="AM13" s="41" t="s">
        <v>349</v>
      </c>
      <c r="AN13" s="42">
        <v>1.629534184042E12</v>
      </c>
      <c r="AO13" s="8" t="b">
        <f t="shared" si="9"/>
        <v>1</v>
      </c>
      <c r="AP13" s="39" t="s">
        <v>47</v>
      </c>
      <c r="AQ13" s="40">
        <v>234.0</v>
      </c>
      <c r="AR13" s="41" t="s">
        <v>338</v>
      </c>
      <c r="AS13" s="42">
        <v>1.62953469693E12</v>
      </c>
    </row>
    <row r="14">
      <c r="A14" s="8" t="b">
        <f t="shared" si="1"/>
        <v>1</v>
      </c>
      <c r="B14" s="39" t="s">
        <v>23</v>
      </c>
      <c r="C14" s="40">
        <v>954.0</v>
      </c>
      <c r="D14" s="41" t="s">
        <v>350</v>
      </c>
      <c r="E14" s="42">
        <v>1.629522304649E12</v>
      </c>
      <c r="F14" s="8" t="b">
        <f t="shared" si="2"/>
        <v>1</v>
      </c>
      <c r="G14" s="39" t="s">
        <v>23</v>
      </c>
      <c r="H14" s="40">
        <v>811.0</v>
      </c>
      <c r="I14" s="41" t="s">
        <v>345</v>
      </c>
      <c r="J14" s="42">
        <v>1.629522925952E12</v>
      </c>
      <c r="K14" s="8" t="b">
        <f t="shared" si="3"/>
        <v>1</v>
      </c>
      <c r="L14" s="39" t="s">
        <v>23</v>
      </c>
      <c r="M14" s="40">
        <v>972.0</v>
      </c>
      <c r="N14" s="41" t="s">
        <v>351</v>
      </c>
      <c r="O14" s="42">
        <v>1.629524409436E12</v>
      </c>
      <c r="P14" s="8" t="b">
        <f t="shared" si="4"/>
        <v>1</v>
      </c>
      <c r="Q14" s="39" t="s">
        <v>23</v>
      </c>
      <c r="R14" s="40">
        <v>920.0</v>
      </c>
      <c r="S14" s="41" t="s">
        <v>352</v>
      </c>
      <c r="T14" s="42">
        <v>1.629528768915E12</v>
      </c>
      <c r="U14" s="8" t="b">
        <f t="shared" si="5"/>
        <v>1</v>
      </c>
      <c r="V14" s="39" t="s">
        <v>26</v>
      </c>
      <c r="W14" s="40">
        <v>286.0</v>
      </c>
      <c r="X14" s="41" t="s">
        <v>343</v>
      </c>
      <c r="Y14" s="42">
        <v>1.629529373696E12</v>
      </c>
      <c r="Z14" s="8" t="b">
        <f t="shared" si="6"/>
        <v>1</v>
      </c>
      <c r="AA14" s="39" t="s">
        <v>26</v>
      </c>
      <c r="AB14" s="40">
        <v>318.0</v>
      </c>
      <c r="AC14" s="41" t="s">
        <v>353</v>
      </c>
      <c r="AD14" s="42">
        <v>1.629529923193E12</v>
      </c>
      <c r="AE14" s="8" t="b">
        <f t="shared" si="7"/>
        <v>1</v>
      </c>
      <c r="AF14" s="39" t="s">
        <v>26</v>
      </c>
      <c r="AG14" s="40">
        <v>393.0</v>
      </c>
      <c r="AH14" s="41" t="s">
        <v>348</v>
      </c>
      <c r="AI14" s="42">
        <v>1.629533308429E12</v>
      </c>
      <c r="AJ14" s="8" t="b">
        <f t="shared" si="8"/>
        <v>1</v>
      </c>
      <c r="AK14" s="39" t="s">
        <v>26</v>
      </c>
      <c r="AL14" s="40">
        <v>200.0</v>
      </c>
      <c r="AM14" s="41" t="s">
        <v>349</v>
      </c>
      <c r="AN14" s="42">
        <v>1.629534184242E12</v>
      </c>
      <c r="AO14" s="8" t="b">
        <f t="shared" si="9"/>
        <v>1</v>
      </c>
      <c r="AP14" s="39" t="s">
        <v>37</v>
      </c>
      <c r="AQ14" s="40">
        <v>292.0</v>
      </c>
      <c r="AR14" s="41" t="s">
        <v>354</v>
      </c>
      <c r="AS14" s="42">
        <v>1.629534697217E12</v>
      </c>
    </row>
    <row r="15">
      <c r="A15" s="8" t="b">
        <f t="shared" si="1"/>
        <v>1</v>
      </c>
      <c r="B15" s="39" t="s">
        <v>23</v>
      </c>
      <c r="C15" s="40">
        <v>162.0</v>
      </c>
      <c r="D15" s="41" t="s">
        <v>350</v>
      </c>
      <c r="E15" s="42">
        <v>1.629522304809E12</v>
      </c>
      <c r="F15" s="8" t="b">
        <f t="shared" si="2"/>
        <v>1</v>
      </c>
      <c r="G15" s="39" t="s">
        <v>23</v>
      </c>
      <c r="H15" s="40">
        <v>150.0</v>
      </c>
      <c r="I15" s="41" t="s">
        <v>355</v>
      </c>
      <c r="J15" s="42">
        <v>1.629522926102E12</v>
      </c>
      <c r="K15" s="8" t="b">
        <f t="shared" si="3"/>
        <v>1</v>
      </c>
      <c r="L15" s="39" t="s">
        <v>23</v>
      </c>
      <c r="M15" s="40">
        <v>185.0</v>
      </c>
      <c r="N15" s="41" t="s">
        <v>351</v>
      </c>
      <c r="O15" s="42">
        <v>1.629524409623E12</v>
      </c>
      <c r="P15" s="8" t="b">
        <f t="shared" si="4"/>
        <v>1</v>
      </c>
      <c r="Q15" s="39" t="s">
        <v>23</v>
      </c>
      <c r="R15" s="40">
        <v>176.0</v>
      </c>
      <c r="S15" s="41" t="s">
        <v>356</v>
      </c>
      <c r="T15" s="42">
        <v>1.629528769091E12</v>
      </c>
      <c r="U15" s="8" t="b">
        <f t="shared" si="5"/>
        <v>1</v>
      </c>
      <c r="V15" s="39" t="s">
        <v>60</v>
      </c>
      <c r="W15" s="40">
        <v>209.0</v>
      </c>
      <c r="X15" s="41" t="s">
        <v>343</v>
      </c>
      <c r="Y15" s="42">
        <v>1.629529373903E12</v>
      </c>
      <c r="Z15" s="8" t="b">
        <f t="shared" si="6"/>
        <v>1</v>
      </c>
      <c r="AA15" s="39" t="s">
        <v>60</v>
      </c>
      <c r="AB15" s="40">
        <v>284.0</v>
      </c>
      <c r="AC15" s="41" t="s">
        <v>353</v>
      </c>
      <c r="AD15" s="42">
        <v>1.629529923476E12</v>
      </c>
      <c r="AE15" s="8" t="b">
        <f t="shared" si="7"/>
        <v>1</v>
      </c>
      <c r="AF15" s="39" t="s">
        <v>60</v>
      </c>
      <c r="AG15" s="40">
        <v>1221.0</v>
      </c>
      <c r="AH15" s="41" t="s">
        <v>357</v>
      </c>
      <c r="AI15" s="42">
        <v>1.62953330965E12</v>
      </c>
      <c r="AJ15" s="8" t="b">
        <f t="shared" si="8"/>
        <v>1</v>
      </c>
      <c r="AK15" s="39" t="s">
        <v>60</v>
      </c>
      <c r="AL15" s="40">
        <v>109.0</v>
      </c>
      <c r="AM15" s="41" t="s">
        <v>349</v>
      </c>
      <c r="AN15" s="42">
        <v>1.629534184353E12</v>
      </c>
      <c r="AO15" s="8" t="b">
        <f t="shared" si="9"/>
        <v>1</v>
      </c>
      <c r="AP15" s="39" t="s">
        <v>35</v>
      </c>
      <c r="AQ15" s="40">
        <v>169.0</v>
      </c>
      <c r="AR15" s="41" t="s">
        <v>354</v>
      </c>
      <c r="AS15" s="42">
        <v>1.629534697387E12</v>
      </c>
    </row>
    <row r="16">
      <c r="A16" s="8" t="b">
        <f t="shared" si="1"/>
        <v>1</v>
      </c>
      <c r="B16" s="39" t="s">
        <v>47</v>
      </c>
      <c r="C16" s="40">
        <v>268.0</v>
      </c>
      <c r="D16" s="41" t="s">
        <v>358</v>
      </c>
      <c r="E16" s="42">
        <v>1.629522305086E12</v>
      </c>
      <c r="F16" s="8" t="b">
        <f t="shared" si="2"/>
        <v>1</v>
      </c>
      <c r="G16" s="39" t="s">
        <v>47</v>
      </c>
      <c r="H16" s="40">
        <v>263.0</v>
      </c>
      <c r="I16" s="41" t="s">
        <v>355</v>
      </c>
      <c r="J16" s="42">
        <v>1.629522926362E12</v>
      </c>
      <c r="K16" s="8" t="b">
        <f t="shared" si="3"/>
        <v>1</v>
      </c>
      <c r="L16" s="39" t="s">
        <v>47</v>
      </c>
      <c r="M16" s="40">
        <v>537.0</v>
      </c>
      <c r="N16" s="41" t="s">
        <v>359</v>
      </c>
      <c r="O16" s="42">
        <v>1.629524410158E12</v>
      </c>
      <c r="P16" s="8" t="b">
        <f t="shared" si="4"/>
        <v>1</v>
      </c>
      <c r="Q16" s="39" t="s">
        <v>47</v>
      </c>
      <c r="R16" s="40">
        <v>328.0</v>
      </c>
      <c r="S16" s="41" t="s">
        <v>356</v>
      </c>
      <c r="T16" s="42">
        <v>1.62952876942E12</v>
      </c>
      <c r="U16" s="8" t="b">
        <f t="shared" si="5"/>
        <v>1</v>
      </c>
      <c r="V16" s="39" t="s">
        <v>47</v>
      </c>
      <c r="W16" s="40">
        <v>380.0</v>
      </c>
      <c r="X16" s="41" t="s">
        <v>360</v>
      </c>
      <c r="Y16" s="42">
        <v>1.629529374284E12</v>
      </c>
      <c r="Z16" s="8" t="b">
        <f t="shared" si="6"/>
        <v>1</v>
      </c>
      <c r="AA16" s="39" t="s">
        <v>47</v>
      </c>
      <c r="AB16" s="40">
        <v>247.0</v>
      </c>
      <c r="AC16" s="41" t="s">
        <v>353</v>
      </c>
      <c r="AD16" s="42">
        <v>1.629529923721E12</v>
      </c>
      <c r="AE16" s="8" t="b">
        <f t="shared" si="7"/>
        <v>1</v>
      </c>
      <c r="AF16" s="39" t="s">
        <v>47</v>
      </c>
      <c r="AG16" s="40">
        <v>562.0</v>
      </c>
      <c r="AH16" s="41" t="s">
        <v>361</v>
      </c>
      <c r="AI16" s="42">
        <v>1.629533310209E12</v>
      </c>
      <c r="AJ16" s="8" t="b">
        <f t="shared" si="8"/>
        <v>1</v>
      </c>
      <c r="AK16" s="39" t="s">
        <v>47</v>
      </c>
      <c r="AL16" s="40">
        <v>246.0</v>
      </c>
      <c r="AM16" s="41" t="s">
        <v>349</v>
      </c>
      <c r="AN16" s="42">
        <v>1.629534184596E12</v>
      </c>
      <c r="AO16" s="8" t="b">
        <f t="shared" si="9"/>
        <v>1</v>
      </c>
      <c r="AP16" s="39" t="s">
        <v>26</v>
      </c>
      <c r="AQ16" s="40">
        <v>223.0</v>
      </c>
      <c r="AR16" s="41" t="s">
        <v>354</v>
      </c>
      <c r="AS16" s="42">
        <v>1.629534697613E12</v>
      </c>
    </row>
    <row r="17">
      <c r="A17" s="8" t="b">
        <f t="shared" si="1"/>
        <v>1</v>
      </c>
      <c r="B17" s="39" t="s">
        <v>62</v>
      </c>
      <c r="C17" s="40">
        <v>792.0</v>
      </c>
      <c r="D17" s="41" t="s">
        <v>358</v>
      </c>
      <c r="E17" s="42">
        <v>1.629522305873E12</v>
      </c>
      <c r="F17" s="8" t="b">
        <f t="shared" si="2"/>
        <v>1</v>
      </c>
      <c r="G17" s="39" t="s">
        <v>62</v>
      </c>
      <c r="H17" s="40">
        <v>232.0</v>
      </c>
      <c r="I17" s="41" t="s">
        <v>355</v>
      </c>
      <c r="J17" s="42">
        <v>1.629522926596E12</v>
      </c>
      <c r="K17" s="8" t="b">
        <f t="shared" si="3"/>
        <v>1</v>
      </c>
      <c r="L17" s="39" t="s">
        <v>62</v>
      </c>
      <c r="M17" s="40">
        <v>483.0</v>
      </c>
      <c r="N17" s="41" t="s">
        <v>359</v>
      </c>
      <c r="O17" s="42">
        <v>1.629524410641E12</v>
      </c>
      <c r="P17" s="8" t="b">
        <f t="shared" si="4"/>
        <v>1</v>
      </c>
      <c r="Q17" s="39" t="s">
        <v>62</v>
      </c>
      <c r="R17" s="40">
        <v>385.0</v>
      </c>
      <c r="S17" s="41" t="s">
        <v>356</v>
      </c>
      <c r="T17" s="42">
        <v>1.629528769805E12</v>
      </c>
      <c r="U17" s="8" t="b">
        <f t="shared" si="5"/>
        <v>1</v>
      </c>
      <c r="V17" s="39" t="s">
        <v>29</v>
      </c>
      <c r="W17" s="40">
        <v>564.0</v>
      </c>
      <c r="X17" s="41" t="s">
        <v>360</v>
      </c>
      <c r="Y17" s="42">
        <v>1.629529374848E12</v>
      </c>
      <c r="Z17" s="8" t="b">
        <f t="shared" si="6"/>
        <v>0</v>
      </c>
      <c r="AA17" s="39" t="s">
        <v>49</v>
      </c>
      <c r="AB17" s="40">
        <v>681.0</v>
      </c>
      <c r="AC17" s="41" t="s">
        <v>362</v>
      </c>
      <c r="AD17" s="42">
        <v>1.629529924401E12</v>
      </c>
      <c r="AE17" s="8" t="b">
        <f t="shared" si="7"/>
        <v>0</v>
      </c>
      <c r="AF17" s="39" t="s">
        <v>49</v>
      </c>
      <c r="AG17" s="40">
        <v>676.0</v>
      </c>
      <c r="AH17" s="41" t="s">
        <v>361</v>
      </c>
      <c r="AI17" s="42">
        <v>1.629533310889E12</v>
      </c>
      <c r="AJ17" s="8" t="b">
        <f t="shared" si="8"/>
        <v>0</v>
      </c>
      <c r="AK17" s="39" t="s">
        <v>49</v>
      </c>
      <c r="AL17" s="40">
        <v>466.0</v>
      </c>
      <c r="AM17" s="41" t="s">
        <v>363</v>
      </c>
      <c r="AN17" s="42">
        <v>1.629534185063E12</v>
      </c>
      <c r="AO17" s="8" t="b">
        <f t="shared" si="9"/>
        <v>1</v>
      </c>
      <c r="AP17" s="39" t="s">
        <v>60</v>
      </c>
      <c r="AQ17" s="40">
        <v>320.0</v>
      </c>
      <c r="AR17" s="41" t="s">
        <v>354</v>
      </c>
      <c r="AS17" s="42">
        <v>1.629534697933E12</v>
      </c>
    </row>
    <row r="18">
      <c r="A18" s="8" t="b">
        <f t="shared" si="1"/>
        <v>1</v>
      </c>
      <c r="B18" s="39" t="s">
        <v>26</v>
      </c>
      <c r="C18" s="40">
        <v>208.0</v>
      </c>
      <c r="D18" s="41" t="s">
        <v>364</v>
      </c>
      <c r="E18" s="42">
        <v>1.629522306075E12</v>
      </c>
      <c r="F18" s="8" t="b">
        <f t="shared" si="2"/>
        <v>1</v>
      </c>
      <c r="G18" s="39" t="s">
        <v>26</v>
      </c>
      <c r="H18" s="40">
        <v>191.0</v>
      </c>
      <c r="I18" s="41" t="s">
        <v>355</v>
      </c>
      <c r="J18" s="42">
        <v>1.629522926786E12</v>
      </c>
      <c r="K18" s="8" t="b">
        <f t="shared" si="3"/>
        <v>1</v>
      </c>
      <c r="L18" s="39" t="s">
        <v>26</v>
      </c>
      <c r="M18" s="40">
        <v>158.0</v>
      </c>
      <c r="N18" s="41" t="s">
        <v>359</v>
      </c>
      <c r="O18" s="42">
        <v>1.6295244108E12</v>
      </c>
      <c r="P18" s="8" t="b">
        <f t="shared" si="4"/>
        <v>1</v>
      </c>
      <c r="Q18" s="39" t="s">
        <v>26</v>
      </c>
      <c r="R18" s="40">
        <v>164.0</v>
      </c>
      <c r="S18" s="41" t="s">
        <v>356</v>
      </c>
      <c r="T18" s="42">
        <v>1.629528769968E12</v>
      </c>
      <c r="U18" s="8" t="b">
        <f t="shared" si="5"/>
        <v>1</v>
      </c>
      <c r="V18" s="39" t="s">
        <v>47</v>
      </c>
      <c r="W18" s="40">
        <v>448.0</v>
      </c>
      <c r="X18" s="41" t="s">
        <v>365</v>
      </c>
      <c r="Y18" s="42">
        <v>1.6295293753E12</v>
      </c>
      <c r="Z18" s="8" t="b">
        <f t="shared" si="6"/>
        <v>1</v>
      </c>
      <c r="AA18" s="39" t="s">
        <v>55</v>
      </c>
      <c r="AB18" s="40">
        <v>1365.0</v>
      </c>
      <c r="AC18" s="41" t="s">
        <v>366</v>
      </c>
      <c r="AD18" s="42">
        <v>1.629529925768E12</v>
      </c>
      <c r="AE18" s="8" t="b">
        <f t="shared" si="7"/>
        <v>1</v>
      </c>
      <c r="AF18" s="39" t="s">
        <v>55</v>
      </c>
      <c r="AG18" s="40">
        <v>1397.0</v>
      </c>
      <c r="AH18" s="41" t="s">
        <v>367</v>
      </c>
      <c r="AI18" s="42">
        <v>1.629533312286E12</v>
      </c>
      <c r="AJ18" s="8" t="b">
        <f t="shared" si="8"/>
        <v>1</v>
      </c>
      <c r="AK18" s="39" t="s">
        <v>55</v>
      </c>
      <c r="AL18" s="40">
        <v>937.0</v>
      </c>
      <c r="AM18" s="41" t="s">
        <v>368</v>
      </c>
      <c r="AN18" s="42">
        <v>1.629534186001E12</v>
      </c>
      <c r="AO18" s="8" t="b">
        <f t="shared" si="9"/>
        <v>1</v>
      </c>
      <c r="AP18" s="39" t="s">
        <v>47</v>
      </c>
      <c r="AQ18" s="40">
        <v>783.0</v>
      </c>
      <c r="AR18" s="41" t="s">
        <v>369</v>
      </c>
      <c r="AS18" s="42">
        <v>1.629534698715E12</v>
      </c>
    </row>
    <row r="19">
      <c r="A19" s="8" t="b">
        <f t="shared" si="1"/>
        <v>1</v>
      </c>
      <c r="B19" s="39" t="s">
        <v>26</v>
      </c>
      <c r="C19" s="40">
        <v>200.0</v>
      </c>
      <c r="D19" s="41" t="s">
        <v>364</v>
      </c>
      <c r="E19" s="42">
        <v>1.629522306279E12</v>
      </c>
      <c r="F19" s="8" t="b">
        <f t="shared" si="2"/>
        <v>1</v>
      </c>
      <c r="G19" s="39" t="s">
        <v>26</v>
      </c>
      <c r="H19" s="40">
        <v>200.0</v>
      </c>
      <c r="I19" s="41" t="s">
        <v>355</v>
      </c>
      <c r="J19" s="42">
        <v>1.629522926986E12</v>
      </c>
      <c r="K19" s="8" t="b">
        <f t="shared" si="3"/>
        <v>1</v>
      </c>
      <c r="L19" s="39" t="s">
        <v>26</v>
      </c>
      <c r="M19" s="40">
        <v>177.0</v>
      </c>
      <c r="N19" s="41" t="s">
        <v>359</v>
      </c>
      <c r="O19" s="42">
        <v>1.629524410975E12</v>
      </c>
      <c r="P19" s="8" t="b">
        <f t="shared" si="4"/>
        <v>1</v>
      </c>
      <c r="Q19" s="39" t="s">
        <v>26</v>
      </c>
      <c r="R19" s="40">
        <v>176.0</v>
      </c>
      <c r="S19" s="41" t="s">
        <v>370</v>
      </c>
      <c r="T19" s="42">
        <v>1.629528770146E12</v>
      </c>
      <c r="U19" s="8" t="b">
        <f t="shared" si="5"/>
        <v>0</v>
      </c>
      <c r="V19" s="39" t="s">
        <v>49</v>
      </c>
      <c r="W19" s="40">
        <v>488.0</v>
      </c>
      <c r="X19" s="41" t="s">
        <v>365</v>
      </c>
      <c r="Y19" s="42">
        <v>1.629529375785E12</v>
      </c>
      <c r="Z19" s="8" t="b">
        <f t="shared" si="6"/>
        <v>1</v>
      </c>
      <c r="AA19" s="39" t="s">
        <v>23</v>
      </c>
      <c r="AB19" s="40">
        <v>776.0</v>
      </c>
      <c r="AC19" s="41" t="s">
        <v>371</v>
      </c>
      <c r="AD19" s="42">
        <v>1.629529926542E12</v>
      </c>
      <c r="AE19" s="8" t="b">
        <f t="shared" si="7"/>
        <v>1</v>
      </c>
      <c r="AF19" s="39" t="s">
        <v>23</v>
      </c>
      <c r="AG19" s="40">
        <v>786.0</v>
      </c>
      <c r="AH19" s="41" t="s">
        <v>372</v>
      </c>
      <c r="AI19" s="42">
        <v>1.629533313071E12</v>
      </c>
      <c r="AJ19" s="8" t="b">
        <f t="shared" si="8"/>
        <v>1</v>
      </c>
      <c r="AK19" s="39" t="s">
        <v>23</v>
      </c>
      <c r="AL19" s="40">
        <v>660.0</v>
      </c>
      <c r="AM19" s="41" t="s">
        <v>368</v>
      </c>
      <c r="AN19" s="42">
        <v>1.629534186663E12</v>
      </c>
      <c r="AO19" s="8" t="b">
        <f t="shared" si="9"/>
        <v>0</v>
      </c>
      <c r="AP19" s="39" t="s">
        <v>49</v>
      </c>
      <c r="AQ19" s="40">
        <v>429.0</v>
      </c>
      <c r="AR19" s="41" t="s">
        <v>373</v>
      </c>
      <c r="AS19" s="42">
        <v>1.629534699144E12</v>
      </c>
    </row>
    <row r="20">
      <c r="A20" s="8" t="b">
        <f t="shared" si="1"/>
        <v>1</v>
      </c>
      <c r="B20" s="39" t="s">
        <v>37</v>
      </c>
      <c r="C20" s="40">
        <v>260.0</v>
      </c>
      <c r="D20" s="41" t="s">
        <v>364</v>
      </c>
      <c r="E20" s="42">
        <v>1.629522306536E12</v>
      </c>
      <c r="F20" s="8" t="b">
        <f t="shared" si="2"/>
        <v>1</v>
      </c>
      <c r="G20" s="39" t="s">
        <v>37</v>
      </c>
      <c r="H20" s="40">
        <v>252.0</v>
      </c>
      <c r="I20" s="41" t="s">
        <v>374</v>
      </c>
      <c r="J20" s="42">
        <v>1.629522927241E12</v>
      </c>
      <c r="K20" s="8" t="b">
        <f t="shared" si="3"/>
        <v>1</v>
      </c>
      <c r="L20" s="39" t="s">
        <v>37</v>
      </c>
      <c r="M20" s="40">
        <v>275.0</v>
      </c>
      <c r="N20" s="41" t="s">
        <v>375</v>
      </c>
      <c r="O20" s="42">
        <v>1.629524411253E12</v>
      </c>
      <c r="P20" s="8" t="b">
        <f t="shared" si="4"/>
        <v>1</v>
      </c>
      <c r="Q20" s="39" t="s">
        <v>37</v>
      </c>
      <c r="R20" s="40">
        <v>234.0</v>
      </c>
      <c r="S20" s="41" t="s">
        <v>370</v>
      </c>
      <c r="T20" s="42">
        <v>1.62952877038E12</v>
      </c>
      <c r="U20" s="8" t="b">
        <f t="shared" si="5"/>
        <v>1</v>
      </c>
      <c r="V20" s="39" t="s">
        <v>55</v>
      </c>
      <c r="W20" s="40">
        <v>1056.0</v>
      </c>
      <c r="X20" s="41" t="s">
        <v>376</v>
      </c>
      <c r="Y20" s="42">
        <v>1.629529376855E12</v>
      </c>
      <c r="Z20" s="8" t="b">
        <f t="shared" si="6"/>
        <v>1</v>
      </c>
      <c r="AA20" s="39" t="s">
        <v>23</v>
      </c>
      <c r="AB20" s="40">
        <v>151.0</v>
      </c>
      <c r="AC20" s="41" t="s">
        <v>371</v>
      </c>
      <c r="AD20" s="42">
        <v>1.629529926691E12</v>
      </c>
      <c r="AE20" s="8" t="b">
        <f t="shared" si="7"/>
        <v>1</v>
      </c>
      <c r="AF20" s="39" t="s">
        <v>23</v>
      </c>
      <c r="AG20" s="40">
        <v>185.0</v>
      </c>
      <c r="AH20" s="41" t="s">
        <v>372</v>
      </c>
      <c r="AI20" s="42">
        <v>1.629533313256E12</v>
      </c>
      <c r="AJ20" s="8" t="b">
        <f t="shared" si="8"/>
        <v>1</v>
      </c>
      <c r="AK20" s="39" t="s">
        <v>23</v>
      </c>
      <c r="AL20" s="40">
        <v>162.0</v>
      </c>
      <c r="AM20" s="41" t="s">
        <v>368</v>
      </c>
      <c r="AN20" s="42">
        <v>1.629534186825E12</v>
      </c>
      <c r="AO20" s="8" t="b">
        <f t="shared" si="9"/>
        <v>1</v>
      </c>
      <c r="AP20" s="39" t="s">
        <v>55</v>
      </c>
      <c r="AQ20" s="40">
        <v>1005.0</v>
      </c>
      <c r="AR20" s="41" t="s">
        <v>377</v>
      </c>
      <c r="AS20" s="42">
        <v>1.629534700149E12</v>
      </c>
    </row>
    <row r="21">
      <c r="A21" s="8" t="b">
        <f t="shared" si="1"/>
        <v>1</v>
      </c>
      <c r="B21" s="39" t="s">
        <v>47</v>
      </c>
      <c r="C21" s="40">
        <v>155.0</v>
      </c>
      <c r="D21" s="41" t="s">
        <v>364</v>
      </c>
      <c r="E21" s="42">
        <v>1.629522306712E12</v>
      </c>
      <c r="F21" s="8" t="b">
        <f t="shared" si="2"/>
        <v>1</v>
      </c>
      <c r="G21" s="39" t="s">
        <v>47</v>
      </c>
      <c r="H21" s="40">
        <v>147.0</v>
      </c>
      <c r="I21" s="41" t="s">
        <v>374</v>
      </c>
      <c r="J21" s="42">
        <v>1.629522927389E12</v>
      </c>
      <c r="K21" s="8" t="b">
        <f t="shared" si="3"/>
        <v>1</v>
      </c>
      <c r="L21" s="39" t="s">
        <v>47</v>
      </c>
      <c r="M21" s="40">
        <v>204.0</v>
      </c>
      <c r="N21" s="41" t="s">
        <v>375</v>
      </c>
      <c r="O21" s="42">
        <v>1.629524411456E12</v>
      </c>
      <c r="P21" s="8" t="b">
        <f t="shared" si="4"/>
        <v>1</v>
      </c>
      <c r="Q21" s="39" t="s">
        <v>47</v>
      </c>
      <c r="R21" s="40">
        <v>149.0</v>
      </c>
      <c r="S21" s="41" t="s">
        <v>370</v>
      </c>
      <c r="T21" s="42">
        <v>1.629528770528E12</v>
      </c>
      <c r="U21" s="8" t="b">
        <f t="shared" si="5"/>
        <v>1</v>
      </c>
      <c r="V21" s="39" t="s">
        <v>23</v>
      </c>
      <c r="W21" s="40">
        <v>853.0</v>
      </c>
      <c r="X21" s="41" t="s">
        <v>378</v>
      </c>
      <c r="Y21" s="42">
        <v>1.629529377696E12</v>
      </c>
      <c r="Z21" s="8" t="b">
        <f t="shared" si="6"/>
        <v>1</v>
      </c>
      <c r="AA21" s="39" t="s">
        <v>47</v>
      </c>
      <c r="AB21" s="40">
        <v>254.0</v>
      </c>
      <c r="AC21" s="41" t="s">
        <v>371</v>
      </c>
      <c r="AD21" s="42">
        <v>1.629529926947E12</v>
      </c>
      <c r="AE21" s="8" t="b">
        <f t="shared" si="7"/>
        <v>1</v>
      </c>
      <c r="AF21" s="39" t="s">
        <v>47</v>
      </c>
      <c r="AG21" s="40">
        <v>1406.0</v>
      </c>
      <c r="AH21" s="41" t="s">
        <v>379</v>
      </c>
      <c r="AI21" s="42">
        <v>1.629533314663E12</v>
      </c>
      <c r="AJ21" s="8" t="b">
        <f t="shared" si="8"/>
        <v>1</v>
      </c>
      <c r="AK21" s="39" t="s">
        <v>47</v>
      </c>
      <c r="AL21" s="40">
        <v>226.0</v>
      </c>
      <c r="AM21" s="41" t="s">
        <v>380</v>
      </c>
      <c r="AN21" s="42">
        <v>1.629534187047E12</v>
      </c>
      <c r="AO21" s="8" t="b">
        <f t="shared" si="9"/>
        <v>1</v>
      </c>
      <c r="AP21" s="39" t="s">
        <v>23</v>
      </c>
      <c r="AQ21" s="40">
        <v>802.0</v>
      </c>
      <c r="AR21" s="41" t="s">
        <v>377</v>
      </c>
      <c r="AS21" s="42">
        <v>1.629534700951E12</v>
      </c>
    </row>
    <row r="22">
      <c r="A22" s="8" t="b">
        <f t="shared" si="1"/>
        <v>1</v>
      </c>
      <c r="B22" s="39" t="s">
        <v>92</v>
      </c>
      <c r="C22" s="40">
        <v>212.0</v>
      </c>
      <c r="D22" s="41" t="s">
        <v>364</v>
      </c>
      <c r="E22" s="42">
        <v>1.629522306902E12</v>
      </c>
      <c r="F22" s="8" t="b">
        <f t="shared" si="2"/>
        <v>1</v>
      </c>
      <c r="G22" s="39" t="s">
        <v>92</v>
      </c>
      <c r="H22" s="40">
        <v>205.0</v>
      </c>
      <c r="I22" s="41" t="s">
        <v>374</v>
      </c>
      <c r="J22" s="42">
        <v>1.629522927591E12</v>
      </c>
      <c r="K22" s="8" t="b">
        <f t="shared" si="3"/>
        <v>1</v>
      </c>
      <c r="L22" s="39" t="s">
        <v>92</v>
      </c>
      <c r="M22" s="40">
        <v>257.0</v>
      </c>
      <c r="N22" s="41" t="s">
        <v>375</v>
      </c>
      <c r="O22" s="42">
        <v>1.629524411711E12</v>
      </c>
      <c r="P22" s="8" t="b">
        <f t="shared" si="4"/>
        <v>1</v>
      </c>
      <c r="Q22" s="39" t="s">
        <v>92</v>
      </c>
      <c r="R22" s="40">
        <v>210.0</v>
      </c>
      <c r="S22" s="41" t="s">
        <v>370</v>
      </c>
      <c r="T22" s="42">
        <v>1.629528770737E12</v>
      </c>
      <c r="U22" s="8" t="b">
        <f t="shared" si="5"/>
        <v>1</v>
      </c>
      <c r="V22" s="39" t="s">
        <v>23</v>
      </c>
      <c r="W22" s="40">
        <v>151.0</v>
      </c>
      <c r="X22" s="41" t="s">
        <v>378</v>
      </c>
      <c r="Y22" s="42">
        <v>1.629529377845E12</v>
      </c>
      <c r="Z22" s="8" t="b">
        <f t="shared" si="6"/>
        <v>1</v>
      </c>
      <c r="AA22" s="39" t="s">
        <v>62</v>
      </c>
      <c r="AB22" s="40">
        <v>230.0</v>
      </c>
      <c r="AC22" s="41" t="s">
        <v>381</v>
      </c>
      <c r="AD22" s="42">
        <v>1.629529927179E12</v>
      </c>
      <c r="AE22" s="8" t="b">
        <f t="shared" si="7"/>
        <v>1</v>
      </c>
      <c r="AF22" s="39" t="s">
        <v>62</v>
      </c>
      <c r="AG22" s="40">
        <v>257.0</v>
      </c>
      <c r="AH22" s="41" t="s">
        <v>379</v>
      </c>
      <c r="AI22" s="42">
        <v>1.62953331492E12</v>
      </c>
      <c r="AJ22" s="8" t="b">
        <f t="shared" si="8"/>
        <v>1</v>
      </c>
      <c r="AK22" s="39" t="s">
        <v>62</v>
      </c>
      <c r="AL22" s="40">
        <v>223.0</v>
      </c>
      <c r="AM22" s="41" t="s">
        <v>380</v>
      </c>
      <c r="AN22" s="42">
        <v>1.629534187271E12</v>
      </c>
      <c r="AO22" s="8" t="b">
        <f t="shared" si="9"/>
        <v>1</v>
      </c>
      <c r="AP22" s="39" t="s">
        <v>23</v>
      </c>
      <c r="AQ22" s="40">
        <v>161.0</v>
      </c>
      <c r="AR22" s="41" t="s">
        <v>382</v>
      </c>
      <c r="AS22" s="42">
        <v>1.629534701112E12</v>
      </c>
    </row>
    <row r="23">
      <c r="A23" s="8" t="b">
        <f t="shared" si="1"/>
        <v>1</v>
      </c>
      <c r="B23" s="39" t="s">
        <v>97</v>
      </c>
      <c r="C23" s="40">
        <v>285.0</v>
      </c>
      <c r="D23" s="41" t="s">
        <v>383</v>
      </c>
      <c r="E23" s="42">
        <v>1.629522307189E12</v>
      </c>
      <c r="F23" s="8" t="b">
        <f t="shared" si="2"/>
        <v>1</v>
      </c>
      <c r="G23" s="39" t="s">
        <v>97</v>
      </c>
      <c r="H23" s="40">
        <v>242.0</v>
      </c>
      <c r="I23" s="41" t="s">
        <v>374</v>
      </c>
      <c r="J23" s="42">
        <v>1.629522927832E12</v>
      </c>
      <c r="K23" s="8" t="b">
        <f t="shared" si="3"/>
        <v>1</v>
      </c>
      <c r="L23" s="39" t="s">
        <v>97</v>
      </c>
      <c r="M23" s="40">
        <v>217.0</v>
      </c>
      <c r="N23" s="41" t="s">
        <v>375</v>
      </c>
      <c r="O23" s="42">
        <v>1.629524411939E12</v>
      </c>
      <c r="P23" s="8" t="b">
        <f t="shared" si="4"/>
        <v>1</v>
      </c>
      <c r="Q23" s="39" t="s">
        <v>97</v>
      </c>
      <c r="R23" s="40">
        <v>243.0</v>
      </c>
      <c r="S23" s="41" t="s">
        <v>370</v>
      </c>
      <c r="T23" s="42">
        <v>1.629528770981E12</v>
      </c>
      <c r="U23" s="8" t="b">
        <f t="shared" si="5"/>
        <v>1</v>
      </c>
      <c r="V23" s="39" t="s">
        <v>47</v>
      </c>
      <c r="W23" s="40">
        <v>255.0</v>
      </c>
      <c r="X23" s="41" t="s">
        <v>384</v>
      </c>
      <c r="Y23" s="42">
        <v>1.629529378101E12</v>
      </c>
      <c r="Z23" s="8" t="b">
        <f t="shared" si="6"/>
        <v>1</v>
      </c>
      <c r="AA23" s="39" t="s">
        <v>26</v>
      </c>
      <c r="AB23" s="40">
        <v>162.0</v>
      </c>
      <c r="AC23" s="41" t="s">
        <v>381</v>
      </c>
      <c r="AD23" s="42">
        <v>1.629529927338E12</v>
      </c>
      <c r="AE23" s="8" t="b">
        <f t="shared" si="7"/>
        <v>1</v>
      </c>
      <c r="AF23" s="39" t="s">
        <v>26</v>
      </c>
      <c r="AG23" s="40">
        <v>243.0</v>
      </c>
      <c r="AH23" s="41" t="s">
        <v>385</v>
      </c>
      <c r="AI23" s="42">
        <v>1.62953331516E12</v>
      </c>
      <c r="AJ23" s="8" t="b">
        <f t="shared" si="8"/>
        <v>1</v>
      </c>
      <c r="AK23" s="39" t="s">
        <v>26</v>
      </c>
      <c r="AL23" s="40">
        <v>170.0</v>
      </c>
      <c r="AM23" s="41" t="s">
        <v>380</v>
      </c>
      <c r="AN23" s="42">
        <v>1.62953418744E12</v>
      </c>
      <c r="AO23" s="8" t="b">
        <f t="shared" si="9"/>
        <v>1</v>
      </c>
      <c r="AP23" s="39" t="s">
        <v>47</v>
      </c>
      <c r="AQ23" s="40">
        <v>353.0</v>
      </c>
      <c r="AR23" s="41" t="s">
        <v>382</v>
      </c>
      <c r="AS23" s="42">
        <v>1.629534701465E12</v>
      </c>
    </row>
    <row r="24">
      <c r="A24" s="8" t="b">
        <f t="shared" si="1"/>
        <v>1</v>
      </c>
      <c r="B24" s="39" t="s">
        <v>100</v>
      </c>
      <c r="C24" s="40">
        <v>301.0</v>
      </c>
      <c r="D24" s="41" t="s">
        <v>383</v>
      </c>
      <c r="E24" s="42">
        <v>1.629522307488E12</v>
      </c>
      <c r="F24" s="8" t="b">
        <f t="shared" si="2"/>
        <v>1</v>
      </c>
      <c r="G24" s="39" t="s">
        <v>100</v>
      </c>
      <c r="H24" s="40">
        <v>426.0</v>
      </c>
      <c r="I24" s="41" t="s">
        <v>386</v>
      </c>
      <c r="J24" s="42">
        <v>1.62952292826E12</v>
      </c>
      <c r="K24" s="8" t="b">
        <f t="shared" si="3"/>
        <v>1</v>
      </c>
      <c r="L24" s="39" t="s">
        <v>92</v>
      </c>
      <c r="M24" s="40">
        <v>259.0</v>
      </c>
      <c r="N24" s="41" t="s">
        <v>387</v>
      </c>
      <c r="O24" s="42">
        <v>1.629524412189E12</v>
      </c>
      <c r="P24" s="8" t="b">
        <f t="shared" si="4"/>
        <v>1</v>
      </c>
      <c r="Q24" s="39" t="s">
        <v>100</v>
      </c>
      <c r="R24" s="40">
        <v>253.0</v>
      </c>
      <c r="S24" s="41" t="s">
        <v>388</v>
      </c>
      <c r="T24" s="42">
        <v>1.629528771236E12</v>
      </c>
      <c r="U24" s="8" t="b">
        <f t="shared" si="5"/>
        <v>1</v>
      </c>
      <c r="V24" s="39" t="s">
        <v>62</v>
      </c>
      <c r="W24" s="40">
        <v>230.0</v>
      </c>
      <c r="X24" s="41" t="s">
        <v>384</v>
      </c>
      <c r="Y24" s="42">
        <v>1.62952937833E12</v>
      </c>
      <c r="Z24" s="8" t="b">
        <f t="shared" si="6"/>
        <v>1</v>
      </c>
      <c r="AA24" s="39" t="s">
        <v>26</v>
      </c>
      <c r="AB24" s="40">
        <v>188.0</v>
      </c>
      <c r="AC24" s="41" t="s">
        <v>381</v>
      </c>
      <c r="AD24" s="42">
        <v>1.629529927534E12</v>
      </c>
      <c r="AE24" s="8" t="b">
        <f t="shared" si="7"/>
        <v>1</v>
      </c>
      <c r="AF24" s="39" t="s">
        <v>26</v>
      </c>
      <c r="AG24" s="40">
        <v>209.0</v>
      </c>
      <c r="AH24" s="41" t="s">
        <v>385</v>
      </c>
      <c r="AI24" s="42">
        <v>1.629533315385E12</v>
      </c>
      <c r="AJ24" s="8" t="b">
        <f t="shared" si="8"/>
        <v>1</v>
      </c>
      <c r="AK24" s="39" t="s">
        <v>26</v>
      </c>
      <c r="AL24" s="40">
        <v>184.0</v>
      </c>
      <c r="AM24" s="41" t="s">
        <v>380</v>
      </c>
      <c r="AN24" s="42">
        <v>1.629534187625E12</v>
      </c>
      <c r="AO24" s="8" t="b">
        <f t="shared" si="9"/>
        <v>1</v>
      </c>
      <c r="AP24" s="39" t="s">
        <v>62</v>
      </c>
      <c r="AQ24" s="40">
        <v>223.0</v>
      </c>
      <c r="AR24" s="41" t="s">
        <v>382</v>
      </c>
      <c r="AS24" s="42">
        <v>1.629534701687E12</v>
      </c>
    </row>
    <row r="25">
      <c r="A25" s="8" t="b">
        <f t="shared" si="1"/>
        <v>1</v>
      </c>
      <c r="B25" s="39" t="s">
        <v>47</v>
      </c>
      <c r="C25" s="40">
        <v>758.0</v>
      </c>
      <c r="D25" s="41" t="s">
        <v>389</v>
      </c>
      <c r="E25" s="42">
        <v>1.629522308245E12</v>
      </c>
      <c r="F25" s="8" t="b">
        <f t="shared" si="2"/>
        <v>1</v>
      </c>
      <c r="G25" s="39" t="s">
        <v>47</v>
      </c>
      <c r="H25" s="40">
        <v>643.0</v>
      </c>
      <c r="I25" s="41" t="s">
        <v>386</v>
      </c>
      <c r="J25" s="42">
        <v>1.629522928903E12</v>
      </c>
      <c r="K25" s="8" t="b">
        <f t="shared" si="3"/>
        <v>1</v>
      </c>
      <c r="L25" s="39" t="s">
        <v>97</v>
      </c>
      <c r="M25" s="40">
        <v>496.0</v>
      </c>
      <c r="N25" s="41" t="s">
        <v>387</v>
      </c>
      <c r="O25" s="42">
        <v>1.629524412686E12</v>
      </c>
      <c r="P25" s="8" t="b">
        <f t="shared" si="4"/>
        <v>1</v>
      </c>
      <c r="Q25" s="39" t="s">
        <v>47</v>
      </c>
      <c r="R25" s="40">
        <v>273.0</v>
      </c>
      <c r="S25" s="41" t="s">
        <v>388</v>
      </c>
      <c r="T25" s="42">
        <v>1.629528771507E12</v>
      </c>
      <c r="U25" s="8" t="b">
        <f t="shared" si="5"/>
        <v>1</v>
      </c>
      <c r="V25" s="39" t="s">
        <v>26</v>
      </c>
      <c r="W25" s="40">
        <v>209.0</v>
      </c>
      <c r="X25" s="41" t="s">
        <v>384</v>
      </c>
      <c r="Y25" s="42">
        <v>1.629529378538E12</v>
      </c>
      <c r="Z25" s="8" t="b">
        <f t="shared" si="6"/>
        <v>1</v>
      </c>
      <c r="AA25" s="39" t="s">
        <v>37</v>
      </c>
      <c r="AB25" s="40">
        <v>219.0</v>
      </c>
      <c r="AC25" s="41" t="s">
        <v>381</v>
      </c>
      <c r="AD25" s="42">
        <v>1.629529927746E12</v>
      </c>
      <c r="AE25" s="8" t="b">
        <f t="shared" si="7"/>
        <v>1</v>
      </c>
      <c r="AF25" s="39" t="s">
        <v>37</v>
      </c>
      <c r="AG25" s="40">
        <v>418.0</v>
      </c>
      <c r="AH25" s="41" t="s">
        <v>385</v>
      </c>
      <c r="AI25" s="42">
        <v>1.629533315805E12</v>
      </c>
      <c r="AJ25" s="8" t="b">
        <f t="shared" si="8"/>
        <v>1</v>
      </c>
      <c r="AK25" s="39" t="s">
        <v>37</v>
      </c>
      <c r="AL25" s="40">
        <v>216.0</v>
      </c>
      <c r="AM25" s="41" t="s">
        <v>380</v>
      </c>
      <c r="AN25" s="42">
        <v>1.62953418784E12</v>
      </c>
      <c r="AO25" s="8" t="b">
        <f t="shared" si="9"/>
        <v>1</v>
      </c>
      <c r="AP25" s="39" t="s">
        <v>26</v>
      </c>
      <c r="AQ25" s="40">
        <v>201.0</v>
      </c>
      <c r="AR25" s="41" t="s">
        <v>382</v>
      </c>
      <c r="AS25" s="42">
        <v>1.629534701887E12</v>
      </c>
    </row>
    <row r="26">
      <c r="A26" s="8" t="b">
        <f t="shared" si="1"/>
        <v>1</v>
      </c>
      <c r="B26" s="39" t="s">
        <v>106</v>
      </c>
      <c r="C26" s="40">
        <v>498.0</v>
      </c>
      <c r="D26" s="41" t="s">
        <v>389</v>
      </c>
      <c r="E26" s="42">
        <v>1.629522308745E12</v>
      </c>
      <c r="F26" s="8" t="b">
        <f t="shared" si="2"/>
        <v>1</v>
      </c>
      <c r="G26" s="39" t="s">
        <v>106</v>
      </c>
      <c r="H26" s="40">
        <v>764.0</v>
      </c>
      <c r="I26" s="41" t="s">
        <v>390</v>
      </c>
      <c r="J26" s="42">
        <v>1.629522929679E12</v>
      </c>
      <c r="K26" s="8" t="b">
        <f t="shared" si="3"/>
        <v>1</v>
      </c>
      <c r="L26" s="39" t="s">
        <v>100</v>
      </c>
      <c r="M26" s="40">
        <v>784.0</v>
      </c>
      <c r="N26" s="41" t="s">
        <v>391</v>
      </c>
      <c r="O26" s="42">
        <v>1.629524413468E12</v>
      </c>
      <c r="P26" s="8" t="b">
        <f t="shared" si="4"/>
        <v>1</v>
      </c>
      <c r="Q26" s="39" t="s">
        <v>106</v>
      </c>
      <c r="R26" s="40">
        <v>277.0</v>
      </c>
      <c r="S26" s="41" t="s">
        <v>388</v>
      </c>
      <c r="T26" s="42">
        <v>1.629528771784E12</v>
      </c>
      <c r="U26" s="8" t="b">
        <f t="shared" si="5"/>
        <v>1</v>
      </c>
      <c r="V26" s="39" t="s">
        <v>26</v>
      </c>
      <c r="W26" s="40">
        <v>176.0</v>
      </c>
      <c r="X26" s="41" t="s">
        <v>384</v>
      </c>
      <c r="Y26" s="42">
        <v>1.629529378716E12</v>
      </c>
      <c r="Z26" s="8" t="b">
        <f t="shared" si="6"/>
        <v>1</v>
      </c>
      <c r="AA26" s="39" t="s">
        <v>47</v>
      </c>
      <c r="AB26" s="40">
        <v>140.0</v>
      </c>
      <c r="AC26" s="41" t="s">
        <v>381</v>
      </c>
      <c r="AD26" s="42">
        <v>1.629529927884E12</v>
      </c>
      <c r="AE26" s="8" t="b">
        <f t="shared" si="7"/>
        <v>1</v>
      </c>
      <c r="AF26" s="39" t="s">
        <v>47</v>
      </c>
      <c r="AG26" s="40">
        <v>325.0</v>
      </c>
      <c r="AH26" s="41" t="s">
        <v>392</v>
      </c>
      <c r="AI26" s="42">
        <v>1.629533316138E12</v>
      </c>
      <c r="AJ26" s="8" t="b">
        <f t="shared" si="8"/>
        <v>1</v>
      </c>
      <c r="AK26" s="39" t="s">
        <v>47</v>
      </c>
      <c r="AL26" s="40">
        <v>190.0</v>
      </c>
      <c r="AM26" s="41" t="s">
        <v>393</v>
      </c>
      <c r="AN26" s="42">
        <v>1.629534188034E12</v>
      </c>
      <c r="AO26" s="8" t="b">
        <f t="shared" si="9"/>
        <v>1</v>
      </c>
      <c r="AP26" s="39" t="s">
        <v>37</v>
      </c>
      <c r="AQ26" s="40">
        <v>319.0</v>
      </c>
      <c r="AR26" s="41" t="s">
        <v>394</v>
      </c>
      <c r="AS26" s="42">
        <v>1.629534702208E12</v>
      </c>
    </row>
    <row r="27">
      <c r="A27" s="8" t="b">
        <f t="shared" si="1"/>
        <v>1</v>
      </c>
      <c r="B27" s="39" t="s">
        <v>37</v>
      </c>
      <c r="C27" s="40">
        <v>193.0</v>
      </c>
      <c r="D27" s="41" t="s">
        <v>389</v>
      </c>
      <c r="E27" s="42">
        <v>1.629522308939E12</v>
      </c>
      <c r="F27" s="8" t="b">
        <f t="shared" si="2"/>
        <v>1</v>
      </c>
      <c r="G27" s="39" t="s">
        <v>37</v>
      </c>
      <c r="H27" s="40">
        <v>160.0</v>
      </c>
      <c r="I27" s="41" t="s">
        <v>390</v>
      </c>
      <c r="J27" s="42">
        <v>1.629522929828E12</v>
      </c>
      <c r="K27" s="8" t="b">
        <f t="shared" si="3"/>
        <v>1</v>
      </c>
      <c r="L27" s="39" t="s">
        <v>47</v>
      </c>
      <c r="M27" s="40">
        <v>290.0</v>
      </c>
      <c r="N27" s="41" t="s">
        <v>391</v>
      </c>
      <c r="O27" s="42">
        <v>1.629524413758E12</v>
      </c>
      <c r="P27" s="8" t="b">
        <f t="shared" si="4"/>
        <v>1</v>
      </c>
      <c r="Q27" s="39" t="s">
        <v>37</v>
      </c>
      <c r="R27" s="40">
        <v>151.0</v>
      </c>
      <c r="S27" s="41" t="s">
        <v>388</v>
      </c>
      <c r="T27" s="42">
        <v>1.629528771936E12</v>
      </c>
      <c r="U27" s="8" t="b">
        <f t="shared" si="5"/>
        <v>1</v>
      </c>
      <c r="V27" s="39" t="s">
        <v>37</v>
      </c>
      <c r="W27" s="40">
        <v>242.0</v>
      </c>
      <c r="X27" s="41" t="s">
        <v>384</v>
      </c>
      <c r="Y27" s="42">
        <v>1.629529378964E12</v>
      </c>
      <c r="Z27" s="8" t="b">
        <f t="shared" si="6"/>
        <v>1</v>
      </c>
      <c r="AA27" s="39" t="s">
        <v>92</v>
      </c>
      <c r="AB27" s="40">
        <v>195.0</v>
      </c>
      <c r="AC27" s="41" t="s">
        <v>395</v>
      </c>
      <c r="AD27" s="42">
        <v>1.629529928078E12</v>
      </c>
      <c r="AE27" s="8" t="b">
        <f t="shared" si="7"/>
        <v>1</v>
      </c>
      <c r="AF27" s="39" t="s">
        <v>92</v>
      </c>
      <c r="AG27" s="40">
        <v>227.0</v>
      </c>
      <c r="AH27" s="41" t="s">
        <v>392</v>
      </c>
      <c r="AI27" s="42">
        <v>1.629533316341E12</v>
      </c>
      <c r="AJ27" s="8" t="b">
        <f t="shared" si="8"/>
        <v>1</v>
      </c>
      <c r="AK27" s="39" t="s">
        <v>92</v>
      </c>
      <c r="AL27" s="40">
        <v>145.0</v>
      </c>
      <c r="AM27" s="41" t="s">
        <v>393</v>
      </c>
      <c r="AN27" s="42">
        <v>1.629534188183E12</v>
      </c>
      <c r="AO27" s="8" t="b">
        <f t="shared" si="9"/>
        <v>1</v>
      </c>
      <c r="AP27" s="39" t="s">
        <v>26</v>
      </c>
      <c r="AQ27" s="40">
        <v>931.0</v>
      </c>
      <c r="AR27" s="41" t="s">
        <v>396</v>
      </c>
      <c r="AS27" s="42">
        <v>1.629534703155E12</v>
      </c>
    </row>
    <row r="28">
      <c r="A28" s="8" t="b">
        <f t="shared" si="1"/>
        <v>1</v>
      </c>
      <c r="B28" s="39" t="s">
        <v>47</v>
      </c>
      <c r="C28" s="40">
        <v>496.0</v>
      </c>
      <c r="D28" s="41" t="s">
        <v>397</v>
      </c>
      <c r="E28" s="42">
        <v>1.629522309433E12</v>
      </c>
      <c r="F28" s="8" t="b">
        <f t="shared" si="2"/>
        <v>1</v>
      </c>
      <c r="G28" s="39" t="s">
        <v>47</v>
      </c>
      <c r="H28" s="40">
        <v>435.0</v>
      </c>
      <c r="I28" s="41" t="s">
        <v>398</v>
      </c>
      <c r="J28" s="42">
        <v>1.62952293026E12</v>
      </c>
      <c r="K28" s="8" t="b">
        <f t="shared" si="3"/>
        <v>1</v>
      </c>
      <c r="L28" s="39" t="s">
        <v>106</v>
      </c>
      <c r="M28" s="40">
        <v>262.0</v>
      </c>
      <c r="N28" s="41" t="s">
        <v>399</v>
      </c>
      <c r="O28" s="42">
        <v>1.629524414018E12</v>
      </c>
      <c r="P28" s="8" t="b">
        <f t="shared" si="4"/>
        <v>1</v>
      </c>
      <c r="Q28" s="39" t="s">
        <v>47</v>
      </c>
      <c r="R28" s="40">
        <v>330.0</v>
      </c>
      <c r="S28" s="41" t="s">
        <v>400</v>
      </c>
      <c r="T28" s="42">
        <v>1.629528772263E12</v>
      </c>
      <c r="U28" s="8" t="b">
        <f t="shared" si="5"/>
        <v>1</v>
      </c>
      <c r="V28" s="39" t="s">
        <v>47</v>
      </c>
      <c r="W28" s="40">
        <v>180.0</v>
      </c>
      <c r="X28" s="41" t="s">
        <v>401</v>
      </c>
      <c r="Y28" s="42">
        <v>1.629529379136E12</v>
      </c>
      <c r="Z28" s="8" t="b">
        <f t="shared" si="6"/>
        <v>1</v>
      </c>
      <c r="AA28" s="39" t="s">
        <v>97</v>
      </c>
      <c r="AB28" s="40">
        <v>234.0</v>
      </c>
      <c r="AC28" s="41" t="s">
        <v>395</v>
      </c>
      <c r="AD28" s="42">
        <v>1.629529928314E12</v>
      </c>
      <c r="AE28" s="8" t="b">
        <f t="shared" si="7"/>
        <v>1</v>
      </c>
      <c r="AF28" s="39" t="s">
        <v>97</v>
      </c>
      <c r="AG28" s="40">
        <v>269.0</v>
      </c>
      <c r="AH28" s="41" t="s">
        <v>392</v>
      </c>
      <c r="AI28" s="42">
        <v>1.629533316611E12</v>
      </c>
      <c r="AJ28" s="8" t="b">
        <f t="shared" si="8"/>
        <v>1</v>
      </c>
      <c r="AK28" s="39" t="s">
        <v>97</v>
      </c>
      <c r="AL28" s="40">
        <v>200.0</v>
      </c>
      <c r="AM28" s="41" t="s">
        <v>393</v>
      </c>
      <c r="AN28" s="42">
        <v>1.629534188375E12</v>
      </c>
      <c r="AO28" s="8" t="b">
        <f t="shared" si="9"/>
        <v>1</v>
      </c>
      <c r="AP28" s="39" t="s">
        <v>26</v>
      </c>
      <c r="AQ28" s="40">
        <v>474.0</v>
      </c>
      <c r="AR28" s="41" t="s">
        <v>396</v>
      </c>
      <c r="AS28" s="42">
        <v>1.629534703611E12</v>
      </c>
    </row>
    <row r="29">
      <c r="A29" s="8" t="b">
        <f t="shared" si="1"/>
        <v>0</v>
      </c>
      <c r="B29" s="39" t="s">
        <v>115</v>
      </c>
      <c r="C29" s="40">
        <v>955.0</v>
      </c>
      <c r="D29" s="41" t="s">
        <v>402</v>
      </c>
      <c r="E29" s="42">
        <v>1.629522310392E12</v>
      </c>
      <c r="F29" s="8" t="b">
        <f t="shared" si="2"/>
        <v>0</v>
      </c>
      <c r="G29" s="39" t="s">
        <v>115</v>
      </c>
      <c r="H29" s="40">
        <v>851.0</v>
      </c>
      <c r="I29" s="41" t="s">
        <v>403</v>
      </c>
      <c r="J29" s="42">
        <v>1.629522931112E12</v>
      </c>
      <c r="K29" s="8" t="b">
        <f t="shared" si="3"/>
        <v>1</v>
      </c>
      <c r="L29" s="39" t="s">
        <v>37</v>
      </c>
      <c r="M29" s="40">
        <v>161.0</v>
      </c>
      <c r="N29" s="41" t="s">
        <v>399</v>
      </c>
      <c r="O29" s="42">
        <v>1.629524414182E12</v>
      </c>
      <c r="P29" s="8" t="b">
        <f t="shared" si="4"/>
        <v>0</v>
      </c>
      <c r="Q29" s="39" t="s">
        <v>115</v>
      </c>
      <c r="R29" s="40">
        <v>791.0</v>
      </c>
      <c r="S29" s="41" t="s">
        <v>404</v>
      </c>
      <c r="T29" s="42">
        <v>1.629528773055E12</v>
      </c>
      <c r="U29" s="8" t="b">
        <f t="shared" si="5"/>
        <v>1</v>
      </c>
      <c r="V29" s="39" t="s">
        <v>92</v>
      </c>
      <c r="W29" s="40">
        <v>166.0</v>
      </c>
      <c r="X29" s="41" t="s">
        <v>401</v>
      </c>
      <c r="Y29" s="42">
        <v>1.629529379302E12</v>
      </c>
      <c r="Z29" s="8" t="b">
        <f t="shared" si="6"/>
        <v>1</v>
      </c>
      <c r="AA29" s="39" t="s">
        <v>100</v>
      </c>
      <c r="AB29" s="40">
        <v>243.0</v>
      </c>
      <c r="AC29" s="41" t="s">
        <v>395</v>
      </c>
      <c r="AD29" s="42">
        <v>1.629529928555E12</v>
      </c>
      <c r="AE29" s="8" t="b">
        <f t="shared" si="7"/>
        <v>1</v>
      </c>
      <c r="AF29" s="39" t="s">
        <v>100</v>
      </c>
      <c r="AG29" s="40">
        <v>250.0</v>
      </c>
      <c r="AH29" s="41" t="s">
        <v>392</v>
      </c>
      <c r="AI29" s="42">
        <v>1.62953331686E12</v>
      </c>
      <c r="AJ29" s="8" t="b">
        <f t="shared" si="8"/>
        <v>1</v>
      </c>
      <c r="AK29" s="39" t="s">
        <v>100</v>
      </c>
      <c r="AL29" s="40">
        <v>236.0</v>
      </c>
      <c r="AM29" s="41" t="s">
        <v>393</v>
      </c>
      <c r="AN29" s="42">
        <v>1.629534188613E12</v>
      </c>
      <c r="AO29" s="8" t="b">
        <f t="shared" si="9"/>
        <v>1</v>
      </c>
      <c r="AP29" s="39" t="s">
        <v>37</v>
      </c>
      <c r="AQ29" s="40">
        <v>403.0</v>
      </c>
      <c r="AR29" s="41" t="s">
        <v>405</v>
      </c>
      <c r="AS29" s="42">
        <v>1.629534704016E12</v>
      </c>
    </row>
    <row r="30">
      <c r="A30" s="8" t="b">
        <f t="shared" si="1"/>
        <v>0</v>
      </c>
      <c r="B30" s="39" t="s">
        <v>13</v>
      </c>
      <c r="C30" s="40">
        <v>841.0</v>
      </c>
      <c r="D30" s="41" t="s">
        <v>406</v>
      </c>
      <c r="E30" s="42">
        <v>1.629522311244E12</v>
      </c>
      <c r="F30" s="8" t="b">
        <f t="shared" si="2"/>
        <v>0</v>
      </c>
      <c r="G30" s="39" t="s">
        <v>13</v>
      </c>
      <c r="H30" s="40">
        <v>460.0</v>
      </c>
      <c r="I30" s="41" t="s">
        <v>403</v>
      </c>
      <c r="J30" s="42">
        <v>1.629522931575E12</v>
      </c>
      <c r="K30" s="8" t="b">
        <f t="shared" si="3"/>
        <v>1</v>
      </c>
      <c r="L30" s="39" t="s">
        <v>47</v>
      </c>
      <c r="M30" s="40">
        <v>796.0</v>
      </c>
      <c r="N30" s="41" t="s">
        <v>399</v>
      </c>
      <c r="O30" s="42">
        <v>1.629524414977E12</v>
      </c>
      <c r="P30" s="8" t="b">
        <f t="shared" si="4"/>
        <v>0</v>
      </c>
      <c r="Q30" s="39" t="s">
        <v>13</v>
      </c>
      <c r="R30" s="40">
        <v>418.0</v>
      </c>
      <c r="S30" s="41" t="s">
        <v>404</v>
      </c>
      <c r="T30" s="42">
        <v>1.629528773476E12</v>
      </c>
      <c r="U30" s="8" t="b">
        <f t="shared" si="5"/>
        <v>1</v>
      </c>
      <c r="V30" s="39" t="s">
        <v>97</v>
      </c>
      <c r="W30" s="40">
        <v>277.0</v>
      </c>
      <c r="X30" s="41" t="s">
        <v>401</v>
      </c>
      <c r="Y30" s="42">
        <v>1.629529379579E12</v>
      </c>
      <c r="Z30" s="8" t="b">
        <f t="shared" si="6"/>
        <v>1</v>
      </c>
      <c r="AA30" s="39" t="s">
        <v>47</v>
      </c>
      <c r="AB30" s="40">
        <v>281.0</v>
      </c>
      <c r="AC30" s="41" t="s">
        <v>395</v>
      </c>
      <c r="AD30" s="42">
        <v>1.629529928838E12</v>
      </c>
      <c r="AE30" s="8" t="b">
        <f t="shared" si="7"/>
        <v>1</v>
      </c>
      <c r="AF30" s="39" t="s">
        <v>47</v>
      </c>
      <c r="AG30" s="40">
        <v>332.0</v>
      </c>
      <c r="AH30" s="41" t="s">
        <v>407</v>
      </c>
      <c r="AI30" s="42">
        <v>1.629533317191E12</v>
      </c>
      <c r="AJ30" s="8" t="b">
        <f t="shared" si="8"/>
        <v>1</v>
      </c>
      <c r="AK30" s="39" t="s">
        <v>47</v>
      </c>
      <c r="AL30" s="40">
        <v>271.0</v>
      </c>
      <c r="AM30" s="41" t="s">
        <v>393</v>
      </c>
      <c r="AN30" s="42">
        <v>1.629534188887E12</v>
      </c>
      <c r="AO30" s="8" t="b">
        <f t="shared" si="9"/>
        <v>1</v>
      </c>
      <c r="AP30" s="39" t="s">
        <v>47</v>
      </c>
      <c r="AQ30" s="40">
        <v>144.0</v>
      </c>
      <c r="AR30" s="41" t="s">
        <v>405</v>
      </c>
      <c r="AS30" s="42">
        <v>1.62953470416E12</v>
      </c>
    </row>
    <row r="31">
      <c r="A31" s="8" t="b">
        <f t="shared" si="1"/>
        <v>0</v>
      </c>
      <c r="B31" s="39" t="s">
        <v>49</v>
      </c>
      <c r="C31" s="40">
        <v>475.0</v>
      </c>
      <c r="D31" s="41" t="s">
        <v>406</v>
      </c>
      <c r="E31" s="42">
        <v>1.629522311706E12</v>
      </c>
      <c r="F31" s="8" t="b">
        <f t="shared" si="2"/>
        <v>0</v>
      </c>
      <c r="G31" s="39" t="s">
        <v>49</v>
      </c>
      <c r="H31" s="40">
        <v>376.0</v>
      </c>
      <c r="I31" s="41" t="s">
        <v>403</v>
      </c>
      <c r="J31" s="42">
        <v>1.629522931948E12</v>
      </c>
      <c r="K31" s="8" t="b">
        <f t="shared" si="3"/>
        <v>0</v>
      </c>
      <c r="L31" s="39" t="s">
        <v>115</v>
      </c>
      <c r="M31" s="40">
        <v>681.0</v>
      </c>
      <c r="N31" s="41" t="s">
        <v>408</v>
      </c>
      <c r="O31" s="42">
        <v>1.629524415657E12</v>
      </c>
      <c r="P31" s="8" t="b">
        <f t="shared" si="4"/>
        <v>0</v>
      </c>
      <c r="Q31" s="39" t="s">
        <v>49</v>
      </c>
      <c r="R31" s="40">
        <v>410.0</v>
      </c>
      <c r="S31" s="41" t="s">
        <v>404</v>
      </c>
      <c r="T31" s="42">
        <v>1.629528773884E12</v>
      </c>
      <c r="U31" s="8" t="b">
        <f t="shared" si="5"/>
        <v>1</v>
      </c>
      <c r="V31" s="39" t="s">
        <v>92</v>
      </c>
      <c r="W31" s="40">
        <v>342.0</v>
      </c>
      <c r="X31" s="41" t="s">
        <v>401</v>
      </c>
      <c r="Y31" s="42">
        <v>1.629529379923E12</v>
      </c>
      <c r="Z31" s="8" t="b">
        <f t="shared" si="6"/>
        <v>1</v>
      </c>
      <c r="AA31" s="39" t="s">
        <v>106</v>
      </c>
      <c r="AB31" s="40">
        <v>271.0</v>
      </c>
      <c r="AC31" s="41" t="s">
        <v>409</v>
      </c>
      <c r="AD31" s="42">
        <v>1.629529929107E12</v>
      </c>
      <c r="AE31" s="8" t="b">
        <f t="shared" si="7"/>
        <v>1</v>
      </c>
      <c r="AF31" s="39" t="s">
        <v>106</v>
      </c>
      <c r="AG31" s="40">
        <v>239.0</v>
      </c>
      <c r="AH31" s="41" t="s">
        <v>407</v>
      </c>
      <c r="AI31" s="42">
        <v>1.62953331743E12</v>
      </c>
      <c r="AJ31" s="8" t="b">
        <f t="shared" si="8"/>
        <v>1</v>
      </c>
      <c r="AK31" s="39" t="s">
        <v>106</v>
      </c>
      <c r="AL31" s="40">
        <v>272.0</v>
      </c>
      <c r="AM31" s="41" t="s">
        <v>410</v>
      </c>
      <c r="AN31" s="42">
        <v>1.629534189157E12</v>
      </c>
      <c r="AO31" s="8" t="b">
        <f t="shared" si="9"/>
        <v>1</v>
      </c>
      <c r="AP31" s="39" t="s">
        <v>92</v>
      </c>
      <c r="AQ31" s="40">
        <v>148.0</v>
      </c>
      <c r="AR31" s="41" t="s">
        <v>405</v>
      </c>
      <c r="AS31" s="42">
        <v>1.62953470431E12</v>
      </c>
    </row>
    <row r="32">
      <c r="A32" s="8" t="b">
        <f t="shared" si="1"/>
        <v>0</v>
      </c>
      <c r="B32" s="39" t="s">
        <v>125</v>
      </c>
      <c r="C32" s="40">
        <v>485.0</v>
      </c>
      <c r="D32" s="41" t="s">
        <v>411</v>
      </c>
      <c r="E32" s="42">
        <v>1.62952231219E12</v>
      </c>
      <c r="F32" s="8" t="b">
        <f t="shared" si="2"/>
        <v>0</v>
      </c>
      <c r="G32" s="39" t="s">
        <v>125</v>
      </c>
      <c r="H32" s="40">
        <v>427.0</v>
      </c>
      <c r="I32" s="41" t="s">
        <v>412</v>
      </c>
      <c r="J32" s="42">
        <v>1.62952293239E12</v>
      </c>
      <c r="K32" s="8" t="b">
        <f t="shared" si="3"/>
        <v>0</v>
      </c>
      <c r="L32" s="39" t="s">
        <v>13</v>
      </c>
      <c r="M32" s="40">
        <v>495.0</v>
      </c>
      <c r="N32" s="41" t="s">
        <v>413</v>
      </c>
      <c r="O32" s="42">
        <v>1.629524416157E12</v>
      </c>
      <c r="P32" s="8" t="b">
        <f t="shared" si="4"/>
        <v>0</v>
      </c>
      <c r="Q32" s="39" t="s">
        <v>125</v>
      </c>
      <c r="R32" s="40">
        <v>452.0</v>
      </c>
      <c r="S32" s="41" t="s">
        <v>414</v>
      </c>
      <c r="T32" s="42">
        <v>1.629528774342E12</v>
      </c>
      <c r="U32" s="8" t="b">
        <f t="shared" si="5"/>
        <v>1</v>
      </c>
      <c r="V32" s="39" t="s">
        <v>47</v>
      </c>
      <c r="W32" s="40">
        <v>463.0</v>
      </c>
      <c r="X32" s="41" t="s">
        <v>415</v>
      </c>
      <c r="Y32" s="42">
        <v>1.629529380387E12</v>
      </c>
      <c r="Z32" s="8" t="b">
        <f t="shared" si="6"/>
        <v>1</v>
      </c>
      <c r="AA32" s="39" t="s">
        <v>37</v>
      </c>
      <c r="AB32" s="40">
        <v>134.0</v>
      </c>
      <c r="AC32" s="41" t="s">
        <v>409</v>
      </c>
      <c r="AD32" s="42">
        <v>1.629529929243E12</v>
      </c>
      <c r="AE32" s="8" t="b">
        <f t="shared" si="7"/>
        <v>1</v>
      </c>
      <c r="AF32" s="39" t="s">
        <v>37</v>
      </c>
      <c r="AG32" s="40">
        <v>233.0</v>
      </c>
      <c r="AH32" s="41" t="s">
        <v>407</v>
      </c>
      <c r="AI32" s="42">
        <v>1.629533317664E12</v>
      </c>
      <c r="AJ32" s="8" t="b">
        <f t="shared" si="8"/>
        <v>1</v>
      </c>
      <c r="AK32" s="39" t="s">
        <v>37</v>
      </c>
      <c r="AL32" s="40">
        <v>116.0</v>
      </c>
      <c r="AM32" s="41" t="s">
        <v>410</v>
      </c>
      <c r="AN32" s="42">
        <v>1.629534189288E12</v>
      </c>
      <c r="AO32" s="8" t="b">
        <f t="shared" si="9"/>
        <v>1</v>
      </c>
      <c r="AP32" s="39" t="s">
        <v>97</v>
      </c>
      <c r="AQ32" s="40">
        <v>232.0</v>
      </c>
      <c r="AR32" s="41" t="s">
        <v>405</v>
      </c>
      <c r="AS32" s="42">
        <v>1.629534704544E12</v>
      </c>
    </row>
    <row r="33">
      <c r="A33" s="8" t="b">
        <f t="shared" si="1"/>
        <v>0</v>
      </c>
      <c r="B33" s="39" t="s">
        <v>131</v>
      </c>
      <c r="C33" s="40">
        <v>744.0</v>
      </c>
      <c r="D33" s="41" t="s">
        <v>411</v>
      </c>
      <c r="E33" s="42">
        <v>1.629522312934E12</v>
      </c>
      <c r="F33" s="8" t="b">
        <f t="shared" si="2"/>
        <v>0</v>
      </c>
      <c r="G33" s="39" t="s">
        <v>131</v>
      </c>
      <c r="H33" s="40">
        <v>568.0</v>
      </c>
      <c r="I33" s="41" t="s">
        <v>412</v>
      </c>
      <c r="J33" s="42">
        <v>1.629522932959E12</v>
      </c>
      <c r="K33" s="8" t="b">
        <f t="shared" si="3"/>
        <v>0</v>
      </c>
      <c r="L33" s="39" t="s">
        <v>49</v>
      </c>
      <c r="M33" s="40">
        <v>457.0</v>
      </c>
      <c r="N33" s="41" t="s">
        <v>413</v>
      </c>
      <c r="O33" s="42">
        <v>1.629524416611E12</v>
      </c>
      <c r="P33" s="8" t="b">
        <f t="shared" si="4"/>
        <v>0</v>
      </c>
      <c r="Q33" s="39" t="s">
        <v>131</v>
      </c>
      <c r="R33" s="40">
        <v>486.0</v>
      </c>
      <c r="S33" s="41" t="s">
        <v>414</v>
      </c>
      <c r="T33" s="42">
        <v>1.629528774846E12</v>
      </c>
      <c r="U33" s="8" t="b">
        <f t="shared" si="5"/>
        <v>1</v>
      </c>
      <c r="V33" s="39" t="s">
        <v>106</v>
      </c>
      <c r="W33" s="40">
        <v>355.0</v>
      </c>
      <c r="X33" s="41" t="s">
        <v>415</v>
      </c>
      <c r="Y33" s="42">
        <v>1.62952938074E12</v>
      </c>
      <c r="Z33" s="8" t="b">
        <f t="shared" si="6"/>
        <v>1</v>
      </c>
      <c r="AA33" s="39" t="s">
        <v>47</v>
      </c>
      <c r="AB33" s="40">
        <v>263.0</v>
      </c>
      <c r="AC33" s="41" t="s">
        <v>409</v>
      </c>
      <c r="AD33" s="42">
        <v>1.629529929507E12</v>
      </c>
      <c r="AE33" s="8" t="b">
        <f t="shared" si="7"/>
        <v>1</v>
      </c>
      <c r="AF33" s="39" t="s">
        <v>47</v>
      </c>
      <c r="AG33" s="40">
        <v>1149.0</v>
      </c>
      <c r="AH33" s="41" t="s">
        <v>416</v>
      </c>
      <c r="AI33" s="42">
        <v>1.629533318814E12</v>
      </c>
      <c r="AJ33" s="8" t="b">
        <f t="shared" si="8"/>
        <v>1</v>
      </c>
      <c r="AK33" s="39" t="s">
        <v>47</v>
      </c>
      <c r="AL33" s="40">
        <v>256.0</v>
      </c>
      <c r="AM33" s="41" t="s">
        <v>410</v>
      </c>
      <c r="AN33" s="42">
        <v>1.629534189528E12</v>
      </c>
      <c r="AO33" s="8" t="b">
        <f t="shared" si="9"/>
        <v>1</v>
      </c>
      <c r="AP33" s="39" t="s">
        <v>100</v>
      </c>
      <c r="AQ33" s="40">
        <v>251.0</v>
      </c>
      <c r="AR33" s="41" t="s">
        <v>405</v>
      </c>
      <c r="AS33" s="42">
        <v>1.629534704791E12</v>
      </c>
    </row>
    <row r="34">
      <c r="A34" s="8" t="b">
        <f t="shared" si="1"/>
        <v>1</v>
      </c>
      <c r="B34" s="39" t="s">
        <v>47</v>
      </c>
      <c r="C34" s="40">
        <v>989.0</v>
      </c>
      <c r="D34" s="41" t="s">
        <v>417</v>
      </c>
      <c r="E34" s="42">
        <v>1.629522313925E12</v>
      </c>
      <c r="F34" s="8" t="b">
        <f t="shared" si="2"/>
        <v>1</v>
      </c>
      <c r="G34" s="39" t="s">
        <v>47</v>
      </c>
      <c r="H34" s="40">
        <v>346.0</v>
      </c>
      <c r="I34" s="41" t="s">
        <v>418</v>
      </c>
      <c r="J34" s="42">
        <v>1.629522933287E12</v>
      </c>
      <c r="K34" s="8" t="b">
        <f t="shared" si="3"/>
        <v>0</v>
      </c>
      <c r="L34" s="39" t="s">
        <v>125</v>
      </c>
      <c r="M34" s="40">
        <v>487.0</v>
      </c>
      <c r="N34" s="41" t="s">
        <v>419</v>
      </c>
      <c r="O34" s="42">
        <v>1.629524417098E12</v>
      </c>
      <c r="P34" s="8" t="b">
        <f t="shared" si="4"/>
        <v>1</v>
      </c>
      <c r="Q34" s="39" t="s">
        <v>47</v>
      </c>
      <c r="R34" s="40">
        <v>603.0</v>
      </c>
      <c r="S34" s="41" t="s">
        <v>420</v>
      </c>
      <c r="T34" s="42">
        <v>1.629528775424E12</v>
      </c>
      <c r="U34" s="8" t="b">
        <f t="shared" si="5"/>
        <v>1</v>
      </c>
      <c r="V34" s="39" t="s">
        <v>37</v>
      </c>
      <c r="W34" s="40">
        <v>350.0</v>
      </c>
      <c r="X34" s="41" t="s">
        <v>421</v>
      </c>
      <c r="Y34" s="42">
        <v>1.629529381092E12</v>
      </c>
      <c r="Z34" s="8" t="b">
        <f t="shared" si="6"/>
        <v>0</v>
      </c>
      <c r="AA34" s="39" t="s">
        <v>115</v>
      </c>
      <c r="AB34" s="40">
        <v>473.0</v>
      </c>
      <c r="AC34" s="41" t="s">
        <v>409</v>
      </c>
      <c r="AD34" s="42">
        <v>1.629529929978E12</v>
      </c>
      <c r="AE34" s="8" t="b">
        <f t="shared" si="7"/>
        <v>0</v>
      </c>
      <c r="AF34" s="39" t="s">
        <v>115</v>
      </c>
      <c r="AG34" s="40">
        <v>616.0</v>
      </c>
      <c r="AH34" s="41" t="s">
        <v>422</v>
      </c>
      <c r="AI34" s="42">
        <v>1.629533319429E12</v>
      </c>
      <c r="AJ34" s="8" t="b">
        <f t="shared" si="8"/>
        <v>0</v>
      </c>
      <c r="AK34" s="39" t="s">
        <v>115</v>
      </c>
      <c r="AL34" s="40">
        <v>556.0</v>
      </c>
      <c r="AM34" s="41" t="s">
        <v>423</v>
      </c>
      <c r="AN34" s="42">
        <v>1.629534190087E12</v>
      </c>
      <c r="AO34" s="8" t="b">
        <f t="shared" si="9"/>
        <v>1</v>
      </c>
      <c r="AP34" s="39" t="s">
        <v>47</v>
      </c>
      <c r="AQ34" s="40">
        <v>249.0</v>
      </c>
      <c r="AR34" s="41" t="s">
        <v>424</v>
      </c>
      <c r="AS34" s="42">
        <v>1.62953470504E12</v>
      </c>
    </row>
    <row r="35">
      <c r="A35" s="8" t="b">
        <f t="shared" si="1"/>
        <v>0</v>
      </c>
      <c r="B35" s="39" t="s">
        <v>139</v>
      </c>
      <c r="C35" s="40">
        <v>927.0</v>
      </c>
      <c r="D35" s="41" t="s">
        <v>425</v>
      </c>
      <c r="E35" s="42">
        <v>1.62952231485E12</v>
      </c>
      <c r="F35" s="8" t="b">
        <f t="shared" si="2"/>
        <v>0</v>
      </c>
      <c r="G35" s="39" t="s">
        <v>137</v>
      </c>
      <c r="H35" s="40">
        <v>877.0</v>
      </c>
      <c r="I35" s="41" t="s">
        <v>426</v>
      </c>
      <c r="J35" s="42">
        <v>1.629522934166E12</v>
      </c>
      <c r="K35" s="8" t="b">
        <f t="shared" si="3"/>
        <v>0</v>
      </c>
      <c r="L35" s="39" t="s">
        <v>131</v>
      </c>
      <c r="M35" s="40">
        <v>544.0</v>
      </c>
      <c r="N35" s="41" t="s">
        <v>419</v>
      </c>
      <c r="O35" s="42">
        <v>1.629524417644E12</v>
      </c>
      <c r="P35" s="8" t="b">
        <f t="shared" si="4"/>
        <v>0</v>
      </c>
      <c r="Q35" s="39" t="s">
        <v>137</v>
      </c>
      <c r="R35" s="40">
        <v>742.0</v>
      </c>
      <c r="S35" s="41" t="s">
        <v>427</v>
      </c>
      <c r="T35" s="42">
        <v>1.629528776171E12</v>
      </c>
      <c r="U35" s="8" t="b">
        <f t="shared" si="5"/>
        <v>1</v>
      </c>
      <c r="V35" s="39" t="s">
        <v>47</v>
      </c>
      <c r="W35" s="40">
        <v>249.0</v>
      </c>
      <c r="X35" s="41" t="s">
        <v>421</v>
      </c>
      <c r="Y35" s="42">
        <v>1.629529381341E12</v>
      </c>
      <c r="Z35" s="8" t="b">
        <f t="shared" si="6"/>
        <v>0</v>
      </c>
      <c r="AA35" s="39" t="s">
        <v>13</v>
      </c>
      <c r="AB35" s="40">
        <v>409.0</v>
      </c>
      <c r="AC35" s="41" t="s">
        <v>428</v>
      </c>
      <c r="AD35" s="42">
        <v>1.629529930412E12</v>
      </c>
      <c r="AE35" s="8" t="b">
        <f t="shared" si="7"/>
        <v>0</v>
      </c>
      <c r="AF35" s="39" t="s">
        <v>13</v>
      </c>
      <c r="AG35" s="40">
        <v>401.0</v>
      </c>
      <c r="AH35" s="41" t="s">
        <v>422</v>
      </c>
      <c r="AI35" s="42">
        <v>1.629533319829E12</v>
      </c>
      <c r="AJ35" s="8" t="b">
        <f t="shared" si="8"/>
        <v>0</v>
      </c>
      <c r="AK35" s="39" t="s">
        <v>13</v>
      </c>
      <c r="AL35" s="40">
        <v>469.0</v>
      </c>
      <c r="AM35" s="41" t="s">
        <v>423</v>
      </c>
      <c r="AN35" s="42">
        <v>1.629534190552E12</v>
      </c>
      <c r="AO35" s="8" t="b">
        <f t="shared" si="9"/>
        <v>1</v>
      </c>
      <c r="AP35" s="39" t="s">
        <v>106</v>
      </c>
      <c r="AQ35" s="40">
        <v>230.0</v>
      </c>
      <c r="AR35" s="41" t="s">
        <v>424</v>
      </c>
      <c r="AS35" s="42">
        <v>1.629534705268E12</v>
      </c>
    </row>
    <row r="36">
      <c r="A36" s="8" t="b">
        <f t="shared" si="1"/>
        <v>1</v>
      </c>
      <c r="B36" s="39" t="s">
        <v>142</v>
      </c>
      <c r="C36" s="40">
        <v>1417.0</v>
      </c>
      <c r="D36" s="41" t="s">
        <v>429</v>
      </c>
      <c r="E36" s="42">
        <v>1.629522316266E12</v>
      </c>
      <c r="F36" s="8" t="b">
        <f t="shared" si="2"/>
        <v>1</v>
      </c>
      <c r="G36" s="39" t="s">
        <v>142</v>
      </c>
      <c r="H36" s="40">
        <v>325.0</v>
      </c>
      <c r="I36" s="41" t="s">
        <v>426</v>
      </c>
      <c r="J36" s="42">
        <v>1.629522934492E12</v>
      </c>
      <c r="K36" s="8" t="b">
        <f t="shared" si="3"/>
        <v>1</v>
      </c>
      <c r="L36" s="39" t="s">
        <v>47</v>
      </c>
      <c r="M36" s="40">
        <v>579.0</v>
      </c>
      <c r="N36" s="41" t="s">
        <v>430</v>
      </c>
      <c r="O36" s="42">
        <v>1.62952441822E12</v>
      </c>
      <c r="P36" s="8" t="b">
        <f t="shared" si="4"/>
        <v>1</v>
      </c>
      <c r="Q36" s="39" t="s">
        <v>142</v>
      </c>
      <c r="R36" s="40">
        <v>736.0</v>
      </c>
      <c r="S36" s="41" t="s">
        <v>427</v>
      </c>
      <c r="T36" s="42">
        <v>1.629528776903E12</v>
      </c>
      <c r="U36" s="8" t="b">
        <f t="shared" si="5"/>
        <v>0</v>
      </c>
      <c r="V36" s="39" t="s">
        <v>115</v>
      </c>
      <c r="W36" s="40">
        <v>446.0</v>
      </c>
      <c r="X36" s="41" t="s">
        <v>421</v>
      </c>
      <c r="Y36" s="42">
        <v>1.629529381794E12</v>
      </c>
      <c r="Z36" s="8" t="b">
        <f t="shared" si="6"/>
        <v>0</v>
      </c>
      <c r="AA36" s="39" t="s">
        <v>49</v>
      </c>
      <c r="AB36" s="40">
        <v>461.0</v>
      </c>
      <c r="AC36" s="41" t="s">
        <v>428</v>
      </c>
      <c r="AD36" s="42">
        <v>1.629529930849E12</v>
      </c>
      <c r="AE36" s="8" t="b">
        <f t="shared" si="7"/>
        <v>0</v>
      </c>
      <c r="AF36" s="39" t="s">
        <v>49</v>
      </c>
      <c r="AG36" s="40">
        <v>493.0</v>
      </c>
      <c r="AH36" s="41" t="s">
        <v>431</v>
      </c>
      <c r="AI36" s="42">
        <v>1.629533320323E12</v>
      </c>
      <c r="AJ36" s="8" t="b">
        <f t="shared" si="8"/>
        <v>0</v>
      </c>
      <c r="AK36" s="39" t="s">
        <v>49</v>
      </c>
      <c r="AL36" s="40">
        <v>451.0</v>
      </c>
      <c r="AM36" s="41" t="s">
        <v>432</v>
      </c>
      <c r="AN36" s="42">
        <v>1.62953419101E12</v>
      </c>
      <c r="AO36" s="8" t="b">
        <f t="shared" si="9"/>
        <v>1</v>
      </c>
      <c r="AP36" s="39" t="s">
        <v>37</v>
      </c>
      <c r="AQ36" s="40">
        <v>132.0</v>
      </c>
      <c r="AR36" s="41" t="s">
        <v>424</v>
      </c>
      <c r="AS36" s="42">
        <v>1.629534705407E12</v>
      </c>
    </row>
    <row r="37">
      <c r="A37" s="8" t="b">
        <f t="shared" si="1"/>
        <v>1</v>
      </c>
      <c r="B37" s="39" t="s">
        <v>149</v>
      </c>
      <c r="C37" s="40">
        <v>419.0</v>
      </c>
      <c r="D37" s="41" t="s">
        <v>429</v>
      </c>
      <c r="E37" s="42">
        <v>1.629522316697E12</v>
      </c>
      <c r="F37" s="8" t="b">
        <f t="shared" si="2"/>
        <v>1</v>
      </c>
      <c r="G37" s="39" t="s">
        <v>188</v>
      </c>
      <c r="H37" s="40">
        <v>335.0</v>
      </c>
      <c r="I37" s="41" t="s">
        <v>426</v>
      </c>
      <c r="J37" s="42">
        <v>1.629522934824E12</v>
      </c>
      <c r="K37" s="8" t="b">
        <f t="shared" si="3"/>
        <v>0</v>
      </c>
      <c r="L37" s="39" t="s">
        <v>137</v>
      </c>
      <c r="M37" s="40">
        <v>1077.0</v>
      </c>
      <c r="N37" s="41" t="s">
        <v>433</v>
      </c>
      <c r="O37" s="42">
        <v>1.629524419298E12</v>
      </c>
      <c r="P37" s="8" t="b">
        <f t="shared" si="4"/>
        <v>1</v>
      </c>
      <c r="Q37" s="39" t="s">
        <v>153</v>
      </c>
      <c r="R37" s="40">
        <v>301.0</v>
      </c>
      <c r="S37" s="41" t="s">
        <v>434</v>
      </c>
      <c r="T37" s="42">
        <v>1.629528777203E12</v>
      </c>
      <c r="U37" s="8" t="b">
        <f t="shared" si="5"/>
        <v>0</v>
      </c>
      <c r="V37" s="39" t="s">
        <v>13</v>
      </c>
      <c r="W37" s="40">
        <v>385.0</v>
      </c>
      <c r="X37" s="41" t="s">
        <v>435</v>
      </c>
      <c r="Y37" s="42">
        <v>1.62952938218E12</v>
      </c>
      <c r="Z37" s="8" t="b">
        <f t="shared" si="6"/>
        <v>1</v>
      </c>
      <c r="AA37" s="39" t="s">
        <v>127</v>
      </c>
      <c r="AB37" s="40">
        <v>527.0</v>
      </c>
      <c r="AC37" s="41" t="s">
        <v>436</v>
      </c>
      <c r="AD37" s="42">
        <v>1.629529931377E12</v>
      </c>
      <c r="AE37" s="8" t="b">
        <f t="shared" si="7"/>
        <v>0</v>
      </c>
      <c r="AF37" s="39" t="s">
        <v>125</v>
      </c>
      <c r="AG37" s="40">
        <v>478.0</v>
      </c>
      <c r="AH37" s="41" t="s">
        <v>431</v>
      </c>
      <c r="AI37" s="42">
        <v>1.629533320799E12</v>
      </c>
      <c r="AJ37" s="8" t="b">
        <f t="shared" si="8"/>
        <v>0</v>
      </c>
      <c r="AK37" s="39" t="s">
        <v>125</v>
      </c>
      <c r="AL37" s="40">
        <v>419.0</v>
      </c>
      <c r="AM37" s="41" t="s">
        <v>432</v>
      </c>
      <c r="AN37" s="42">
        <v>1.629534191432E12</v>
      </c>
      <c r="AO37" s="8" t="b">
        <f t="shared" si="9"/>
        <v>1</v>
      </c>
      <c r="AP37" s="39" t="s">
        <v>47</v>
      </c>
      <c r="AQ37" s="40">
        <v>256.0</v>
      </c>
      <c r="AR37" s="41" t="s">
        <v>424</v>
      </c>
      <c r="AS37" s="42">
        <v>1.629534705656E12</v>
      </c>
    </row>
    <row r="38">
      <c r="A38" s="8" t="b">
        <f t="shared" si="1"/>
        <v>1</v>
      </c>
      <c r="B38" s="39" t="s">
        <v>47</v>
      </c>
      <c r="C38" s="40">
        <v>694.0</v>
      </c>
      <c r="D38" s="41" t="s">
        <v>437</v>
      </c>
      <c r="E38" s="42">
        <v>1.629522317381E12</v>
      </c>
      <c r="F38" s="8" t="b">
        <f t="shared" si="2"/>
        <v>1</v>
      </c>
      <c r="G38" s="39" t="s">
        <v>47</v>
      </c>
      <c r="H38" s="40">
        <v>884.0</v>
      </c>
      <c r="I38" s="41" t="s">
        <v>438</v>
      </c>
      <c r="J38" s="42">
        <v>1.62952293571E12</v>
      </c>
      <c r="K38" s="8" t="b">
        <f t="shared" si="3"/>
        <v>1</v>
      </c>
      <c r="L38" s="39" t="s">
        <v>142</v>
      </c>
      <c r="M38" s="40">
        <v>402.0</v>
      </c>
      <c r="N38" s="41" t="s">
        <v>433</v>
      </c>
      <c r="O38" s="42">
        <v>1.629524419701E12</v>
      </c>
      <c r="P38" s="8" t="b">
        <f t="shared" si="4"/>
        <v>1</v>
      </c>
      <c r="Q38" s="39" t="s">
        <v>47</v>
      </c>
      <c r="R38" s="40">
        <v>490.0</v>
      </c>
      <c r="S38" s="41" t="s">
        <v>434</v>
      </c>
      <c r="T38" s="42">
        <v>1.629528777695E12</v>
      </c>
      <c r="U38" s="8" t="b">
        <f t="shared" si="5"/>
        <v>0</v>
      </c>
      <c r="V38" s="39" t="s">
        <v>49</v>
      </c>
      <c r="W38" s="40">
        <v>444.0</v>
      </c>
      <c r="X38" s="41" t="s">
        <v>435</v>
      </c>
      <c r="Y38" s="42">
        <v>1.629529382628E12</v>
      </c>
      <c r="Z38" s="8" t="b">
        <f t="shared" si="6"/>
        <v>0</v>
      </c>
      <c r="AA38" s="39" t="s">
        <v>49</v>
      </c>
      <c r="AB38" s="40">
        <v>403.0</v>
      </c>
      <c r="AC38" s="41" t="s">
        <v>436</v>
      </c>
      <c r="AD38" s="42">
        <v>1.629529931799E12</v>
      </c>
      <c r="AE38" s="8" t="b">
        <f t="shared" si="7"/>
        <v>0</v>
      </c>
      <c r="AF38" s="39" t="s">
        <v>131</v>
      </c>
      <c r="AG38" s="40">
        <v>568.0</v>
      </c>
      <c r="AH38" s="41" t="s">
        <v>439</v>
      </c>
      <c r="AI38" s="42">
        <v>1.629533321374E12</v>
      </c>
      <c r="AJ38" s="8" t="b">
        <f t="shared" si="8"/>
        <v>0</v>
      </c>
      <c r="AK38" s="39" t="s">
        <v>131</v>
      </c>
      <c r="AL38" s="40">
        <v>527.0</v>
      </c>
      <c r="AM38" s="41" t="s">
        <v>432</v>
      </c>
      <c r="AN38" s="42">
        <v>1.629534191951E12</v>
      </c>
      <c r="AO38" s="8" t="b">
        <f t="shared" si="9"/>
        <v>0</v>
      </c>
      <c r="AP38" s="39" t="s">
        <v>115</v>
      </c>
      <c r="AQ38" s="40">
        <v>414.0</v>
      </c>
      <c r="AR38" s="41" t="s">
        <v>440</v>
      </c>
      <c r="AS38" s="42">
        <v>1.629534706075E12</v>
      </c>
    </row>
    <row r="39">
      <c r="A39" s="8" t="b">
        <f t="shared" si="1"/>
        <v>1</v>
      </c>
      <c r="B39" s="39" t="s">
        <v>106</v>
      </c>
      <c r="C39" s="40">
        <v>1927.0</v>
      </c>
      <c r="D39" s="41" t="s">
        <v>441</v>
      </c>
      <c r="E39" s="42">
        <v>1.629522319322E12</v>
      </c>
      <c r="F39" s="8" t="b">
        <f t="shared" si="2"/>
        <v>1</v>
      </c>
      <c r="G39" s="39" t="s">
        <v>106</v>
      </c>
      <c r="H39" s="40">
        <v>386.0</v>
      </c>
      <c r="I39" s="41" t="s">
        <v>442</v>
      </c>
      <c r="J39" s="42">
        <v>1.629522936107E12</v>
      </c>
      <c r="K39" s="8" t="b">
        <f t="shared" si="3"/>
        <v>1</v>
      </c>
      <c r="L39" s="39" t="s">
        <v>188</v>
      </c>
      <c r="M39" s="40">
        <v>317.0</v>
      </c>
      <c r="N39" s="41" t="s">
        <v>443</v>
      </c>
      <c r="O39" s="42">
        <v>1.629524420015E12</v>
      </c>
      <c r="P39" s="8" t="b">
        <f t="shared" si="4"/>
        <v>1</v>
      </c>
      <c r="Q39" s="39" t="s">
        <v>106</v>
      </c>
      <c r="R39" s="40">
        <v>703.0</v>
      </c>
      <c r="S39" s="41" t="s">
        <v>444</v>
      </c>
      <c r="T39" s="42">
        <v>1.629528778405E12</v>
      </c>
      <c r="U39" s="8" t="b">
        <f t="shared" si="5"/>
        <v>0</v>
      </c>
      <c r="V39" s="39" t="s">
        <v>125</v>
      </c>
      <c r="W39" s="40">
        <v>803.0</v>
      </c>
      <c r="X39" s="41" t="s">
        <v>445</v>
      </c>
      <c r="Y39" s="42">
        <v>1.62952938342E12</v>
      </c>
      <c r="Z39" s="8" t="b">
        <f t="shared" si="6"/>
        <v>0</v>
      </c>
      <c r="AA39" s="39" t="s">
        <v>125</v>
      </c>
      <c r="AB39" s="40">
        <v>751.0</v>
      </c>
      <c r="AC39" s="41" t="s">
        <v>446</v>
      </c>
      <c r="AD39" s="42">
        <v>1.629529932543E12</v>
      </c>
      <c r="AE39" s="8" t="b">
        <f t="shared" si="7"/>
        <v>1</v>
      </c>
      <c r="AF39" s="39" t="s">
        <v>47</v>
      </c>
      <c r="AG39" s="40">
        <v>637.0</v>
      </c>
      <c r="AH39" s="41" t="s">
        <v>447</v>
      </c>
      <c r="AI39" s="42">
        <v>1.629533322005E12</v>
      </c>
      <c r="AJ39" s="8" t="b">
        <f t="shared" si="8"/>
        <v>1</v>
      </c>
      <c r="AK39" s="39" t="s">
        <v>47</v>
      </c>
      <c r="AL39" s="40">
        <v>797.0</v>
      </c>
      <c r="AM39" s="41" t="s">
        <v>448</v>
      </c>
      <c r="AN39" s="42">
        <v>1.629534192747E12</v>
      </c>
      <c r="AO39" s="8" t="b">
        <f t="shared" si="9"/>
        <v>0</v>
      </c>
      <c r="AP39" s="39" t="s">
        <v>13</v>
      </c>
      <c r="AQ39" s="40">
        <v>401.0</v>
      </c>
      <c r="AR39" s="41" t="s">
        <v>440</v>
      </c>
      <c r="AS39" s="42">
        <v>1.629534706472E12</v>
      </c>
    </row>
    <row r="40">
      <c r="A40" s="8" t="b">
        <f t="shared" si="1"/>
        <v>1</v>
      </c>
      <c r="B40" s="39" t="s">
        <v>37</v>
      </c>
      <c r="C40" s="40">
        <v>269.0</v>
      </c>
      <c r="D40" s="41" t="s">
        <v>441</v>
      </c>
      <c r="E40" s="42">
        <v>1.62952231959E12</v>
      </c>
      <c r="F40" s="8" t="b">
        <f t="shared" si="2"/>
        <v>1</v>
      </c>
      <c r="G40" s="39" t="s">
        <v>37</v>
      </c>
      <c r="H40" s="40">
        <v>135.0</v>
      </c>
      <c r="I40" s="41" t="s">
        <v>442</v>
      </c>
      <c r="J40" s="42">
        <v>1.629522936231E12</v>
      </c>
      <c r="K40" s="8" t="b">
        <f t="shared" si="3"/>
        <v>1</v>
      </c>
      <c r="L40" s="39" t="s">
        <v>47</v>
      </c>
      <c r="M40" s="40">
        <v>924.0</v>
      </c>
      <c r="N40" s="41" t="s">
        <v>443</v>
      </c>
      <c r="O40" s="42">
        <v>1.629524420953E12</v>
      </c>
      <c r="P40" s="8" t="b">
        <f t="shared" si="4"/>
        <v>1</v>
      </c>
      <c r="Q40" s="39" t="s">
        <v>37</v>
      </c>
      <c r="R40" s="40">
        <v>164.0</v>
      </c>
      <c r="S40" s="41" t="s">
        <v>444</v>
      </c>
      <c r="T40" s="42">
        <v>1.62952877856E12</v>
      </c>
      <c r="U40" s="8" t="b">
        <f t="shared" si="5"/>
        <v>0</v>
      </c>
      <c r="V40" s="39" t="s">
        <v>131</v>
      </c>
      <c r="W40" s="40">
        <v>1205.0</v>
      </c>
      <c r="X40" s="41" t="s">
        <v>449</v>
      </c>
      <c r="Y40" s="42">
        <v>1.629529384623E12</v>
      </c>
      <c r="Z40" s="8" t="b">
        <f t="shared" si="6"/>
        <v>0</v>
      </c>
      <c r="AA40" s="39" t="s">
        <v>131</v>
      </c>
      <c r="AB40" s="40">
        <v>652.0</v>
      </c>
      <c r="AC40" s="41" t="s">
        <v>450</v>
      </c>
      <c r="AD40" s="42">
        <v>1.629529933183E12</v>
      </c>
      <c r="AE40" s="8" t="b">
        <f t="shared" si="7"/>
        <v>0</v>
      </c>
      <c r="AF40" s="39" t="s">
        <v>137</v>
      </c>
      <c r="AG40" s="40">
        <v>802.0</v>
      </c>
      <c r="AH40" s="41" t="s">
        <v>447</v>
      </c>
      <c r="AI40" s="42">
        <v>1.629533322811E12</v>
      </c>
      <c r="AJ40" s="8" t="b">
        <f t="shared" si="8"/>
        <v>0</v>
      </c>
      <c r="AK40" s="39" t="s">
        <v>137</v>
      </c>
      <c r="AL40" s="40">
        <v>533.0</v>
      </c>
      <c r="AM40" s="41" t="s">
        <v>451</v>
      </c>
      <c r="AN40" s="42">
        <v>1.62953419328E12</v>
      </c>
      <c r="AO40" s="8" t="b">
        <f t="shared" si="9"/>
        <v>0</v>
      </c>
      <c r="AP40" s="39" t="s">
        <v>49</v>
      </c>
      <c r="AQ40" s="40">
        <v>430.0</v>
      </c>
      <c r="AR40" s="41" t="s">
        <v>440</v>
      </c>
      <c r="AS40" s="42">
        <v>1.629534706898E12</v>
      </c>
    </row>
    <row r="41">
      <c r="A41" s="8" t="b">
        <f t="shared" si="1"/>
        <v>1</v>
      </c>
      <c r="B41" s="39" t="s">
        <v>47</v>
      </c>
      <c r="C41" s="40">
        <v>4606.0</v>
      </c>
      <c r="D41" s="41" t="s">
        <v>452</v>
      </c>
      <c r="E41" s="42">
        <v>1.629522324192E12</v>
      </c>
      <c r="F41" s="8" t="b">
        <f t="shared" si="2"/>
        <v>1</v>
      </c>
      <c r="G41" s="39" t="s">
        <v>47</v>
      </c>
      <c r="H41" s="40">
        <v>2864.0</v>
      </c>
      <c r="I41" s="41" t="s">
        <v>453</v>
      </c>
      <c r="J41" s="42">
        <v>1.629522939097E12</v>
      </c>
      <c r="K41" s="8" t="b">
        <f t="shared" si="3"/>
        <v>1</v>
      </c>
      <c r="L41" s="39" t="s">
        <v>106</v>
      </c>
      <c r="M41" s="40">
        <v>378.0</v>
      </c>
      <c r="N41" s="41" t="s">
        <v>454</v>
      </c>
      <c r="O41" s="42">
        <v>1.62952442132E12</v>
      </c>
      <c r="P41" s="8" t="b">
        <f t="shared" si="4"/>
        <v>1</v>
      </c>
      <c r="Q41" s="39" t="s">
        <v>47</v>
      </c>
      <c r="R41" s="40">
        <v>2585.0</v>
      </c>
      <c r="S41" s="41" t="s">
        <v>455</v>
      </c>
      <c r="T41" s="42">
        <v>1.629528781143E12</v>
      </c>
      <c r="U41" s="8" t="b">
        <f t="shared" si="5"/>
        <v>1</v>
      </c>
      <c r="V41" s="39" t="s">
        <v>47</v>
      </c>
      <c r="W41" s="40">
        <v>372.0</v>
      </c>
      <c r="X41" s="41" t="s">
        <v>449</v>
      </c>
      <c r="Y41" s="42">
        <v>1.629529384994E12</v>
      </c>
      <c r="Z41" s="8" t="b">
        <f t="shared" si="6"/>
        <v>1</v>
      </c>
      <c r="AA41" s="39" t="s">
        <v>47</v>
      </c>
      <c r="AB41" s="40">
        <v>601.0</v>
      </c>
      <c r="AC41" s="41" t="s">
        <v>450</v>
      </c>
      <c r="AD41" s="42">
        <v>1.629529933783E12</v>
      </c>
      <c r="AE41" s="8" t="b">
        <f t="shared" si="7"/>
        <v>1</v>
      </c>
      <c r="AF41" s="39" t="s">
        <v>145</v>
      </c>
      <c r="AG41" s="40">
        <v>703.0</v>
      </c>
      <c r="AH41" s="41" t="s">
        <v>456</v>
      </c>
      <c r="AI41" s="42">
        <v>1.62953332351E12</v>
      </c>
      <c r="AJ41" s="8" t="b">
        <f t="shared" si="8"/>
        <v>1</v>
      </c>
      <c r="AK41" s="39" t="s">
        <v>145</v>
      </c>
      <c r="AL41" s="40">
        <v>420.0</v>
      </c>
      <c r="AM41" s="41" t="s">
        <v>451</v>
      </c>
      <c r="AN41" s="42">
        <v>1.629534193699E12</v>
      </c>
      <c r="AO41" s="8" t="b">
        <f t="shared" si="9"/>
        <v>0</v>
      </c>
      <c r="AP41" s="39" t="s">
        <v>125</v>
      </c>
      <c r="AQ41" s="40">
        <v>425.0</v>
      </c>
      <c r="AR41" s="41" t="s">
        <v>457</v>
      </c>
      <c r="AS41" s="42">
        <v>1.629534707327E12</v>
      </c>
    </row>
    <row r="42">
      <c r="A42" s="8" t="b">
        <f t="shared" si="1"/>
        <v>1</v>
      </c>
      <c r="B42" s="39" t="s">
        <v>149</v>
      </c>
      <c r="C42" s="40">
        <v>706.0</v>
      </c>
      <c r="D42" s="41" t="s">
        <v>452</v>
      </c>
      <c r="E42" s="42">
        <v>1.629522324889E12</v>
      </c>
      <c r="F42" s="8" t="b">
        <f t="shared" si="2"/>
        <v>1</v>
      </c>
      <c r="G42" s="39" t="s">
        <v>153</v>
      </c>
      <c r="H42" s="40">
        <v>3009.0</v>
      </c>
      <c r="I42" s="41" t="s">
        <v>458</v>
      </c>
      <c r="J42" s="42">
        <v>1.629522942104E12</v>
      </c>
      <c r="K42" s="8" t="b">
        <f t="shared" si="3"/>
        <v>1</v>
      </c>
      <c r="L42" s="39" t="s">
        <v>37</v>
      </c>
      <c r="M42" s="40">
        <v>145.0</v>
      </c>
      <c r="N42" s="41" t="s">
        <v>454</v>
      </c>
      <c r="O42" s="42">
        <v>1.629524421463E12</v>
      </c>
      <c r="P42" s="8" t="b">
        <f t="shared" si="4"/>
        <v>1</v>
      </c>
      <c r="Q42" s="39" t="s">
        <v>203</v>
      </c>
      <c r="R42" s="40">
        <v>945.0</v>
      </c>
      <c r="S42" s="41" t="s">
        <v>459</v>
      </c>
      <c r="T42" s="42">
        <v>1.629528782091E12</v>
      </c>
      <c r="U42" s="8" t="b">
        <f t="shared" si="5"/>
        <v>0</v>
      </c>
      <c r="V42" s="39" t="s">
        <v>139</v>
      </c>
      <c r="W42" s="40">
        <v>790.0</v>
      </c>
      <c r="X42" s="41" t="s">
        <v>460</v>
      </c>
      <c r="Y42" s="42">
        <v>1.62952938579E12</v>
      </c>
      <c r="Z42" s="8" t="b">
        <f t="shared" si="6"/>
        <v>0</v>
      </c>
      <c r="AA42" s="39" t="s">
        <v>134</v>
      </c>
      <c r="AB42" s="40">
        <v>592.0</v>
      </c>
      <c r="AC42" s="41" t="s">
        <v>461</v>
      </c>
      <c r="AD42" s="42">
        <v>1.629529934376E12</v>
      </c>
      <c r="AE42" s="8" t="b">
        <f t="shared" si="7"/>
        <v>1</v>
      </c>
      <c r="AF42" s="39" t="s">
        <v>146</v>
      </c>
      <c r="AG42" s="40">
        <v>224.0</v>
      </c>
      <c r="AH42" s="41" t="s">
        <v>456</v>
      </c>
      <c r="AI42" s="42">
        <v>1.629533323731E12</v>
      </c>
      <c r="AJ42" s="8" t="b">
        <f t="shared" si="8"/>
        <v>1</v>
      </c>
      <c r="AK42" s="39" t="s">
        <v>151</v>
      </c>
      <c r="AL42" s="40">
        <v>283.0</v>
      </c>
      <c r="AM42" s="41" t="s">
        <v>451</v>
      </c>
      <c r="AN42" s="42">
        <v>1.629534193983E12</v>
      </c>
      <c r="AO42" s="8" t="b">
        <f t="shared" si="9"/>
        <v>0</v>
      </c>
      <c r="AP42" s="39" t="s">
        <v>131</v>
      </c>
      <c r="AQ42" s="40">
        <v>426.0</v>
      </c>
      <c r="AR42" s="41" t="s">
        <v>457</v>
      </c>
      <c r="AS42" s="42">
        <v>1.629534707769E12</v>
      </c>
    </row>
    <row r="43">
      <c r="A43" s="8" t="b">
        <f t="shared" si="1"/>
        <v>1</v>
      </c>
      <c r="B43" s="39" t="s">
        <v>176</v>
      </c>
      <c r="C43" s="40">
        <v>3029.0</v>
      </c>
      <c r="D43" s="41" t="s">
        <v>462</v>
      </c>
      <c r="E43" s="42">
        <v>1.629522327922E12</v>
      </c>
      <c r="F43" s="8" t="b">
        <f t="shared" si="2"/>
        <v>1</v>
      </c>
      <c r="G43" s="39" t="s">
        <v>176</v>
      </c>
      <c r="H43" s="40">
        <v>1347.0</v>
      </c>
      <c r="I43" s="41" t="s">
        <v>463</v>
      </c>
      <c r="J43" s="42">
        <v>1.629522943451E12</v>
      </c>
      <c r="K43" s="8" t="b">
        <f t="shared" si="3"/>
        <v>1</v>
      </c>
      <c r="L43" s="39" t="s">
        <v>47</v>
      </c>
      <c r="M43" s="40">
        <v>1944.0</v>
      </c>
      <c r="N43" s="41" t="s">
        <v>464</v>
      </c>
      <c r="O43" s="42">
        <v>1.629524423411E12</v>
      </c>
      <c r="P43" s="8" t="b">
        <f t="shared" si="4"/>
        <v>1</v>
      </c>
      <c r="Q43" s="39" t="s">
        <v>176</v>
      </c>
      <c r="R43" s="40">
        <v>1940.0</v>
      </c>
      <c r="S43" s="41" t="s">
        <v>465</v>
      </c>
      <c r="T43" s="42">
        <v>1.629528784031E12</v>
      </c>
      <c r="U43" s="8" t="b">
        <f t="shared" si="5"/>
        <v>1</v>
      </c>
      <c r="V43" s="39" t="s">
        <v>142</v>
      </c>
      <c r="W43" s="40">
        <v>696.0</v>
      </c>
      <c r="X43" s="41" t="s">
        <v>466</v>
      </c>
      <c r="Y43" s="42">
        <v>1.629529386479E12</v>
      </c>
      <c r="Z43" s="8" t="b">
        <f t="shared" si="6"/>
        <v>1</v>
      </c>
      <c r="AA43" s="39" t="s">
        <v>142</v>
      </c>
      <c r="AB43" s="40">
        <v>497.0</v>
      </c>
      <c r="AC43" s="41" t="s">
        <v>461</v>
      </c>
      <c r="AD43" s="42">
        <v>1.629529934871E12</v>
      </c>
      <c r="AE43" s="8" t="b">
        <f t="shared" si="7"/>
        <v>1</v>
      </c>
      <c r="AF43" s="39" t="s">
        <v>47</v>
      </c>
      <c r="AG43" s="40">
        <v>1160.0</v>
      </c>
      <c r="AH43" s="41" t="s">
        <v>467</v>
      </c>
      <c r="AI43" s="42">
        <v>1.629533324894E12</v>
      </c>
      <c r="AJ43" s="8" t="b">
        <f t="shared" si="8"/>
        <v>1</v>
      </c>
      <c r="AK43" s="39" t="s">
        <v>47</v>
      </c>
      <c r="AL43" s="40">
        <v>3081.0</v>
      </c>
      <c r="AM43" s="41" t="s">
        <v>468</v>
      </c>
      <c r="AN43" s="42">
        <v>1.629534197065E12</v>
      </c>
      <c r="AO43" s="8" t="b">
        <f t="shared" si="9"/>
        <v>1</v>
      </c>
      <c r="AP43" s="39" t="s">
        <v>47</v>
      </c>
      <c r="AQ43" s="40">
        <v>656.0</v>
      </c>
      <c r="AR43" s="41" t="s">
        <v>469</v>
      </c>
      <c r="AS43" s="42">
        <v>1.62953470841E12</v>
      </c>
    </row>
    <row r="44">
      <c r="A44" s="8" t="b">
        <f t="shared" si="1"/>
        <v>1</v>
      </c>
      <c r="B44" s="39" t="s">
        <v>145</v>
      </c>
      <c r="C44" s="40">
        <v>468.0</v>
      </c>
      <c r="D44" s="41" t="s">
        <v>470</v>
      </c>
      <c r="E44" s="42">
        <v>1.629522328386E12</v>
      </c>
      <c r="F44" s="8" t="b">
        <f t="shared" si="2"/>
        <v>1</v>
      </c>
      <c r="G44" s="39" t="s">
        <v>142</v>
      </c>
      <c r="H44" s="40">
        <v>326.0</v>
      </c>
      <c r="I44" s="41" t="s">
        <v>463</v>
      </c>
      <c r="J44" s="42">
        <v>1.629522943779E12</v>
      </c>
      <c r="K44" s="8" t="b">
        <f t="shared" si="3"/>
        <v>1</v>
      </c>
      <c r="L44" s="39" t="s">
        <v>220</v>
      </c>
      <c r="M44" s="40">
        <v>2522.0</v>
      </c>
      <c r="N44" s="41" t="s">
        <v>471</v>
      </c>
      <c r="O44" s="42">
        <v>1.629524425937E12</v>
      </c>
      <c r="P44" s="8" t="b">
        <f t="shared" si="4"/>
        <v>1</v>
      </c>
      <c r="Q44" s="39" t="s">
        <v>145</v>
      </c>
      <c r="R44" s="40">
        <v>401.0</v>
      </c>
      <c r="S44" s="41" t="s">
        <v>465</v>
      </c>
      <c r="T44" s="42">
        <v>1.629528784431E12</v>
      </c>
      <c r="U44" s="8" t="b">
        <f t="shared" si="5"/>
        <v>1</v>
      </c>
      <c r="V44" s="39" t="s">
        <v>142</v>
      </c>
      <c r="W44" s="40">
        <v>191.0</v>
      </c>
      <c r="X44" s="41" t="s">
        <v>466</v>
      </c>
      <c r="Y44" s="42">
        <v>1.629529386671E12</v>
      </c>
      <c r="Z44" s="8" t="b">
        <f t="shared" si="6"/>
        <v>1</v>
      </c>
      <c r="AA44" s="39" t="s">
        <v>149</v>
      </c>
      <c r="AB44" s="40">
        <v>242.0</v>
      </c>
      <c r="AC44" s="41" t="s">
        <v>472</v>
      </c>
      <c r="AD44" s="42">
        <v>1.629529935111E12</v>
      </c>
      <c r="AE44" s="8" t="b">
        <f t="shared" si="7"/>
        <v>1</v>
      </c>
      <c r="AF44" s="39" t="s">
        <v>106</v>
      </c>
      <c r="AG44" s="40">
        <v>587.0</v>
      </c>
      <c r="AH44" s="41" t="s">
        <v>473</v>
      </c>
      <c r="AI44" s="42">
        <v>1.629533325498E12</v>
      </c>
      <c r="AJ44" s="8" t="b">
        <f t="shared" si="8"/>
        <v>1</v>
      </c>
      <c r="AK44" s="39" t="s">
        <v>106</v>
      </c>
      <c r="AL44" s="40">
        <v>304.0</v>
      </c>
      <c r="AM44" s="41" t="s">
        <v>468</v>
      </c>
      <c r="AN44" s="42">
        <v>1.629534197367E12</v>
      </c>
      <c r="AO44" s="8" t="b">
        <f t="shared" si="9"/>
        <v>0</v>
      </c>
      <c r="AP44" s="39" t="s">
        <v>139</v>
      </c>
      <c r="AQ44" s="40">
        <v>842.0</v>
      </c>
      <c r="AR44" s="41" t="s">
        <v>474</v>
      </c>
      <c r="AS44" s="42">
        <v>1.629534709255E12</v>
      </c>
    </row>
    <row r="45">
      <c r="A45" s="8" t="b">
        <f t="shared" si="1"/>
        <v>1</v>
      </c>
      <c r="B45" s="39" t="s">
        <v>188</v>
      </c>
      <c r="C45" s="40">
        <v>214.0</v>
      </c>
      <c r="D45" s="41" t="s">
        <v>470</v>
      </c>
      <c r="E45" s="42">
        <v>1.629522328609E12</v>
      </c>
      <c r="F45" s="8" t="b">
        <f t="shared" si="2"/>
        <v>1</v>
      </c>
      <c r="G45" s="39" t="s">
        <v>188</v>
      </c>
      <c r="H45" s="40">
        <v>257.0</v>
      </c>
      <c r="I45" s="41" t="s">
        <v>475</v>
      </c>
      <c r="J45" s="42">
        <v>1.629522944037E12</v>
      </c>
      <c r="K45" s="8" t="b">
        <f t="shared" si="3"/>
        <v>1</v>
      </c>
      <c r="L45" s="39" t="s">
        <v>176</v>
      </c>
      <c r="M45" s="40">
        <v>1348.0</v>
      </c>
      <c r="N45" s="41" t="s">
        <v>476</v>
      </c>
      <c r="O45" s="42">
        <v>1.62952442728E12</v>
      </c>
      <c r="P45" s="8" t="b">
        <f t="shared" si="4"/>
        <v>1</v>
      </c>
      <c r="Q45" s="39" t="s">
        <v>188</v>
      </c>
      <c r="R45" s="40">
        <v>199.0</v>
      </c>
      <c r="S45" s="41" t="s">
        <v>465</v>
      </c>
      <c r="T45" s="42">
        <v>1.629528784635E12</v>
      </c>
      <c r="U45" s="8" t="b">
        <f t="shared" si="5"/>
        <v>1</v>
      </c>
      <c r="V45" s="39" t="s">
        <v>47</v>
      </c>
      <c r="W45" s="40">
        <v>659.0</v>
      </c>
      <c r="X45" s="41" t="s">
        <v>477</v>
      </c>
      <c r="Y45" s="42">
        <v>1.62952938733E12</v>
      </c>
      <c r="Z45" s="8" t="b">
        <f t="shared" si="6"/>
        <v>1</v>
      </c>
      <c r="AA45" s="39" t="s">
        <v>47</v>
      </c>
      <c r="AB45" s="40">
        <v>657.0</v>
      </c>
      <c r="AC45" s="41" t="s">
        <v>472</v>
      </c>
      <c r="AD45" s="42">
        <v>1.629529935772E12</v>
      </c>
      <c r="AE45" s="8" t="b">
        <f t="shared" si="7"/>
        <v>1</v>
      </c>
      <c r="AF45" s="39" t="s">
        <v>37</v>
      </c>
      <c r="AG45" s="40">
        <v>204.0</v>
      </c>
      <c r="AH45" s="41" t="s">
        <v>473</v>
      </c>
      <c r="AI45" s="42">
        <v>1.62953332569E12</v>
      </c>
      <c r="AJ45" s="8" t="b">
        <f t="shared" si="8"/>
        <v>1</v>
      </c>
      <c r="AK45" s="39" t="s">
        <v>37</v>
      </c>
      <c r="AL45" s="40">
        <v>281.0</v>
      </c>
      <c r="AM45" s="41" t="s">
        <v>468</v>
      </c>
      <c r="AN45" s="42">
        <v>1.629534197654E12</v>
      </c>
      <c r="AO45" s="8" t="b">
        <f t="shared" si="9"/>
        <v>1</v>
      </c>
      <c r="AP45" s="39" t="s">
        <v>145</v>
      </c>
      <c r="AQ45" s="40">
        <v>452.0</v>
      </c>
      <c r="AR45" s="41" t="s">
        <v>474</v>
      </c>
      <c r="AS45" s="42">
        <v>1.629534709704E12</v>
      </c>
    </row>
    <row r="46">
      <c r="A46" s="8" t="b">
        <f t="shared" si="1"/>
        <v>1</v>
      </c>
      <c r="B46" s="39" t="s">
        <v>47</v>
      </c>
      <c r="C46" s="40">
        <v>411.0</v>
      </c>
      <c r="D46" s="41" t="s">
        <v>478</v>
      </c>
      <c r="E46" s="42">
        <v>1.629522329013E12</v>
      </c>
      <c r="F46" s="8" t="b">
        <f t="shared" si="2"/>
        <v>1</v>
      </c>
      <c r="G46" s="39" t="s">
        <v>47</v>
      </c>
      <c r="H46" s="40">
        <v>1062.0</v>
      </c>
      <c r="I46" s="41" t="s">
        <v>479</v>
      </c>
      <c r="J46" s="42">
        <v>1.629522945096E12</v>
      </c>
      <c r="K46" s="8" t="b">
        <f t="shared" si="3"/>
        <v>1</v>
      </c>
      <c r="L46" s="39" t="s">
        <v>142</v>
      </c>
      <c r="M46" s="40">
        <v>492.0</v>
      </c>
      <c r="N46" s="41" t="s">
        <v>476</v>
      </c>
      <c r="O46" s="42">
        <v>1.629524427772E12</v>
      </c>
      <c r="P46" s="8" t="b">
        <f t="shared" si="4"/>
        <v>1</v>
      </c>
      <c r="Q46" s="39" t="s">
        <v>47</v>
      </c>
      <c r="R46" s="40">
        <v>1599.0</v>
      </c>
      <c r="S46" s="41" t="s">
        <v>480</v>
      </c>
      <c r="T46" s="42">
        <v>1.629528786227E12</v>
      </c>
      <c r="U46" s="8" t="b">
        <f t="shared" si="5"/>
        <v>1</v>
      </c>
      <c r="V46" s="39" t="s">
        <v>106</v>
      </c>
      <c r="W46" s="40">
        <v>620.0</v>
      </c>
      <c r="X46" s="41" t="s">
        <v>477</v>
      </c>
      <c r="Y46" s="42">
        <v>1.62952938795E12</v>
      </c>
      <c r="Z46" s="8" t="b">
        <f t="shared" si="6"/>
        <v>1</v>
      </c>
      <c r="AA46" s="39" t="s">
        <v>106</v>
      </c>
      <c r="AB46" s="40">
        <v>300.0</v>
      </c>
      <c r="AC46" s="41" t="s">
        <v>481</v>
      </c>
      <c r="AD46" s="42">
        <v>1.629529936069E12</v>
      </c>
      <c r="AE46" s="8" t="b">
        <f t="shared" si="7"/>
        <v>1</v>
      </c>
      <c r="AF46" s="39" t="s">
        <v>47</v>
      </c>
      <c r="AG46" s="40">
        <v>858.0</v>
      </c>
      <c r="AH46" s="41" t="s">
        <v>482</v>
      </c>
      <c r="AI46" s="42">
        <v>1.629533326545E12</v>
      </c>
      <c r="AJ46" s="8" t="b">
        <f t="shared" si="8"/>
        <v>1</v>
      </c>
      <c r="AK46" s="39" t="s">
        <v>47</v>
      </c>
      <c r="AL46" s="40">
        <v>1771.0</v>
      </c>
      <c r="AM46" s="41" t="s">
        <v>483</v>
      </c>
      <c r="AN46" s="42">
        <v>1.629534199434E12</v>
      </c>
      <c r="AO46" s="8" t="b">
        <f t="shared" si="9"/>
        <v>1</v>
      </c>
      <c r="AP46" s="39" t="s">
        <v>153</v>
      </c>
      <c r="AQ46" s="40">
        <v>375.0</v>
      </c>
      <c r="AR46" s="41" t="s">
        <v>484</v>
      </c>
      <c r="AS46" s="42">
        <v>1.629534710079E12</v>
      </c>
    </row>
    <row r="47">
      <c r="A47" s="8" t="b">
        <f t="shared" si="1"/>
        <v>1</v>
      </c>
      <c r="B47" s="39" t="s">
        <v>195</v>
      </c>
      <c r="C47" s="40">
        <v>984.0</v>
      </c>
      <c r="D47" s="41" t="s">
        <v>478</v>
      </c>
      <c r="E47" s="42">
        <v>1.629522329995E12</v>
      </c>
      <c r="F47" s="8" t="b">
        <f t="shared" si="2"/>
        <v>1</v>
      </c>
      <c r="G47" s="39" t="s">
        <v>195</v>
      </c>
      <c r="H47" s="40">
        <v>1091.0</v>
      </c>
      <c r="I47" s="41" t="s">
        <v>485</v>
      </c>
      <c r="J47" s="42">
        <v>1.629522946187E12</v>
      </c>
      <c r="K47" s="8" t="b">
        <f t="shared" si="3"/>
        <v>1</v>
      </c>
      <c r="L47" s="39" t="s">
        <v>188</v>
      </c>
      <c r="M47" s="40">
        <v>197.0</v>
      </c>
      <c r="N47" s="41" t="s">
        <v>476</v>
      </c>
      <c r="O47" s="42">
        <v>1.629524427981E12</v>
      </c>
      <c r="P47" s="8" t="b">
        <f t="shared" si="4"/>
        <v>1</v>
      </c>
      <c r="Q47" s="39" t="s">
        <v>195</v>
      </c>
      <c r="R47" s="40">
        <v>439.0</v>
      </c>
      <c r="S47" s="41" t="s">
        <v>480</v>
      </c>
      <c r="T47" s="42">
        <v>1.629528786668E12</v>
      </c>
      <c r="U47" s="8" t="b">
        <f t="shared" si="5"/>
        <v>1</v>
      </c>
      <c r="V47" s="39" t="s">
        <v>37</v>
      </c>
      <c r="W47" s="40">
        <v>101.0</v>
      </c>
      <c r="X47" s="41" t="s">
        <v>486</v>
      </c>
      <c r="Y47" s="42">
        <v>1.629529388049E12</v>
      </c>
      <c r="Z47" s="8" t="b">
        <f t="shared" si="6"/>
        <v>1</v>
      </c>
      <c r="AA47" s="39" t="s">
        <v>37</v>
      </c>
      <c r="AB47" s="40">
        <v>172.0</v>
      </c>
      <c r="AC47" s="41" t="s">
        <v>481</v>
      </c>
      <c r="AD47" s="42">
        <v>1.629529936242E12</v>
      </c>
      <c r="AE47" s="8" t="b">
        <f t="shared" si="7"/>
        <v>1</v>
      </c>
      <c r="AF47" s="39" t="s">
        <v>203</v>
      </c>
      <c r="AG47" s="40">
        <v>3972.0</v>
      </c>
      <c r="AH47" s="41" t="s">
        <v>487</v>
      </c>
      <c r="AI47" s="42">
        <v>1.629533330516E12</v>
      </c>
      <c r="AJ47" s="8" t="b">
        <f t="shared" si="8"/>
        <v>1</v>
      </c>
      <c r="AK47" s="39" t="s">
        <v>151</v>
      </c>
      <c r="AL47" s="40">
        <v>1116.0</v>
      </c>
      <c r="AM47" s="41" t="s">
        <v>488</v>
      </c>
      <c r="AN47" s="42">
        <v>1.629534200537E12</v>
      </c>
      <c r="AO47" s="8" t="b">
        <f t="shared" si="9"/>
        <v>1</v>
      </c>
      <c r="AP47" s="39" t="s">
        <v>47</v>
      </c>
      <c r="AQ47" s="40">
        <v>332.0</v>
      </c>
      <c r="AR47" s="41" t="s">
        <v>484</v>
      </c>
      <c r="AS47" s="42">
        <v>1.629534710411E12</v>
      </c>
    </row>
    <row r="48">
      <c r="A48" s="8" t="b">
        <f t="shared" si="1"/>
        <v>1</v>
      </c>
      <c r="B48" s="39" t="s">
        <v>62</v>
      </c>
      <c r="C48" s="40">
        <v>274.0</v>
      </c>
      <c r="D48" s="41" t="s">
        <v>489</v>
      </c>
      <c r="E48" s="42">
        <v>1.62952233027E12</v>
      </c>
      <c r="F48" s="8" t="b">
        <f t="shared" si="2"/>
        <v>1</v>
      </c>
      <c r="G48" s="39" t="s">
        <v>62</v>
      </c>
      <c r="H48" s="40">
        <v>634.0</v>
      </c>
      <c r="I48" s="41" t="s">
        <v>485</v>
      </c>
      <c r="J48" s="42">
        <v>1.629522946831E12</v>
      </c>
      <c r="K48" s="8" t="b">
        <f t="shared" si="3"/>
        <v>1</v>
      </c>
      <c r="L48" s="39" t="s">
        <v>47</v>
      </c>
      <c r="M48" s="40">
        <v>343.0</v>
      </c>
      <c r="N48" s="41" t="s">
        <v>490</v>
      </c>
      <c r="O48" s="42">
        <v>1.629524428311E12</v>
      </c>
      <c r="P48" s="8" t="b">
        <f t="shared" si="4"/>
        <v>1</v>
      </c>
      <c r="Q48" s="39" t="s">
        <v>62</v>
      </c>
      <c r="R48" s="40">
        <v>298.0</v>
      </c>
      <c r="S48" s="41" t="s">
        <v>480</v>
      </c>
      <c r="T48" s="42">
        <v>1.629528786965E12</v>
      </c>
      <c r="U48" s="8" t="b">
        <f t="shared" si="5"/>
        <v>1</v>
      </c>
      <c r="V48" s="39" t="s">
        <v>47</v>
      </c>
      <c r="W48" s="40">
        <v>3588.0</v>
      </c>
      <c r="X48" s="41" t="s">
        <v>491</v>
      </c>
      <c r="Y48" s="42">
        <v>1.629529391639E12</v>
      </c>
      <c r="Z48" s="8" t="b">
        <f t="shared" si="6"/>
        <v>1</v>
      </c>
      <c r="AA48" s="39" t="s">
        <v>47</v>
      </c>
      <c r="AB48" s="40">
        <v>4212.0</v>
      </c>
      <c r="AC48" s="41" t="s">
        <v>492</v>
      </c>
      <c r="AD48" s="42">
        <v>1.629529940454E12</v>
      </c>
      <c r="AE48" s="8" t="b">
        <f t="shared" si="7"/>
        <v>1</v>
      </c>
      <c r="AF48" s="39" t="s">
        <v>176</v>
      </c>
      <c r="AG48" s="40">
        <v>1113.0</v>
      </c>
      <c r="AH48" s="41" t="s">
        <v>493</v>
      </c>
      <c r="AI48" s="42">
        <v>1.629533331632E12</v>
      </c>
      <c r="AJ48" s="8" t="b">
        <f t="shared" si="8"/>
        <v>1</v>
      </c>
      <c r="AK48" s="39" t="s">
        <v>176</v>
      </c>
      <c r="AL48" s="40">
        <v>2958.0</v>
      </c>
      <c r="AM48" s="41" t="s">
        <v>494</v>
      </c>
      <c r="AN48" s="42">
        <v>1.629534203513E12</v>
      </c>
      <c r="AO48" s="8" t="b">
        <f t="shared" si="9"/>
        <v>1</v>
      </c>
      <c r="AP48" s="39" t="s">
        <v>106</v>
      </c>
      <c r="AQ48" s="40">
        <v>553.0</v>
      </c>
      <c r="AR48" s="41" t="s">
        <v>484</v>
      </c>
      <c r="AS48" s="42">
        <v>1.629534710967E12</v>
      </c>
    </row>
    <row r="49">
      <c r="A49" s="8" t="b">
        <f t="shared" si="1"/>
        <v>1</v>
      </c>
      <c r="B49" s="39" t="s">
        <v>47</v>
      </c>
      <c r="C49" s="40">
        <v>850.0</v>
      </c>
      <c r="D49" s="41" t="s">
        <v>495</v>
      </c>
      <c r="E49" s="42">
        <v>1.629522331118E12</v>
      </c>
      <c r="F49" s="8" t="b">
        <f t="shared" si="2"/>
        <v>1</v>
      </c>
      <c r="G49" s="39" t="s">
        <v>47</v>
      </c>
      <c r="H49" s="40">
        <v>973.0</v>
      </c>
      <c r="I49" s="41" t="s">
        <v>496</v>
      </c>
      <c r="J49" s="42">
        <v>1.629522947798E12</v>
      </c>
      <c r="K49" s="8" t="b">
        <f t="shared" si="3"/>
        <v>1</v>
      </c>
      <c r="L49" s="39" t="s">
        <v>195</v>
      </c>
      <c r="M49" s="40">
        <v>909.0</v>
      </c>
      <c r="N49" s="41" t="s">
        <v>497</v>
      </c>
      <c r="O49" s="42">
        <v>1.629524429218E12</v>
      </c>
      <c r="P49" s="8" t="b">
        <f t="shared" si="4"/>
        <v>1</v>
      </c>
      <c r="Q49" s="39" t="s">
        <v>47</v>
      </c>
      <c r="R49" s="40">
        <v>581.0</v>
      </c>
      <c r="S49" s="41" t="s">
        <v>498</v>
      </c>
      <c r="T49" s="42">
        <v>1.629528787545E12</v>
      </c>
      <c r="U49" s="8" t="b">
        <f t="shared" si="5"/>
        <v>1</v>
      </c>
      <c r="V49" s="39" t="s">
        <v>149</v>
      </c>
      <c r="W49" s="40">
        <v>587.0</v>
      </c>
      <c r="X49" s="41" t="s">
        <v>499</v>
      </c>
      <c r="Y49" s="42">
        <v>1.629529392227E12</v>
      </c>
      <c r="Z49" s="8" t="b">
        <f t="shared" si="6"/>
        <v>1</v>
      </c>
      <c r="AA49" s="39" t="s">
        <v>146</v>
      </c>
      <c r="AB49" s="40">
        <v>840.0</v>
      </c>
      <c r="AC49" s="41" t="s">
        <v>500</v>
      </c>
      <c r="AD49" s="42">
        <v>1.629529941295E12</v>
      </c>
      <c r="AE49" s="8" t="b">
        <f t="shared" si="7"/>
        <v>1</v>
      </c>
      <c r="AF49" s="39" t="s">
        <v>151</v>
      </c>
      <c r="AG49" s="40">
        <v>694.0</v>
      </c>
      <c r="AH49" s="41" t="s">
        <v>501</v>
      </c>
      <c r="AI49" s="42">
        <v>1.629533332326E12</v>
      </c>
      <c r="AJ49" s="8" t="b">
        <f t="shared" si="8"/>
        <v>1</v>
      </c>
      <c r="AK49" s="39" t="s">
        <v>142</v>
      </c>
      <c r="AL49" s="40">
        <v>1242.0</v>
      </c>
      <c r="AM49" s="41" t="s">
        <v>502</v>
      </c>
      <c r="AN49" s="42">
        <v>1.62953420475E12</v>
      </c>
      <c r="AO49" s="8" t="b">
        <f t="shared" si="9"/>
        <v>1</v>
      </c>
      <c r="AP49" s="39" t="s">
        <v>37</v>
      </c>
      <c r="AQ49" s="40">
        <v>287.0</v>
      </c>
      <c r="AR49" s="41" t="s">
        <v>503</v>
      </c>
      <c r="AS49" s="42">
        <v>1.629534711252E12</v>
      </c>
    </row>
    <row r="50">
      <c r="A50" s="8" t="b">
        <f t="shared" si="1"/>
        <v>1</v>
      </c>
      <c r="B50" s="39" t="s">
        <v>97</v>
      </c>
      <c r="C50" s="40">
        <v>514.0</v>
      </c>
      <c r="D50" s="41" t="s">
        <v>495</v>
      </c>
      <c r="E50" s="42">
        <v>1.629522331641E12</v>
      </c>
      <c r="F50" s="8" t="b">
        <f t="shared" si="2"/>
        <v>1</v>
      </c>
      <c r="G50" s="39" t="s">
        <v>97</v>
      </c>
      <c r="H50" s="40">
        <v>440.0</v>
      </c>
      <c r="I50" s="41" t="s">
        <v>504</v>
      </c>
      <c r="J50" s="42">
        <v>1.629522948233E12</v>
      </c>
      <c r="K50" s="8" t="b">
        <f t="shared" si="3"/>
        <v>1</v>
      </c>
      <c r="L50" s="39" t="s">
        <v>62</v>
      </c>
      <c r="M50" s="40">
        <v>301.0</v>
      </c>
      <c r="N50" s="41" t="s">
        <v>497</v>
      </c>
      <c r="O50" s="42">
        <v>1.62952442952E12</v>
      </c>
      <c r="P50" s="8" t="b">
        <f t="shared" si="4"/>
        <v>1</v>
      </c>
      <c r="Q50" s="39" t="s">
        <v>97</v>
      </c>
      <c r="R50" s="40">
        <v>341.0</v>
      </c>
      <c r="S50" s="41" t="s">
        <v>498</v>
      </c>
      <c r="T50" s="42">
        <v>1.629528787887E12</v>
      </c>
      <c r="U50" s="8" t="b">
        <f t="shared" si="5"/>
        <v>1</v>
      </c>
      <c r="V50" s="39" t="s">
        <v>176</v>
      </c>
      <c r="W50" s="40">
        <v>1541.0</v>
      </c>
      <c r="X50" s="41" t="s">
        <v>505</v>
      </c>
      <c r="Y50" s="42">
        <v>1.629529393775E12</v>
      </c>
      <c r="Z50" s="8" t="b">
        <f t="shared" si="6"/>
        <v>1</v>
      </c>
      <c r="AA50" s="39" t="s">
        <v>176</v>
      </c>
      <c r="AB50" s="40">
        <v>1549.0</v>
      </c>
      <c r="AC50" s="41" t="s">
        <v>506</v>
      </c>
      <c r="AD50" s="42">
        <v>1.629529942844E12</v>
      </c>
      <c r="AE50" s="8" t="b">
        <f t="shared" si="7"/>
        <v>1</v>
      </c>
      <c r="AF50" s="39" t="s">
        <v>188</v>
      </c>
      <c r="AG50" s="40">
        <v>325.0</v>
      </c>
      <c r="AH50" s="41" t="s">
        <v>501</v>
      </c>
      <c r="AI50" s="42">
        <v>1.629533332651E12</v>
      </c>
      <c r="AJ50" s="8" t="b">
        <f t="shared" si="8"/>
        <v>1</v>
      </c>
      <c r="AK50" s="39" t="s">
        <v>188</v>
      </c>
      <c r="AL50" s="40">
        <v>139.0</v>
      </c>
      <c r="AM50" s="41" t="s">
        <v>502</v>
      </c>
      <c r="AN50" s="42">
        <v>1.629534204887E12</v>
      </c>
      <c r="AO50" s="8" t="b">
        <f t="shared" si="9"/>
        <v>1</v>
      </c>
      <c r="AP50" s="39" t="s">
        <v>47</v>
      </c>
      <c r="AQ50" s="40">
        <v>1885.0</v>
      </c>
      <c r="AR50" s="41" t="s">
        <v>507</v>
      </c>
      <c r="AS50" s="42">
        <v>1.629534713135E12</v>
      </c>
    </row>
    <row r="51">
      <c r="A51" s="8" t="b">
        <f t="shared" si="1"/>
        <v>1</v>
      </c>
      <c r="B51" s="39" t="s">
        <v>60</v>
      </c>
      <c r="C51" s="40">
        <v>2050.0</v>
      </c>
      <c r="D51" s="41" t="s">
        <v>508</v>
      </c>
      <c r="E51" s="42">
        <v>1.629522333684E12</v>
      </c>
      <c r="F51" s="8" t="b">
        <f t="shared" si="2"/>
        <v>1</v>
      </c>
      <c r="G51" s="39" t="s">
        <v>60</v>
      </c>
      <c r="H51" s="40">
        <v>285.0</v>
      </c>
      <c r="I51" s="41" t="s">
        <v>504</v>
      </c>
      <c r="J51" s="42">
        <v>1.629522948522E12</v>
      </c>
      <c r="K51" s="8" t="b">
        <f t="shared" si="3"/>
        <v>1</v>
      </c>
      <c r="L51" s="39" t="s">
        <v>47</v>
      </c>
      <c r="M51" s="40">
        <v>372.0</v>
      </c>
      <c r="N51" s="41" t="s">
        <v>497</v>
      </c>
      <c r="O51" s="42">
        <v>1.629524429907E12</v>
      </c>
      <c r="P51" s="8" t="b">
        <f t="shared" si="4"/>
        <v>1</v>
      </c>
      <c r="Q51" s="39" t="s">
        <v>60</v>
      </c>
      <c r="R51" s="40">
        <v>403.0</v>
      </c>
      <c r="S51" s="41" t="s">
        <v>509</v>
      </c>
      <c r="T51" s="42">
        <v>1.629528788289E12</v>
      </c>
      <c r="U51" s="8" t="b">
        <f t="shared" si="5"/>
        <v>1</v>
      </c>
      <c r="V51" s="39" t="s">
        <v>151</v>
      </c>
      <c r="W51" s="40">
        <v>513.0</v>
      </c>
      <c r="X51" s="41" t="s">
        <v>510</v>
      </c>
      <c r="Y51" s="42">
        <v>1.62952939428E12</v>
      </c>
      <c r="Z51" s="8" t="b">
        <f t="shared" si="6"/>
        <v>1</v>
      </c>
      <c r="AA51" s="39" t="s">
        <v>151</v>
      </c>
      <c r="AB51" s="40">
        <v>601.0</v>
      </c>
      <c r="AC51" s="41" t="s">
        <v>511</v>
      </c>
      <c r="AD51" s="42">
        <v>1.629529943444E12</v>
      </c>
      <c r="AE51" s="8" t="b">
        <f t="shared" si="7"/>
        <v>1</v>
      </c>
      <c r="AF51" s="39" t="s">
        <v>47</v>
      </c>
      <c r="AG51" s="40">
        <v>494.0</v>
      </c>
      <c r="AH51" s="41" t="s">
        <v>512</v>
      </c>
      <c r="AI51" s="42">
        <v>1.629533333143E12</v>
      </c>
      <c r="AJ51" s="8" t="b">
        <f t="shared" si="8"/>
        <v>1</v>
      </c>
      <c r="AK51" s="39" t="s">
        <v>47</v>
      </c>
      <c r="AL51" s="40">
        <v>829.0</v>
      </c>
      <c r="AM51" s="41" t="s">
        <v>513</v>
      </c>
      <c r="AN51" s="42">
        <v>1.629534205706E12</v>
      </c>
      <c r="AO51" s="8" t="b">
        <f t="shared" si="9"/>
        <v>1</v>
      </c>
      <c r="AP51" s="39" t="s">
        <v>145</v>
      </c>
      <c r="AQ51" s="40">
        <v>500.0</v>
      </c>
      <c r="AR51" s="41" t="s">
        <v>507</v>
      </c>
      <c r="AS51" s="42">
        <v>1.629534713635E12</v>
      </c>
    </row>
    <row r="52">
      <c r="A52" s="8" t="b">
        <f t="shared" si="1"/>
        <v>1</v>
      </c>
      <c r="B52" s="39" t="s">
        <v>47</v>
      </c>
      <c r="C52" s="40">
        <v>275.0</v>
      </c>
      <c r="D52" s="41" t="s">
        <v>508</v>
      </c>
      <c r="E52" s="42">
        <v>1.629522333958E12</v>
      </c>
      <c r="F52" s="8" t="b">
        <f t="shared" si="2"/>
        <v>1</v>
      </c>
      <c r="G52" s="39" t="s">
        <v>47</v>
      </c>
      <c r="H52" s="40">
        <v>325.0</v>
      </c>
      <c r="I52" s="41" t="s">
        <v>504</v>
      </c>
      <c r="J52" s="42">
        <v>1.629522948842E12</v>
      </c>
      <c r="K52" s="8" t="b">
        <f t="shared" si="3"/>
        <v>1</v>
      </c>
      <c r="L52" s="39" t="s">
        <v>97</v>
      </c>
      <c r="M52" s="40">
        <v>422.0</v>
      </c>
      <c r="N52" s="41" t="s">
        <v>514</v>
      </c>
      <c r="O52" s="42">
        <v>1.629524430315E12</v>
      </c>
      <c r="P52" s="8" t="b">
        <f t="shared" si="4"/>
        <v>1</v>
      </c>
      <c r="Q52" s="39" t="s">
        <v>47</v>
      </c>
      <c r="R52" s="40">
        <v>3762.0</v>
      </c>
      <c r="S52" s="41" t="s">
        <v>515</v>
      </c>
      <c r="T52" s="42">
        <v>1.629528792052E12</v>
      </c>
      <c r="U52" s="8" t="b">
        <f t="shared" si="5"/>
        <v>1</v>
      </c>
      <c r="V52" s="39" t="s">
        <v>188</v>
      </c>
      <c r="W52" s="40">
        <v>202.0</v>
      </c>
      <c r="X52" s="41" t="s">
        <v>510</v>
      </c>
      <c r="Y52" s="42">
        <v>1.629529394494E12</v>
      </c>
      <c r="Z52" s="8" t="b">
        <f t="shared" si="6"/>
        <v>1</v>
      </c>
      <c r="AA52" s="39" t="s">
        <v>188</v>
      </c>
      <c r="AB52" s="40">
        <v>146.0</v>
      </c>
      <c r="AC52" s="41" t="s">
        <v>511</v>
      </c>
      <c r="AD52" s="42">
        <v>1.629529943601E12</v>
      </c>
      <c r="AE52" s="8" t="b">
        <f t="shared" si="7"/>
        <v>1</v>
      </c>
      <c r="AF52" s="39" t="s">
        <v>195</v>
      </c>
      <c r="AG52" s="40">
        <v>4966.0</v>
      </c>
      <c r="AH52" s="41" t="s">
        <v>516</v>
      </c>
      <c r="AI52" s="42">
        <v>1.629533340588E12</v>
      </c>
      <c r="AJ52" s="8" t="b">
        <f t="shared" si="8"/>
        <v>1</v>
      </c>
      <c r="AK52" s="39" t="s">
        <v>195</v>
      </c>
      <c r="AL52" s="40">
        <v>1076.0</v>
      </c>
      <c r="AM52" s="41" t="s">
        <v>517</v>
      </c>
      <c r="AN52" s="42">
        <v>1.629534206779E12</v>
      </c>
      <c r="AO52" s="8" t="b">
        <f t="shared" si="9"/>
        <v>1</v>
      </c>
      <c r="AP52" s="39" t="s">
        <v>176</v>
      </c>
      <c r="AQ52" s="40">
        <v>1548.0</v>
      </c>
      <c r="AR52" s="41" t="s">
        <v>518</v>
      </c>
      <c r="AS52" s="42">
        <v>1.629534715182E12</v>
      </c>
    </row>
    <row r="53">
      <c r="A53" s="8" t="b">
        <f t="shared" si="1"/>
        <v>1</v>
      </c>
      <c r="B53" s="39" t="s">
        <v>153</v>
      </c>
      <c r="C53" s="40">
        <v>537.0</v>
      </c>
      <c r="D53" s="41" t="s">
        <v>519</v>
      </c>
      <c r="E53" s="42">
        <v>1.629522334499E12</v>
      </c>
      <c r="F53" s="8" t="b">
        <f t="shared" si="2"/>
        <v>1</v>
      </c>
      <c r="G53" s="39" t="s">
        <v>203</v>
      </c>
      <c r="H53" s="40">
        <v>1207.0</v>
      </c>
      <c r="I53" s="41" t="s">
        <v>520</v>
      </c>
      <c r="J53" s="42">
        <v>1.629522950047E12</v>
      </c>
      <c r="K53" s="8" t="b">
        <f t="shared" si="3"/>
        <v>1</v>
      </c>
      <c r="L53" s="39" t="s">
        <v>60</v>
      </c>
      <c r="M53" s="40">
        <v>385.0</v>
      </c>
      <c r="N53" s="41" t="s">
        <v>514</v>
      </c>
      <c r="O53" s="42">
        <v>1.629524430697E12</v>
      </c>
      <c r="P53" s="8" t="b">
        <f t="shared" si="4"/>
        <v>1</v>
      </c>
      <c r="Q53" s="39" t="s">
        <v>170</v>
      </c>
      <c r="R53" s="40">
        <v>1024.0</v>
      </c>
      <c r="S53" s="41" t="s">
        <v>521</v>
      </c>
      <c r="T53" s="42">
        <v>1.629528793081E12</v>
      </c>
      <c r="U53" s="8" t="b">
        <f t="shared" si="5"/>
        <v>1</v>
      </c>
      <c r="V53" s="39" t="s">
        <v>47</v>
      </c>
      <c r="W53" s="40">
        <v>349.0</v>
      </c>
      <c r="X53" s="41" t="s">
        <v>510</v>
      </c>
      <c r="Y53" s="42">
        <v>1.629529394844E12</v>
      </c>
      <c r="Z53" s="8" t="b">
        <f t="shared" si="6"/>
        <v>1</v>
      </c>
      <c r="AA53" s="39" t="s">
        <v>47</v>
      </c>
      <c r="AB53" s="40">
        <v>358.0</v>
      </c>
      <c r="AC53" s="41" t="s">
        <v>511</v>
      </c>
      <c r="AD53" s="42">
        <v>1.629529943949E12</v>
      </c>
      <c r="AE53" s="8" t="b">
        <f t="shared" si="7"/>
        <v>1</v>
      </c>
      <c r="AF53" s="39" t="s">
        <v>62</v>
      </c>
      <c r="AG53" s="40">
        <v>310.0</v>
      </c>
      <c r="AH53" s="41" t="s">
        <v>516</v>
      </c>
      <c r="AI53" s="42">
        <v>1.629533340891E12</v>
      </c>
      <c r="AJ53" s="8" t="b">
        <f t="shared" si="8"/>
        <v>1</v>
      </c>
      <c r="AK53" s="39" t="s">
        <v>62</v>
      </c>
      <c r="AL53" s="40">
        <v>316.0</v>
      </c>
      <c r="AM53" s="41" t="s">
        <v>522</v>
      </c>
      <c r="AN53" s="42">
        <v>1.629534207097E12</v>
      </c>
      <c r="AO53" s="8" t="b">
        <f t="shared" si="9"/>
        <v>1</v>
      </c>
      <c r="AP53" s="39" t="s">
        <v>145</v>
      </c>
      <c r="AQ53" s="40">
        <v>369.0</v>
      </c>
      <c r="AR53" s="41" t="s">
        <v>518</v>
      </c>
      <c r="AS53" s="42">
        <v>1.629534715565E12</v>
      </c>
    </row>
    <row r="54">
      <c r="A54" s="8" t="b">
        <f t="shared" si="1"/>
        <v>1</v>
      </c>
      <c r="B54" s="39" t="s">
        <v>218</v>
      </c>
      <c r="C54" s="40">
        <v>1557.0</v>
      </c>
      <c r="D54" s="41" t="s">
        <v>523</v>
      </c>
      <c r="E54" s="42">
        <v>1.629522336049E12</v>
      </c>
      <c r="F54" s="8" t="b">
        <f t="shared" si="2"/>
        <v>1</v>
      </c>
      <c r="G54" s="39" t="s">
        <v>218</v>
      </c>
      <c r="H54" s="40">
        <v>1111.0</v>
      </c>
      <c r="I54" s="41" t="s">
        <v>524</v>
      </c>
      <c r="J54" s="42">
        <v>1.629522951162E12</v>
      </c>
      <c r="K54" s="8" t="b">
        <f t="shared" si="3"/>
        <v>1</v>
      </c>
      <c r="L54" s="39" t="s">
        <v>47</v>
      </c>
      <c r="M54" s="40">
        <v>1142.0</v>
      </c>
      <c r="N54" s="41" t="s">
        <v>525</v>
      </c>
      <c r="O54" s="42">
        <v>1.629524431842E12</v>
      </c>
      <c r="P54" s="8" t="b">
        <f t="shared" si="4"/>
        <v>1</v>
      </c>
      <c r="Q54" s="39" t="s">
        <v>218</v>
      </c>
      <c r="R54" s="40">
        <v>661.0</v>
      </c>
      <c r="S54" s="41" t="s">
        <v>521</v>
      </c>
      <c r="T54" s="42">
        <v>1.629528793741E12</v>
      </c>
      <c r="U54" s="8" t="b">
        <f t="shared" si="5"/>
        <v>1</v>
      </c>
      <c r="V54" s="39" t="s">
        <v>195</v>
      </c>
      <c r="W54" s="40">
        <v>951.0</v>
      </c>
      <c r="X54" s="41" t="s">
        <v>526</v>
      </c>
      <c r="Y54" s="42">
        <v>1.629529395786E12</v>
      </c>
      <c r="Z54" s="8" t="b">
        <f t="shared" si="6"/>
        <v>1</v>
      </c>
      <c r="AA54" s="39" t="s">
        <v>195</v>
      </c>
      <c r="AB54" s="40">
        <v>861.0</v>
      </c>
      <c r="AC54" s="41" t="s">
        <v>527</v>
      </c>
      <c r="AD54" s="42">
        <v>1.629529944809E12</v>
      </c>
      <c r="AE54" s="8" t="b">
        <f t="shared" si="7"/>
        <v>1</v>
      </c>
      <c r="AF54" s="39" t="s">
        <v>47</v>
      </c>
      <c r="AG54" s="40">
        <v>1442.0</v>
      </c>
      <c r="AH54" s="41" t="s">
        <v>528</v>
      </c>
      <c r="AI54" s="42">
        <v>1.629533342334E12</v>
      </c>
      <c r="AJ54" s="8" t="b">
        <f t="shared" si="8"/>
        <v>1</v>
      </c>
      <c r="AK54" s="39" t="s">
        <v>47</v>
      </c>
      <c r="AL54" s="40">
        <v>464.0</v>
      </c>
      <c r="AM54" s="41" t="s">
        <v>522</v>
      </c>
      <c r="AN54" s="42">
        <v>1.629534207561E12</v>
      </c>
      <c r="AO54" s="8" t="b">
        <f t="shared" si="9"/>
        <v>1</v>
      </c>
      <c r="AP54" s="39" t="s">
        <v>188</v>
      </c>
      <c r="AQ54" s="40">
        <v>188.0</v>
      </c>
      <c r="AR54" s="41" t="s">
        <v>518</v>
      </c>
      <c r="AS54" s="42">
        <v>1.629534715755E12</v>
      </c>
    </row>
    <row r="55">
      <c r="A55" s="8" t="b">
        <f t="shared" si="1"/>
        <v>1</v>
      </c>
      <c r="B55" s="39" t="s">
        <v>145</v>
      </c>
      <c r="C55" s="40">
        <v>435.0</v>
      </c>
      <c r="D55" s="41" t="s">
        <v>523</v>
      </c>
      <c r="E55" s="42">
        <v>1.629522336486E12</v>
      </c>
      <c r="F55" s="8" t="b">
        <f t="shared" si="2"/>
        <v>1</v>
      </c>
      <c r="G55" s="39" t="s">
        <v>151</v>
      </c>
      <c r="H55" s="40">
        <v>770.0</v>
      </c>
      <c r="I55" s="41" t="s">
        <v>524</v>
      </c>
      <c r="J55" s="42">
        <v>1.629522951932E12</v>
      </c>
      <c r="K55" s="8" t="b">
        <f t="shared" si="3"/>
        <v>1</v>
      </c>
      <c r="L55" s="39" t="s">
        <v>220</v>
      </c>
      <c r="M55" s="40">
        <v>1141.0</v>
      </c>
      <c r="N55" s="41" t="s">
        <v>529</v>
      </c>
      <c r="O55" s="42">
        <v>1.629524432995E12</v>
      </c>
      <c r="P55" s="8" t="b">
        <f t="shared" si="4"/>
        <v>1</v>
      </c>
      <c r="Q55" s="39" t="s">
        <v>145</v>
      </c>
      <c r="R55" s="40">
        <v>451.0</v>
      </c>
      <c r="S55" s="41" t="s">
        <v>530</v>
      </c>
      <c r="T55" s="42">
        <v>1.629528794191E12</v>
      </c>
      <c r="U55" s="8" t="b">
        <f t="shared" si="5"/>
        <v>1</v>
      </c>
      <c r="V55" s="39" t="s">
        <v>62</v>
      </c>
      <c r="W55" s="40">
        <v>352.0</v>
      </c>
      <c r="X55" s="41" t="s">
        <v>531</v>
      </c>
      <c r="Y55" s="42">
        <v>1.629529396136E12</v>
      </c>
      <c r="Z55" s="8" t="b">
        <f t="shared" si="6"/>
        <v>1</v>
      </c>
      <c r="AA55" s="39" t="s">
        <v>62</v>
      </c>
      <c r="AB55" s="40">
        <v>493.0</v>
      </c>
      <c r="AC55" s="41" t="s">
        <v>532</v>
      </c>
      <c r="AD55" s="42">
        <v>1.6295299453E12</v>
      </c>
      <c r="AE55" s="8" t="b">
        <f t="shared" si="7"/>
        <v>1</v>
      </c>
      <c r="AF55" s="39" t="s">
        <v>97</v>
      </c>
      <c r="AG55" s="40">
        <v>607.0</v>
      </c>
      <c r="AH55" s="41" t="s">
        <v>528</v>
      </c>
      <c r="AI55" s="42">
        <v>1.629533342943E12</v>
      </c>
      <c r="AJ55" s="8" t="b">
        <f t="shared" si="8"/>
        <v>1</v>
      </c>
      <c r="AK55" s="39" t="s">
        <v>97</v>
      </c>
      <c r="AL55" s="40">
        <v>322.0</v>
      </c>
      <c r="AM55" s="41" t="s">
        <v>522</v>
      </c>
      <c r="AN55" s="42">
        <v>1.629534207896E12</v>
      </c>
      <c r="AO55" s="8" t="b">
        <f t="shared" si="9"/>
        <v>1</v>
      </c>
      <c r="AP55" s="39" t="s">
        <v>47</v>
      </c>
      <c r="AQ55" s="40">
        <v>389.0</v>
      </c>
      <c r="AR55" s="41" t="s">
        <v>533</v>
      </c>
      <c r="AS55" s="42">
        <v>1.62953471613E12</v>
      </c>
    </row>
    <row r="56">
      <c r="A56" s="8" t="b">
        <f t="shared" si="1"/>
        <v>1</v>
      </c>
      <c r="B56" s="39" t="s">
        <v>188</v>
      </c>
      <c r="C56" s="40">
        <v>196.0</v>
      </c>
      <c r="D56" s="41" t="s">
        <v>523</v>
      </c>
      <c r="E56" s="42">
        <v>1.629522336693E12</v>
      </c>
      <c r="F56" s="8" t="b">
        <f t="shared" si="2"/>
        <v>1</v>
      </c>
      <c r="G56" s="39" t="s">
        <v>188</v>
      </c>
      <c r="H56" s="40">
        <v>271.0</v>
      </c>
      <c r="I56" s="41" t="s">
        <v>534</v>
      </c>
      <c r="J56" s="42">
        <v>1.629522952201E12</v>
      </c>
      <c r="K56" s="8" t="b">
        <f t="shared" si="3"/>
        <v>1</v>
      </c>
      <c r="L56" s="39" t="s">
        <v>218</v>
      </c>
      <c r="M56" s="40">
        <v>627.0</v>
      </c>
      <c r="N56" s="41" t="s">
        <v>535</v>
      </c>
      <c r="O56" s="42">
        <v>1.629524433608E12</v>
      </c>
      <c r="P56" s="8" t="b">
        <f t="shared" si="4"/>
        <v>1</v>
      </c>
      <c r="Q56" s="39" t="s">
        <v>188</v>
      </c>
      <c r="R56" s="40">
        <v>574.0</v>
      </c>
      <c r="S56" s="41" t="s">
        <v>530</v>
      </c>
      <c r="T56" s="42">
        <v>1.629528794777E12</v>
      </c>
      <c r="U56" s="8" t="b">
        <f t="shared" si="5"/>
        <v>1</v>
      </c>
      <c r="V56" s="39" t="s">
        <v>47</v>
      </c>
      <c r="W56" s="40">
        <v>541.0</v>
      </c>
      <c r="X56" s="41" t="s">
        <v>531</v>
      </c>
      <c r="Y56" s="42">
        <v>1.629529396676E12</v>
      </c>
      <c r="Z56" s="8" t="b">
        <f t="shared" si="6"/>
        <v>1</v>
      </c>
      <c r="AA56" s="39" t="s">
        <v>47</v>
      </c>
      <c r="AB56" s="40">
        <v>354.0</v>
      </c>
      <c r="AC56" s="41" t="s">
        <v>532</v>
      </c>
      <c r="AD56" s="42">
        <v>1.629529945656E12</v>
      </c>
      <c r="AE56" s="8" t="b">
        <f t="shared" si="7"/>
        <v>1</v>
      </c>
      <c r="AF56" s="39" t="s">
        <v>60</v>
      </c>
      <c r="AG56" s="40">
        <v>418.0</v>
      </c>
      <c r="AH56" s="41" t="s">
        <v>536</v>
      </c>
      <c r="AI56" s="42">
        <v>1.629533343362E12</v>
      </c>
      <c r="AJ56" s="8" t="b">
        <f t="shared" si="8"/>
        <v>1</v>
      </c>
      <c r="AK56" s="39" t="s">
        <v>60</v>
      </c>
      <c r="AL56" s="40">
        <v>337.0</v>
      </c>
      <c r="AM56" s="41" t="s">
        <v>537</v>
      </c>
      <c r="AN56" s="42">
        <v>1.629534208222E12</v>
      </c>
      <c r="AO56" s="8" t="b">
        <f t="shared" si="9"/>
        <v>1</v>
      </c>
      <c r="AP56" s="39" t="s">
        <v>195</v>
      </c>
      <c r="AQ56" s="40">
        <v>854.0</v>
      </c>
      <c r="AR56" s="41" t="s">
        <v>533</v>
      </c>
      <c r="AS56" s="42">
        <v>1.629534716988E12</v>
      </c>
    </row>
    <row r="57">
      <c r="A57" s="8" t="b">
        <f t="shared" si="1"/>
        <v>1</v>
      </c>
      <c r="B57" s="39" t="s">
        <v>233</v>
      </c>
      <c r="C57" s="40">
        <v>452.0</v>
      </c>
      <c r="D57" s="41" t="s">
        <v>538</v>
      </c>
      <c r="E57" s="42">
        <v>1.629522337136E12</v>
      </c>
      <c r="F57" s="8" t="b">
        <f t="shared" si="2"/>
        <v>1</v>
      </c>
      <c r="G57" s="39" t="s">
        <v>233</v>
      </c>
      <c r="H57" s="40">
        <v>626.0</v>
      </c>
      <c r="I57" s="41" t="s">
        <v>534</v>
      </c>
      <c r="J57" s="42">
        <v>1.629522952829E12</v>
      </c>
      <c r="K57" s="8" t="b">
        <f t="shared" si="3"/>
        <v>1</v>
      </c>
      <c r="L57" s="39" t="s">
        <v>151</v>
      </c>
      <c r="M57" s="40">
        <v>544.0</v>
      </c>
      <c r="N57" s="41" t="s">
        <v>539</v>
      </c>
      <c r="O57" s="42">
        <v>1.629524434154E12</v>
      </c>
      <c r="P57" s="8" t="b">
        <f t="shared" si="4"/>
        <v>1</v>
      </c>
      <c r="Q57" s="39" t="s">
        <v>233</v>
      </c>
      <c r="R57" s="40">
        <v>478.0</v>
      </c>
      <c r="S57" s="41" t="s">
        <v>540</v>
      </c>
      <c r="T57" s="42">
        <v>1.629528795241E12</v>
      </c>
      <c r="U57" s="8" t="b">
        <f t="shared" si="5"/>
        <v>1</v>
      </c>
      <c r="V57" s="39" t="s">
        <v>106</v>
      </c>
      <c r="W57" s="40">
        <v>789.0</v>
      </c>
      <c r="X57" s="41" t="s">
        <v>541</v>
      </c>
      <c r="Y57" s="42">
        <v>1.629529397464E12</v>
      </c>
      <c r="Z57" s="8" t="b">
        <f t="shared" si="6"/>
        <v>1</v>
      </c>
      <c r="AA57" s="39" t="s">
        <v>97</v>
      </c>
      <c r="AB57" s="40">
        <v>332.0</v>
      </c>
      <c r="AC57" s="41" t="s">
        <v>532</v>
      </c>
      <c r="AD57" s="42">
        <v>1.629529945987E12</v>
      </c>
      <c r="AE57" s="8" t="b">
        <f t="shared" si="7"/>
        <v>1</v>
      </c>
      <c r="AF57" s="39" t="s">
        <v>47</v>
      </c>
      <c r="AG57" s="40">
        <v>1938.0</v>
      </c>
      <c r="AH57" s="41" t="s">
        <v>542</v>
      </c>
      <c r="AI57" s="42">
        <v>1.629533345299E12</v>
      </c>
      <c r="AJ57" s="8" t="b">
        <f t="shared" si="8"/>
        <v>1</v>
      </c>
      <c r="AK57" s="39" t="s">
        <v>47</v>
      </c>
      <c r="AL57" s="40">
        <v>1117.0</v>
      </c>
      <c r="AM57" s="41" t="s">
        <v>543</v>
      </c>
      <c r="AN57" s="42">
        <v>1.629534209337E12</v>
      </c>
      <c r="AO57" s="8" t="b">
        <f t="shared" si="9"/>
        <v>1</v>
      </c>
      <c r="AP57" s="39" t="s">
        <v>62</v>
      </c>
      <c r="AQ57" s="40">
        <v>436.0</v>
      </c>
      <c r="AR57" s="41" t="s">
        <v>544</v>
      </c>
      <c r="AS57" s="42">
        <v>1.629534717419E12</v>
      </c>
    </row>
    <row r="58">
      <c r="A58" s="14">
        <f>COUNTIF(A3:A57,FALSE)</f>
        <v>8</v>
      </c>
      <c r="E58" s="13"/>
      <c r="J58" s="13"/>
      <c r="K58" s="8" t="b">
        <f t="shared" si="3"/>
        <v>1</v>
      </c>
      <c r="L58" s="39" t="s">
        <v>188</v>
      </c>
      <c r="M58" s="40">
        <v>1233.0</v>
      </c>
      <c r="N58" s="41" t="s">
        <v>545</v>
      </c>
      <c r="O58" s="42">
        <v>1.629524435389E12</v>
      </c>
      <c r="T58" s="13"/>
      <c r="U58" s="8" t="b">
        <f t="shared" si="5"/>
        <v>1</v>
      </c>
      <c r="V58" s="39" t="s">
        <v>47</v>
      </c>
      <c r="W58" s="40">
        <v>622.0</v>
      </c>
      <c r="X58" s="41" t="s">
        <v>546</v>
      </c>
      <c r="Y58" s="42">
        <v>1.629529398085E12</v>
      </c>
      <c r="Z58" s="8" t="b">
        <f t="shared" si="6"/>
        <v>1</v>
      </c>
      <c r="AA58" s="39" t="s">
        <v>60</v>
      </c>
      <c r="AB58" s="40">
        <v>1022.0</v>
      </c>
      <c r="AC58" s="41" t="s">
        <v>547</v>
      </c>
      <c r="AD58" s="42">
        <v>1.629529947009E12</v>
      </c>
      <c r="AE58" s="8" t="b">
        <f t="shared" si="7"/>
        <v>1</v>
      </c>
      <c r="AF58" s="39" t="s">
        <v>220</v>
      </c>
      <c r="AG58" s="40">
        <v>1835.0</v>
      </c>
      <c r="AH58" s="41" t="s">
        <v>548</v>
      </c>
      <c r="AI58" s="42">
        <v>1.629533347156E12</v>
      </c>
      <c r="AJ58" s="8" t="b">
        <f t="shared" si="8"/>
        <v>1</v>
      </c>
      <c r="AK58" s="39" t="s">
        <v>153</v>
      </c>
      <c r="AL58" s="40">
        <v>931.0</v>
      </c>
      <c r="AM58" s="41" t="s">
        <v>549</v>
      </c>
      <c r="AN58" s="42">
        <v>1.62953421027E12</v>
      </c>
      <c r="AO58" s="8" t="b">
        <f t="shared" si="9"/>
        <v>1</v>
      </c>
      <c r="AP58" s="39" t="s">
        <v>47</v>
      </c>
      <c r="AQ58" s="40">
        <v>245.0</v>
      </c>
      <c r="AR58" s="41" t="s">
        <v>544</v>
      </c>
      <c r="AS58" s="42">
        <v>1.629534717667E12</v>
      </c>
    </row>
    <row r="59">
      <c r="E59" s="13"/>
      <c r="J59" s="13"/>
      <c r="K59" s="8" t="b">
        <f t="shared" si="3"/>
        <v>1</v>
      </c>
      <c r="L59" s="39" t="s">
        <v>233</v>
      </c>
      <c r="M59" s="40">
        <v>536.0</v>
      </c>
      <c r="N59" s="41" t="s">
        <v>545</v>
      </c>
      <c r="O59" s="42">
        <v>1.62952443592E12</v>
      </c>
      <c r="T59" s="13"/>
      <c r="U59" s="8" t="b">
        <f t="shared" si="5"/>
        <v>1</v>
      </c>
      <c r="V59" s="39" t="s">
        <v>97</v>
      </c>
      <c r="W59" s="40">
        <v>441.0</v>
      </c>
      <c r="X59" s="41" t="s">
        <v>546</v>
      </c>
      <c r="Y59" s="42">
        <v>1.629529398528E12</v>
      </c>
      <c r="Z59" s="8" t="b">
        <f t="shared" si="6"/>
        <v>1</v>
      </c>
      <c r="AA59" s="39" t="s">
        <v>47</v>
      </c>
      <c r="AB59" s="40">
        <v>290.0</v>
      </c>
      <c r="AC59" s="41" t="s">
        <v>547</v>
      </c>
      <c r="AD59" s="42">
        <v>1.629529947301E12</v>
      </c>
      <c r="AE59" s="8" t="b">
        <f t="shared" si="7"/>
        <v>1</v>
      </c>
      <c r="AF59" s="39" t="s">
        <v>218</v>
      </c>
      <c r="AG59" s="40">
        <v>1335.0</v>
      </c>
      <c r="AH59" s="41" t="s">
        <v>550</v>
      </c>
      <c r="AI59" s="42">
        <v>1.62953334847E12</v>
      </c>
      <c r="AJ59" s="8" t="b">
        <f t="shared" si="8"/>
        <v>1</v>
      </c>
      <c r="AK59" s="39" t="s">
        <v>218</v>
      </c>
      <c r="AL59" s="40">
        <v>979.0</v>
      </c>
      <c r="AM59" s="41" t="s">
        <v>551</v>
      </c>
      <c r="AN59" s="42">
        <v>1.629534211245E12</v>
      </c>
      <c r="AO59" s="8" t="b">
        <f t="shared" si="9"/>
        <v>1</v>
      </c>
      <c r="AP59" s="39" t="s">
        <v>97</v>
      </c>
      <c r="AQ59" s="40">
        <v>414.0</v>
      </c>
      <c r="AR59" s="41" t="s">
        <v>552</v>
      </c>
      <c r="AS59" s="42">
        <v>1.629534718078E12</v>
      </c>
    </row>
    <row r="60">
      <c r="E60" s="13"/>
      <c r="J60" s="13"/>
      <c r="O60" s="13"/>
      <c r="T60" s="13"/>
      <c r="U60" s="8" t="b">
        <f t="shared" si="5"/>
        <v>1</v>
      </c>
      <c r="V60" s="39" t="s">
        <v>60</v>
      </c>
      <c r="W60" s="40">
        <v>523.0</v>
      </c>
      <c r="X60" s="41" t="s">
        <v>553</v>
      </c>
      <c r="Y60" s="42">
        <v>1.629529399048E12</v>
      </c>
      <c r="Z60" s="8" t="b">
        <f t="shared" si="6"/>
        <v>1</v>
      </c>
      <c r="AA60" s="39" t="s">
        <v>170</v>
      </c>
      <c r="AB60" s="40">
        <v>527.0</v>
      </c>
      <c r="AC60" s="41" t="s">
        <v>547</v>
      </c>
      <c r="AD60" s="42">
        <v>1.629529947837E12</v>
      </c>
      <c r="AE60" s="8" t="b">
        <f t="shared" si="7"/>
        <v>1</v>
      </c>
      <c r="AF60" s="39" t="s">
        <v>145</v>
      </c>
      <c r="AG60" s="40">
        <v>681.0</v>
      </c>
      <c r="AH60" s="41" t="s">
        <v>554</v>
      </c>
      <c r="AI60" s="42">
        <v>1.629533349152E12</v>
      </c>
      <c r="AJ60" s="8" t="b">
        <f t="shared" si="8"/>
        <v>1</v>
      </c>
      <c r="AK60" s="39" t="s">
        <v>151</v>
      </c>
      <c r="AL60" s="40">
        <v>895.0</v>
      </c>
      <c r="AM60" s="41" t="s">
        <v>555</v>
      </c>
      <c r="AN60" s="42">
        <v>1.629534212142E12</v>
      </c>
      <c r="AO60" s="8" t="b">
        <f t="shared" si="9"/>
        <v>1</v>
      </c>
      <c r="AP60" s="39" t="s">
        <v>60</v>
      </c>
      <c r="AQ60" s="40">
        <v>494.0</v>
      </c>
      <c r="AR60" s="41" t="s">
        <v>552</v>
      </c>
      <c r="AS60" s="42">
        <v>1.629534718572E12</v>
      </c>
    </row>
    <row r="61">
      <c r="E61" s="13"/>
      <c r="J61" s="13"/>
      <c r="O61" s="13"/>
      <c r="T61" s="13"/>
      <c r="U61" s="8" t="b">
        <f t="shared" si="5"/>
        <v>1</v>
      </c>
      <c r="V61" s="39" t="s">
        <v>47</v>
      </c>
      <c r="W61" s="40">
        <v>1746.0</v>
      </c>
      <c r="X61" s="41" t="s">
        <v>556</v>
      </c>
      <c r="Y61" s="42">
        <v>1.629529400804E12</v>
      </c>
      <c r="Z61" s="8" t="b">
        <f t="shared" si="6"/>
        <v>1</v>
      </c>
      <c r="AA61" s="39" t="s">
        <v>218</v>
      </c>
      <c r="AB61" s="40">
        <v>1027.0</v>
      </c>
      <c r="AC61" s="41" t="s">
        <v>557</v>
      </c>
      <c r="AD61" s="42">
        <v>1.629529948854E12</v>
      </c>
      <c r="AE61" s="8" t="b">
        <f t="shared" si="7"/>
        <v>1</v>
      </c>
      <c r="AF61" s="39" t="s">
        <v>188</v>
      </c>
      <c r="AG61" s="40">
        <v>246.0</v>
      </c>
      <c r="AH61" s="41" t="s">
        <v>554</v>
      </c>
      <c r="AI61" s="42">
        <v>1.629533349402E12</v>
      </c>
      <c r="AJ61" s="8" t="b">
        <f t="shared" si="8"/>
        <v>1</v>
      </c>
      <c r="AK61" s="39" t="s">
        <v>188</v>
      </c>
      <c r="AL61" s="40">
        <v>719.0</v>
      </c>
      <c r="AM61" s="41" t="s">
        <v>555</v>
      </c>
      <c r="AN61" s="42">
        <v>1.629534212881E12</v>
      </c>
      <c r="AO61" s="8" t="b">
        <f t="shared" si="9"/>
        <v>1</v>
      </c>
      <c r="AP61" s="39" t="s">
        <v>47</v>
      </c>
      <c r="AQ61" s="40">
        <v>2579.0</v>
      </c>
      <c r="AR61" s="41" t="s">
        <v>558</v>
      </c>
      <c r="AS61" s="42">
        <v>1.629534721159E12</v>
      </c>
    </row>
    <row r="62">
      <c r="E62" s="13"/>
      <c r="J62" s="13"/>
      <c r="O62" s="13"/>
      <c r="T62" s="13"/>
      <c r="U62" s="8" t="b">
        <f t="shared" si="5"/>
        <v>1</v>
      </c>
      <c r="V62" s="39" t="s">
        <v>153</v>
      </c>
      <c r="W62" s="40">
        <v>1580.0</v>
      </c>
      <c r="X62" s="41" t="s">
        <v>559</v>
      </c>
      <c r="Y62" s="42">
        <v>1.629529402392E12</v>
      </c>
      <c r="Z62" s="8" t="b">
        <f t="shared" si="6"/>
        <v>1</v>
      </c>
      <c r="AA62" s="39" t="s">
        <v>145</v>
      </c>
      <c r="AB62" s="40">
        <v>474.0</v>
      </c>
      <c r="AC62" s="41" t="s">
        <v>560</v>
      </c>
      <c r="AD62" s="42">
        <v>1.629529949331E12</v>
      </c>
      <c r="AE62" s="8" t="b">
        <f t="shared" si="7"/>
        <v>1</v>
      </c>
      <c r="AF62" s="39" t="s">
        <v>233</v>
      </c>
      <c r="AG62" s="40">
        <v>981.0</v>
      </c>
      <c r="AH62" s="41" t="s">
        <v>561</v>
      </c>
      <c r="AI62" s="42">
        <v>1.629533350378E12</v>
      </c>
      <c r="AJ62" s="8" t="b">
        <f t="shared" si="8"/>
        <v>1</v>
      </c>
      <c r="AK62" s="39" t="s">
        <v>233</v>
      </c>
      <c r="AL62" s="40">
        <v>815.0</v>
      </c>
      <c r="AM62" s="41" t="s">
        <v>562</v>
      </c>
      <c r="AN62" s="42">
        <v>1.629534213676E12</v>
      </c>
      <c r="AO62" s="8" t="b">
        <f t="shared" si="9"/>
        <v>1</v>
      </c>
      <c r="AP62" s="39" t="s">
        <v>149</v>
      </c>
      <c r="AQ62" s="40">
        <v>1111.0</v>
      </c>
      <c r="AR62" s="41" t="s">
        <v>563</v>
      </c>
      <c r="AS62" s="42">
        <v>1.629534722267E12</v>
      </c>
    </row>
    <row r="63">
      <c r="E63" s="13"/>
      <c r="J63" s="13"/>
      <c r="O63" s="13"/>
      <c r="T63" s="13"/>
      <c r="U63" s="8" t="b">
        <f t="shared" si="5"/>
        <v>1</v>
      </c>
      <c r="V63" s="39" t="s">
        <v>218</v>
      </c>
      <c r="W63" s="40">
        <v>1193.0</v>
      </c>
      <c r="X63" s="41" t="s">
        <v>564</v>
      </c>
      <c r="Y63" s="42">
        <v>1.629529403568E12</v>
      </c>
      <c r="Z63" s="8" t="b">
        <f t="shared" si="6"/>
        <v>1</v>
      </c>
      <c r="AA63" s="39" t="s">
        <v>188</v>
      </c>
      <c r="AB63" s="40">
        <v>330.0</v>
      </c>
      <c r="AC63" s="41" t="s">
        <v>560</v>
      </c>
      <c r="AD63" s="42">
        <v>1.629529949668E12</v>
      </c>
      <c r="AI63" s="13"/>
      <c r="AN63" s="13"/>
      <c r="AO63" s="8" t="b">
        <f t="shared" si="9"/>
        <v>1</v>
      </c>
      <c r="AP63" s="39" t="s">
        <v>218</v>
      </c>
      <c r="AQ63" s="40">
        <v>1070.0</v>
      </c>
      <c r="AR63" s="41" t="s">
        <v>565</v>
      </c>
      <c r="AS63" s="42">
        <v>1.629534723335E12</v>
      </c>
    </row>
    <row r="64">
      <c r="E64" s="13"/>
      <c r="J64" s="13"/>
      <c r="O64" s="13"/>
      <c r="T64" s="13"/>
      <c r="U64" s="8" t="b">
        <f t="shared" si="5"/>
        <v>1</v>
      </c>
      <c r="V64" s="39" t="s">
        <v>145</v>
      </c>
      <c r="W64" s="40">
        <v>798.0</v>
      </c>
      <c r="X64" s="41" t="s">
        <v>566</v>
      </c>
      <c r="Y64" s="42">
        <v>1.629529404368E12</v>
      </c>
      <c r="Z64" s="8" t="b">
        <f t="shared" si="6"/>
        <v>1</v>
      </c>
      <c r="AA64" s="39" t="s">
        <v>233</v>
      </c>
      <c r="AB64" s="40">
        <v>420.0</v>
      </c>
      <c r="AC64" s="41" t="s">
        <v>567</v>
      </c>
      <c r="AD64" s="42">
        <v>1.629529950081E12</v>
      </c>
      <c r="AI64" s="13"/>
      <c r="AN64" s="13"/>
      <c r="AO64" s="8" t="b">
        <f t="shared" si="9"/>
        <v>1</v>
      </c>
      <c r="AP64" s="39" t="s">
        <v>145</v>
      </c>
      <c r="AQ64" s="40">
        <v>695.0</v>
      </c>
      <c r="AR64" s="41" t="s">
        <v>568</v>
      </c>
      <c r="AS64" s="42">
        <v>1.629534724028E12</v>
      </c>
    </row>
    <row r="65">
      <c r="E65" s="13"/>
      <c r="J65" s="13"/>
      <c r="O65" s="13"/>
      <c r="T65" s="13"/>
      <c r="U65" s="8" t="b">
        <f t="shared" si="5"/>
        <v>1</v>
      </c>
      <c r="V65" s="39" t="s">
        <v>188</v>
      </c>
      <c r="W65" s="40">
        <v>246.0</v>
      </c>
      <c r="X65" s="41" t="s">
        <v>566</v>
      </c>
      <c r="Y65" s="42">
        <v>1.62952940462E12</v>
      </c>
      <c r="AD65" s="13"/>
      <c r="AI65" s="13"/>
      <c r="AN65" s="13"/>
      <c r="AO65" s="8" t="b">
        <f t="shared" si="9"/>
        <v>1</v>
      </c>
      <c r="AP65" s="39" t="s">
        <v>188</v>
      </c>
      <c r="AQ65" s="40">
        <v>172.0</v>
      </c>
      <c r="AR65" s="41" t="s">
        <v>568</v>
      </c>
      <c r="AS65" s="42">
        <v>1.629534724218E12</v>
      </c>
    </row>
    <row r="66">
      <c r="E66" s="13"/>
      <c r="J66" s="13"/>
      <c r="O66" s="13"/>
      <c r="T66" s="13"/>
      <c r="U66" s="8" t="b">
        <f t="shared" si="5"/>
        <v>1</v>
      </c>
      <c r="V66" s="39" t="s">
        <v>233</v>
      </c>
      <c r="W66" s="40">
        <v>504.0</v>
      </c>
      <c r="X66" s="41" t="s">
        <v>569</v>
      </c>
      <c r="Y66" s="42">
        <v>1.62952940512E12</v>
      </c>
      <c r="AD66" s="13"/>
      <c r="AI66" s="13"/>
      <c r="AN66" s="13"/>
      <c r="AO66" s="8" t="b">
        <f t="shared" si="9"/>
        <v>1</v>
      </c>
      <c r="AP66" s="39" t="s">
        <v>233</v>
      </c>
      <c r="AQ66" s="40">
        <v>620.0</v>
      </c>
      <c r="AR66" s="41" t="s">
        <v>568</v>
      </c>
      <c r="AS66" s="42">
        <v>1.629534724822E12</v>
      </c>
    </row>
    <row r="67">
      <c r="E67" s="13"/>
      <c r="J67" s="13"/>
      <c r="O67" s="13"/>
      <c r="T67" s="13"/>
      <c r="Y67" s="13"/>
      <c r="AD67" s="13"/>
      <c r="AI67" s="13"/>
      <c r="AN67" s="13"/>
    </row>
    <row r="68">
      <c r="E68" s="13"/>
      <c r="J68" s="13"/>
      <c r="O68" s="13"/>
      <c r="T68" s="13"/>
      <c r="Y68" s="13"/>
      <c r="AD68" s="13"/>
      <c r="AI68" s="13"/>
      <c r="AN68" s="13"/>
    </row>
    <row r="69">
      <c r="E69" s="13"/>
      <c r="J69" s="13"/>
      <c r="O69" s="13"/>
      <c r="T69" s="13"/>
      <c r="Y69" s="13"/>
      <c r="AD69" s="13"/>
      <c r="AI69" s="13"/>
      <c r="AN69" s="13"/>
    </row>
    <row r="70">
      <c r="E70" s="13"/>
      <c r="J70" s="13"/>
      <c r="O70" s="13"/>
      <c r="T70" s="13"/>
      <c r="Y70" s="13"/>
      <c r="AD70" s="13"/>
      <c r="AI70" s="13"/>
      <c r="AN70" s="13"/>
    </row>
    <row r="71">
      <c r="E71" s="13"/>
      <c r="J71" s="13"/>
      <c r="O71" s="13"/>
      <c r="T71" s="13"/>
      <c r="Y71" s="13"/>
      <c r="AD71" s="13"/>
      <c r="AI71" s="13"/>
      <c r="AN71" s="13"/>
    </row>
    <row r="72">
      <c r="E72" s="13"/>
      <c r="J72" s="13"/>
      <c r="O72" s="13"/>
      <c r="T72" s="13"/>
      <c r="Y72" s="13"/>
      <c r="AD72" s="13"/>
      <c r="AI72" s="13"/>
      <c r="AN72" s="13"/>
    </row>
    <row r="73">
      <c r="E73" s="13"/>
      <c r="J73" s="13"/>
      <c r="O73" s="13"/>
      <c r="T73" s="13"/>
      <c r="Y73" s="13"/>
      <c r="AD73" s="13"/>
      <c r="AI73" s="13"/>
      <c r="AN73" s="13"/>
    </row>
    <row r="74">
      <c r="E74" s="13"/>
      <c r="J74" s="13"/>
      <c r="O74" s="13"/>
      <c r="T74" s="13"/>
      <c r="Y74" s="13"/>
      <c r="AD74" s="13"/>
      <c r="AI74" s="13"/>
      <c r="AN74" s="13"/>
    </row>
    <row r="75">
      <c r="E75" s="13"/>
      <c r="J75" s="13"/>
      <c r="O75" s="13"/>
      <c r="T75" s="13"/>
      <c r="Y75" s="13"/>
      <c r="AD75" s="13"/>
      <c r="AI75" s="13"/>
      <c r="AN75" s="13"/>
    </row>
    <row r="76">
      <c r="E76" s="13"/>
      <c r="J76" s="13"/>
      <c r="O76" s="13"/>
      <c r="T76" s="13"/>
      <c r="Y76" s="13"/>
      <c r="AD76" s="13"/>
      <c r="AI76" s="13"/>
      <c r="AN76" s="13"/>
    </row>
    <row r="77">
      <c r="E77" s="13"/>
      <c r="J77" s="13"/>
      <c r="O77" s="13"/>
      <c r="T77" s="13"/>
      <c r="Y77" s="13"/>
      <c r="AD77" s="13"/>
      <c r="AI77" s="13"/>
      <c r="AN77" s="13"/>
    </row>
    <row r="78">
      <c r="E78" s="13"/>
      <c r="J78" s="13"/>
      <c r="O78" s="13"/>
      <c r="T78" s="13"/>
      <c r="Y78" s="13"/>
      <c r="AD78" s="13"/>
      <c r="AI78" s="13"/>
      <c r="AN78" s="13"/>
    </row>
    <row r="79">
      <c r="E79" s="13"/>
      <c r="J79" s="13"/>
      <c r="O79" s="13"/>
      <c r="T79" s="13"/>
      <c r="Y79" s="13"/>
      <c r="AD79" s="13"/>
      <c r="AI79" s="13"/>
      <c r="AN79" s="13"/>
    </row>
    <row r="80">
      <c r="E80" s="13"/>
      <c r="J80" s="13"/>
      <c r="O80" s="13"/>
      <c r="T80" s="13"/>
      <c r="Y80" s="13"/>
      <c r="AD80" s="13"/>
      <c r="AI80" s="13"/>
      <c r="AN80" s="13"/>
    </row>
    <row r="81">
      <c r="E81" s="13"/>
      <c r="J81" s="13"/>
      <c r="O81" s="13"/>
      <c r="T81" s="13"/>
      <c r="Y81" s="13"/>
      <c r="AD81" s="13"/>
      <c r="AI81" s="13"/>
      <c r="AN81" s="13"/>
    </row>
    <row r="82">
      <c r="E82" s="13"/>
      <c r="J82" s="13"/>
      <c r="O82" s="13"/>
      <c r="T82" s="13"/>
      <c r="Y82" s="13"/>
      <c r="AD82" s="13"/>
      <c r="AI82" s="13"/>
      <c r="AN82" s="13"/>
    </row>
    <row r="83">
      <c r="E83" s="13"/>
      <c r="J83" s="13"/>
      <c r="O83" s="13"/>
      <c r="T83" s="13"/>
      <c r="Y83" s="13"/>
      <c r="AD83" s="13"/>
      <c r="AI83" s="13"/>
      <c r="AN83" s="13"/>
    </row>
    <row r="84">
      <c r="E84" s="13"/>
      <c r="J84" s="13"/>
      <c r="O84" s="13"/>
      <c r="T84" s="13"/>
      <c r="Y84" s="13"/>
      <c r="AD84" s="13"/>
      <c r="AI84" s="13"/>
      <c r="AN84" s="13"/>
    </row>
    <row r="85">
      <c r="E85" s="13"/>
      <c r="J85" s="13"/>
      <c r="O85" s="13"/>
      <c r="T85" s="13"/>
      <c r="Y85" s="13"/>
      <c r="AD85" s="13"/>
      <c r="AI85" s="13"/>
      <c r="AN85" s="13"/>
    </row>
    <row r="86">
      <c r="E86" s="13"/>
      <c r="J86" s="13"/>
      <c r="O86" s="13"/>
      <c r="T86" s="13"/>
      <c r="Y86" s="13"/>
      <c r="AD86" s="13"/>
      <c r="AI86" s="13"/>
      <c r="AN86" s="13"/>
    </row>
    <row r="87">
      <c r="E87" s="13"/>
      <c r="J87" s="13"/>
      <c r="O87" s="13"/>
      <c r="T87" s="13"/>
      <c r="Y87" s="13"/>
      <c r="AD87" s="13"/>
      <c r="AI87" s="13"/>
      <c r="AN87" s="13"/>
    </row>
    <row r="88">
      <c r="E88" s="13"/>
      <c r="J88" s="13"/>
      <c r="O88" s="13"/>
      <c r="T88" s="13"/>
      <c r="Y88" s="13"/>
      <c r="AD88" s="13"/>
      <c r="AI88" s="13"/>
      <c r="AN88" s="13"/>
    </row>
    <row r="89">
      <c r="E89" s="13"/>
      <c r="J89" s="13"/>
      <c r="O89" s="13"/>
      <c r="T89" s="13"/>
      <c r="Y89" s="13"/>
      <c r="AD89" s="13"/>
      <c r="AI89" s="13"/>
      <c r="AN89" s="13"/>
    </row>
    <row r="90">
      <c r="E90" s="13"/>
      <c r="J90" s="13"/>
      <c r="O90" s="13"/>
      <c r="T90" s="13"/>
      <c r="Y90" s="13"/>
      <c r="AD90" s="13"/>
      <c r="AI90" s="13"/>
      <c r="AN90" s="13"/>
    </row>
    <row r="91">
      <c r="E91" s="13"/>
      <c r="J91" s="13"/>
      <c r="O91" s="13"/>
      <c r="T91" s="13"/>
      <c r="Y91" s="13"/>
      <c r="AD91" s="13"/>
      <c r="AI91" s="13"/>
      <c r="AN91" s="13"/>
    </row>
    <row r="92">
      <c r="E92" s="13"/>
      <c r="J92" s="13"/>
      <c r="O92" s="13"/>
      <c r="T92" s="13"/>
      <c r="Y92" s="13"/>
      <c r="AD92" s="13"/>
      <c r="AI92" s="13"/>
      <c r="AN92" s="13"/>
    </row>
    <row r="93">
      <c r="E93" s="13"/>
      <c r="J93" s="13"/>
      <c r="O93" s="13"/>
      <c r="T93" s="13"/>
      <c r="Y93" s="13"/>
      <c r="AD93" s="13"/>
      <c r="AI93" s="13"/>
      <c r="AN93" s="13"/>
    </row>
    <row r="94">
      <c r="E94" s="13"/>
      <c r="J94" s="13"/>
      <c r="O94" s="13"/>
      <c r="T94" s="13"/>
      <c r="Y94" s="13"/>
      <c r="AD94" s="13"/>
      <c r="AI94" s="13"/>
      <c r="AN94" s="13"/>
    </row>
    <row r="95">
      <c r="E95" s="13"/>
      <c r="J95" s="13"/>
      <c r="O95" s="13"/>
      <c r="T95" s="13"/>
      <c r="Y95" s="13"/>
      <c r="AD95" s="13"/>
      <c r="AI95" s="13"/>
      <c r="AN95" s="13"/>
    </row>
    <row r="96">
      <c r="E96" s="13"/>
      <c r="J96" s="13"/>
      <c r="O96" s="13"/>
      <c r="T96" s="13"/>
      <c r="Y96" s="13"/>
      <c r="AD96" s="13"/>
      <c r="AI96" s="13"/>
      <c r="AN96" s="13"/>
    </row>
    <row r="97">
      <c r="E97" s="13"/>
      <c r="J97" s="13"/>
      <c r="O97" s="13"/>
      <c r="T97" s="13"/>
      <c r="Y97" s="13"/>
      <c r="AD97" s="13"/>
      <c r="AI97" s="13"/>
      <c r="AN97" s="13"/>
    </row>
    <row r="98">
      <c r="E98" s="13"/>
      <c r="J98" s="13"/>
      <c r="O98" s="13"/>
      <c r="T98" s="13"/>
      <c r="Y98" s="13"/>
      <c r="AD98" s="13"/>
      <c r="AI98" s="13"/>
      <c r="AN98" s="13"/>
    </row>
    <row r="99">
      <c r="E99" s="13"/>
      <c r="J99" s="13"/>
      <c r="O99" s="13"/>
      <c r="T99" s="13"/>
      <c r="Y99" s="13"/>
      <c r="AD99" s="13"/>
      <c r="AI99" s="13"/>
      <c r="AN99" s="13"/>
    </row>
    <row r="100">
      <c r="A100" s="4"/>
      <c r="B100" s="15" t="s">
        <v>269</v>
      </c>
      <c r="C100" s="15"/>
      <c r="E100" s="13"/>
      <c r="F100" s="16"/>
      <c r="G100" s="15" t="s">
        <v>269</v>
      </c>
      <c r="H100" s="15"/>
      <c r="J100" s="13"/>
      <c r="K100" s="16"/>
      <c r="L100" s="15" t="s">
        <v>269</v>
      </c>
      <c r="M100" s="15"/>
      <c r="O100" s="13"/>
      <c r="P100" s="16"/>
      <c r="Q100" s="15" t="s">
        <v>269</v>
      </c>
      <c r="R100" s="15"/>
      <c r="T100" s="13"/>
      <c r="U100" s="16"/>
      <c r="V100" s="15" t="s">
        <v>269</v>
      </c>
      <c r="W100" s="15"/>
      <c r="Y100" s="13"/>
      <c r="Z100" s="16"/>
      <c r="AA100" s="15" t="s">
        <v>269</v>
      </c>
      <c r="AB100" s="15"/>
      <c r="AD100" s="13"/>
      <c r="AE100" s="16"/>
      <c r="AF100" s="15" t="s">
        <v>269</v>
      </c>
      <c r="AG100" s="15"/>
      <c r="AI100" s="13"/>
      <c r="AJ100" s="16"/>
      <c r="AK100" s="15" t="s">
        <v>269</v>
      </c>
      <c r="AL100" s="15"/>
      <c r="AN100" s="13"/>
      <c r="AO100" s="16"/>
      <c r="AP100" s="15" t="s">
        <v>269</v>
      </c>
      <c r="AQ100" s="15"/>
    </row>
    <row r="101">
      <c r="A101" s="21"/>
      <c r="B101" s="21" t="s">
        <v>270</v>
      </c>
      <c r="C101" s="19">
        <f> AVERAGE(C4:C99)</f>
        <v>736.962963</v>
      </c>
      <c r="E101" s="13"/>
      <c r="F101" s="21"/>
      <c r="G101" s="21" t="s">
        <v>270</v>
      </c>
      <c r="H101" s="19">
        <f> AVERAGE(H4:H99)</f>
        <v>622.0555556</v>
      </c>
      <c r="J101" s="13"/>
      <c r="K101" s="20"/>
      <c r="L101" s="21" t="s">
        <v>270</v>
      </c>
      <c r="M101" s="19">
        <f> AVERAGE(M4:M99)</f>
        <v>586.4642857</v>
      </c>
      <c r="O101" s="13"/>
      <c r="P101" s="21"/>
      <c r="Q101" s="21" t="s">
        <v>270</v>
      </c>
      <c r="R101" s="19">
        <f> AVERAGE(R4:R99)</f>
        <v>602.3703704</v>
      </c>
      <c r="T101" s="13"/>
      <c r="U101" s="21"/>
      <c r="V101" s="21" t="s">
        <v>270</v>
      </c>
      <c r="W101" s="19">
        <f> AVERAGE(W4:W99)</f>
        <v>551.047619</v>
      </c>
      <c r="Y101" s="13"/>
      <c r="Z101" s="21"/>
      <c r="AA101" s="21" t="s">
        <v>270</v>
      </c>
      <c r="AB101" s="19">
        <f> AVERAGE(AB4:AB99)</f>
        <v>508.5081967</v>
      </c>
      <c r="AD101" s="13"/>
      <c r="AE101" s="21"/>
      <c r="AF101" s="21" t="s">
        <v>270</v>
      </c>
      <c r="AG101" s="19">
        <f> AVERAGE(AG4:AG99)</f>
        <v>731.7288136</v>
      </c>
      <c r="AI101" s="13"/>
      <c r="AJ101" s="21"/>
      <c r="AK101" s="21" t="s">
        <v>270</v>
      </c>
      <c r="AL101" s="19">
        <f> AVERAGE(AL4:AL99)</f>
        <v>568.6440678</v>
      </c>
      <c r="AN101" s="13"/>
      <c r="AO101" s="21"/>
      <c r="AP101" s="21" t="s">
        <v>270</v>
      </c>
      <c r="AQ101" s="19">
        <f> AVERAGE(AQ4:AQ99)</f>
        <v>504.3174603</v>
      </c>
    </row>
    <row r="102">
      <c r="A102" s="18"/>
      <c r="B102" s="18" t="s">
        <v>271</v>
      </c>
      <c r="C102" s="22">
        <f>STDEV(C4:C99)</f>
        <v>796.8489112</v>
      </c>
      <c r="E102" s="13"/>
      <c r="F102" s="18"/>
      <c r="G102" s="18" t="s">
        <v>271</v>
      </c>
      <c r="H102" s="22">
        <f>STDEV(H4:H99)</f>
        <v>632.8346357</v>
      </c>
      <c r="J102" s="13"/>
      <c r="K102" s="20"/>
      <c r="L102" s="18" t="s">
        <v>271</v>
      </c>
      <c r="M102" s="22">
        <f>STDEV(M4:M99)</f>
        <v>477.4048392</v>
      </c>
      <c r="O102" s="13"/>
      <c r="P102" s="18"/>
      <c r="Q102" s="18" t="s">
        <v>271</v>
      </c>
      <c r="R102" s="22">
        <f>STDEV(R4:R99)</f>
        <v>636.4472824</v>
      </c>
      <c r="T102" s="13"/>
      <c r="U102" s="18"/>
      <c r="V102" s="18" t="s">
        <v>271</v>
      </c>
      <c r="W102" s="22">
        <f>STDEV(W4:W99)</f>
        <v>532.1483067</v>
      </c>
      <c r="Y102" s="13"/>
      <c r="Z102" s="18"/>
      <c r="AA102" s="18" t="s">
        <v>271</v>
      </c>
      <c r="AB102" s="22">
        <f>STDEV(AB4:AB99)</f>
        <v>563.0998024</v>
      </c>
      <c r="AD102" s="13"/>
      <c r="AE102" s="18"/>
      <c r="AF102" s="18" t="s">
        <v>271</v>
      </c>
      <c r="AG102" s="22">
        <f>STDEV(AG4:AG99)</f>
        <v>830.4943445</v>
      </c>
      <c r="AI102" s="13"/>
      <c r="AJ102" s="18"/>
      <c r="AK102" s="18" t="s">
        <v>271</v>
      </c>
      <c r="AL102" s="22">
        <f>STDEV(AL4:AL99)</f>
        <v>589.0417339</v>
      </c>
      <c r="AN102" s="13"/>
      <c r="AO102" s="18"/>
      <c r="AP102" s="18" t="s">
        <v>271</v>
      </c>
      <c r="AQ102" s="22">
        <f>STDEV(AQ4:AQ99)</f>
        <v>430.8449248</v>
      </c>
    </row>
    <row r="103">
      <c r="A103" s="21"/>
      <c r="B103" s="21" t="s">
        <v>272</v>
      </c>
      <c r="C103" s="22">
        <f>MEDIAN(C4:C99)</f>
        <v>480</v>
      </c>
      <c r="E103" s="13"/>
      <c r="F103" s="21"/>
      <c r="G103" s="21" t="s">
        <v>272</v>
      </c>
      <c r="H103" s="22">
        <f>MEDIAN(H4:H99)</f>
        <v>406</v>
      </c>
      <c r="J103" s="13"/>
      <c r="K103" s="20"/>
      <c r="L103" s="21" t="s">
        <v>272</v>
      </c>
      <c r="M103" s="22">
        <f>MEDIAN(M4:M99)</f>
        <v>464.5</v>
      </c>
      <c r="O103" s="13"/>
      <c r="P103" s="21"/>
      <c r="Q103" s="21" t="s">
        <v>272</v>
      </c>
      <c r="R103" s="22">
        <f>MEDIAN(R4:R99)</f>
        <v>414</v>
      </c>
      <c r="T103" s="13"/>
      <c r="U103" s="21"/>
      <c r="V103" s="21" t="s">
        <v>272</v>
      </c>
      <c r="W103" s="22">
        <f>MEDIAN(W4:W99)</f>
        <v>409</v>
      </c>
      <c r="Y103" s="13"/>
      <c r="Z103" s="21"/>
      <c r="AA103" s="21" t="s">
        <v>272</v>
      </c>
      <c r="AB103" s="22">
        <f>MEDIAN(AB4:AB99)</f>
        <v>389</v>
      </c>
      <c r="AD103" s="13"/>
      <c r="AE103" s="21"/>
      <c r="AF103" s="21" t="s">
        <v>272</v>
      </c>
      <c r="AG103" s="22">
        <f>MEDIAN(AG4:AG99)</f>
        <v>493</v>
      </c>
      <c r="AI103" s="13"/>
      <c r="AJ103" s="21"/>
      <c r="AK103" s="21" t="s">
        <v>272</v>
      </c>
      <c r="AL103" s="22">
        <f>MEDIAN(AL4:AL99)</f>
        <v>337</v>
      </c>
      <c r="AN103" s="13"/>
      <c r="AO103" s="21"/>
      <c r="AP103" s="21" t="s">
        <v>272</v>
      </c>
      <c r="AQ103" s="22">
        <f>MEDIAN(AQ4:AQ99)</f>
        <v>389</v>
      </c>
    </row>
    <row r="104">
      <c r="A104" s="21"/>
      <c r="B104" s="21" t="s">
        <v>273</v>
      </c>
      <c r="C104" s="22">
        <f>min(C4:C99)</f>
        <v>151</v>
      </c>
      <c r="E104" s="13"/>
      <c r="F104" s="21"/>
      <c r="G104" s="21" t="s">
        <v>273</v>
      </c>
      <c r="H104" s="22">
        <f>min(H4:H99)</f>
        <v>135</v>
      </c>
      <c r="J104" s="13"/>
      <c r="K104" s="20"/>
      <c r="L104" s="21" t="s">
        <v>273</v>
      </c>
      <c r="M104" s="22">
        <f>min(M4:M99)</f>
        <v>145</v>
      </c>
      <c r="O104" s="13"/>
      <c r="P104" s="21"/>
      <c r="Q104" s="21" t="s">
        <v>273</v>
      </c>
      <c r="R104" s="22">
        <f>min(R4:R99)</f>
        <v>107</v>
      </c>
      <c r="T104" s="13"/>
      <c r="U104" s="21"/>
      <c r="V104" s="21" t="s">
        <v>273</v>
      </c>
      <c r="W104" s="22">
        <f>min(W4:W99)</f>
        <v>101</v>
      </c>
      <c r="Y104" s="13"/>
      <c r="Z104" s="21"/>
      <c r="AA104" s="21" t="s">
        <v>273</v>
      </c>
      <c r="AB104" s="22">
        <f>min(AB4:AB99)</f>
        <v>125</v>
      </c>
      <c r="AD104" s="13"/>
      <c r="AE104" s="21"/>
      <c r="AF104" s="21" t="s">
        <v>273</v>
      </c>
      <c r="AG104" s="22">
        <f>min(AG4:AG99)</f>
        <v>87</v>
      </c>
      <c r="AI104" s="13"/>
      <c r="AJ104" s="21"/>
      <c r="AK104" s="21" t="s">
        <v>273</v>
      </c>
      <c r="AL104" s="22">
        <f>min(AL4:AL99)</f>
        <v>109</v>
      </c>
      <c r="AN104" s="13"/>
      <c r="AO104" s="21"/>
      <c r="AP104" s="21" t="s">
        <v>273</v>
      </c>
      <c r="AQ104" s="22">
        <f>min(AQ4:AQ99)</f>
        <v>132</v>
      </c>
    </row>
    <row r="105">
      <c r="A105" s="21"/>
      <c r="B105" s="21" t="s">
        <v>274</v>
      </c>
      <c r="C105" s="22">
        <f>max(C4:C99)</f>
        <v>4606</v>
      </c>
      <c r="E105" s="13"/>
      <c r="F105" s="21"/>
      <c r="G105" s="21" t="s">
        <v>274</v>
      </c>
      <c r="H105" s="22">
        <f>max(H4:H99)</f>
        <v>3009</v>
      </c>
      <c r="J105" s="13"/>
      <c r="K105" s="20"/>
      <c r="L105" s="21" t="s">
        <v>274</v>
      </c>
      <c r="M105" s="22">
        <f>max(M4:M99)</f>
        <v>2522</v>
      </c>
      <c r="O105" s="13"/>
      <c r="P105" s="21"/>
      <c r="Q105" s="21" t="s">
        <v>274</v>
      </c>
      <c r="R105" s="22">
        <f>max(R4:R99)</f>
        <v>3762</v>
      </c>
      <c r="T105" s="13"/>
      <c r="U105" s="21"/>
      <c r="V105" s="21" t="s">
        <v>274</v>
      </c>
      <c r="W105" s="22">
        <f>max(W4:W99)</f>
        <v>3588</v>
      </c>
      <c r="Y105" s="13"/>
      <c r="Z105" s="21"/>
      <c r="AA105" s="21" t="s">
        <v>274</v>
      </c>
      <c r="AB105" s="22">
        <f>max(AB4:AB99)</f>
        <v>4212</v>
      </c>
      <c r="AD105" s="13"/>
      <c r="AE105" s="21"/>
      <c r="AF105" s="21" t="s">
        <v>274</v>
      </c>
      <c r="AG105" s="22">
        <f>max(AG4:AG99)</f>
        <v>4966</v>
      </c>
      <c r="AI105" s="13"/>
      <c r="AJ105" s="21"/>
      <c r="AK105" s="21" t="s">
        <v>274</v>
      </c>
      <c r="AL105" s="22">
        <f>max(AL4:AL99)</f>
        <v>3081</v>
      </c>
      <c r="AN105" s="13"/>
      <c r="AO105" s="21"/>
      <c r="AP105" s="21" t="s">
        <v>274</v>
      </c>
      <c r="AQ105" s="22">
        <f>max(AQ4:AQ99)</f>
        <v>2579</v>
      </c>
    </row>
    <row r="106">
      <c r="A106" s="21"/>
      <c r="B106" s="21" t="s">
        <v>275</v>
      </c>
      <c r="C106" s="22">
        <f>sum(C4:C99)/1000</f>
        <v>39.796</v>
      </c>
      <c r="E106" s="13"/>
      <c r="F106" s="21"/>
      <c r="G106" s="21" t="s">
        <v>275</v>
      </c>
      <c r="H106" s="22">
        <f>sum(H4:H99)/1000</f>
        <v>33.591</v>
      </c>
      <c r="J106" s="13"/>
      <c r="K106" s="20"/>
      <c r="L106" s="21" t="s">
        <v>275</v>
      </c>
      <c r="M106" s="22">
        <f>sum(M4:M99)/1000</f>
        <v>32.842</v>
      </c>
      <c r="O106" s="13"/>
      <c r="P106" s="21"/>
      <c r="Q106" s="21" t="s">
        <v>275</v>
      </c>
      <c r="R106" s="22">
        <f>sum(R4:R99)/1000</f>
        <v>32.528</v>
      </c>
      <c r="T106" s="13"/>
      <c r="U106" s="21"/>
      <c r="V106" s="21" t="s">
        <v>275</v>
      </c>
      <c r="W106" s="22">
        <f>sum(W4:W99)/1000</f>
        <v>34.716</v>
      </c>
      <c r="Y106" s="13"/>
      <c r="Z106" s="21"/>
      <c r="AA106" s="21" t="s">
        <v>275</v>
      </c>
      <c r="AB106" s="22">
        <f>sum(AB4:AB99)/1000</f>
        <v>31.019</v>
      </c>
      <c r="AD106" s="13"/>
      <c r="AE106" s="21"/>
      <c r="AF106" s="21" t="s">
        <v>275</v>
      </c>
      <c r="AG106" s="22">
        <f>sum(AG4:AG99)/1000</f>
        <v>43.172</v>
      </c>
      <c r="AI106" s="13"/>
      <c r="AJ106" s="21"/>
      <c r="AK106" s="21" t="s">
        <v>275</v>
      </c>
      <c r="AL106" s="22">
        <f>sum(AL4:AL99)/1000</f>
        <v>33.55</v>
      </c>
      <c r="AN106" s="13"/>
      <c r="AO106" s="21"/>
      <c r="AP106" s="21" t="s">
        <v>275</v>
      </c>
      <c r="AQ106" s="22">
        <f>sum(AQ4:AQ99)/1000</f>
        <v>31.772</v>
      </c>
    </row>
    <row r="107">
      <c r="A107" s="21"/>
      <c r="B107" s="21" t="s">
        <v>276</v>
      </c>
      <c r="C107" s="22">
        <f>COUNTA(C4:C99)+1</f>
        <v>55</v>
      </c>
      <c r="E107" s="13"/>
      <c r="F107" s="21"/>
      <c r="G107" s="21" t="s">
        <v>276</v>
      </c>
      <c r="H107" s="22">
        <f>COUNTA(H4:H99)+1</f>
        <v>55</v>
      </c>
      <c r="J107" s="13"/>
      <c r="K107" s="20"/>
      <c r="L107" s="21" t="s">
        <v>276</v>
      </c>
      <c r="M107" s="22">
        <f>COUNTA(M4:M99)+1</f>
        <v>57</v>
      </c>
      <c r="O107" s="13"/>
      <c r="P107" s="21"/>
      <c r="Q107" s="21" t="s">
        <v>276</v>
      </c>
      <c r="R107" s="22">
        <f>COUNTA(R4:R99)+1</f>
        <v>55</v>
      </c>
      <c r="T107" s="13"/>
      <c r="U107" s="21"/>
      <c r="V107" s="21" t="s">
        <v>276</v>
      </c>
      <c r="W107" s="22">
        <f>COUNTA(W4:W99)+1</f>
        <v>64</v>
      </c>
      <c r="Y107" s="13"/>
      <c r="Z107" s="21"/>
      <c r="AA107" s="21" t="s">
        <v>276</v>
      </c>
      <c r="AB107" s="22">
        <f>COUNTA(AB4:AB99)+1</f>
        <v>62</v>
      </c>
      <c r="AD107" s="13"/>
      <c r="AE107" s="21"/>
      <c r="AF107" s="21" t="s">
        <v>276</v>
      </c>
      <c r="AG107" s="22">
        <f>COUNTA(AG4:AG99)+1</f>
        <v>60</v>
      </c>
      <c r="AI107" s="13"/>
      <c r="AJ107" s="21"/>
      <c r="AK107" s="21" t="s">
        <v>276</v>
      </c>
      <c r="AL107" s="22">
        <f>COUNTA(AL4:AL99)+1</f>
        <v>60</v>
      </c>
      <c r="AN107" s="13"/>
      <c r="AO107" s="21"/>
      <c r="AP107" s="21" t="s">
        <v>276</v>
      </c>
      <c r="AQ107" s="22">
        <f>COUNTA(AQ4:AQ99)+1</f>
        <v>64</v>
      </c>
    </row>
    <row r="108">
      <c r="A108" s="21"/>
      <c r="B108" s="21" t="s">
        <v>277</v>
      </c>
      <c r="C108" s="23">
        <f>C110+C109+C111+C112</f>
        <v>55</v>
      </c>
      <c r="E108" s="13"/>
      <c r="F108" s="21"/>
      <c r="G108" s="21" t="s">
        <v>277</v>
      </c>
      <c r="H108" s="23">
        <f>H110+H109+H111+H112</f>
        <v>55</v>
      </c>
      <c r="J108" s="13"/>
      <c r="K108" s="17"/>
      <c r="L108" s="21" t="s">
        <v>277</v>
      </c>
      <c r="M108" s="23">
        <f>M110+M109+M111+M112</f>
        <v>57</v>
      </c>
      <c r="O108" s="13"/>
      <c r="P108" s="21"/>
      <c r="Q108" s="21" t="s">
        <v>277</v>
      </c>
      <c r="R108" s="23">
        <f>R110+R109+R111+R112</f>
        <v>55</v>
      </c>
      <c r="T108" s="13"/>
      <c r="U108" s="21"/>
      <c r="V108" s="21" t="s">
        <v>277</v>
      </c>
      <c r="W108" s="23">
        <f>W110+W109+W111+W112</f>
        <v>64</v>
      </c>
      <c r="Y108" s="13"/>
      <c r="Z108" s="21"/>
      <c r="AA108" s="21" t="s">
        <v>277</v>
      </c>
      <c r="AB108" s="23">
        <f>AB110+AB109+AB111+AB112</f>
        <v>62</v>
      </c>
      <c r="AD108" s="13"/>
      <c r="AE108" s="21"/>
      <c r="AF108" s="21" t="s">
        <v>277</v>
      </c>
      <c r="AG108" s="23">
        <f>AG110+AG109+AG111+AG112</f>
        <v>60</v>
      </c>
      <c r="AI108" s="13"/>
      <c r="AJ108" s="21"/>
      <c r="AK108" s="21" t="s">
        <v>277</v>
      </c>
      <c r="AL108" s="23">
        <f>AL110+AL109+AL111+AL112</f>
        <v>60</v>
      </c>
      <c r="AN108" s="13"/>
      <c r="AO108" s="21"/>
      <c r="AP108" s="21" t="s">
        <v>277</v>
      </c>
      <c r="AQ108" s="23">
        <f>AQ110+AQ109+AQ111+AQ112</f>
        <v>64</v>
      </c>
    </row>
    <row r="109">
      <c r="A109" s="21"/>
      <c r="B109" s="43" t="s">
        <v>278</v>
      </c>
      <c r="C109" s="33">
        <f>(C107-55)/2</f>
        <v>0</v>
      </c>
      <c r="E109" s="13"/>
      <c r="F109" s="44"/>
      <c r="G109" s="43" t="s">
        <v>278</v>
      </c>
      <c r="H109" s="14">
        <f>(H107-55)/2</f>
        <v>0</v>
      </c>
      <c r="J109" s="13"/>
      <c r="K109" s="8"/>
      <c r="L109" s="43" t="s">
        <v>278</v>
      </c>
      <c r="M109" s="14">
        <f>(M107-55)/2</f>
        <v>1</v>
      </c>
      <c r="O109" s="13"/>
      <c r="P109" s="44"/>
      <c r="Q109" s="43" t="s">
        <v>278</v>
      </c>
      <c r="R109" s="14">
        <f>(R107-55)/2</f>
        <v>0</v>
      </c>
      <c r="T109" s="13"/>
      <c r="U109" s="44"/>
      <c r="V109" s="43" t="s">
        <v>278</v>
      </c>
      <c r="W109" s="14">
        <f>(W107-60)/2</f>
        <v>2</v>
      </c>
      <c r="Y109" s="13"/>
      <c r="Z109" s="44"/>
      <c r="AA109" s="43" t="s">
        <v>278</v>
      </c>
      <c r="AB109" s="14">
        <f>(AB107-60)/2</f>
        <v>1</v>
      </c>
      <c r="AD109" s="13"/>
      <c r="AE109" s="44"/>
      <c r="AF109" s="43" t="s">
        <v>278</v>
      </c>
      <c r="AG109" s="14">
        <f>(AG107-60)/2</f>
        <v>0</v>
      </c>
      <c r="AI109" s="13"/>
      <c r="AJ109" s="44"/>
      <c r="AK109" s="43" t="s">
        <v>278</v>
      </c>
      <c r="AL109" s="14">
        <f>(AL107-60)/2</f>
        <v>0</v>
      </c>
      <c r="AN109" s="13"/>
      <c r="AO109" s="44"/>
      <c r="AP109" s="43" t="s">
        <v>278</v>
      </c>
      <c r="AQ109" s="14">
        <f>(AQ107-60)/2</f>
        <v>2</v>
      </c>
    </row>
    <row r="110">
      <c r="A110" s="18"/>
      <c r="B110" s="18" t="s">
        <v>282</v>
      </c>
      <c r="C110" s="31">
        <v>55.0</v>
      </c>
      <c r="E110" s="13"/>
      <c r="F110" s="18"/>
      <c r="G110" s="18" t="s">
        <v>282</v>
      </c>
      <c r="H110" s="31">
        <v>55.0</v>
      </c>
      <c r="J110" s="13"/>
      <c r="L110" s="18" t="s">
        <v>282</v>
      </c>
      <c r="M110" s="31">
        <v>55.0</v>
      </c>
      <c r="O110" s="13"/>
      <c r="P110" s="18"/>
      <c r="Q110" s="18" t="s">
        <v>282</v>
      </c>
      <c r="R110" s="31">
        <v>55.0</v>
      </c>
      <c r="T110" s="13"/>
      <c r="U110" s="18"/>
      <c r="V110" s="18" t="s">
        <v>282</v>
      </c>
      <c r="W110" s="31">
        <v>60.0</v>
      </c>
      <c r="Y110" s="13"/>
      <c r="Z110" s="18"/>
      <c r="AA110" s="18" t="s">
        <v>282</v>
      </c>
      <c r="AB110" s="31">
        <v>60.0</v>
      </c>
      <c r="AD110" s="13"/>
      <c r="AE110" s="18"/>
      <c r="AF110" s="18" t="s">
        <v>282</v>
      </c>
      <c r="AG110" s="31">
        <v>60.0</v>
      </c>
      <c r="AI110" s="13"/>
      <c r="AJ110" s="18"/>
      <c r="AK110" s="18" t="s">
        <v>282</v>
      </c>
      <c r="AL110" s="31">
        <v>60.0</v>
      </c>
      <c r="AN110" s="13"/>
      <c r="AO110" s="18"/>
      <c r="AP110" s="18" t="s">
        <v>282</v>
      </c>
      <c r="AQ110" s="31">
        <v>60.0</v>
      </c>
    </row>
    <row r="111">
      <c r="A111" s="21"/>
      <c r="B111" s="21" t="s">
        <v>283</v>
      </c>
      <c r="C111" s="31">
        <f>C109</f>
        <v>0</v>
      </c>
      <c r="E111" s="13"/>
      <c r="F111" s="21"/>
      <c r="G111" s="21" t="s">
        <v>283</v>
      </c>
      <c r="H111" s="31">
        <f>H109</f>
        <v>0</v>
      </c>
      <c r="J111" s="13"/>
      <c r="L111" s="21" t="s">
        <v>283</v>
      </c>
      <c r="M111" s="31">
        <f>M109</f>
        <v>1</v>
      </c>
      <c r="O111" s="13"/>
      <c r="P111" s="21"/>
      <c r="Q111" s="21" t="s">
        <v>283</v>
      </c>
      <c r="R111" s="31">
        <f>R109</f>
        <v>0</v>
      </c>
      <c r="T111" s="13"/>
      <c r="U111" s="21"/>
      <c r="V111" s="21" t="s">
        <v>283</v>
      </c>
      <c r="W111" s="31">
        <f>W109</f>
        <v>2</v>
      </c>
      <c r="Y111" s="13"/>
      <c r="Z111" s="21"/>
      <c r="AA111" s="21" t="s">
        <v>283</v>
      </c>
      <c r="AB111" s="31">
        <f>AB109</f>
        <v>1</v>
      </c>
      <c r="AD111" s="13"/>
      <c r="AE111" s="21"/>
      <c r="AF111" s="21" t="s">
        <v>283</v>
      </c>
      <c r="AG111" s="31">
        <f>AG109</f>
        <v>0</v>
      </c>
      <c r="AI111" s="13"/>
      <c r="AJ111" s="21"/>
      <c r="AK111" s="21" t="s">
        <v>283</v>
      </c>
      <c r="AL111" s="31">
        <f>AL109</f>
        <v>0</v>
      </c>
      <c r="AN111" s="13"/>
      <c r="AO111" s="21"/>
      <c r="AP111" s="21" t="s">
        <v>283</v>
      </c>
      <c r="AQ111" s="31">
        <f>AQ109</f>
        <v>2</v>
      </c>
    </row>
    <row r="112">
      <c r="A112" s="21"/>
      <c r="B112" s="21" t="s">
        <v>284</v>
      </c>
      <c r="C112" s="31">
        <v>0.0</v>
      </c>
      <c r="E112" s="13"/>
      <c r="F112" s="21"/>
      <c r="G112" s="21" t="s">
        <v>284</v>
      </c>
      <c r="H112" s="31">
        <v>0.0</v>
      </c>
      <c r="J112" s="13"/>
      <c r="L112" s="21" t="s">
        <v>284</v>
      </c>
      <c r="M112" s="31">
        <v>0.0</v>
      </c>
      <c r="O112" s="13"/>
      <c r="P112" s="21"/>
      <c r="Q112" s="21" t="s">
        <v>284</v>
      </c>
      <c r="R112" s="31">
        <v>0.0</v>
      </c>
      <c r="T112" s="13"/>
      <c r="U112" s="21"/>
      <c r="V112" s="21" t="s">
        <v>284</v>
      </c>
      <c r="W112" s="31">
        <v>0.0</v>
      </c>
      <c r="Y112" s="13"/>
      <c r="Z112" s="21"/>
      <c r="AA112" s="21" t="s">
        <v>284</v>
      </c>
      <c r="AB112" s="31">
        <v>0.0</v>
      </c>
      <c r="AD112" s="13"/>
      <c r="AE112" s="21"/>
      <c r="AF112" s="21" t="s">
        <v>284</v>
      </c>
      <c r="AG112" s="31">
        <v>0.0</v>
      </c>
      <c r="AI112" s="13"/>
      <c r="AJ112" s="21"/>
      <c r="AK112" s="21" t="s">
        <v>284</v>
      </c>
      <c r="AL112" s="31">
        <v>0.0</v>
      </c>
      <c r="AN112" s="13"/>
      <c r="AO112" s="21"/>
      <c r="AP112" s="21" t="s">
        <v>284</v>
      </c>
      <c r="AQ112" s="31">
        <v>0.0</v>
      </c>
    </row>
    <row r="113">
      <c r="A113" s="18"/>
      <c r="B113" s="18" t="s">
        <v>286</v>
      </c>
      <c r="C113" s="31">
        <f>COUNTIF(A3:A70,FALSE)-4+5+2</f>
        <v>11</v>
      </c>
      <c r="E113" s="13"/>
      <c r="F113" s="18"/>
      <c r="G113" s="18" t="s">
        <v>286</v>
      </c>
      <c r="H113" s="31">
        <f>COUNTIF(F3:F70,FALSE)-4+5+2</f>
        <v>11</v>
      </c>
      <c r="J113" s="13"/>
      <c r="L113" s="18" t="s">
        <v>286</v>
      </c>
      <c r="M113" s="31">
        <f>COUNTIF(K3:K70,FALSE)-4+5+2</f>
        <v>11</v>
      </c>
      <c r="O113" s="13"/>
      <c r="P113" s="18"/>
      <c r="Q113" s="18" t="s">
        <v>286</v>
      </c>
      <c r="R113" s="31">
        <f>COUNTIF(P3:P70,FALSE)-4+5+2</f>
        <v>11</v>
      </c>
      <c r="T113" s="13"/>
      <c r="U113" s="18"/>
      <c r="V113" s="18" t="s">
        <v>286</v>
      </c>
      <c r="W113" s="31">
        <f>COUNTIF(U3:U70,FALSE)-4+5+2</f>
        <v>11</v>
      </c>
      <c r="Y113" s="13"/>
      <c r="Z113" s="18"/>
      <c r="AA113" s="18" t="s">
        <v>286</v>
      </c>
      <c r="AB113" s="31">
        <f>COUNTIF(Z3:Z70,FALSE)-5+6+3</f>
        <v>13</v>
      </c>
      <c r="AD113" s="13"/>
      <c r="AE113" s="18"/>
      <c r="AF113" s="18" t="s">
        <v>286</v>
      </c>
      <c r="AG113" s="31">
        <f>COUNTIF(AE3:AE70,FALSE)-4+5+2</f>
        <v>11</v>
      </c>
      <c r="AI113" s="13"/>
      <c r="AJ113" s="18"/>
      <c r="AK113" s="18" t="s">
        <v>286</v>
      </c>
      <c r="AL113" s="31">
        <f>COUNTIF(AJ3:AJ70,FALSE)-4+5+2</f>
        <v>11</v>
      </c>
      <c r="AN113" s="13"/>
      <c r="AO113" s="18"/>
      <c r="AP113" s="18" t="s">
        <v>286</v>
      </c>
      <c r="AQ113" s="31">
        <f>COUNTIF(AO3:AO70,FALSE)-4+5+2</f>
        <v>11</v>
      </c>
    </row>
    <row r="114">
      <c r="A114" s="21"/>
      <c r="B114" s="21" t="s">
        <v>287</v>
      </c>
      <c r="C114" s="35">
        <f>C108+C113</f>
        <v>66</v>
      </c>
      <c r="E114" s="13"/>
      <c r="F114" s="21"/>
      <c r="G114" s="21" t="s">
        <v>287</v>
      </c>
      <c r="H114" s="35">
        <f>H108+H113</f>
        <v>66</v>
      </c>
      <c r="J114" s="13"/>
      <c r="L114" s="21" t="s">
        <v>287</v>
      </c>
      <c r="M114" s="35">
        <f>M108+M113</f>
        <v>68</v>
      </c>
      <c r="O114" s="13"/>
      <c r="P114" s="21"/>
      <c r="Q114" s="21" t="s">
        <v>287</v>
      </c>
      <c r="R114" s="35">
        <f>R108+R113</f>
        <v>66</v>
      </c>
      <c r="T114" s="13"/>
      <c r="U114" s="21"/>
      <c r="V114" s="21" t="s">
        <v>287</v>
      </c>
      <c r="W114" s="35">
        <f>W108+W113</f>
        <v>75</v>
      </c>
      <c r="Y114" s="13"/>
      <c r="Z114" s="21"/>
      <c r="AA114" s="21" t="s">
        <v>287</v>
      </c>
      <c r="AB114" s="35">
        <f>AB108+AB113</f>
        <v>75</v>
      </c>
      <c r="AD114" s="13"/>
      <c r="AE114" s="21"/>
      <c r="AF114" s="21" t="s">
        <v>287</v>
      </c>
      <c r="AG114" s="35">
        <f>AG108+AG113</f>
        <v>71</v>
      </c>
      <c r="AI114" s="13"/>
      <c r="AJ114" s="21"/>
      <c r="AK114" s="21" t="s">
        <v>287</v>
      </c>
      <c r="AL114" s="35">
        <f>AL108+AL113</f>
        <v>71</v>
      </c>
      <c r="AN114" s="13"/>
      <c r="AO114" s="21"/>
      <c r="AP114" s="21" t="s">
        <v>287</v>
      </c>
      <c r="AQ114" s="35">
        <f>AQ108+AQ113</f>
        <v>75</v>
      </c>
    </row>
    <row r="115">
      <c r="A115" s="21"/>
      <c r="B115" s="21" t="s">
        <v>288</v>
      </c>
      <c r="C115" s="35">
        <f>C107-C109</f>
        <v>55</v>
      </c>
      <c r="E115" s="13"/>
      <c r="F115" s="21"/>
      <c r="G115" s="21" t="s">
        <v>288</v>
      </c>
      <c r="H115" s="35">
        <f>H107-H109</f>
        <v>55</v>
      </c>
      <c r="J115" s="13"/>
      <c r="L115" s="21" t="s">
        <v>288</v>
      </c>
      <c r="M115" s="35">
        <f>M107-M109</f>
        <v>56</v>
      </c>
      <c r="O115" s="13"/>
      <c r="P115" s="21"/>
      <c r="Q115" s="21" t="s">
        <v>288</v>
      </c>
      <c r="R115" s="35">
        <f>R107-R109</f>
        <v>55</v>
      </c>
      <c r="T115" s="13"/>
      <c r="U115" s="21"/>
      <c r="V115" s="21" t="s">
        <v>288</v>
      </c>
      <c r="W115" s="35">
        <f>W107-W109</f>
        <v>62</v>
      </c>
      <c r="Y115" s="13"/>
      <c r="Z115" s="21"/>
      <c r="AA115" s="21" t="s">
        <v>288</v>
      </c>
      <c r="AB115" s="35">
        <f>AB107-AB109</f>
        <v>61</v>
      </c>
      <c r="AD115" s="13"/>
      <c r="AE115" s="21"/>
      <c r="AF115" s="21" t="s">
        <v>288</v>
      </c>
      <c r="AG115" s="35">
        <f>AG107-AG109</f>
        <v>60</v>
      </c>
      <c r="AI115" s="13"/>
      <c r="AJ115" s="21"/>
      <c r="AK115" s="21" t="s">
        <v>288</v>
      </c>
      <c r="AL115" s="35">
        <f>AL107-AL109</f>
        <v>60</v>
      </c>
      <c r="AN115" s="13"/>
      <c r="AO115" s="21"/>
      <c r="AP115" s="21" t="s">
        <v>288</v>
      </c>
      <c r="AQ115" s="35">
        <f>AQ107-AQ109</f>
        <v>62</v>
      </c>
    </row>
    <row r="116">
      <c r="A116" s="36"/>
      <c r="B116" s="36" t="s">
        <v>289</v>
      </c>
      <c r="C116" s="35">
        <f>((ABS(C115)-1)/C106)*1/5</f>
        <v>0.2713840587</v>
      </c>
      <c r="E116" s="13"/>
      <c r="F116" s="36"/>
      <c r="G116" s="36" t="s">
        <v>289</v>
      </c>
      <c r="H116" s="35">
        <f>((ABS(H115)-1)/H106)*1/5</f>
        <v>0.3215146914</v>
      </c>
      <c r="J116" s="13"/>
      <c r="L116" s="36" t="s">
        <v>289</v>
      </c>
      <c r="M116" s="35">
        <f>((ABS(M115)-1)/M106)*1/5</f>
        <v>0.334936971</v>
      </c>
      <c r="O116" s="13"/>
      <c r="P116" s="36"/>
      <c r="Q116" s="36" t="s">
        <v>289</v>
      </c>
      <c r="R116" s="35">
        <f>((ABS(R115)-1)/R106)*1/5</f>
        <v>0.3320216429</v>
      </c>
      <c r="T116" s="13"/>
      <c r="U116" s="36"/>
      <c r="V116" s="36" t="s">
        <v>289</v>
      </c>
      <c r="W116" s="35">
        <f>((ABS(W115)-1)/W106)*1/5</f>
        <v>0.351422975</v>
      </c>
      <c r="Y116" s="13"/>
      <c r="Z116" s="36"/>
      <c r="AA116" s="36" t="s">
        <v>289</v>
      </c>
      <c r="AB116" s="35">
        <f>((ABS(AB115)-1)/AB106)*1/5</f>
        <v>0.3868596667</v>
      </c>
      <c r="AD116" s="13"/>
      <c r="AE116" s="36"/>
      <c r="AF116" s="36" t="s">
        <v>289</v>
      </c>
      <c r="AG116" s="35">
        <f>((ABS(AG115)-1)/AG106)*1/5</f>
        <v>0.2733253034</v>
      </c>
      <c r="AI116" s="13"/>
      <c r="AJ116" s="36"/>
      <c r="AK116" s="36" t="s">
        <v>289</v>
      </c>
      <c r="AL116" s="35">
        <f>((ABS(AL115)-1)/AL106)*1/5</f>
        <v>0.3517138599</v>
      </c>
      <c r="AN116" s="13"/>
      <c r="AO116" s="36"/>
      <c r="AP116" s="36" t="s">
        <v>289</v>
      </c>
      <c r="AQ116" s="35">
        <f>((ABS(AQ115)-1)/AQ106)*1/5</f>
        <v>0.3839858995</v>
      </c>
    </row>
    <row r="117">
      <c r="A117" s="36"/>
      <c r="B117" s="36" t="s">
        <v>290</v>
      </c>
      <c r="C117" s="35">
        <f>((ABS(C115)-1)/C106)*1/5*60</f>
        <v>16.28304352</v>
      </c>
      <c r="E117" s="13"/>
      <c r="F117" s="36"/>
      <c r="G117" s="36" t="s">
        <v>290</v>
      </c>
      <c r="H117" s="35">
        <f>((ABS(H115)-1)/H106)*1/5*60</f>
        <v>19.29088149</v>
      </c>
      <c r="J117" s="13"/>
      <c r="L117" s="36" t="s">
        <v>290</v>
      </c>
      <c r="M117" s="35">
        <f>((ABS(M115)-1)/M106)*1/5*60</f>
        <v>20.09621826</v>
      </c>
      <c r="O117" s="13"/>
      <c r="P117" s="36"/>
      <c r="Q117" s="36" t="s">
        <v>290</v>
      </c>
      <c r="R117" s="35">
        <f>((ABS(R115)-1)/R106)*1/5*60</f>
        <v>19.92129857</v>
      </c>
      <c r="T117" s="13"/>
      <c r="U117" s="36"/>
      <c r="V117" s="36" t="s">
        <v>290</v>
      </c>
      <c r="W117" s="35">
        <f>((ABS(W115)-1)/W106)*1/5*60</f>
        <v>21.0853785</v>
      </c>
      <c r="Y117" s="13"/>
      <c r="Z117" s="36"/>
      <c r="AA117" s="36" t="s">
        <v>290</v>
      </c>
      <c r="AB117" s="35">
        <f>((ABS(AB115)-1)/AB106)*1/5*60</f>
        <v>23.21158</v>
      </c>
      <c r="AD117" s="13"/>
      <c r="AE117" s="36"/>
      <c r="AF117" s="36" t="s">
        <v>290</v>
      </c>
      <c r="AG117" s="35">
        <f>((ABS(AG115)-1)/AG106)*1/5*60</f>
        <v>16.39951821</v>
      </c>
      <c r="AI117" s="13"/>
      <c r="AJ117" s="36"/>
      <c r="AK117" s="36" t="s">
        <v>290</v>
      </c>
      <c r="AL117" s="35">
        <f>((ABS(AL115)-1)/AL106)*1/5*60</f>
        <v>21.10283159</v>
      </c>
      <c r="AN117" s="13"/>
      <c r="AO117" s="36"/>
      <c r="AP117" s="36" t="s">
        <v>290</v>
      </c>
      <c r="AQ117" s="35">
        <f>((ABS(AQ115)-1)/AQ106)*1/5*60</f>
        <v>23.03915397</v>
      </c>
    </row>
    <row r="118">
      <c r="A118" s="36"/>
      <c r="B118" s="36" t="s">
        <v>291</v>
      </c>
      <c r="C118" s="35">
        <f>C116*(1-C127)</f>
        <v>0.2713840587</v>
      </c>
      <c r="E118" s="13"/>
      <c r="F118" s="36"/>
      <c r="G118" s="36" t="s">
        <v>291</v>
      </c>
      <c r="H118" s="35">
        <f>H116*(1-H127)</f>
        <v>0.3215146914</v>
      </c>
      <c r="J118" s="13"/>
      <c r="L118" s="36" t="s">
        <v>291</v>
      </c>
      <c r="M118" s="35">
        <f>M116*(1-M127)</f>
        <v>0.334936971</v>
      </c>
      <c r="O118" s="13"/>
      <c r="P118" s="36"/>
      <c r="Q118" s="36" t="s">
        <v>291</v>
      </c>
      <c r="R118" s="35">
        <f>R116*(1-R127)</f>
        <v>0.3320216429</v>
      </c>
      <c r="T118" s="13"/>
      <c r="U118" s="36"/>
      <c r="V118" s="36" t="s">
        <v>291</v>
      </c>
      <c r="W118" s="35">
        <f>W116*(1-W127)</f>
        <v>0.351422975</v>
      </c>
      <c r="Y118" s="13"/>
      <c r="Z118" s="36"/>
      <c r="AA118" s="36" t="s">
        <v>291</v>
      </c>
      <c r="AB118" s="35">
        <f>AB116*(1-AB127)</f>
        <v>0.3868596667</v>
      </c>
      <c r="AD118" s="13"/>
      <c r="AE118" s="36"/>
      <c r="AF118" s="36" t="s">
        <v>291</v>
      </c>
      <c r="AG118" s="35">
        <f>AG116*(1-AG127)</f>
        <v>0.2733253034</v>
      </c>
      <c r="AI118" s="13"/>
      <c r="AJ118" s="36"/>
      <c r="AK118" s="36" t="s">
        <v>291</v>
      </c>
      <c r="AL118" s="35">
        <f>AL116*(1-AL127)</f>
        <v>0.3517138599</v>
      </c>
      <c r="AN118" s="13"/>
      <c r="AO118" s="36"/>
      <c r="AP118" s="36" t="s">
        <v>291</v>
      </c>
      <c r="AQ118" s="35">
        <f>AQ116*(1-AQ127)</f>
        <v>0.3839858995</v>
      </c>
    </row>
    <row r="119">
      <c r="A119" s="36"/>
      <c r="B119" s="36" t="s">
        <v>292</v>
      </c>
      <c r="C119" s="35">
        <f>C117*(1-C127)</f>
        <v>16.28304352</v>
      </c>
      <c r="E119" s="13"/>
      <c r="F119" s="36"/>
      <c r="G119" s="36" t="s">
        <v>292</v>
      </c>
      <c r="H119" s="35">
        <f>H117*(1-H127)</f>
        <v>19.29088149</v>
      </c>
      <c r="J119" s="13"/>
      <c r="L119" s="36" t="s">
        <v>292</v>
      </c>
      <c r="M119" s="35">
        <f>M117*(1-M127)</f>
        <v>20.09621826</v>
      </c>
      <c r="O119" s="13"/>
      <c r="P119" s="36"/>
      <c r="Q119" s="36" t="s">
        <v>292</v>
      </c>
      <c r="R119" s="35">
        <f>R117*(1-R127)</f>
        <v>19.92129857</v>
      </c>
      <c r="T119" s="13"/>
      <c r="U119" s="36"/>
      <c r="V119" s="36" t="s">
        <v>292</v>
      </c>
      <c r="W119" s="35">
        <f>W117*(1-W127)</f>
        <v>21.0853785</v>
      </c>
      <c r="Y119" s="13"/>
      <c r="Z119" s="36"/>
      <c r="AA119" s="36" t="s">
        <v>292</v>
      </c>
      <c r="AB119" s="35">
        <f>AB117*(1-AB127)</f>
        <v>23.21158</v>
      </c>
      <c r="AD119" s="13"/>
      <c r="AE119" s="36"/>
      <c r="AF119" s="36" t="s">
        <v>292</v>
      </c>
      <c r="AG119" s="35">
        <f>AG117*(1-AG127)</f>
        <v>16.39951821</v>
      </c>
      <c r="AI119" s="13"/>
      <c r="AJ119" s="36"/>
      <c r="AK119" s="36" t="s">
        <v>292</v>
      </c>
      <c r="AL119" s="35">
        <f>AL117*(1-AL127)</f>
        <v>21.10283159</v>
      </c>
      <c r="AN119" s="13"/>
      <c r="AO119" s="36"/>
      <c r="AP119" s="36" t="s">
        <v>292</v>
      </c>
      <c r="AQ119" s="35">
        <f>AQ117*(1-AQ127)</f>
        <v>23.03915397</v>
      </c>
    </row>
    <row r="120">
      <c r="A120" s="36"/>
      <c r="B120" s="36" t="s">
        <v>293</v>
      </c>
      <c r="C120" s="35">
        <f>(ABS(C115)-1)/C106</f>
        <v>1.356920293</v>
      </c>
      <c r="E120" s="13"/>
      <c r="F120" s="36"/>
      <c r="G120" s="36" t="s">
        <v>293</v>
      </c>
      <c r="H120" s="35">
        <f>(ABS(H115)-1)/H106</f>
        <v>1.607573457</v>
      </c>
      <c r="J120" s="13"/>
      <c r="L120" s="36" t="s">
        <v>293</v>
      </c>
      <c r="M120" s="35">
        <f>(ABS(M115)-1)/M106</f>
        <v>1.674684855</v>
      </c>
      <c r="O120" s="13"/>
      <c r="P120" s="36"/>
      <c r="Q120" s="36" t="s">
        <v>293</v>
      </c>
      <c r="R120" s="35">
        <f>(ABS(R115)-1)/R106</f>
        <v>1.660108214</v>
      </c>
      <c r="T120" s="13"/>
      <c r="U120" s="36"/>
      <c r="V120" s="36" t="s">
        <v>293</v>
      </c>
      <c r="W120" s="35">
        <f>(ABS(W115)-1)/W106</f>
        <v>1.757114875</v>
      </c>
      <c r="Y120" s="13"/>
      <c r="Z120" s="36"/>
      <c r="AA120" s="36" t="s">
        <v>293</v>
      </c>
      <c r="AB120" s="35">
        <f>(ABS(AB115)-1)/AB106</f>
        <v>1.934298333</v>
      </c>
      <c r="AD120" s="13"/>
      <c r="AE120" s="36"/>
      <c r="AF120" s="36" t="s">
        <v>293</v>
      </c>
      <c r="AG120" s="35">
        <f>(ABS(AG115)-1)/AG106</f>
        <v>1.366626517</v>
      </c>
      <c r="AI120" s="13"/>
      <c r="AJ120" s="36"/>
      <c r="AK120" s="36" t="s">
        <v>293</v>
      </c>
      <c r="AL120" s="35">
        <f>(ABS(AL115)-1)/AL106</f>
        <v>1.7585693</v>
      </c>
      <c r="AN120" s="13"/>
      <c r="AO120" s="36"/>
      <c r="AP120" s="36" t="s">
        <v>293</v>
      </c>
      <c r="AQ120" s="35">
        <f>(ABS(AQ115)-1)/AQ106</f>
        <v>1.919929498</v>
      </c>
    </row>
    <row r="121">
      <c r="A121" s="36"/>
      <c r="B121" s="36" t="s">
        <v>294</v>
      </c>
      <c r="C121" s="35">
        <f>(ABS(C108)-1)/C106</f>
        <v>1.356920293</v>
      </c>
      <c r="E121" s="13"/>
      <c r="F121" s="36"/>
      <c r="G121" s="36" t="s">
        <v>294</v>
      </c>
      <c r="H121" s="35">
        <f>(ABS(H108)-1)/H106</f>
        <v>1.607573457</v>
      </c>
      <c r="J121" s="13"/>
      <c r="L121" s="36" t="s">
        <v>294</v>
      </c>
      <c r="M121" s="35">
        <f>(ABS(M108)-1)/M106</f>
        <v>1.70513367</v>
      </c>
      <c r="O121" s="13"/>
      <c r="P121" s="36"/>
      <c r="Q121" s="36" t="s">
        <v>294</v>
      </c>
      <c r="R121" s="35">
        <f>(ABS(R108)-1)/R106</f>
        <v>1.660108214</v>
      </c>
      <c r="T121" s="13"/>
      <c r="U121" s="36"/>
      <c r="V121" s="36" t="s">
        <v>294</v>
      </c>
      <c r="W121" s="35">
        <f>(ABS(W108)-1)/W106</f>
        <v>1.814725199</v>
      </c>
      <c r="Y121" s="13"/>
      <c r="Z121" s="36"/>
      <c r="AA121" s="36" t="s">
        <v>294</v>
      </c>
      <c r="AB121" s="35">
        <f>(ABS(AB108)-1)/AB106</f>
        <v>1.966536639</v>
      </c>
      <c r="AD121" s="13"/>
      <c r="AE121" s="36"/>
      <c r="AF121" s="36" t="s">
        <v>294</v>
      </c>
      <c r="AG121" s="35">
        <f>(ABS(AG108)-1)/AG106</f>
        <v>1.366626517</v>
      </c>
      <c r="AI121" s="13"/>
      <c r="AJ121" s="36"/>
      <c r="AK121" s="36" t="s">
        <v>294</v>
      </c>
      <c r="AL121" s="35">
        <f>(ABS(AL108)-1)/AL106</f>
        <v>1.7585693</v>
      </c>
      <c r="AN121" s="13"/>
      <c r="AO121" s="36"/>
      <c r="AP121" s="36" t="s">
        <v>294</v>
      </c>
      <c r="AQ121" s="35">
        <f>(ABS(AQ108)-1)/AQ106</f>
        <v>1.982878006</v>
      </c>
    </row>
    <row r="122">
      <c r="A122" s="8"/>
      <c r="B122" s="8" t="s">
        <v>295</v>
      </c>
      <c r="C122" s="35">
        <f>(ABS(C114)-1)/C106</f>
        <v>1.633329983</v>
      </c>
      <c r="E122" s="13"/>
      <c r="F122" s="8"/>
      <c r="G122" s="8" t="s">
        <v>295</v>
      </c>
      <c r="H122" s="35">
        <f>(ABS(H114)-1)/H106</f>
        <v>1.935042124</v>
      </c>
      <c r="J122" s="13"/>
      <c r="L122" s="8" t="s">
        <v>295</v>
      </c>
      <c r="M122" s="35">
        <f>(ABS(M114)-1)/M106</f>
        <v>2.040070641</v>
      </c>
      <c r="O122" s="13"/>
      <c r="P122" s="8"/>
      <c r="Q122" s="8" t="s">
        <v>295</v>
      </c>
      <c r="R122" s="35">
        <f>(ABS(R114)-1)/R106</f>
        <v>1.998278406</v>
      </c>
      <c r="T122" s="13"/>
      <c r="U122" s="8"/>
      <c r="V122" s="8" t="s">
        <v>295</v>
      </c>
      <c r="W122" s="35">
        <f>(ABS(W114)-1)/W106</f>
        <v>2.131581979</v>
      </c>
      <c r="Y122" s="13"/>
      <c r="Z122" s="8"/>
      <c r="AA122" s="8" t="s">
        <v>295</v>
      </c>
      <c r="AB122" s="35">
        <f>(ABS(AB114)-1)/AB106</f>
        <v>2.385634611</v>
      </c>
      <c r="AD122" s="13"/>
      <c r="AE122" s="8"/>
      <c r="AF122" s="8" t="s">
        <v>295</v>
      </c>
      <c r="AG122" s="35">
        <f>(ABS(AG114)-1)/AG106</f>
        <v>1.621421292</v>
      </c>
      <c r="AI122" s="13"/>
      <c r="AJ122" s="8"/>
      <c r="AK122" s="8" t="s">
        <v>295</v>
      </c>
      <c r="AL122" s="35">
        <f>(ABS(AL114)-1)/AL106</f>
        <v>2.086438152</v>
      </c>
      <c r="AN122" s="13"/>
      <c r="AO122" s="8"/>
      <c r="AP122" s="8" t="s">
        <v>295</v>
      </c>
      <c r="AQ122" s="35">
        <f>(ABS(AQ114)-1)/AQ106</f>
        <v>2.3290948</v>
      </c>
      <c r="AS122" s="13"/>
    </row>
    <row r="123">
      <c r="A123" s="8"/>
      <c r="B123" s="8" t="s">
        <v>296</v>
      </c>
      <c r="C123" s="35">
        <f>ABS(C108)/ABS(C115)</f>
        <v>1</v>
      </c>
      <c r="E123" s="13"/>
      <c r="F123" s="8"/>
      <c r="G123" s="8" t="s">
        <v>296</v>
      </c>
      <c r="H123" s="35">
        <f>ABS(H108)/ABS(H115)</f>
        <v>1</v>
      </c>
      <c r="J123" s="13"/>
      <c r="L123" s="8" t="s">
        <v>296</v>
      </c>
      <c r="M123" s="35">
        <f>ABS(M108)/ABS(M115)</f>
        <v>1.017857143</v>
      </c>
      <c r="O123" s="13"/>
      <c r="P123" s="8"/>
      <c r="Q123" s="8" t="s">
        <v>296</v>
      </c>
      <c r="R123" s="35">
        <f>ABS(R108)/ABS(R115)</f>
        <v>1</v>
      </c>
      <c r="T123" s="13"/>
      <c r="U123" s="8"/>
      <c r="V123" s="8" t="s">
        <v>296</v>
      </c>
      <c r="W123" s="35">
        <f>ABS(W108)/ABS(W115)</f>
        <v>1.032258065</v>
      </c>
      <c r="Y123" s="13"/>
      <c r="Z123" s="8"/>
      <c r="AA123" s="8" t="s">
        <v>296</v>
      </c>
      <c r="AB123" s="35">
        <f>ABS(AB108)/ABS(AB115)</f>
        <v>1.016393443</v>
      </c>
      <c r="AD123" s="13"/>
      <c r="AE123" s="8"/>
      <c r="AF123" s="8" t="s">
        <v>296</v>
      </c>
      <c r="AG123" s="35">
        <f>ABS(AG108)/ABS(AG115)</f>
        <v>1</v>
      </c>
      <c r="AI123" s="13"/>
      <c r="AJ123" s="8"/>
      <c r="AK123" s="8" t="s">
        <v>296</v>
      </c>
      <c r="AL123" s="35">
        <f>ABS(AL108)/ABS(AL115)</f>
        <v>1</v>
      </c>
      <c r="AN123" s="13"/>
      <c r="AO123" s="8"/>
      <c r="AP123" s="8" t="s">
        <v>296</v>
      </c>
      <c r="AQ123" s="35">
        <f>ABS(AQ108)/ABS(AQ115)</f>
        <v>1.032258065</v>
      </c>
      <c r="AS123" s="13"/>
    </row>
    <row r="124">
      <c r="A124" s="8"/>
      <c r="B124" s="8" t="s">
        <v>297</v>
      </c>
      <c r="C124" s="35">
        <f>ABS(C114)/ABS(C115)</f>
        <v>1.2</v>
      </c>
      <c r="E124" s="13"/>
      <c r="F124" s="8"/>
      <c r="G124" s="8" t="s">
        <v>297</v>
      </c>
      <c r="H124" s="35">
        <f>ABS(H114)/ABS(H115)</f>
        <v>1.2</v>
      </c>
      <c r="J124" s="13"/>
      <c r="L124" s="8" t="s">
        <v>297</v>
      </c>
      <c r="M124" s="35">
        <f>ABS(M114)/ABS(M115)</f>
        <v>1.214285714</v>
      </c>
      <c r="O124" s="13"/>
      <c r="P124" s="8"/>
      <c r="Q124" s="8" t="s">
        <v>297</v>
      </c>
      <c r="R124" s="35">
        <f>ABS(R114)/ABS(R115)</f>
        <v>1.2</v>
      </c>
      <c r="T124" s="13"/>
      <c r="U124" s="8"/>
      <c r="V124" s="8" t="s">
        <v>297</v>
      </c>
      <c r="W124" s="35">
        <f>ABS(W114)/ABS(W115)</f>
        <v>1.209677419</v>
      </c>
      <c r="Y124" s="13"/>
      <c r="Z124" s="8"/>
      <c r="AA124" s="8" t="s">
        <v>297</v>
      </c>
      <c r="AB124" s="35">
        <f>ABS(AB114)/ABS(AB115)</f>
        <v>1.229508197</v>
      </c>
      <c r="AD124" s="13"/>
      <c r="AE124" s="8"/>
      <c r="AF124" s="8" t="s">
        <v>297</v>
      </c>
      <c r="AG124" s="35">
        <f>ABS(AG114)/ABS(AG115)</f>
        <v>1.183333333</v>
      </c>
      <c r="AI124" s="13"/>
      <c r="AJ124" s="8"/>
      <c r="AK124" s="8" t="s">
        <v>297</v>
      </c>
      <c r="AL124" s="35">
        <f>ABS(AL114)/ABS(AL115)</f>
        <v>1.183333333</v>
      </c>
      <c r="AN124" s="13"/>
      <c r="AO124" s="8"/>
      <c r="AP124" s="8" t="s">
        <v>297</v>
      </c>
      <c r="AQ124" s="35">
        <f>ABS(AQ114)/ABS(AQ115)</f>
        <v>1.209677419</v>
      </c>
      <c r="AS124" s="13"/>
    </row>
    <row r="125">
      <c r="A125" s="8"/>
      <c r="B125" s="8" t="s">
        <v>298</v>
      </c>
      <c r="C125" s="31">
        <f>C112/MAX(ABS(C110),ABS(C115))</f>
        <v>0</v>
      </c>
      <c r="E125" s="13"/>
      <c r="F125" s="8"/>
      <c r="G125" s="8" t="s">
        <v>298</v>
      </c>
      <c r="H125" s="31">
        <f>H112/MAX(ABS(H110),ABS(H115))</f>
        <v>0</v>
      </c>
      <c r="J125" s="13"/>
      <c r="L125" s="8" t="s">
        <v>298</v>
      </c>
      <c r="M125" s="31">
        <f>M112/MAX(ABS(M110),ABS(M115))</f>
        <v>0</v>
      </c>
      <c r="O125" s="13"/>
      <c r="P125" s="8"/>
      <c r="Q125" s="8" t="s">
        <v>298</v>
      </c>
      <c r="R125" s="31">
        <f>R112/MAX(ABS(R110),ABS(R115))</f>
        <v>0</v>
      </c>
      <c r="T125" s="13"/>
      <c r="U125" s="8"/>
      <c r="V125" s="8" t="s">
        <v>298</v>
      </c>
      <c r="W125" s="31">
        <f>W112/MAX(ABS(W110),ABS(W115))</f>
        <v>0</v>
      </c>
      <c r="Y125" s="13"/>
      <c r="Z125" s="8"/>
      <c r="AA125" s="8" t="s">
        <v>298</v>
      </c>
      <c r="AB125" s="31">
        <f>AB112/MAX(ABS(AB110),ABS(AB115))</f>
        <v>0</v>
      </c>
      <c r="AD125" s="13"/>
      <c r="AE125" s="8"/>
      <c r="AF125" s="8" t="s">
        <v>298</v>
      </c>
      <c r="AG125" s="31">
        <f>AG112/MAX(ABS(AG110),ABS(AG115))</f>
        <v>0</v>
      </c>
      <c r="AI125" s="13"/>
      <c r="AJ125" s="8"/>
      <c r="AK125" s="8" t="s">
        <v>298</v>
      </c>
      <c r="AL125" s="31">
        <f>AL112/MAX(ABS(AL110),ABS(AL115))</f>
        <v>0</v>
      </c>
      <c r="AN125" s="13"/>
      <c r="AO125" s="8"/>
      <c r="AP125" s="8" t="s">
        <v>298</v>
      </c>
      <c r="AQ125" s="31">
        <f>AQ112/MAX(ABS(AQ110),ABS(AQ115))</f>
        <v>0</v>
      </c>
      <c r="AS125" s="13"/>
    </row>
    <row r="126">
      <c r="A126" s="36"/>
      <c r="B126" s="36" t="s">
        <v>299</v>
      </c>
      <c r="C126" s="35">
        <f>C111/(C110+C112+C111)</f>
        <v>0</v>
      </c>
      <c r="E126" s="13"/>
      <c r="F126" s="36"/>
      <c r="G126" s="36" t="s">
        <v>299</v>
      </c>
      <c r="H126" s="35">
        <f>H111/(H110+H112+H111)</f>
        <v>0</v>
      </c>
      <c r="J126" s="13"/>
      <c r="L126" s="36" t="s">
        <v>299</v>
      </c>
      <c r="M126" s="35">
        <f>M111/(M110+M112+M111)</f>
        <v>0.01785714286</v>
      </c>
      <c r="O126" s="13"/>
      <c r="P126" s="36"/>
      <c r="Q126" s="36" t="s">
        <v>299</v>
      </c>
      <c r="R126" s="35">
        <f>R111/(R110+R112+R111)</f>
        <v>0</v>
      </c>
      <c r="T126" s="13"/>
      <c r="U126" s="36"/>
      <c r="V126" s="36" t="s">
        <v>299</v>
      </c>
      <c r="W126" s="35">
        <f>W111/(W110+W112+W111)</f>
        <v>0.03225806452</v>
      </c>
      <c r="Y126" s="13"/>
      <c r="Z126" s="36"/>
      <c r="AA126" s="36" t="s">
        <v>299</v>
      </c>
      <c r="AB126" s="35">
        <f>AB111/(AB110+AB112+AB111)</f>
        <v>0.01639344262</v>
      </c>
      <c r="AD126" s="13"/>
      <c r="AE126" s="36"/>
      <c r="AF126" s="36" t="s">
        <v>299</v>
      </c>
      <c r="AG126" s="35">
        <f>AG111/(AG110+AG112+AG111)</f>
        <v>0</v>
      </c>
      <c r="AI126" s="13"/>
      <c r="AJ126" s="36"/>
      <c r="AK126" s="36" t="s">
        <v>299</v>
      </c>
      <c r="AL126" s="35">
        <f>AL111/(AL110+AL112+AL111)</f>
        <v>0</v>
      </c>
      <c r="AN126" s="13"/>
      <c r="AO126" s="36"/>
      <c r="AP126" s="36" t="s">
        <v>299</v>
      </c>
      <c r="AQ126" s="35">
        <f>AQ111/(AQ110+AQ112+AQ111)</f>
        <v>0.03225806452</v>
      </c>
      <c r="AS126" s="13"/>
    </row>
    <row r="127">
      <c r="A127" s="36"/>
      <c r="B127" s="36" t="s">
        <v>300</v>
      </c>
      <c r="C127" s="35">
        <f>C112/(C110+C112+C111)</f>
        <v>0</v>
      </c>
      <c r="E127" s="13"/>
      <c r="F127" s="36"/>
      <c r="G127" s="36" t="s">
        <v>300</v>
      </c>
      <c r="H127" s="35">
        <f>H112/(H110+H112+H111)</f>
        <v>0</v>
      </c>
      <c r="J127" s="13"/>
      <c r="L127" s="36" t="s">
        <v>300</v>
      </c>
      <c r="M127" s="35">
        <f>M112/(M110+M112+M111)</f>
        <v>0</v>
      </c>
      <c r="O127" s="13"/>
      <c r="P127" s="36"/>
      <c r="Q127" s="36" t="s">
        <v>300</v>
      </c>
      <c r="R127" s="35">
        <f>R112/(R110+R112+R111)</f>
        <v>0</v>
      </c>
      <c r="T127" s="13"/>
      <c r="U127" s="36"/>
      <c r="V127" s="36" t="s">
        <v>300</v>
      </c>
      <c r="W127" s="35">
        <f>W112/(W110+W112+W111)</f>
        <v>0</v>
      </c>
      <c r="Y127" s="13"/>
      <c r="Z127" s="36"/>
      <c r="AA127" s="36" t="s">
        <v>300</v>
      </c>
      <c r="AB127" s="35">
        <f>AB112/(AB110+AB112+AB111)</f>
        <v>0</v>
      </c>
      <c r="AD127" s="13"/>
      <c r="AE127" s="36"/>
      <c r="AF127" s="36" t="s">
        <v>300</v>
      </c>
      <c r="AG127" s="35">
        <f>AG112/(AG110+AG112+AG111)</f>
        <v>0</v>
      </c>
      <c r="AI127" s="13"/>
      <c r="AJ127" s="36"/>
      <c r="AK127" s="36" t="s">
        <v>300</v>
      </c>
      <c r="AL127" s="35">
        <f>AL112/(AL110+AL112+AL111)</f>
        <v>0</v>
      </c>
      <c r="AN127" s="13"/>
      <c r="AO127" s="36"/>
      <c r="AP127" s="36" t="s">
        <v>300</v>
      </c>
      <c r="AQ127" s="35">
        <f>AQ112/(AQ110+AQ112+AQ111)</f>
        <v>0</v>
      </c>
      <c r="AS127" s="13"/>
    </row>
    <row r="128">
      <c r="A128" s="36"/>
      <c r="B128" s="36" t="s">
        <v>301</v>
      </c>
      <c r="C128" s="35">
        <f>(C111+C112)/(C110+C111+C112)</f>
        <v>0</v>
      </c>
      <c r="E128" s="13"/>
      <c r="F128" s="36"/>
      <c r="G128" s="36" t="s">
        <v>301</v>
      </c>
      <c r="H128" s="35">
        <f>(H111+H112)/(H110+H111+H112)</f>
        <v>0</v>
      </c>
      <c r="J128" s="13"/>
      <c r="L128" s="36" t="s">
        <v>301</v>
      </c>
      <c r="M128" s="35">
        <f>(M111+M112)/(M110+M111+M112)</f>
        <v>0.01785714286</v>
      </c>
      <c r="O128" s="13"/>
      <c r="P128" s="36"/>
      <c r="Q128" s="36" t="s">
        <v>301</v>
      </c>
      <c r="R128" s="35">
        <f>(R111+R112)/(R110+R111+R112)</f>
        <v>0</v>
      </c>
      <c r="T128" s="13"/>
      <c r="U128" s="36"/>
      <c r="V128" s="36" t="s">
        <v>301</v>
      </c>
      <c r="W128" s="35">
        <f>(W111+W112)/(W110+W111+W112)</f>
        <v>0.03225806452</v>
      </c>
      <c r="Y128" s="13"/>
      <c r="Z128" s="36"/>
      <c r="AA128" s="36" t="s">
        <v>301</v>
      </c>
      <c r="AB128" s="35">
        <f>(AB111+AB112)/(AB110+AB111+AB112)</f>
        <v>0.01639344262</v>
      </c>
      <c r="AD128" s="13"/>
      <c r="AE128" s="36"/>
      <c r="AF128" s="36" t="s">
        <v>301</v>
      </c>
      <c r="AG128" s="35">
        <f>(AG111+AG112)/(AG110+AG111+AG112)</f>
        <v>0</v>
      </c>
      <c r="AI128" s="13"/>
      <c r="AJ128" s="36"/>
      <c r="AK128" s="36" t="s">
        <v>301</v>
      </c>
      <c r="AL128" s="35">
        <f>(AL111+AL112)/(AL110+AL111+AL112)</f>
        <v>0</v>
      </c>
      <c r="AN128" s="13"/>
      <c r="AO128" s="36"/>
      <c r="AP128" s="36" t="s">
        <v>301</v>
      </c>
      <c r="AQ128" s="35">
        <f>(AQ111+AQ112)/(AQ110+AQ111+AQ112)</f>
        <v>0.03225806452</v>
      </c>
      <c r="AS128" s="13"/>
    </row>
    <row r="129">
      <c r="A129" s="36"/>
      <c r="B129" s="36" t="s">
        <v>302</v>
      </c>
      <c r="C129" s="35" t="str">
        <f>ABS(C111)/ABS(C109)</f>
        <v>#DIV/0!</v>
      </c>
      <c r="E129" s="13"/>
      <c r="F129" s="36"/>
      <c r="G129" s="36" t="s">
        <v>302</v>
      </c>
      <c r="H129" s="35" t="str">
        <f>ABS(H111)/ABS(H109)</f>
        <v>#DIV/0!</v>
      </c>
      <c r="J129" s="13"/>
      <c r="L129" s="36" t="s">
        <v>302</v>
      </c>
      <c r="M129" s="35">
        <f>ABS(M111)/ABS(M109)</f>
        <v>1</v>
      </c>
      <c r="O129" s="13"/>
      <c r="P129" s="36"/>
      <c r="Q129" s="36" t="s">
        <v>302</v>
      </c>
      <c r="R129" s="35" t="str">
        <f>ABS(R111)/ABS(R109)</f>
        <v>#DIV/0!</v>
      </c>
      <c r="T129" s="13"/>
      <c r="U129" s="36"/>
      <c r="V129" s="36" t="s">
        <v>302</v>
      </c>
      <c r="W129" s="35">
        <f>ABS(W111)/ABS(W109)</f>
        <v>1</v>
      </c>
      <c r="Y129" s="13"/>
      <c r="Z129" s="36"/>
      <c r="AA129" s="36" t="s">
        <v>302</v>
      </c>
      <c r="AB129" s="35">
        <f>ABS(AB111)/ABS(AB109)</f>
        <v>1</v>
      </c>
      <c r="AD129" s="13"/>
      <c r="AE129" s="36"/>
      <c r="AF129" s="36" t="s">
        <v>302</v>
      </c>
      <c r="AG129" s="35" t="str">
        <f>ABS(AG111)/ABS(AG109)</f>
        <v>#DIV/0!</v>
      </c>
      <c r="AI129" s="13"/>
      <c r="AJ129" s="36"/>
      <c r="AK129" s="36" t="s">
        <v>302</v>
      </c>
      <c r="AL129" s="35" t="str">
        <f>ABS(AL111)/ABS(AL109)</f>
        <v>#DIV/0!</v>
      </c>
      <c r="AN129" s="13"/>
      <c r="AO129" s="36"/>
      <c r="AP129" s="36" t="s">
        <v>302</v>
      </c>
      <c r="AQ129" s="35">
        <f>ABS(AQ111)/ABS(AQ109)</f>
        <v>1</v>
      </c>
      <c r="AS129" s="13"/>
    </row>
    <row r="130">
      <c r="A130" s="36"/>
      <c r="B130" s="36" t="s">
        <v>303</v>
      </c>
      <c r="C130" s="35" t="str">
        <f>C111/(C111+C112)</f>
        <v>#DIV/0!</v>
      </c>
      <c r="E130" s="13"/>
      <c r="F130" s="36"/>
      <c r="G130" s="36" t="s">
        <v>303</v>
      </c>
      <c r="H130" s="35" t="str">
        <f>H111/(H111+H112)</f>
        <v>#DIV/0!</v>
      </c>
      <c r="J130" s="13"/>
      <c r="L130" s="36" t="s">
        <v>303</v>
      </c>
      <c r="M130" s="35">
        <f>M111/(M111+M112)</f>
        <v>1</v>
      </c>
      <c r="O130" s="13"/>
      <c r="P130" s="36"/>
      <c r="Q130" s="36" t="s">
        <v>303</v>
      </c>
      <c r="R130" s="35" t="str">
        <f>R111/(R111+R112)</f>
        <v>#DIV/0!</v>
      </c>
      <c r="T130" s="13"/>
      <c r="U130" s="36"/>
      <c r="V130" s="36" t="s">
        <v>303</v>
      </c>
      <c r="W130" s="35">
        <f>W111/(W111+W112)</f>
        <v>1</v>
      </c>
      <c r="Y130" s="13"/>
      <c r="Z130" s="36"/>
      <c r="AA130" s="36" t="s">
        <v>303</v>
      </c>
      <c r="AB130" s="35">
        <f>AB111/(AB111+AB112)</f>
        <v>1</v>
      </c>
      <c r="AD130" s="13"/>
      <c r="AE130" s="36"/>
      <c r="AF130" s="36" t="s">
        <v>303</v>
      </c>
      <c r="AG130" s="35" t="str">
        <f>AG111/(AG111+AG112)</f>
        <v>#DIV/0!</v>
      </c>
      <c r="AI130" s="13"/>
      <c r="AJ130" s="36"/>
      <c r="AK130" s="36" t="s">
        <v>303</v>
      </c>
      <c r="AL130" s="35" t="str">
        <f>AL111/(AL111+AL112)</f>
        <v>#DIV/0!</v>
      </c>
      <c r="AN130" s="13"/>
      <c r="AO130" s="36"/>
      <c r="AP130" s="36" t="s">
        <v>303</v>
      </c>
      <c r="AQ130" s="35">
        <f>AQ111/(AQ111+AQ112)</f>
        <v>1</v>
      </c>
      <c r="AS130" s="13"/>
    </row>
    <row r="131">
      <c r="A131" s="36"/>
      <c r="B131" s="36" t="s">
        <v>304</v>
      </c>
      <c r="C131" s="35">
        <f>C110/(C109+C110+C111+C112)</f>
        <v>1</v>
      </c>
      <c r="E131" s="13"/>
      <c r="F131" s="36"/>
      <c r="G131" s="36" t="s">
        <v>304</v>
      </c>
      <c r="H131" s="35">
        <f>H110/(H109+H110+H111+H112)</f>
        <v>1</v>
      </c>
      <c r="J131" s="13"/>
      <c r="L131" s="36" t="s">
        <v>304</v>
      </c>
      <c r="M131" s="35">
        <f>M110/(M109+M110+M111+M112)</f>
        <v>0.9649122807</v>
      </c>
      <c r="O131" s="13"/>
      <c r="P131" s="36"/>
      <c r="Q131" s="36" t="s">
        <v>304</v>
      </c>
      <c r="R131" s="35">
        <f>R110/(R109+R110+R111+R112)</f>
        <v>1</v>
      </c>
      <c r="T131" s="13"/>
      <c r="U131" s="36"/>
      <c r="V131" s="36" t="s">
        <v>304</v>
      </c>
      <c r="W131" s="35">
        <f>W110/(W109+W110+W111+W112)</f>
        <v>0.9375</v>
      </c>
      <c r="Y131" s="13"/>
      <c r="Z131" s="36"/>
      <c r="AA131" s="36" t="s">
        <v>304</v>
      </c>
      <c r="AB131" s="35">
        <f>AB110/(AB109+AB110+AB111+AB112)</f>
        <v>0.9677419355</v>
      </c>
      <c r="AD131" s="13"/>
      <c r="AE131" s="36"/>
      <c r="AF131" s="36" t="s">
        <v>304</v>
      </c>
      <c r="AG131" s="35">
        <f>AG110/(AG109+AG110+AG111+AG112)</f>
        <v>1</v>
      </c>
      <c r="AI131" s="13"/>
      <c r="AJ131" s="36"/>
      <c r="AK131" s="36" t="s">
        <v>304</v>
      </c>
      <c r="AL131" s="35">
        <f>AL110/(AL109+AL110+AL111+AL112)</f>
        <v>1</v>
      </c>
      <c r="AN131" s="13"/>
      <c r="AO131" s="36"/>
      <c r="AP131" s="36" t="s">
        <v>304</v>
      </c>
      <c r="AQ131" s="35">
        <f>AQ110/(AQ109+AQ110+AQ111+AQ112)</f>
        <v>0.9375</v>
      </c>
      <c r="AS131" s="13"/>
    </row>
    <row r="132">
      <c r="A132" s="36"/>
      <c r="B132" s="36" t="s">
        <v>305</v>
      </c>
      <c r="C132" s="35">
        <f>(C112+C111+C109)/(C110+C112+C111+C109)</f>
        <v>0</v>
      </c>
      <c r="E132" s="13"/>
      <c r="F132" s="36"/>
      <c r="G132" s="36" t="s">
        <v>305</v>
      </c>
      <c r="H132" s="35">
        <f>(H112+H111+H109)/(H110+H112+H111+H109)</f>
        <v>0</v>
      </c>
      <c r="J132" s="13"/>
      <c r="L132" s="36" t="s">
        <v>305</v>
      </c>
      <c r="M132" s="35">
        <f>(M112+M111+M109)/(M110+M112+M111+M109)</f>
        <v>0.0350877193</v>
      </c>
      <c r="O132" s="13"/>
      <c r="P132" s="36"/>
      <c r="Q132" s="36" t="s">
        <v>305</v>
      </c>
      <c r="R132" s="35">
        <f>(R112+R111+R109)/(R110+R112+R111+R109)</f>
        <v>0</v>
      </c>
      <c r="T132" s="13"/>
      <c r="U132" s="36"/>
      <c r="V132" s="36" t="s">
        <v>305</v>
      </c>
      <c r="W132" s="35">
        <f>(W112+W111+W109)/(W110+W112+W111+W109)</f>
        <v>0.0625</v>
      </c>
      <c r="Y132" s="13"/>
      <c r="Z132" s="36"/>
      <c r="AA132" s="36" t="s">
        <v>305</v>
      </c>
      <c r="AB132" s="35">
        <f>(AB112+AB111+AB109)/(AB110+AB112+AB111+AB109)</f>
        <v>0.03225806452</v>
      </c>
      <c r="AD132" s="13"/>
      <c r="AE132" s="36"/>
      <c r="AF132" s="36" t="s">
        <v>305</v>
      </c>
      <c r="AG132" s="35">
        <f>(AG112+AG111+AG109)/(AG110+AG112+AG111+AG109)</f>
        <v>0</v>
      </c>
      <c r="AI132" s="13"/>
      <c r="AJ132" s="36"/>
      <c r="AK132" s="36" t="s">
        <v>305</v>
      </c>
      <c r="AL132" s="35">
        <f>(AL112+AL111+AL109)/(AL110+AL112+AL111+AL109)</f>
        <v>0</v>
      </c>
      <c r="AN132" s="13"/>
      <c r="AO132" s="36"/>
      <c r="AP132" s="36" t="s">
        <v>305</v>
      </c>
      <c r="AQ132" s="35">
        <f>(AQ112+AQ111+AQ109)/(AQ110+AQ112+AQ111+AQ109)</f>
        <v>0.0625</v>
      </c>
      <c r="AS132" s="13"/>
    </row>
    <row r="133">
      <c r="A133" s="36"/>
      <c r="B133" s="36" t="s">
        <v>306</v>
      </c>
      <c r="C133" s="35">
        <f>(C111+C109)/C110</f>
        <v>0</v>
      </c>
      <c r="E133" s="13"/>
      <c r="F133" s="36"/>
      <c r="G133" s="36" t="s">
        <v>306</v>
      </c>
      <c r="H133" s="35">
        <f>(H111+H109)/H110</f>
        <v>0</v>
      </c>
      <c r="J133" s="13"/>
      <c r="L133" s="36" t="s">
        <v>306</v>
      </c>
      <c r="M133" s="35">
        <f>(M111+M109)/M110</f>
        <v>0.03636363636</v>
      </c>
      <c r="O133" s="13"/>
      <c r="P133" s="36"/>
      <c r="Q133" s="36" t="s">
        <v>306</v>
      </c>
      <c r="R133" s="35">
        <f>(R111+R109)/R110</f>
        <v>0</v>
      </c>
      <c r="T133" s="13"/>
      <c r="U133" s="36"/>
      <c r="V133" s="36" t="s">
        <v>306</v>
      </c>
      <c r="W133" s="35">
        <f>(W111+W109)/W110</f>
        <v>0.06666666667</v>
      </c>
      <c r="Y133" s="13"/>
      <c r="Z133" s="36"/>
      <c r="AA133" s="36" t="s">
        <v>306</v>
      </c>
      <c r="AB133" s="35">
        <f>(AB111+AB109)/AB110</f>
        <v>0.03333333333</v>
      </c>
      <c r="AD133" s="13"/>
      <c r="AE133" s="36"/>
      <c r="AF133" s="36" t="s">
        <v>306</v>
      </c>
      <c r="AG133" s="35">
        <f>(AG111+AG109)/AG110</f>
        <v>0</v>
      </c>
      <c r="AI133" s="13"/>
      <c r="AJ133" s="36"/>
      <c r="AK133" s="36" t="s">
        <v>306</v>
      </c>
      <c r="AL133" s="35">
        <f>(AL111+AL109)/AL110</f>
        <v>0</v>
      </c>
      <c r="AN133" s="13"/>
      <c r="AO133" s="36"/>
      <c r="AP133" s="36" t="s">
        <v>306</v>
      </c>
      <c r="AQ133" s="35">
        <f>(AQ111+AQ109)/AQ110</f>
        <v>0.06666666667</v>
      </c>
      <c r="AS133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E150" s="13"/>
      <c r="J150" s="13"/>
      <c r="O150" s="13"/>
      <c r="T150" s="13"/>
      <c r="Y150" s="13"/>
      <c r="AD150" s="13"/>
      <c r="AI150" s="13"/>
      <c r="AN150" s="13"/>
      <c r="AS150" s="13"/>
    </row>
    <row r="151">
      <c r="E151" s="13"/>
      <c r="J151" s="13"/>
      <c r="O151" s="13"/>
      <c r="T151" s="13"/>
      <c r="Y151" s="13"/>
      <c r="AD151" s="13"/>
      <c r="AI151" s="13"/>
      <c r="AN151" s="13"/>
      <c r="AS151" s="13"/>
    </row>
    <row r="152">
      <c r="E152" s="13"/>
      <c r="J152" s="13"/>
      <c r="O152" s="13"/>
      <c r="T152" s="13"/>
      <c r="Y152" s="13"/>
      <c r="AD152" s="13"/>
      <c r="AI152" s="13"/>
      <c r="AN152" s="13"/>
      <c r="AS152" s="13"/>
    </row>
    <row r="153">
      <c r="E153" s="13"/>
      <c r="J153" s="13"/>
      <c r="O153" s="13"/>
      <c r="T153" s="13"/>
      <c r="Y153" s="13"/>
      <c r="AD153" s="13"/>
      <c r="AI153" s="13"/>
      <c r="AN153" s="13"/>
      <c r="AS153" s="13"/>
    </row>
    <row r="154">
      <c r="E154" s="13"/>
      <c r="J154" s="13"/>
      <c r="O154" s="13"/>
      <c r="T154" s="13"/>
      <c r="Y154" s="13"/>
      <c r="AD154" s="13"/>
      <c r="AI154" s="13"/>
      <c r="AN154" s="13"/>
      <c r="AS154" s="13"/>
    </row>
    <row r="155">
      <c r="E155" s="13"/>
      <c r="J155" s="13"/>
      <c r="O155" s="13"/>
      <c r="T155" s="13"/>
      <c r="Y155" s="13"/>
      <c r="AD155" s="13"/>
      <c r="AI155" s="13"/>
      <c r="AN155" s="13"/>
      <c r="AS155" s="13"/>
    </row>
    <row r="156">
      <c r="E156" s="13"/>
      <c r="J156" s="13"/>
      <c r="O156" s="13"/>
      <c r="T156" s="13"/>
      <c r="Y156" s="13"/>
      <c r="AD156" s="13"/>
      <c r="AI156" s="13"/>
      <c r="AN156" s="13"/>
      <c r="AS156" s="13"/>
    </row>
    <row r="157">
      <c r="E157" s="13"/>
      <c r="J157" s="13"/>
      <c r="O157" s="13"/>
      <c r="T157" s="13"/>
      <c r="Y157" s="13"/>
      <c r="AD157" s="13"/>
      <c r="AI157" s="13"/>
      <c r="AN157" s="13"/>
      <c r="AS157" s="13"/>
    </row>
    <row r="158">
      <c r="E158" s="13"/>
      <c r="J158" s="13"/>
      <c r="O158" s="13"/>
      <c r="T158" s="13"/>
      <c r="Y158" s="13"/>
      <c r="AD158" s="13"/>
      <c r="AI158" s="13"/>
      <c r="AN158" s="13"/>
      <c r="AS158" s="13"/>
    </row>
    <row r="159">
      <c r="E159" s="13"/>
      <c r="J159" s="13"/>
      <c r="O159" s="13"/>
      <c r="T159" s="13"/>
      <c r="Y159" s="13"/>
      <c r="AD159" s="13"/>
      <c r="AI159" s="13"/>
      <c r="AN159" s="13"/>
      <c r="AS159" s="13"/>
    </row>
    <row r="160">
      <c r="E160" s="13"/>
      <c r="J160" s="13"/>
      <c r="O160" s="13"/>
      <c r="T160" s="13"/>
      <c r="Y160" s="13"/>
      <c r="AD160" s="13"/>
      <c r="AI160" s="13"/>
      <c r="AN160" s="13"/>
      <c r="AS160" s="13"/>
    </row>
    <row r="161">
      <c r="E161" s="13"/>
      <c r="J161" s="13"/>
      <c r="O161" s="13"/>
      <c r="T161" s="13"/>
      <c r="Y161" s="13"/>
      <c r="AD161" s="13"/>
      <c r="AI161" s="13"/>
      <c r="AN161" s="13"/>
      <c r="AS161" s="13"/>
    </row>
    <row r="162">
      <c r="E162" s="13"/>
      <c r="J162" s="13"/>
      <c r="O162" s="13"/>
      <c r="T162" s="13"/>
      <c r="Y162" s="13"/>
      <c r="AD162" s="13"/>
      <c r="AI162" s="13"/>
      <c r="AN162" s="13"/>
      <c r="AS162" s="13"/>
    </row>
    <row r="163">
      <c r="E163" s="13"/>
      <c r="J163" s="13"/>
      <c r="O163" s="13"/>
      <c r="T163" s="13"/>
      <c r="Y163" s="13"/>
      <c r="AD163" s="13"/>
      <c r="AI163" s="13"/>
      <c r="AN163" s="13"/>
      <c r="AS163" s="13"/>
    </row>
    <row r="164">
      <c r="E164" s="13"/>
      <c r="J164" s="13"/>
      <c r="O164" s="13"/>
      <c r="T164" s="13"/>
      <c r="Y164" s="13"/>
      <c r="AD164" s="13"/>
      <c r="AI164" s="13"/>
      <c r="AN164" s="13"/>
      <c r="AS164" s="13"/>
    </row>
    <row r="165">
      <c r="E165" s="13"/>
      <c r="J165" s="13"/>
      <c r="O165" s="13"/>
      <c r="T165" s="13"/>
      <c r="Y165" s="13"/>
      <c r="AD165" s="13"/>
      <c r="AI165" s="13"/>
      <c r="AN165" s="13"/>
      <c r="AS165" s="13"/>
    </row>
    <row r="166">
      <c r="E166" s="13"/>
      <c r="J166" s="13"/>
      <c r="O166" s="13"/>
      <c r="T166" s="13"/>
      <c r="Y166" s="13"/>
      <c r="AD166" s="13"/>
      <c r="AI166" s="13"/>
      <c r="AN166" s="13"/>
      <c r="AS166" s="13"/>
    </row>
    <row r="167">
      <c r="E167" s="13"/>
      <c r="J167" s="13"/>
      <c r="O167" s="13"/>
      <c r="T167" s="13"/>
      <c r="Y167" s="13"/>
      <c r="AD167" s="13"/>
      <c r="AI167" s="13"/>
      <c r="AN167" s="13"/>
      <c r="AS167" s="13"/>
    </row>
    <row r="168">
      <c r="E168" s="13"/>
      <c r="J168" s="13"/>
      <c r="O168" s="13"/>
      <c r="T168" s="13"/>
      <c r="Y168" s="13"/>
      <c r="AD168" s="13"/>
      <c r="AI168" s="13"/>
      <c r="AN168" s="13"/>
      <c r="AS168" s="13"/>
    </row>
    <row r="169">
      <c r="E169" s="13"/>
      <c r="J169" s="13"/>
      <c r="O169" s="13"/>
      <c r="T169" s="13"/>
      <c r="Y169" s="13"/>
      <c r="AD169" s="13"/>
      <c r="AI169" s="13"/>
      <c r="AN169" s="13"/>
      <c r="AS169" s="13"/>
    </row>
    <row r="170">
      <c r="E170" s="13"/>
      <c r="J170" s="13"/>
      <c r="O170" s="13"/>
      <c r="T170" s="13"/>
      <c r="Y170" s="13"/>
      <c r="AD170" s="13"/>
      <c r="AI170" s="13"/>
      <c r="AN170" s="13"/>
      <c r="AS170" s="13"/>
    </row>
    <row r="171">
      <c r="E171" s="13"/>
      <c r="J171" s="13"/>
      <c r="O171" s="13"/>
      <c r="T171" s="13"/>
      <c r="Y171" s="13"/>
      <c r="AD171" s="13"/>
      <c r="AI171" s="13"/>
      <c r="AN171" s="13"/>
      <c r="AS171" s="13"/>
    </row>
    <row r="172">
      <c r="E172" s="13"/>
      <c r="J172" s="13"/>
      <c r="O172" s="13"/>
      <c r="T172" s="13"/>
      <c r="Y172" s="13"/>
      <c r="AD172" s="13"/>
      <c r="AI172" s="13"/>
      <c r="AN172" s="13"/>
      <c r="AS172" s="13"/>
    </row>
    <row r="173">
      <c r="E173" s="13"/>
      <c r="J173" s="13"/>
      <c r="O173" s="13"/>
      <c r="T173" s="13"/>
      <c r="Y173" s="13"/>
      <c r="AD173" s="13"/>
      <c r="AI173" s="13"/>
      <c r="AN173" s="13"/>
      <c r="AS173" s="13"/>
    </row>
    <row r="174">
      <c r="E174" s="13"/>
      <c r="J174" s="13"/>
      <c r="O174" s="13"/>
      <c r="T174" s="13"/>
      <c r="Y174" s="13"/>
      <c r="AD174" s="13"/>
      <c r="AI174" s="13"/>
      <c r="AN174" s="13"/>
      <c r="AS174" s="13"/>
    </row>
    <row r="175">
      <c r="E175" s="13"/>
      <c r="J175" s="13"/>
      <c r="O175" s="13"/>
      <c r="T175" s="13"/>
      <c r="Y175" s="13"/>
      <c r="AD175" s="13"/>
      <c r="AI175" s="13"/>
      <c r="AN175" s="13"/>
      <c r="AS175" s="13"/>
    </row>
    <row r="176">
      <c r="E176" s="13"/>
      <c r="J176" s="13"/>
      <c r="O176" s="13"/>
      <c r="T176" s="13"/>
      <c r="Y176" s="13"/>
      <c r="AD176" s="13"/>
      <c r="AI176" s="13"/>
      <c r="AN176" s="13"/>
      <c r="AS176" s="13"/>
    </row>
    <row r="177">
      <c r="E177" s="13"/>
      <c r="J177" s="13"/>
      <c r="O177" s="13"/>
      <c r="T177" s="13"/>
      <c r="Y177" s="13"/>
      <c r="AD177" s="13"/>
      <c r="AI177" s="13"/>
      <c r="AN177" s="13"/>
      <c r="AS177" s="13"/>
    </row>
    <row r="178">
      <c r="E178" s="13"/>
      <c r="J178" s="13"/>
      <c r="O178" s="13"/>
      <c r="T178" s="13"/>
      <c r="Y178" s="13"/>
      <c r="AD178" s="13"/>
      <c r="AI178" s="13"/>
      <c r="AN178" s="13"/>
      <c r="AS178" s="13"/>
    </row>
    <row r="179">
      <c r="E179" s="13"/>
      <c r="J179" s="13"/>
      <c r="O179" s="13"/>
      <c r="T179" s="13"/>
      <c r="Y179" s="13"/>
      <c r="AD179" s="13"/>
      <c r="AI179" s="13"/>
      <c r="AN179" s="13"/>
      <c r="AS179" s="13"/>
    </row>
    <row r="180">
      <c r="E180" s="13"/>
      <c r="J180" s="13"/>
      <c r="O180" s="13"/>
      <c r="T180" s="13"/>
      <c r="Y180" s="13"/>
      <c r="AD180" s="13"/>
      <c r="AI180" s="13"/>
      <c r="AN180" s="13"/>
      <c r="AS180" s="13"/>
    </row>
    <row r="181">
      <c r="E181" s="13"/>
      <c r="J181" s="13"/>
      <c r="O181" s="13"/>
      <c r="T181" s="13"/>
      <c r="Y181" s="13"/>
      <c r="AD181" s="13"/>
      <c r="AI181" s="13"/>
      <c r="AN181" s="13"/>
      <c r="AS181" s="13"/>
    </row>
    <row r="182">
      <c r="E182" s="13"/>
      <c r="J182" s="13"/>
      <c r="O182" s="13"/>
      <c r="T182" s="13"/>
      <c r="Y182" s="13"/>
      <c r="AD182" s="13"/>
      <c r="AI182" s="13"/>
      <c r="AN182" s="13"/>
      <c r="AS182" s="13"/>
    </row>
    <row r="183">
      <c r="E183" s="13"/>
      <c r="J183" s="13"/>
      <c r="O183" s="13"/>
      <c r="T183" s="13"/>
      <c r="Y183" s="13"/>
      <c r="AD183" s="13"/>
      <c r="AI183" s="13"/>
      <c r="AN183" s="13"/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72" si="1"> EXACT(B3, LOWER(B3))</f>
        <v>0</v>
      </c>
      <c r="B3" s="39" t="s">
        <v>13</v>
      </c>
      <c r="C3" s="40">
        <v>11384.0</v>
      </c>
      <c r="D3" s="41" t="s">
        <v>570</v>
      </c>
      <c r="E3" s="40">
        <v>1.629610135452E12</v>
      </c>
      <c r="F3" s="8" t="b">
        <f t="shared" ref="F3:F62" si="2"> EXACT(G3, LOWER(G3))</f>
        <v>0</v>
      </c>
      <c r="G3" s="39" t="s">
        <v>13</v>
      </c>
      <c r="H3" s="40">
        <v>11382.0</v>
      </c>
      <c r="I3" s="41" t="s">
        <v>571</v>
      </c>
      <c r="J3" s="40">
        <v>1.629610566714E12</v>
      </c>
      <c r="K3" s="8" t="b">
        <f t="shared" ref="K3:K70" si="3"> EXACT(L3, LOWER(L3))</f>
        <v>0</v>
      </c>
      <c r="L3" s="39" t="s">
        <v>13</v>
      </c>
      <c r="M3" s="40">
        <v>10110.0</v>
      </c>
      <c r="N3" s="41" t="s">
        <v>572</v>
      </c>
      <c r="O3" s="40">
        <v>1.629610964272E12</v>
      </c>
      <c r="P3" s="8" t="b">
        <f t="shared" ref="P3:P82" si="4"> EXACT(Q3, LOWER(Q3))</f>
        <v>0</v>
      </c>
      <c r="Q3" s="39" t="s">
        <v>13</v>
      </c>
      <c r="R3" s="40">
        <v>12483.0</v>
      </c>
      <c r="S3" s="41" t="s">
        <v>573</v>
      </c>
      <c r="T3" s="40">
        <v>1.629617801007E12</v>
      </c>
      <c r="U3" s="8" t="b">
        <f t="shared" ref="U3:U76" si="5"> EXACT(V3, LOWER(V3))</f>
        <v>0</v>
      </c>
      <c r="V3" s="39" t="s">
        <v>13</v>
      </c>
      <c r="W3" s="40">
        <v>14261.0</v>
      </c>
      <c r="X3" s="41" t="s">
        <v>574</v>
      </c>
      <c r="Y3" s="40">
        <v>1.629618243086E12</v>
      </c>
      <c r="Z3" s="8" t="b">
        <f t="shared" ref="Z3:Z86" si="6"> EXACT(AA3, LOWER(AA3))</f>
        <v>0</v>
      </c>
      <c r="AA3" s="39" t="s">
        <v>13</v>
      </c>
      <c r="AB3" s="40">
        <v>12235.0</v>
      </c>
      <c r="AC3" s="41" t="s">
        <v>575</v>
      </c>
      <c r="AD3" s="40">
        <v>1.629618648892E12</v>
      </c>
      <c r="AE3" s="8" t="b">
        <f t="shared" ref="AE3:AE88" si="7"> EXACT(AF3, LOWER(AF3))</f>
        <v>0</v>
      </c>
      <c r="AF3" s="39" t="s">
        <v>13</v>
      </c>
      <c r="AG3" s="40">
        <v>809.0</v>
      </c>
      <c r="AH3" s="41" t="s">
        <v>576</v>
      </c>
      <c r="AI3" s="40">
        <v>1.629623151888E12</v>
      </c>
      <c r="AJ3" s="8" t="b">
        <f t="shared" ref="AJ3:AJ88" si="8"> EXACT(AK3, LOWER(AK3))</f>
        <v>0</v>
      </c>
      <c r="AK3" s="39" t="s">
        <v>13</v>
      </c>
      <c r="AL3" s="40">
        <v>13005.0</v>
      </c>
      <c r="AM3" s="41" t="s">
        <v>577</v>
      </c>
      <c r="AN3" s="40">
        <v>1.629623940377E12</v>
      </c>
      <c r="AO3" s="8" t="b">
        <f t="shared" ref="AO3:AO107" si="9"> EXACT(AP3, LOWER(AP3))</f>
        <v>0</v>
      </c>
      <c r="AP3" s="39" t="s">
        <v>13</v>
      </c>
      <c r="AQ3" s="40">
        <v>11701.0</v>
      </c>
      <c r="AR3" s="41" t="s">
        <v>578</v>
      </c>
      <c r="AS3" s="40">
        <v>1.62962431502E12</v>
      </c>
    </row>
    <row r="4">
      <c r="A4" s="8" t="b">
        <f t="shared" si="1"/>
        <v>1</v>
      </c>
      <c r="B4" s="39" t="s">
        <v>23</v>
      </c>
      <c r="C4" s="40">
        <v>137.0</v>
      </c>
      <c r="D4" s="41" t="s">
        <v>570</v>
      </c>
      <c r="E4" s="40">
        <v>1.629610135585E12</v>
      </c>
      <c r="F4" s="8" t="b">
        <f t="shared" si="2"/>
        <v>1</v>
      </c>
      <c r="G4" s="39" t="s">
        <v>23</v>
      </c>
      <c r="H4" s="40">
        <v>146.0</v>
      </c>
      <c r="I4" s="41" t="s">
        <v>571</v>
      </c>
      <c r="J4" s="40">
        <v>1.629610566855E12</v>
      </c>
      <c r="K4" s="8" t="b">
        <f t="shared" si="3"/>
        <v>1</v>
      </c>
      <c r="L4" s="39" t="s">
        <v>23</v>
      </c>
      <c r="M4" s="40">
        <v>153.0</v>
      </c>
      <c r="N4" s="41" t="s">
        <v>572</v>
      </c>
      <c r="O4" s="40">
        <v>1.629610964419E12</v>
      </c>
      <c r="P4" s="8" t="b">
        <f t="shared" si="4"/>
        <v>1</v>
      </c>
      <c r="Q4" s="39" t="s">
        <v>23</v>
      </c>
      <c r="R4" s="40">
        <v>146.0</v>
      </c>
      <c r="S4" s="41" t="s">
        <v>573</v>
      </c>
      <c r="T4" s="40">
        <v>1.629617801148E12</v>
      </c>
      <c r="U4" s="8" t="b">
        <f t="shared" si="5"/>
        <v>1</v>
      </c>
      <c r="V4" s="39" t="s">
        <v>23</v>
      </c>
      <c r="W4" s="40">
        <v>189.0</v>
      </c>
      <c r="X4" s="41" t="s">
        <v>574</v>
      </c>
      <c r="Y4" s="40">
        <v>1.629618243271E12</v>
      </c>
      <c r="Z4" s="8" t="b">
        <f t="shared" si="6"/>
        <v>1</v>
      </c>
      <c r="AA4" s="39" t="s">
        <v>23</v>
      </c>
      <c r="AB4" s="40">
        <v>111.0</v>
      </c>
      <c r="AC4" s="41" t="s">
        <v>579</v>
      </c>
      <c r="AD4" s="40">
        <v>1.629618649015E12</v>
      </c>
      <c r="AE4" s="8" t="b">
        <f t="shared" si="7"/>
        <v>1</v>
      </c>
      <c r="AF4" s="39" t="s">
        <v>23</v>
      </c>
      <c r="AG4" s="40">
        <v>176.0</v>
      </c>
      <c r="AH4" s="41" t="s">
        <v>580</v>
      </c>
      <c r="AI4" s="40">
        <v>1.629623152055E12</v>
      </c>
      <c r="AJ4" s="8" t="b">
        <f t="shared" si="8"/>
        <v>1</v>
      </c>
      <c r="AK4" s="39" t="s">
        <v>23</v>
      </c>
      <c r="AL4" s="40">
        <v>176.0</v>
      </c>
      <c r="AM4" s="41" t="s">
        <v>577</v>
      </c>
      <c r="AN4" s="40">
        <v>1.629623940548E12</v>
      </c>
      <c r="AO4" s="8" t="b">
        <f t="shared" si="9"/>
        <v>1</v>
      </c>
      <c r="AP4" s="39" t="s">
        <v>581</v>
      </c>
      <c r="AQ4" s="40">
        <v>80.0</v>
      </c>
      <c r="AR4" s="41" t="s">
        <v>578</v>
      </c>
      <c r="AS4" s="40">
        <v>1.629624315118E12</v>
      </c>
    </row>
    <row r="5">
      <c r="A5" s="8" t="b">
        <f t="shared" si="1"/>
        <v>1</v>
      </c>
      <c r="B5" s="39" t="s">
        <v>24</v>
      </c>
      <c r="C5" s="40">
        <v>144.0</v>
      </c>
      <c r="D5" s="41" t="s">
        <v>570</v>
      </c>
      <c r="E5" s="40">
        <v>1.629610135732E12</v>
      </c>
      <c r="F5" s="8" t="b">
        <f t="shared" si="2"/>
        <v>1</v>
      </c>
      <c r="G5" s="39" t="s">
        <v>24</v>
      </c>
      <c r="H5" s="40">
        <v>118.0</v>
      </c>
      <c r="I5" s="41" t="s">
        <v>571</v>
      </c>
      <c r="J5" s="40">
        <v>1.629610566974E12</v>
      </c>
      <c r="K5" s="8" t="b">
        <f t="shared" si="3"/>
        <v>1</v>
      </c>
      <c r="L5" s="39" t="s">
        <v>24</v>
      </c>
      <c r="M5" s="40">
        <v>134.0</v>
      </c>
      <c r="N5" s="41" t="s">
        <v>572</v>
      </c>
      <c r="O5" s="40">
        <v>1.629610964562E12</v>
      </c>
      <c r="P5" s="8" t="b">
        <f t="shared" si="4"/>
        <v>1</v>
      </c>
      <c r="Q5" s="39" t="s">
        <v>24</v>
      </c>
      <c r="R5" s="40">
        <v>163.0</v>
      </c>
      <c r="S5" s="41" t="s">
        <v>573</v>
      </c>
      <c r="T5" s="40">
        <v>1.629617801311E12</v>
      </c>
      <c r="U5" s="8" t="b">
        <f t="shared" si="5"/>
        <v>1</v>
      </c>
      <c r="V5" s="39" t="s">
        <v>24</v>
      </c>
      <c r="W5" s="40">
        <v>395.0</v>
      </c>
      <c r="X5" s="41" t="s">
        <v>574</v>
      </c>
      <c r="Y5" s="40">
        <v>1.629618243664E12</v>
      </c>
      <c r="Z5" s="8" t="b">
        <f t="shared" si="6"/>
        <v>1</v>
      </c>
      <c r="AA5" s="39" t="s">
        <v>24</v>
      </c>
      <c r="AB5" s="40">
        <v>135.0</v>
      </c>
      <c r="AC5" s="41" t="s">
        <v>579</v>
      </c>
      <c r="AD5" s="40">
        <v>1.629618649129E12</v>
      </c>
      <c r="AE5" s="8" t="b">
        <f t="shared" si="7"/>
        <v>1</v>
      </c>
      <c r="AF5" s="39" t="s">
        <v>24</v>
      </c>
      <c r="AG5" s="40">
        <v>125.0</v>
      </c>
      <c r="AH5" s="41" t="s">
        <v>580</v>
      </c>
      <c r="AI5" s="40">
        <v>1.629623152184E12</v>
      </c>
      <c r="AJ5" s="8" t="b">
        <f t="shared" si="8"/>
        <v>1</v>
      </c>
      <c r="AK5" s="39" t="s">
        <v>24</v>
      </c>
      <c r="AL5" s="40">
        <v>155.0</v>
      </c>
      <c r="AM5" s="41" t="s">
        <v>577</v>
      </c>
      <c r="AN5" s="40">
        <v>1.629623940706E12</v>
      </c>
      <c r="AO5" s="8" t="b">
        <f t="shared" si="9"/>
        <v>0</v>
      </c>
      <c r="AP5" s="39" t="s">
        <v>582</v>
      </c>
      <c r="AQ5" s="40">
        <v>267.0</v>
      </c>
      <c r="AR5" s="41" t="s">
        <v>578</v>
      </c>
      <c r="AS5" s="40">
        <v>1.629624315365E12</v>
      </c>
    </row>
    <row r="6">
      <c r="A6" s="8" t="b">
        <f t="shared" si="1"/>
        <v>1</v>
      </c>
      <c r="B6" s="39" t="s">
        <v>29</v>
      </c>
      <c r="C6" s="40">
        <v>123.0</v>
      </c>
      <c r="D6" s="41" t="s">
        <v>570</v>
      </c>
      <c r="E6" s="40">
        <v>1.629610135853E12</v>
      </c>
      <c r="F6" s="8" t="b">
        <f t="shared" si="2"/>
        <v>1</v>
      </c>
      <c r="G6" s="39" t="s">
        <v>29</v>
      </c>
      <c r="H6" s="40">
        <v>126.0</v>
      </c>
      <c r="I6" s="41" t="s">
        <v>583</v>
      </c>
      <c r="J6" s="40">
        <v>1.629610567103E12</v>
      </c>
      <c r="K6" s="8" t="b">
        <f t="shared" si="3"/>
        <v>1</v>
      </c>
      <c r="L6" s="39" t="s">
        <v>29</v>
      </c>
      <c r="M6" s="40">
        <v>125.0</v>
      </c>
      <c r="N6" s="41" t="s">
        <v>572</v>
      </c>
      <c r="O6" s="40">
        <v>1.629610964682E12</v>
      </c>
      <c r="P6" s="8" t="b">
        <f t="shared" si="4"/>
        <v>1</v>
      </c>
      <c r="Q6" s="39" t="s">
        <v>29</v>
      </c>
      <c r="R6" s="40">
        <v>162.0</v>
      </c>
      <c r="S6" s="41" t="s">
        <v>573</v>
      </c>
      <c r="T6" s="40">
        <v>1.629617801475E12</v>
      </c>
      <c r="U6" s="8" t="b">
        <f t="shared" si="5"/>
        <v>1</v>
      </c>
      <c r="V6" s="39" t="s">
        <v>29</v>
      </c>
      <c r="W6" s="40">
        <v>124.0</v>
      </c>
      <c r="X6" s="41" t="s">
        <v>574</v>
      </c>
      <c r="Y6" s="40">
        <v>1.62961824379E12</v>
      </c>
      <c r="Z6" s="8" t="b">
        <f t="shared" si="6"/>
        <v>1</v>
      </c>
      <c r="AA6" s="39" t="s">
        <v>29</v>
      </c>
      <c r="AB6" s="40">
        <v>127.0</v>
      </c>
      <c r="AC6" s="41" t="s">
        <v>579</v>
      </c>
      <c r="AD6" s="40">
        <v>1.629618649253E12</v>
      </c>
      <c r="AE6" s="8" t="b">
        <f t="shared" si="7"/>
        <v>1</v>
      </c>
      <c r="AF6" s="39" t="s">
        <v>29</v>
      </c>
      <c r="AG6" s="40">
        <v>128.0</v>
      </c>
      <c r="AH6" s="41" t="s">
        <v>580</v>
      </c>
      <c r="AI6" s="40">
        <v>1.629623152315E12</v>
      </c>
      <c r="AJ6" s="8" t="b">
        <f t="shared" si="8"/>
        <v>1</v>
      </c>
      <c r="AK6" s="39" t="s">
        <v>29</v>
      </c>
      <c r="AL6" s="40">
        <v>126.0</v>
      </c>
      <c r="AM6" s="41" t="s">
        <v>577</v>
      </c>
      <c r="AN6" s="40">
        <v>1.629623940832E12</v>
      </c>
      <c r="AO6" s="8" t="b">
        <f t="shared" si="9"/>
        <v>1</v>
      </c>
      <c r="AP6" s="39" t="s">
        <v>29</v>
      </c>
      <c r="AQ6" s="40">
        <v>192.0</v>
      </c>
      <c r="AR6" s="41" t="s">
        <v>578</v>
      </c>
      <c r="AS6" s="40">
        <v>1.629624315562E12</v>
      </c>
    </row>
    <row r="7">
      <c r="A7" s="8" t="b">
        <f t="shared" si="1"/>
        <v>1</v>
      </c>
      <c r="B7" s="39" t="s">
        <v>31</v>
      </c>
      <c r="C7" s="40">
        <v>73.0</v>
      </c>
      <c r="D7" s="41" t="s">
        <v>570</v>
      </c>
      <c r="E7" s="40">
        <v>1.629610135926E12</v>
      </c>
      <c r="F7" s="8" t="b">
        <f t="shared" si="2"/>
        <v>1</v>
      </c>
      <c r="G7" s="39" t="s">
        <v>31</v>
      </c>
      <c r="H7" s="40">
        <v>66.0</v>
      </c>
      <c r="I7" s="41" t="s">
        <v>583</v>
      </c>
      <c r="J7" s="40">
        <v>1.629610567165E12</v>
      </c>
      <c r="K7" s="8" t="b">
        <f t="shared" si="3"/>
        <v>1</v>
      </c>
      <c r="L7" s="39" t="s">
        <v>31</v>
      </c>
      <c r="M7" s="40">
        <v>61.0</v>
      </c>
      <c r="N7" s="41" t="s">
        <v>572</v>
      </c>
      <c r="O7" s="40">
        <v>1.629610964739E12</v>
      </c>
      <c r="P7" s="8" t="b">
        <f t="shared" si="4"/>
        <v>1</v>
      </c>
      <c r="Q7" s="39" t="s">
        <v>31</v>
      </c>
      <c r="R7" s="40">
        <v>110.0</v>
      </c>
      <c r="S7" s="41" t="s">
        <v>573</v>
      </c>
      <c r="T7" s="40">
        <v>1.629617801582E12</v>
      </c>
      <c r="U7" s="8" t="b">
        <f t="shared" si="5"/>
        <v>1</v>
      </c>
      <c r="V7" s="39" t="s">
        <v>31</v>
      </c>
      <c r="W7" s="40">
        <v>117.0</v>
      </c>
      <c r="X7" s="41" t="s">
        <v>574</v>
      </c>
      <c r="Y7" s="40">
        <v>1.629618243909E12</v>
      </c>
      <c r="Z7" s="8" t="b">
        <f t="shared" si="6"/>
        <v>1</v>
      </c>
      <c r="AA7" s="39" t="s">
        <v>31</v>
      </c>
      <c r="AB7" s="40">
        <v>118.0</v>
      </c>
      <c r="AC7" s="41" t="s">
        <v>579</v>
      </c>
      <c r="AD7" s="40">
        <v>1.629618649368E12</v>
      </c>
      <c r="AE7" s="8" t="b">
        <f t="shared" si="7"/>
        <v>1</v>
      </c>
      <c r="AF7" s="39" t="s">
        <v>31</v>
      </c>
      <c r="AG7" s="40">
        <v>158.0</v>
      </c>
      <c r="AH7" s="41" t="s">
        <v>580</v>
      </c>
      <c r="AI7" s="40">
        <v>1.629623152471E12</v>
      </c>
      <c r="AJ7" s="8" t="b">
        <f t="shared" si="8"/>
        <v>1</v>
      </c>
      <c r="AK7" s="39" t="s">
        <v>32</v>
      </c>
      <c r="AL7" s="40">
        <v>116.0</v>
      </c>
      <c r="AM7" s="41" t="s">
        <v>577</v>
      </c>
      <c r="AN7" s="40">
        <v>1.629623940949E12</v>
      </c>
      <c r="AO7" s="8" t="b">
        <f t="shared" si="9"/>
        <v>1</v>
      </c>
      <c r="AP7" s="39" t="s">
        <v>31</v>
      </c>
      <c r="AQ7" s="40">
        <v>101.0</v>
      </c>
      <c r="AR7" s="41" t="s">
        <v>578</v>
      </c>
      <c r="AS7" s="40">
        <v>1.629624315661E12</v>
      </c>
    </row>
    <row r="8">
      <c r="A8" s="8" t="b">
        <f t="shared" si="1"/>
        <v>1</v>
      </c>
      <c r="B8" s="39" t="s">
        <v>35</v>
      </c>
      <c r="C8" s="40">
        <v>146.0</v>
      </c>
      <c r="D8" s="41" t="s">
        <v>584</v>
      </c>
      <c r="E8" s="40">
        <v>1.629610136073E12</v>
      </c>
      <c r="F8" s="8" t="b">
        <f t="shared" si="2"/>
        <v>1</v>
      </c>
      <c r="G8" s="39" t="s">
        <v>35</v>
      </c>
      <c r="H8" s="40">
        <v>143.0</v>
      </c>
      <c r="I8" s="41" t="s">
        <v>583</v>
      </c>
      <c r="J8" s="40">
        <v>1.629610567309E12</v>
      </c>
      <c r="K8" s="8" t="b">
        <f t="shared" si="3"/>
        <v>1</v>
      </c>
      <c r="L8" s="39" t="s">
        <v>35</v>
      </c>
      <c r="M8" s="40">
        <v>186.0</v>
      </c>
      <c r="N8" s="41" t="s">
        <v>572</v>
      </c>
      <c r="O8" s="40">
        <v>1.629610964928E12</v>
      </c>
      <c r="P8" s="8" t="b">
        <f t="shared" si="4"/>
        <v>1</v>
      </c>
      <c r="Q8" s="39" t="s">
        <v>35</v>
      </c>
      <c r="R8" s="40">
        <v>197.0</v>
      </c>
      <c r="S8" s="41" t="s">
        <v>573</v>
      </c>
      <c r="T8" s="40">
        <v>1.6296178018E12</v>
      </c>
      <c r="U8" s="8" t="b">
        <f t="shared" si="5"/>
        <v>1</v>
      </c>
      <c r="V8" s="39" t="s">
        <v>35</v>
      </c>
      <c r="W8" s="40">
        <v>124.0</v>
      </c>
      <c r="X8" s="41" t="s">
        <v>585</v>
      </c>
      <c r="Y8" s="40">
        <v>1.629618244028E12</v>
      </c>
      <c r="Z8" s="8" t="b">
        <f t="shared" si="6"/>
        <v>1</v>
      </c>
      <c r="AA8" s="39" t="s">
        <v>35</v>
      </c>
      <c r="AB8" s="40">
        <v>185.0</v>
      </c>
      <c r="AC8" s="41" t="s">
        <v>579</v>
      </c>
      <c r="AD8" s="40">
        <v>1.629618649555E12</v>
      </c>
      <c r="AE8" s="8" t="b">
        <f t="shared" si="7"/>
        <v>1</v>
      </c>
      <c r="AF8" s="39" t="s">
        <v>35</v>
      </c>
      <c r="AG8" s="40">
        <v>132.0</v>
      </c>
      <c r="AH8" s="41" t="s">
        <v>580</v>
      </c>
      <c r="AI8" s="40">
        <v>1.629623152603E12</v>
      </c>
      <c r="AJ8" s="8" t="b">
        <f t="shared" si="8"/>
        <v>1</v>
      </c>
      <c r="AK8" s="39" t="s">
        <v>35</v>
      </c>
      <c r="AL8" s="40">
        <v>133.0</v>
      </c>
      <c r="AM8" s="41" t="s">
        <v>586</v>
      </c>
      <c r="AN8" s="40">
        <v>1.629623941082E12</v>
      </c>
      <c r="AO8" s="8" t="b">
        <f t="shared" si="9"/>
        <v>1</v>
      </c>
      <c r="AP8" s="39" t="s">
        <v>35</v>
      </c>
      <c r="AQ8" s="40">
        <v>185.0</v>
      </c>
      <c r="AR8" s="41" t="s">
        <v>578</v>
      </c>
      <c r="AS8" s="40">
        <v>1.629624315847E12</v>
      </c>
    </row>
    <row r="9">
      <c r="A9" s="8" t="b">
        <f t="shared" si="1"/>
        <v>1</v>
      </c>
      <c r="B9" s="39" t="s">
        <v>37</v>
      </c>
      <c r="C9" s="40">
        <v>133.0</v>
      </c>
      <c r="D9" s="41" t="s">
        <v>584</v>
      </c>
      <c r="E9" s="40">
        <v>1.629610136207E12</v>
      </c>
      <c r="F9" s="8" t="b">
        <f t="shared" si="2"/>
        <v>1</v>
      </c>
      <c r="G9" s="39" t="s">
        <v>37</v>
      </c>
      <c r="H9" s="40">
        <v>117.0</v>
      </c>
      <c r="I9" s="41" t="s">
        <v>583</v>
      </c>
      <c r="J9" s="40">
        <v>1.629610567427E12</v>
      </c>
      <c r="K9" s="8" t="b">
        <f t="shared" si="3"/>
        <v>1</v>
      </c>
      <c r="L9" s="39" t="s">
        <v>37</v>
      </c>
      <c r="M9" s="40">
        <v>121.0</v>
      </c>
      <c r="N9" s="41" t="s">
        <v>587</v>
      </c>
      <c r="O9" s="40">
        <v>1.629610965047E12</v>
      </c>
      <c r="P9" s="8" t="b">
        <f t="shared" si="4"/>
        <v>1</v>
      </c>
      <c r="Q9" s="39" t="s">
        <v>37</v>
      </c>
      <c r="R9" s="40">
        <v>138.0</v>
      </c>
      <c r="S9" s="41" t="s">
        <v>573</v>
      </c>
      <c r="T9" s="40">
        <v>1.629617801918E12</v>
      </c>
      <c r="U9" s="8" t="b">
        <f t="shared" si="5"/>
        <v>1</v>
      </c>
      <c r="V9" s="39" t="s">
        <v>37</v>
      </c>
      <c r="W9" s="40">
        <v>110.0</v>
      </c>
      <c r="X9" s="41" t="s">
        <v>585</v>
      </c>
      <c r="Y9" s="40">
        <v>1.629618244144E12</v>
      </c>
      <c r="Z9" s="8" t="b">
        <f t="shared" si="6"/>
        <v>1</v>
      </c>
      <c r="AA9" s="39" t="s">
        <v>37</v>
      </c>
      <c r="AB9" s="40">
        <v>159.0</v>
      </c>
      <c r="AC9" s="41" t="s">
        <v>579</v>
      </c>
      <c r="AD9" s="40">
        <v>1.629618649717E12</v>
      </c>
      <c r="AE9" s="8" t="b">
        <f t="shared" si="7"/>
        <v>1</v>
      </c>
      <c r="AF9" s="39" t="s">
        <v>37</v>
      </c>
      <c r="AG9" s="40">
        <v>134.0</v>
      </c>
      <c r="AH9" s="41" t="s">
        <v>580</v>
      </c>
      <c r="AI9" s="40">
        <v>1.629623152739E12</v>
      </c>
      <c r="AJ9" s="8" t="b">
        <f t="shared" si="8"/>
        <v>1</v>
      </c>
      <c r="AK9" s="39" t="s">
        <v>37</v>
      </c>
      <c r="AL9" s="40">
        <v>118.0</v>
      </c>
      <c r="AM9" s="41" t="s">
        <v>586</v>
      </c>
      <c r="AN9" s="40">
        <v>1.629623941199E12</v>
      </c>
      <c r="AO9" s="8" t="b">
        <f t="shared" si="9"/>
        <v>1</v>
      </c>
      <c r="AP9" s="39" t="s">
        <v>31</v>
      </c>
      <c r="AQ9" s="40">
        <v>184.0</v>
      </c>
      <c r="AR9" s="41" t="s">
        <v>588</v>
      </c>
      <c r="AS9" s="40">
        <v>1.629624316042E12</v>
      </c>
    </row>
    <row r="10">
      <c r="A10" s="8" t="b">
        <f t="shared" si="1"/>
        <v>1</v>
      </c>
      <c r="B10" s="39" t="s">
        <v>41</v>
      </c>
      <c r="C10" s="40">
        <v>1151.0</v>
      </c>
      <c r="D10" s="41" t="s">
        <v>589</v>
      </c>
      <c r="E10" s="40">
        <v>1.629610137357E12</v>
      </c>
      <c r="F10" s="8" t="b">
        <f t="shared" si="2"/>
        <v>1</v>
      </c>
      <c r="G10" s="39" t="s">
        <v>41</v>
      </c>
      <c r="H10" s="40">
        <v>662.0</v>
      </c>
      <c r="I10" s="41" t="s">
        <v>590</v>
      </c>
      <c r="J10" s="40">
        <v>1.629610568089E12</v>
      </c>
      <c r="K10" s="8" t="b">
        <f t="shared" si="3"/>
        <v>1</v>
      </c>
      <c r="L10" s="39" t="s">
        <v>41</v>
      </c>
      <c r="M10" s="40">
        <v>491.0</v>
      </c>
      <c r="N10" s="41" t="s">
        <v>587</v>
      </c>
      <c r="O10" s="40">
        <v>1.629610965538E12</v>
      </c>
      <c r="P10" s="8" t="b">
        <f t="shared" si="4"/>
        <v>1</v>
      </c>
      <c r="Q10" s="39" t="s">
        <v>41</v>
      </c>
      <c r="R10" s="40">
        <v>673.0</v>
      </c>
      <c r="S10" s="41" t="s">
        <v>591</v>
      </c>
      <c r="T10" s="40">
        <v>1.629617802595E12</v>
      </c>
      <c r="U10" s="8" t="b">
        <f t="shared" si="5"/>
        <v>1</v>
      </c>
      <c r="V10" s="39" t="s">
        <v>41</v>
      </c>
      <c r="W10" s="40">
        <v>522.0</v>
      </c>
      <c r="X10" s="41" t="s">
        <v>585</v>
      </c>
      <c r="Y10" s="40">
        <v>1.629618244663E12</v>
      </c>
      <c r="Z10" s="8" t="b">
        <f t="shared" si="6"/>
        <v>1</v>
      </c>
      <c r="AA10" s="39" t="s">
        <v>41</v>
      </c>
      <c r="AB10" s="40">
        <v>505.0</v>
      </c>
      <c r="AC10" s="41" t="s">
        <v>592</v>
      </c>
      <c r="AD10" s="40">
        <v>1.62961865022E12</v>
      </c>
      <c r="AE10" s="8" t="b">
        <f t="shared" si="7"/>
        <v>1</v>
      </c>
      <c r="AF10" s="39" t="s">
        <v>593</v>
      </c>
      <c r="AG10" s="40">
        <v>652.0</v>
      </c>
      <c r="AH10" s="41" t="s">
        <v>594</v>
      </c>
      <c r="AI10" s="40">
        <v>1.629623153402E12</v>
      </c>
      <c r="AJ10" s="8" t="b">
        <f t="shared" si="8"/>
        <v>1</v>
      </c>
      <c r="AK10" s="39" t="s">
        <v>35</v>
      </c>
      <c r="AL10" s="40">
        <v>387.0</v>
      </c>
      <c r="AM10" s="41" t="s">
        <v>586</v>
      </c>
      <c r="AN10" s="40">
        <v>1.629623941589E12</v>
      </c>
      <c r="AO10" s="8" t="b">
        <f t="shared" si="9"/>
        <v>1</v>
      </c>
      <c r="AP10" s="39" t="s">
        <v>29</v>
      </c>
      <c r="AQ10" s="40">
        <v>160.0</v>
      </c>
      <c r="AR10" s="41" t="s">
        <v>588</v>
      </c>
      <c r="AS10" s="40">
        <v>1.629624316192E12</v>
      </c>
    </row>
    <row r="11">
      <c r="A11" s="8" t="b">
        <f t="shared" si="1"/>
        <v>1</v>
      </c>
      <c r="B11" s="39" t="s">
        <v>47</v>
      </c>
      <c r="C11" s="40">
        <v>439.0</v>
      </c>
      <c r="D11" s="41" t="s">
        <v>589</v>
      </c>
      <c r="E11" s="40">
        <v>1.629610137796E12</v>
      </c>
      <c r="F11" s="8" t="b">
        <f t="shared" si="2"/>
        <v>1</v>
      </c>
      <c r="G11" s="39" t="s">
        <v>47</v>
      </c>
      <c r="H11" s="40">
        <v>191.0</v>
      </c>
      <c r="I11" s="41" t="s">
        <v>590</v>
      </c>
      <c r="J11" s="40">
        <v>1.629610568283E12</v>
      </c>
      <c r="K11" s="8" t="b">
        <f t="shared" si="3"/>
        <v>1</v>
      </c>
      <c r="L11" s="39" t="s">
        <v>47</v>
      </c>
      <c r="M11" s="40">
        <v>179.0</v>
      </c>
      <c r="N11" s="41" t="s">
        <v>587</v>
      </c>
      <c r="O11" s="40">
        <v>1.629610965719E12</v>
      </c>
      <c r="P11" s="8" t="b">
        <f t="shared" si="4"/>
        <v>1</v>
      </c>
      <c r="Q11" s="39" t="s">
        <v>47</v>
      </c>
      <c r="R11" s="40">
        <v>192.0</v>
      </c>
      <c r="S11" s="41" t="s">
        <v>591</v>
      </c>
      <c r="T11" s="40">
        <v>1.629617802795E12</v>
      </c>
      <c r="U11" s="8" t="b">
        <f t="shared" si="5"/>
        <v>1</v>
      </c>
      <c r="V11" s="39" t="s">
        <v>47</v>
      </c>
      <c r="W11" s="40">
        <v>202.0</v>
      </c>
      <c r="X11" s="41" t="s">
        <v>585</v>
      </c>
      <c r="Y11" s="40">
        <v>1.629618244891E12</v>
      </c>
      <c r="Z11" s="8" t="b">
        <f t="shared" si="6"/>
        <v>1</v>
      </c>
      <c r="AA11" s="39" t="s">
        <v>47</v>
      </c>
      <c r="AB11" s="40">
        <v>163.0</v>
      </c>
      <c r="AC11" s="41" t="s">
        <v>592</v>
      </c>
      <c r="AD11" s="40">
        <v>1.629618650385E12</v>
      </c>
      <c r="AE11" s="8" t="b">
        <f t="shared" si="7"/>
        <v>1</v>
      </c>
      <c r="AF11" s="39" t="s">
        <v>37</v>
      </c>
      <c r="AG11" s="40">
        <v>241.0</v>
      </c>
      <c r="AH11" s="41" t="s">
        <v>594</v>
      </c>
      <c r="AI11" s="40">
        <v>1.629623153652E12</v>
      </c>
      <c r="AJ11" s="8" t="b">
        <f t="shared" si="8"/>
        <v>1</v>
      </c>
      <c r="AK11" s="39" t="s">
        <v>32</v>
      </c>
      <c r="AL11" s="40">
        <v>151.0</v>
      </c>
      <c r="AM11" s="41" t="s">
        <v>586</v>
      </c>
      <c r="AN11" s="40">
        <v>1.629623941737E12</v>
      </c>
      <c r="AO11" s="8" t="b">
        <f t="shared" si="9"/>
        <v>0</v>
      </c>
      <c r="AP11" s="39" t="s">
        <v>582</v>
      </c>
      <c r="AQ11" s="40">
        <v>142.0</v>
      </c>
      <c r="AR11" s="41" t="s">
        <v>588</v>
      </c>
      <c r="AS11" s="40">
        <v>1.629624316332E12</v>
      </c>
    </row>
    <row r="12">
      <c r="A12" s="8" t="b">
        <f t="shared" si="1"/>
        <v>1</v>
      </c>
      <c r="B12" s="39" t="s">
        <v>37</v>
      </c>
      <c r="C12" s="40">
        <v>553.0</v>
      </c>
      <c r="D12" s="41" t="s">
        <v>595</v>
      </c>
      <c r="E12" s="40">
        <v>1.62961013835E12</v>
      </c>
      <c r="F12" s="8" t="b">
        <f t="shared" si="2"/>
        <v>1</v>
      </c>
      <c r="G12" s="39" t="s">
        <v>37</v>
      </c>
      <c r="H12" s="40">
        <v>238.0</v>
      </c>
      <c r="I12" s="41" t="s">
        <v>590</v>
      </c>
      <c r="J12" s="40">
        <v>1.629610568528E12</v>
      </c>
      <c r="K12" s="8" t="b">
        <f t="shared" si="3"/>
        <v>1</v>
      </c>
      <c r="L12" s="39" t="s">
        <v>37</v>
      </c>
      <c r="M12" s="40">
        <v>321.0</v>
      </c>
      <c r="N12" s="41" t="s">
        <v>596</v>
      </c>
      <c r="O12" s="40">
        <v>1.629610966051E12</v>
      </c>
      <c r="P12" s="8" t="b">
        <f t="shared" si="4"/>
        <v>1</v>
      </c>
      <c r="Q12" s="39" t="s">
        <v>23</v>
      </c>
      <c r="R12" s="40">
        <v>858.0</v>
      </c>
      <c r="S12" s="41" t="s">
        <v>597</v>
      </c>
      <c r="T12" s="40">
        <v>1.62961780364E12</v>
      </c>
      <c r="U12" s="8" t="b">
        <f t="shared" si="5"/>
        <v>1</v>
      </c>
      <c r="V12" s="39" t="s">
        <v>37</v>
      </c>
      <c r="W12" s="40">
        <v>722.0</v>
      </c>
      <c r="X12" s="41" t="s">
        <v>598</v>
      </c>
      <c r="Y12" s="40">
        <v>1.629618245587E12</v>
      </c>
      <c r="Z12" s="8" t="b">
        <f t="shared" si="6"/>
        <v>0</v>
      </c>
      <c r="AA12" s="39" t="s">
        <v>131</v>
      </c>
      <c r="AB12" s="40">
        <v>836.0</v>
      </c>
      <c r="AC12" s="41" t="s">
        <v>599</v>
      </c>
      <c r="AD12" s="40">
        <v>1.62961865122E12</v>
      </c>
      <c r="AE12" s="8" t="b">
        <f t="shared" si="7"/>
        <v>1</v>
      </c>
      <c r="AF12" s="39" t="s">
        <v>41</v>
      </c>
      <c r="AG12" s="40">
        <v>257.0</v>
      </c>
      <c r="AH12" s="41" t="s">
        <v>594</v>
      </c>
      <c r="AI12" s="40">
        <v>1.629623153887E12</v>
      </c>
      <c r="AJ12" s="8" t="b">
        <f t="shared" si="8"/>
        <v>1</v>
      </c>
      <c r="AK12" s="39" t="s">
        <v>29</v>
      </c>
      <c r="AL12" s="40">
        <v>160.0</v>
      </c>
      <c r="AM12" s="41" t="s">
        <v>586</v>
      </c>
      <c r="AN12" s="40">
        <v>1.629623941896E12</v>
      </c>
      <c r="AO12" s="8" t="b">
        <f t="shared" si="9"/>
        <v>1</v>
      </c>
      <c r="AP12" s="39" t="s">
        <v>581</v>
      </c>
      <c r="AQ12" s="40">
        <v>152.0</v>
      </c>
      <c r="AR12" s="41" t="s">
        <v>588</v>
      </c>
      <c r="AS12" s="40">
        <v>1.629624316484E12</v>
      </c>
    </row>
    <row r="13">
      <c r="A13" s="8" t="b">
        <f t="shared" si="1"/>
        <v>1</v>
      </c>
      <c r="B13" s="39" t="s">
        <v>35</v>
      </c>
      <c r="C13" s="40">
        <v>100.0</v>
      </c>
      <c r="D13" s="41" t="s">
        <v>595</v>
      </c>
      <c r="E13" s="40">
        <v>1.629610138451E12</v>
      </c>
      <c r="F13" s="8" t="b">
        <f t="shared" si="2"/>
        <v>1</v>
      </c>
      <c r="G13" s="39" t="s">
        <v>35</v>
      </c>
      <c r="H13" s="40">
        <v>246.0</v>
      </c>
      <c r="I13" s="41" t="s">
        <v>590</v>
      </c>
      <c r="J13" s="40">
        <v>1.629610568779E12</v>
      </c>
      <c r="K13" s="8" t="b">
        <f t="shared" si="3"/>
        <v>1</v>
      </c>
      <c r="L13" s="39" t="s">
        <v>35</v>
      </c>
      <c r="M13" s="40">
        <v>118.0</v>
      </c>
      <c r="N13" s="41" t="s">
        <v>596</v>
      </c>
      <c r="O13" s="40">
        <v>1.629610966158E12</v>
      </c>
      <c r="P13" s="8" t="b">
        <f t="shared" si="4"/>
        <v>1</v>
      </c>
      <c r="Q13" s="39" t="s">
        <v>47</v>
      </c>
      <c r="R13" s="40">
        <v>253.0</v>
      </c>
      <c r="S13" s="41" t="s">
        <v>597</v>
      </c>
      <c r="T13" s="40">
        <v>1.629617803894E12</v>
      </c>
      <c r="U13" s="8" t="b">
        <f t="shared" si="5"/>
        <v>1</v>
      </c>
      <c r="V13" s="39" t="s">
        <v>35</v>
      </c>
      <c r="W13" s="40">
        <v>76.0</v>
      </c>
      <c r="X13" s="41" t="s">
        <v>598</v>
      </c>
      <c r="Y13" s="40">
        <v>1.629618245666E12</v>
      </c>
      <c r="Z13" s="8" t="b">
        <f t="shared" si="6"/>
        <v>0</v>
      </c>
      <c r="AA13" s="39" t="s">
        <v>600</v>
      </c>
      <c r="AB13" s="40">
        <v>135.0</v>
      </c>
      <c r="AC13" s="41" t="s">
        <v>599</v>
      </c>
      <c r="AD13" s="40">
        <v>1.629618651354E12</v>
      </c>
      <c r="AE13" s="8" t="b">
        <f t="shared" si="7"/>
        <v>1</v>
      </c>
      <c r="AF13" s="39" t="s">
        <v>47</v>
      </c>
      <c r="AG13" s="40">
        <v>549.0</v>
      </c>
      <c r="AH13" s="41" t="s">
        <v>601</v>
      </c>
      <c r="AI13" s="40">
        <v>1.629623154436E12</v>
      </c>
      <c r="AJ13" s="8" t="b">
        <f t="shared" si="8"/>
        <v>1</v>
      </c>
      <c r="AK13" s="39" t="s">
        <v>31</v>
      </c>
      <c r="AL13" s="40">
        <v>417.0</v>
      </c>
      <c r="AM13" s="41" t="s">
        <v>602</v>
      </c>
      <c r="AN13" s="40">
        <v>1.629623942313E12</v>
      </c>
      <c r="AO13" s="8" t="b">
        <f t="shared" si="9"/>
        <v>0</v>
      </c>
      <c r="AP13" s="39" t="s">
        <v>13</v>
      </c>
      <c r="AQ13" s="40">
        <v>307.0</v>
      </c>
      <c r="AR13" s="41" t="s">
        <v>588</v>
      </c>
      <c r="AS13" s="40">
        <v>1.629624316788E12</v>
      </c>
    </row>
    <row r="14">
      <c r="A14" s="8" t="b">
        <f t="shared" si="1"/>
        <v>1</v>
      </c>
      <c r="B14" s="39" t="s">
        <v>26</v>
      </c>
      <c r="C14" s="40">
        <v>144.0</v>
      </c>
      <c r="D14" s="41" t="s">
        <v>595</v>
      </c>
      <c r="E14" s="40">
        <v>1.629610138591E12</v>
      </c>
      <c r="F14" s="8" t="b">
        <f t="shared" si="2"/>
        <v>1</v>
      </c>
      <c r="G14" s="39" t="s">
        <v>26</v>
      </c>
      <c r="H14" s="40">
        <v>102.0</v>
      </c>
      <c r="I14" s="41" t="s">
        <v>590</v>
      </c>
      <c r="J14" s="40">
        <v>1.629610568865E12</v>
      </c>
      <c r="K14" s="8" t="b">
        <f t="shared" si="3"/>
        <v>1</v>
      </c>
      <c r="L14" s="39" t="s">
        <v>26</v>
      </c>
      <c r="M14" s="40">
        <v>79.0</v>
      </c>
      <c r="N14" s="41" t="s">
        <v>596</v>
      </c>
      <c r="O14" s="40">
        <v>1.629610966234E12</v>
      </c>
      <c r="P14" s="8" t="b">
        <f t="shared" si="4"/>
        <v>1</v>
      </c>
      <c r="Q14" s="39" t="s">
        <v>32</v>
      </c>
      <c r="R14" s="40">
        <v>377.0</v>
      </c>
      <c r="S14" s="41" t="s">
        <v>603</v>
      </c>
      <c r="T14" s="40">
        <v>1.629617804286E12</v>
      </c>
      <c r="U14" s="8" t="b">
        <f t="shared" si="5"/>
        <v>1</v>
      </c>
      <c r="V14" s="39" t="s">
        <v>26</v>
      </c>
      <c r="W14" s="40">
        <v>134.0</v>
      </c>
      <c r="X14" s="41" t="s">
        <v>598</v>
      </c>
      <c r="Y14" s="40">
        <v>1.629618245799E12</v>
      </c>
      <c r="Z14" s="8" t="b">
        <f t="shared" si="6"/>
        <v>0</v>
      </c>
      <c r="AA14" s="39" t="s">
        <v>134</v>
      </c>
      <c r="AB14" s="40">
        <v>117.0</v>
      </c>
      <c r="AC14" s="41" t="s">
        <v>599</v>
      </c>
      <c r="AD14" s="40">
        <v>1.629618651473E12</v>
      </c>
      <c r="AE14" s="8" t="b">
        <f t="shared" si="7"/>
        <v>0</v>
      </c>
      <c r="AF14" s="39" t="s">
        <v>131</v>
      </c>
      <c r="AG14" s="40">
        <v>1354.0</v>
      </c>
      <c r="AH14" s="41" t="s">
        <v>604</v>
      </c>
      <c r="AI14" s="40">
        <v>1.62962315579E12</v>
      </c>
      <c r="AJ14" s="8" t="b">
        <f t="shared" si="8"/>
        <v>1</v>
      </c>
      <c r="AK14" s="39" t="s">
        <v>35</v>
      </c>
      <c r="AL14" s="40">
        <v>182.0</v>
      </c>
      <c r="AM14" s="41" t="s">
        <v>602</v>
      </c>
      <c r="AN14" s="40">
        <v>1.629623942493E12</v>
      </c>
      <c r="AO14" s="8" t="b">
        <f t="shared" si="9"/>
        <v>1</v>
      </c>
      <c r="AP14" s="39" t="s">
        <v>23</v>
      </c>
      <c r="AQ14" s="40">
        <v>150.0</v>
      </c>
      <c r="AR14" s="41" t="s">
        <v>588</v>
      </c>
      <c r="AS14" s="40">
        <v>1.62962431696E12</v>
      </c>
    </row>
    <row r="15">
      <c r="A15" s="8" t="b">
        <f t="shared" si="1"/>
        <v>1</v>
      </c>
      <c r="B15" s="39" t="s">
        <v>60</v>
      </c>
      <c r="C15" s="40">
        <v>40.0</v>
      </c>
      <c r="D15" s="41" t="s">
        <v>595</v>
      </c>
      <c r="E15" s="40">
        <v>1.629610138629E12</v>
      </c>
      <c r="F15" s="8" t="b">
        <f t="shared" si="2"/>
        <v>1</v>
      </c>
      <c r="G15" s="39" t="s">
        <v>60</v>
      </c>
      <c r="H15" s="40">
        <v>119.0</v>
      </c>
      <c r="I15" s="41" t="s">
        <v>590</v>
      </c>
      <c r="J15" s="40">
        <v>1.629610568984E12</v>
      </c>
      <c r="K15" s="8" t="b">
        <f t="shared" si="3"/>
        <v>1</v>
      </c>
      <c r="L15" s="39" t="s">
        <v>60</v>
      </c>
      <c r="M15" s="40">
        <v>67.0</v>
      </c>
      <c r="N15" s="41" t="s">
        <v>596</v>
      </c>
      <c r="O15" s="40">
        <v>1.629610966317E12</v>
      </c>
      <c r="P15" s="8" t="b">
        <f t="shared" si="4"/>
        <v>1</v>
      </c>
      <c r="Q15" s="39" t="s">
        <v>35</v>
      </c>
      <c r="R15" s="40">
        <v>72.0</v>
      </c>
      <c r="S15" s="41" t="s">
        <v>603</v>
      </c>
      <c r="T15" s="40">
        <v>1.629617804341E12</v>
      </c>
      <c r="U15" s="8" t="b">
        <f t="shared" si="5"/>
        <v>1</v>
      </c>
      <c r="V15" s="39" t="s">
        <v>60</v>
      </c>
      <c r="W15" s="40">
        <v>49.0</v>
      </c>
      <c r="X15" s="41" t="s">
        <v>598</v>
      </c>
      <c r="Y15" s="40">
        <v>1.629618245849E12</v>
      </c>
      <c r="Z15" s="8" t="b">
        <f t="shared" si="6"/>
        <v>0</v>
      </c>
      <c r="AA15" s="39" t="s">
        <v>137</v>
      </c>
      <c r="AB15" s="40">
        <v>85.0</v>
      </c>
      <c r="AC15" s="41" t="s">
        <v>599</v>
      </c>
      <c r="AD15" s="40">
        <v>1.629618651556E12</v>
      </c>
      <c r="AE15" s="8" t="b">
        <f t="shared" si="7"/>
        <v>0</v>
      </c>
      <c r="AF15" s="39" t="s">
        <v>600</v>
      </c>
      <c r="AG15" s="40">
        <v>109.0</v>
      </c>
      <c r="AH15" s="41" t="s">
        <v>604</v>
      </c>
      <c r="AI15" s="40">
        <v>1.6296231559E12</v>
      </c>
      <c r="AJ15" s="8" t="b">
        <f t="shared" si="8"/>
        <v>1</v>
      </c>
      <c r="AK15" s="39" t="s">
        <v>37</v>
      </c>
      <c r="AL15" s="40">
        <v>125.0</v>
      </c>
      <c r="AM15" s="41" t="s">
        <v>602</v>
      </c>
      <c r="AN15" s="40">
        <v>1.62962394262E12</v>
      </c>
      <c r="AO15" s="8" t="b">
        <f t="shared" si="9"/>
        <v>0</v>
      </c>
      <c r="AP15" s="39" t="s">
        <v>13</v>
      </c>
      <c r="AQ15" s="40">
        <v>254.0</v>
      </c>
      <c r="AR15" s="41" t="s">
        <v>605</v>
      </c>
      <c r="AS15" s="40">
        <v>1.629624317193E12</v>
      </c>
    </row>
    <row r="16">
      <c r="A16" s="8" t="b">
        <f t="shared" si="1"/>
        <v>1</v>
      </c>
      <c r="B16" s="39" t="s">
        <v>47</v>
      </c>
      <c r="C16" s="40">
        <v>147.0</v>
      </c>
      <c r="D16" s="41" t="s">
        <v>595</v>
      </c>
      <c r="E16" s="40">
        <v>1.629610138778E12</v>
      </c>
      <c r="F16" s="8" t="b">
        <f t="shared" si="2"/>
        <v>1</v>
      </c>
      <c r="G16" s="39" t="s">
        <v>47</v>
      </c>
      <c r="H16" s="40">
        <v>219.0</v>
      </c>
      <c r="I16" s="41" t="s">
        <v>606</v>
      </c>
      <c r="J16" s="40">
        <v>1.629610569203E12</v>
      </c>
      <c r="K16" s="8" t="b">
        <f t="shared" si="3"/>
        <v>1</v>
      </c>
      <c r="L16" s="39" t="s">
        <v>47</v>
      </c>
      <c r="M16" s="40">
        <v>182.0</v>
      </c>
      <c r="N16" s="41" t="s">
        <v>596</v>
      </c>
      <c r="O16" s="40">
        <v>1.6296109665E12</v>
      </c>
      <c r="P16" s="8" t="b">
        <f t="shared" si="4"/>
        <v>1</v>
      </c>
      <c r="Q16" s="39" t="s">
        <v>26</v>
      </c>
      <c r="R16" s="40">
        <v>118.0</v>
      </c>
      <c r="S16" s="41" t="s">
        <v>603</v>
      </c>
      <c r="T16" s="40">
        <v>1.629617804463E12</v>
      </c>
      <c r="U16" s="8" t="b">
        <f t="shared" si="5"/>
        <v>1</v>
      </c>
      <c r="V16" s="39" t="s">
        <v>47</v>
      </c>
      <c r="W16" s="40">
        <v>174.0</v>
      </c>
      <c r="X16" s="41" t="s">
        <v>607</v>
      </c>
      <c r="Y16" s="40">
        <v>1.629618246018E12</v>
      </c>
      <c r="Z16" s="8" t="b">
        <f t="shared" si="6"/>
        <v>0</v>
      </c>
      <c r="AA16" s="39" t="s">
        <v>134</v>
      </c>
      <c r="AB16" s="40">
        <v>167.0</v>
      </c>
      <c r="AC16" s="41" t="s">
        <v>599</v>
      </c>
      <c r="AD16" s="40">
        <v>1.629618651724E12</v>
      </c>
      <c r="AE16" s="8" t="b">
        <f t="shared" si="7"/>
        <v>0</v>
      </c>
      <c r="AF16" s="39" t="s">
        <v>131</v>
      </c>
      <c r="AG16" s="40">
        <v>220.0</v>
      </c>
      <c r="AH16" s="41" t="s">
        <v>608</v>
      </c>
      <c r="AI16" s="40">
        <v>1.629623156119E12</v>
      </c>
      <c r="AJ16" s="8" t="b">
        <f t="shared" si="8"/>
        <v>1</v>
      </c>
      <c r="AK16" s="39" t="s">
        <v>41</v>
      </c>
      <c r="AL16" s="40">
        <v>733.0</v>
      </c>
      <c r="AM16" s="41" t="s">
        <v>609</v>
      </c>
      <c r="AN16" s="40">
        <v>1.629623943354E12</v>
      </c>
      <c r="AO16" s="8" t="b">
        <f t="shared" si="9"/>
        <v>1</v>
      </c>
      <c r="AP16" s="39" t="s">
        <v>24</v>
      </c>
      <c r="AQ16" s="40">
        <v>282.0</v>
      </c>
      <c r="AR16" s="41" t="s">
        <v>605</v>
      </c>
      <c r="AS16" s="40">
        <v>1.629624317474E12</v>
      </c>
    </row>
    <row r="17">
      <c r="A17" s="8" t="b">
        <f t="shared" si="1"/>
        <v>0</v>
      </c>
      <c r="B17" s="39" t="s">
        <v>49</v>
      </c>
      <c r="C17" s="40">
        <v>673.0</v>
      </c>
      <c r="D17" s="41" t="s">
        <v>610</v>
      </c>
      <c r="E17" s="40">
        <v>1.629610139467E12</v>
      </c>
      <c r="F17" s="8" t="b">
        <f t="shared" si="2"/>
        <v>0</v>
      </c>
      <c r="G17" s="39" t="s">
        <v>49</v>
      </c>
      <c r="H17" s="40">
        <v>407.0</v>
      </c>
      <c r="I17" s="41" t="s">
        <v>606</v>
      </c>
      <c r="J17" s="40">
        <v>1.629610569612E12</v>
      </c>
      <c r="K17" s="8" t="b">
        <f t="shared" si="3"/>
        <v>0</v>
      </c>
      <c r="L17" s="39" t="s">
        <v>49</v>
      </c>
      <c r="M17" s="40">
        <v>563.0</v>
      </c>
      <c r="N17" s="41" t="s">
        <v>611</v>
      </c>
      <c r="O17" s="40">
        <v>1.629610967047E12</v>
      </c>
      <c r="P17" s="8" t="b">
        <f t="shared" si="4"/>
        <v>1</v>
      </c>
      <c r="Q17" s="39" t="s">
        <v>60</v>
      </c>
      <c r="R17" s="40">
        <v>67.0</v>
      </c>
      <c r="S17" s="41" t="s">
        <v>603</v>
      </c>
      <c r="T17" s="40">
        <v>1.629617804527E12</v>
      </c>
      <c r="U17" s="8" t="b">
        <f t="shared" si="5"/>
        <v>0</v>
      </c>
      <c r="V17" s="39" t="s">
        <v>49</v>
      </c>
      <c r="W17" s="40">
        <v>278.0</v>
      </c>
      <c r="X17" s="41" t="s">
        <v>607</v>
      </c>
      <c r="Y17" s="40">
        <v>1.6296182463E12</v>
      </c>
      <c r="Z17" s="8" t="b">
        <f t="shared" si="6"/>
        <v>0</v>
      </c>
      <c r="AA17" s="39" t="s">
        <v>600</v>
      </c>
      <c r="AB17" s="40">
        <v>134.0</v>
      </c>
      <c r="AC17" s="41" t="s">
        <v>599</v>
      </c>
      <c r="AD17" s="40">
        <v>1.629618651857E12</v>
      </c>
      <c r="AE17" s="8" t="b">
        <f t="shared" si="7"/>
        <v>1</v>
      </c>
      <c r="AF17" s="39" t="s">
        <v>47</v>
      </c>
      <c r="AG17" s="40">
        <v>141.0</v>
      </c>
      <c r="AH17" s="41" t="s">
        <v>608</v>
      </c>
      <c r="AI17" s="40">
        <v>1.629623156258E12</v>
      </c>
      <c r="AJ17" s="8" t="b">
        <f t="shared" si="8"/>
        <v>1</v>
      </c>
      <c r="AK17" s="39" t="s">
        <v>47</v>
      </c>
      <c r="AL17" s="40">
        <v>467.0</v>
      </c>
      <c r="AM17" s="41" t="s">
        <v>609</v>
      </c>
      <c r="AN17" s="40">
        <v>1.629623943817E12</v>
      </c>
      <c r="AO17" s="8" t="b">
        <f t="shared" si="9"/>
        <v>0</v>
      </c>
      <c r="AP17" s="39" t="s">
        <v>13</v>
      </c>
      <c r="AQ17" s="40">
        <v>353.0</v>
      </c>
      <c r="AR17" s="41" t="s">
        <v>605</v>
      </c>
      <c r="AS17" s="40">
        <v>1.629624317828E12</v>
      </c>
    </row>
    <row r="18">
      <c r="A18" s="8" t="b">
        <f t="shared" si="1"/>
        <v>1</v>
      </c>
      <c r="B18" s="39" t="s">
        <v>55</v>
      </c>
      <c r="C18" s="40">
        <v>594.0</v>
      </c>
      <c r="D18" s="41" t="s">
        <v>612</v>
      </c>
      <c r="E18" s="40">
        <v>1.629610140044E12</v>
      </c>
      <c r="F18" s="8" t="b">
        <f t="shared" si="2"/>
        <v>1</v>
      </c>
      <c r="G18" s="39" t="s">
        <v>55</v>
      </c>
      <c r="H18" s="40">
        <v>820.0</v>
      </c>
      <c r="I18" s="41" t="s">
        <v>613</v>
      </c>
      <c r="J18" s="40">
        <v>1.629610570432E12</v>
      </c>
      <c r="K18" s="8" t="b">
        <f t="shared" si="3"/>
        <v>1</v>
      </c>
      <c r="L18" s="39" t="s">
        <v>55</v>
      </c>
      <c r="M18" s="40">
        <v>770.0</v>
      </c>
      <c r="N18" s="41" t="s">
        <v>611</v>
      </c>
      <c r="O18" s="40">
        <v>1.629610967825E12</v>
      </c>
      <c r="P18" s="8" t="b">
        <f t="shared" si="4"/>
        <v>1</v>
      </c>
      <c r="Q18" s="39" t="s">
        <v>47</v>
      </c>
      <c r="R18" s="40">
        <v>173.0</v>
      </c>
      <c r="S18" s="41" t="s">
        <v>603</v>
      </c>
      <c r="T18" s="40">
        <v>1.629617804703E12</v>
      </c>
      <c r="U18" s="8" t="b">
        <f t="shared" si="5"/>
        <v>1</v>
      </c>
      <c r="V18" s="39" t="s">
        <v>41</v>
      </c>
      <c r="W18" s="40">
        <v>497.0</v>
      </c>
      <c r="X18" s="41" t="s">
        <v>607</v>
      </c>
      <c r="Y18" s="40">
        <v>1.629618246796E12</v>
      </c>
      <c r="Z18" s="8" t="b">
        <f t="shared" si="6"/>
        <v>0</v>
      </c>
      <c r="AA18" s="39" t="s">
        <v>131</v>
      </c>
      <c r="AB18" s="40">
        <v>142.0</v>
      </c>
      <c r="AC18" s="41" t="s">
        <v>599</v>
      </c>
      <c r="AD18" s="40">
        <v>1.629618651999E12</v>
      </c>
      <c r="AE18" s="8" t="b">
        <f t="shared" si="7"/>
        <v>1</v>
      </c>
      <c r="AF18" s="39" t="s">
        <v>37</v>
      </c>
      <c r="AG18" s="40">
        <v>610.0</v>
      </c>
      <c r="AH18" s="41" t="s">
        <v>608</v>
      </c>
      <c r="AI18" s="40">
        <v>1.629623156869E12</v>
      </c>
      <c r="AJ18" s="8" t="b">
        <f t="shared" si="8"/>
        <v>1</v>
      </c>
      <c r="AK18" s="39" t="s">
        <v>37</v>
      </c>
      <c r="AL18" s="40">
        <v>231.0</v>
      </c>
      <c r="AM18" s="41" t="s">
        <v>614</v>
      </c>
      <c r="AN18" s="40">
        <v>1.629623944059E12</v>
      </c>
      <c r="AO18" s="8" t="b">
        <f t="shared" si="9"/>
        <v>1</v>
      </c>
      <c r="AP18" s="39" t="s">
        <v>23</v>
      </c>
      <c r="AQ18" s="40">
        <v>258.0</v>
      </c>
      <c r="AR18" s="41" t="s">
        <v>615</v>
      </c>
      <c r="AS18" s="40">
        <v>1.629624318088E12</v>
      </c>
    </row>
    <row r="19">
      <c r="A19" s="8" t="b">
        <f t="shared" si="1"/>
        <v>1</v>
      </c>
      <c r="B19" s="39" t="s">
        <v>23</v>
      </c>
      <c r="C19" s="40">
        <v>360.0</v>
      </c>
      <c r="D19" s="41" t="s">
        <v>612</v>
      </c>
      <c r="E19" s="40">
        <v>1.629610140407E12</v>
      </c>
      <c r="F19" s="8" t="b">
        <f t="shared" si="2"/>
        <v>1</v>
      </c>
      <c r="G19" s="39" t="s">
        <v>23</v>
      </c>
      <c r="H19" s="40">
        <v>443.0</v>
      </c>
      <c r="I19" s="41" t="s">
        <v>613</v>
      </c>
      <c r="J19" s="40">
        <v>1.629610570874E12</v>
      </c>
      <c r="K19" s="8" t="b">
        <f t="shared" si="3"/>
        <v>1</v>
      </c>
      <c r="L19" s="39" t="s">
        <v>23</v>
      </c>
      <c r="M19" s="40">
        <v>705.0</v>
      </c>
      <c r="N19" s="41" t="s">
        <v>616</v>
      </c>
      <c r="O19" s="40">
        <v>1.629610968521E12</v>
      </c>
      <c r="P19" s="8" t="b">
        <f t="shared" si="4"/>
        <v>1</v>
      </c>
      <c r="Q19" s="39" t="s">
        <v>60</v>
      </c>
      <c r="R19" s="40">
        <v>297.0</v>
      </c>
      <c r="S19" s="41" t="s">
        <v>603</v>
      </c>
      <c r="T19" s="40">
        <v>1.629617804999E12</v>
      </c>
      <c r="U19" s="8" t="b">
        <f t="shared" si="5"/>
        <v>0</v>
      </c>
      <c r="V19" s="39" t="s">
        <v>49</v>
      </c>
      <c r="W19" s="40">
        <v>501.0</v>
      </c>
      <c r="X19" s="41" t="s">
        <v>617</v>
      </c>
      <c r="Y19" s="40">
        <v>1.629618247296E12</v>
      </c>
      <c r="Z19" s="8" t="b">
        <f t="shared" si="6"/>
        <v>1</v>
      </c>
      <c r="AA19" s="39" t="s">
        <v>47</v>
      </c>
      <c r="AB19" s="40">
        <v>117.0</v>
      </c>
      <c r="AC19" s="41" t="s">
        <v>618</v>
      </c>
      <c r="AD19" s="40">
        <v>1.629618652118E12</v>
      </c>
      <c r="AE19" s="8" t="b">
        <f t="shared" si="7"/>
        <v>1</v>
      </c>
      <c r="AF19" s="39" t="s">
        <v>35</v>
      </c>
      <c r="AG19" s="40">
        <v>117.0</v>
      </c>
      <c r="AH19" s="41" t="s">
        <v>608</v>
      </c>
      <c r="AI19" s="40">
        <v>1.629623156987E12</v>
      </c>
      <c r="AJ19" s="8" t="b">
        <f t="shared" si="8"/>
        <v>1</v>
      </c>
      <c r="AK19" s="39" t="s">
        <v>35</v>
      </c>
      <c r="AL19" s="40">
        <v>100.0</v>
      </c>
      <c r="AM19" s="41" t="s">
        <v>614</v>
      </c>
      <c r="AN19" s="40">
        <v>1.62962394415E12</v>
      </c>
      <c r="AO19" s="8" t="b">
        <f t="shared" si="9"/>
        <v>1</v>
      </c>
      <c r="AP19" s="39" t="s">
        <v>24</v>
      </c>
      <c r="AQ19" s="40">
        <v>160.0</v>
      </c>
      <c r="AR19" s="41" t="s">
        <v>615</v>
      </c>
      <c r="AS19" s="40">
        <v>1.629624318262E12</v>
      </c>
    </row>
    <row r="20">
      <c r="A20" s="8" t="b">
        <f t="shared" si="1"/>
        <v>1</v>
      </c>
      <c r="B20" s="39" t="s">
        <v>23</v>
      </c>
      <c r="C20" s="40">
        <v>136.0</v>
      </c>
      <c r="D20" s="41" t="s">
        <v>612</v>
      </c>
      <c r="E20" s="40">
        <v>1.629610140544E12</v>
      </c>
      <c r="F20" s="8" t="b">
        <f t="shared" si="2"/>
        <v>1</v>
      </c>
      <c r="G20" s="39" t="s">
        <v>23</v>
      </c>
      <c r="H20" s="40">
        <v>149.0</v>
      </c>
      <c r="I20" s="41" t="s">
        <v>619</v>
      </c>
      <c r="J20" s="40">
        <v>1.629610571037E12</v>
      </c>
      <c r="K20" s="8" t="b">
        <f t="shared" si="3"/>
        <v>1</v>
      </c>
      <c r="L20" s="39" t="s">
        <v>23</v>
      </c>
      <c r="M20" s="40">
        <v>114.0</v>
      </c>
      <c r="N20" s="41" t="s">
        <v>616</v>
      </c>
      <c r="O20" s="40">
        <v>1.629610968634E12</v>
      </c>
      <c r="P20" s="8" t="b">
        <f t="shared" si="4"/>
        <v>1</v>
      </c>
      <c r="Q20" s="39" t="s">
        <v>26</v>
      </c>
      <c r="R20" s="40">
        <v>133.0</v>
      </c>
      <c r="S20" s="41" t="s">
        <v>620</v>
      </c>
      <c r="T20" s="40">
        <v>1.629617805131E12</v>
      </c>
      <c r="U20" s="8" t="b">
        <f t="shared" si="5"/>
        <v>1</v>
      </c>
      <c r="V20" s="39" t="s">
        <v>621</v>
      </c>
      <c r="W20" s="40">
        <v>446.0</v>
      </c>
      <c r="X20" s="41" t="s">
        <v>617</v>
      </c>
      <c r="Y20" s="40">
        <v>1.629618247754E12</v>
      </c>
      <c r="Z20" s="8" t="b">
        <f t="shared" si="6"/>
        <v>1</v>
      </c>
      <c r="AA20" s="39" t="s">
        <v>37</v>
      </c>
      <c r="AB20" s="40">
        <v>485.0</v>
      </c>
      <c r="AC20" s="41" t="s">
        <v>618</v>
      </c>
      <c r="AD20" s="40">
        <v>1.629618652606E12</v>
      </c>
      <c r="AE20" s="8" t="b">
        <f t="shared" si="7"/>
        <v>1</v>
      </c>
      <c r="AF20" s="39" t="s">
        <v>26</v>
      </c>
      <c r="AG20" s="40">
        <v>167.0</v>
      </c>
      <c r="AH20" s="41" t="s">
        <v>622</v>
      </c>
      <c r="AI20" s="40">
        <v>1.629623157154E12</v>
      </c>
      <c r="AJ20" s="8" t="b">
        <f t="shared" si="8"/>
        <v>1</v>
      </c>
      <c r="AK20" s="39" t="s">
        <v>26</v>
      </c>
      <c r="AL20" s="40">
        <v>193.0</v>
      </c>
      <c r="AM20" s="41" t="s">
        <v>614</v>
      </c>
      <c r="AN20" s="40">
        <v>1.629623944346E12</v>
      </c>
      <c r="AO20" s="8" t="b">
        <f t="shared" si="9"/>
        <v>1</v>
      </c>
      <c r="AP20" s="39" t="s">
        <v>29</v>
      </c>
      <c r="AQ20" s="40">
        <v>212.0</v>
      </c>
      <c r="AR20" s="41" t="s">
        <v>615</v>
      </c>
      <c r="AS20" s="40">
        <v>1.629624318472E12</v>
      </c>
    </row>
    <row r="21">
      <c r="A21" s="8" t="b">
        <f t="shared" si="1"/>
        <v>1</v>
      </c>
      <c r="B21" s="39" t="s">
        <v>47</v>
      </c>
      <c r="C21" s="40">
        <v>220.0</v>
      </c>
      <c r="D21" s="41" t="s">
        <v>612</v>
      </c>
      <c r="E21" s="40">
        <v>1.629610140778E12</v>
      </c>
      <c r="F21" s="8" t="b">
        <f t="shared" si="2"/>
        <v>1</v>
      </c>
      <c r="G21" s="39" t="s">
        <v>47</v>
      </c>
      <c r="H21" s="40">
        <v>195.0</v>
      </c>
      <c r="I21" s="41" t="s">
        <v>619</v>
      </c>
      <c r="J21" s="40">
        <v>1.629610571215E12</v>
      </c>
      <c r="K21" s="8" t="b">
        <f t="shared" si="3"/>
        <v>1</v>
      </c>
      <c r="L21" s="39" t="s">
        <v>47</v>
      </c>
      <c r="M21" s="40">
        <v>204.0</v>
      </c>
      <c r="N21" s="41" t="s">
        <v>616</v>
      </c>
      <c r="O21" s="40">
        <v>1.629610968839E12</v>
      </c>
      <c r="P21" s="8" t="b">
        <f t="shared" si="4"/>
        <v>1</v>
      </c>
      <c r="Q21" s="39" t="s">
        <v>35</v>
      </c>
      <c r="R21" s="40">
        <v>142.0</v>
      </c>
      <c r="S21" s="41" t="s">
        <v>620</v>
      </c>
      <c r="T21" s="40">
        <v>1.629617805274E12</v>
      </c>
      <c r="U21" s="8" t="b">
        <f t="shared" si="5"/>
        <v>0</v>
      </c>
      <c r="V21" s="39" t="s">
        <v>49</v>
      </c>
      <c r="W21" s="40">
        <v>224.0</v>
      </c>
      <c r="X21" s="41" t="s">
        <v>617</v>
      </c>
      <c r="Y21" s="40">
        <v>1.629618247965E12</v>
      </c>
      <c r="Z21" s="8" t="b">
        <f t="shared" si="6"/>
        <v>1</v>
      </c>
      <c r="AA21" s="39" t="s">
        <v>35</v>
      </c>
      <c r="AB21" s="40">
        <v>100.0</v>
      </c>
      <c r="AC21" s="41" t="s">
        <v>618</v>
      </c>
      <c r="AD21" s="40">
        <v>1.629618652701E12</v>
      </c>
      <c r="AE21" s="8" t="b">
        <f t="shared" si="7"/>
        <v>1</v>
      </c>
      <c r="AF21" s="39" t="s">
        <v>60</v>
      </c>
      <c r="AG21" s="40">
        <v>93.0</v>
      </c>
      <c r="AH21" s="41" t="s">
        <v>622</v>
      </c>
      <c r="AI21" s="40">
        <v>1.629623157245E12</v>
      </c>
      <c r="AJ21" s="8" t="b">
        <f t="shared" si="8"/>
        <v>1</v>
      </c>
      <c r="AK21" s="39" t="s">
        <v>60</v>
      </c>
      <c r="AL21" s="40">
        <v>43.0</v>
      </c>
      <c r="AM21" s="41" t="s">
        <v>614</v>
      </c>
      <c r="AN21" s="40">
        <v>1.629623944383E12</v>
      </c>
      <c r="AO21" s="8" t="b">
        <f t="shared" si="9"/>
        <v>1</v>
      </c>
      <c r="AP21" s="39" t="s">
        <v>31</v>
      </c>
      <c r="AQ21" s="40">
        <v>134.0</v>
      </c>
      <c r="AR21" s="41" t="s">
        <v>615</v>
      </c>
      <c r="AS21" s="40">
        <v>1.629624318604E12</v>
      </c>
    </row>
    <row r="22">
      <c r="A22" s="8" t="b">
        <f t="shared" si="1"/>
        <v>1</v>
      </c>
      <c r="B22" s="39" t="s">
        <v>62</v>
      </c>
      <c r="C22" s="40">
        <v>247.0</v>
      </c>
      <c r="D22" s="41" t="s">
        <v>623</v>
      </c>
      <c r="E22" s="40">
        <v>1.629610141011E12</v>
      </c>
      <c r="F22" s="8" t="b">
        <f t="shared" si="2"/>
        <v>1</v>
      </c>
      <c r="G22" s="39" t="s">
        <v>62</v>
      </c>
      <c r="H22" s="40">
        <v>157.0</v>
      </c>
      <c r="I22" s="41" t="s">
        <v>619</v>
      </c>
      <c r="J22" s="40">
        <v>1.629610571374E12</v>
      </c>
      <c r="K22" s="8" t="b">
        <f t="shared" si="3"/>
        <v>1</v>
      </c>
      <c r="L22" s="39" t="s">
        <v>62</v>
      </c>
      <c r="M22" s="40">
        <v>407.0</v>
      </c>
      <c r="N22" s="41" t="s">
        <v>624</v>
      </c>
      <c r="O22" s="40">
        <v>1.629610969249E12</v>
      </c>
      <c r="P22" s="8" t="b">
        <f t="shared" si="4"/>
        <v>1</v>
      </c>
      <c r="Q22" s="39" t="s">
        <v>32</v>
      </c>
      <c r="R22" s="40">
        <v>277.0</v>
      </c>
      <c r="S22" s="41" t="s">
        <v>620</v>
      </c>
      <c r="T22" s="40">
        <v>1.629617805551E12</v>
      </c>
      <c r="U22" s="8" t="b">
        <f t="shared" si="5"/>
        <v>1</v>
      </c>
      <c r="V22" s="39" t="s">
        <v>55</v>
      </c>
      <c r="W22" s="40">
        <v>613.0</v>
      </c>
      <c r="X22" s="41" t="s">
        <v>625</v>
      </c>
      <c r="Y22" s="40">
        <v>1.629618248592E12</v>
      </c>
      <c r="Z22" s="8" t="b">
        <f t="shared" si="6"/>
        <v>1</v>
      </c>
      <c r="AA22" s="39" t="s">
        <v>26</v>
      </c>
      <c r="AB22" s="40">
        <v>135.0</v>
      </c>
      <c r="AC22" s="41" t="s">
        <v>618</v>
      </c>
      <c r="AD22" s="40">
        <v>1.629618652836E12</v>
      </c>
      <c r="AE22" s="8" t="b">
        <f t="shared" si="7"/>
        <v>1</v>
      </c>
      <c r="AF22" s="39" t="s">
        <v>47</v>
      </c>
      <c r="AG22" s="40">
        <v>195.0</v>
      </c>
      <c r="AH22" s="41" t="s">
        <v>622</v>
      </c>
      <c r="AI22" s="40">
        <v>1.629623157442E12</v>
      </c>
      <c r="AJ22" s="8" t="b">
        <f t="shared" si="8"/>
        <v>1</v>
      </c>
      <c r="AK22" s="39" t="s">
        <v>47</v>
      </c>
      <c r="AL22" s="40">
        <v>178.0</v>
      </c>
      <c r="AM22" s="41" t="s">
        <v>614</v>
      </c>
      <c r="AN22" s="40">
        <v>1.629623944566E12</v>
      </c>
      <c r="AO22" s="8" t="b">
        <f t="shared" si="9"/>
        <v>1</v>
      </c>
      <c r="AP22" s="39" t="s">
        <v>35</v>
      </c>
      <c r="AQ22" s="40">
        <v>174.0</v>
      </c>
      <c r="AR22" s="41" t="s">
        <v>615</v>
      </c>
      <c r="AS22" s="40">
        <v>1.629624318772E12</v>
      </c>
    </row>
    <row r="23">
      <c r="A23" s="8" t="b">
        <f t="shared" si="1"/>
        <v>1</v>
      </c>
      <c r="B23" s="39" t="s">
        <v>26</v>
      </c>
      <c r="C23" s="40">
        <v>277.0</v>
      </c>
      <c r="D23" s="41" t="s">
        <v>623</v>
      </c>
      <c r="E23" s="40">
        <v>1.629610141286E12</v>
      </c>
      <c r="F23" s="8" t="b">
        <f t="shared" si="2"/>
        <v>1</v>
      </c>
      <c r="G23" s="39" t="s">
        <v>26</v>
      </c>
      <c r="H23" s="40">
        <v>59.0</v>
      </c>
      <c r="I23" s="41" t="s">
        <v>619</v>
      </c>
      <c r="J23" s="40">
        <v>1.62961057144E12</v>
      </c>
      <c r="K23" s="8" t="b">
        <f t="shared" si="3"/>
        <v>1</v>
      </c>
      <c r="L23" s="39" t="s">
        <v>26</v>
      </c>
      <c r="M23" s="40">
        <v>109.0</v>
      </c>
      <c r="N23" s="41" t="s">
        <v>624</v>
      </c>
      <c r="O23" s="40">
        <v>1.629610969357E12</v>
      </c>
      <c r="P23" s="8" t="b">
        <f t="shared" si="4"/>
        <v>1</v>
      </c>
      <c r="Q23" s="39" t="s">
        <v>47</v>
      </c>
      <c r="R23" s="40">
        <v>158.0</v>
      </c>
      <c r="S23" s="41" t="s">
        <v>620</v>
      </c>
      <c r="T23" s="40">
        <v>1.629617805713E12</v>
      </c>
      <c r="U23" s="8" t="b">
        <f t="shared" si="5"/>
        <v>1</v>
      </c>
      <c r="V23" s="39" t="s">
        <v>23</v>
      </c>
      <c r="W23" s="40">
        <v>397.0</v>
      </c>
      <c r="X23" s="41" t="s">
        <v>625</v>
      </c>
      <c r="Y23" s="40">
        <v>1.629618248992E12</v>
      </c>
      <c r="Z23" s="8" t="b">
        <f t="shared" si="6"/>
        <v>1</v>
      </c>
      <c r="AA23" s="39" t="s">
        <v>60</v>
      </c>
      <c r="AB23" s="40">
        <v>82.0</v>
      </c>
      <c r="AC23" s="41" t="s">
        <v>618</v>
      </c>
      <c r="AD23" s="40">
        <v>1.629618652919E12</v>
      </c>
      <c r="AE23" s="8" t="b">
        <f t="shared" si="7"/>
        <v>0</v>
      </c>
      <c r="AF23" s="39" t="s">
        <v>49</v>
      </c>
      <c r="AG23" s="40">
        <v>1523.0</v>
      </c>
      <c r="AH23" s="41" t="s">
        <v>626</v>
      </c>
      <c r="AI23" s="40">
        <v>1.62962315899E12</v>
      </c>
      <c r="AJ23" s="8" t="b">
        <f t="shared" si="8"/>
        <v>0</v>
      </c>
      <c r="AK23" s="39" t="s">
        <v>49</v>
      </c>
      <c r="AL23" s="40">
        <v>573.0</v>
      </c>
      <c r="AM23" s="41" t="s">
        <v>627</v>
      </c>
      <c r="AN23" s="40">
        <v>1.629623945137E12</v>
      </c>
      <c r="AO23" s="8" t="b">
        <f t="shared" si="9"/>
        <v>1</v>
      </c>
      <c r="AP23" s="39" t="s">
        <v>37</v>
      </c>
      <c r="AQ23" s="40">
        <v>117.0</v>
      </c>
      <c r="AR23" s="41" t="s">
        <v>615</v>
      </c>
      <c r="AS23" s="40">
        <v>1.629624318884E12</v>
      </c>
    </row>
    <row r="24">
      <c r="A24" s="8" t="b">
        <f t="shared" si="1"/>
        <v>1</v>
      </c>
      <c r="B24" s="39" t="s">
        <v>26</v>
      </c>
      <c r="C24" s="40">
        <v>191.0</v>
      </c>
      <c r="D24" s="41" t="s">
        <v>623</v>
      </c>
      <c r="E24" s="40">
        <v>1.629610141476E12</v>
      </c>
      <c r="F24" s="8" t="b">
        <f t="shared" si="2"/>
        <v>1</v>
      </c>
      <c r="G24" s="39" t="s">
        <v>26</v>
      </c>
      <c r="H24" s="40">
        <v>151.0</v>
      </c>
      <c r="I24" s="41" t="s">
        <v>619</v>
      </c>
      <c r="J24" s="40">
        <v>1.629610571582E12</v>
      </c>
      <c r="K24" s="8" t="b">
        <f t="shared" si="3"/>
        <v>1</v>
      </c>
      <c r="L24" s="39" t="s">
        <v>26</v>
      </c>
      <c r="M24" s="40">
        <v>117.0</v>
      </c>
      <c r="N24" s="41" t="s">
        <v>624</v>
      </c>
      <c r="O24" s="40">
        <v>1.629610969472E12</v>
      </c>
      <c r="P24" s="8" t="b">
        <f t="shared" si="4"/>
        <v>1</v>
      </c>
      <c r="Q24" s="39" t="s">
        <v>37</v>
      </c>
      <c r="R24" s="40">
        <v>594.0</v>
      </c>
      <c r="S24" s="41" t="s">
        <v>628</v>
      </c>
      <c r="T24" s="40">
        <v>1.629617806302E12</v>
      </c>
      <c r="U24" s="8" t="b">
        <f t="shared" si="5"/>
        <v>1</v>
      </c>
      <c r="V24" s="39" t="s">
        <v>23</v>
      </c>
      <c r="W24" s="40">
        <v>134.0</v>
      </c>
      <c r="X24" s="41" t="s">
        <v>629</v>
      </c>
      <c r="Y24" s="40">
        <v>1.62961824911E12</v>
      </c>
      <c r="Z24" s="8" t="b">
        <f t="shared" si="6"/>
        <v>1</v>
      </c>
      <c r="AA24" s="39" t="s">
        <v>47</v>
      </c>
      <c r="AB24" s="40">
        <v>182.0</v>
      </c>
      <c r="AC24" s="41" t="s">
        <v>630</v>
      </c>
      <c r="AD24" s="40">
        <v>1.6296186531E12</v>
      </c>
      <c r="AE24" s="8" t="b">
        <f t="shared" si="7"/>
        <v>1</v>
      </c>
      <c r="AF24" s="39" t="s">
        <v>55</v>
      </c>
      <c r="AG24" s="40">
        <v>501.0</v>
      </c>
      <c r="AH24" s="41" t="s">
        <v>631</v>
      </c>
      <c r="AI24" s="40">
        <v>1.629623159467E12</v>
      </c>
      <c r="AJ24" s="8" t="b">
        <f t="shared" si="8"/>
        <v>1</v>
      </c>
      <c r="AK24" s="39" t="s">
        <v>55</v>
      </c>
      <c r="AL24" s="40">
        <v>938.0</v>
      </c>
      <c r="AM24" s="41" t="s">
        <v>632</v>
      </c>
      <c r="AN24" s="40">
        <v>1.629623946078E12</v>
      </c>
      <c r="AO24" s="8" t="b">
        <f t="shared" si="9"/>
        <v>1</v>
      </c>
      <c r="AP24" s="39" t="s">
        <v>41</v>
      </c>
      <c r="AQ24" s="40">
        <v>582.0</v>
      </c>
      <c r="AR24" s="41" t="s">
        <v>633</v>
      </c>
      <c r="AS24" s="40">
        <v>1.629624319466E12</v>
      </c>
    </row>
    <row r="25">
      <c r="A25" s="8" t="b">
        <f t="shared" si="1"/>
        <v>1</v>
      </c>
      <c r="B25" s="39" t="s">
        <v>37</v>
      </c>
      <c r="C25" s="40">
        <v>244.0</v>
      </c>
      <c r="D25" s="41" t="s">
        <v>623</v>
      </c>
      <c r="E25" s="40">
        <v>1.62961014172E12</v>
      </c>
      <c r="F25" s="8" t="b">
        <f t="shared" si="2"/>
        <v>1</v>
      </c>
      <c r="G25" s="39" t="s">
        <v>37</v>
      </c>
      <c r="H25" s="40">
        <v>216.0</v>
      </c>
      <c r="I25" s="41" t="s">
        <v>619</v>
      </c>
      <c r="J25" s="40">
        <v>1.629610571799E12</v>
      </c>
      <c r="K25" s="8" t="b">
        <f t="shared" si="3"/>
        <v>1</v>
      </c>
      <c r="L25" s="39" t="s">
        <v>37</v>
      </c>
      <c r="M25" s="40">
        <v>152.0</v>
      </c>
      <c r="N25" s="41" t="s">
        <v>624</v>
      </c>
      <c r="O25" s="40">
        <v>1.629610969625E12</v>
      </c>
      <c r="P25" s="8" t="b">
        <f t="shared" si="4"/>
        <v>1</v>
      </c>
      <c r="Q25" s="39" t="s">
        <v>35</v>
      </c>
      <c r="R25" s="40">
        <v>116.0</v>
      </c>
      <c r="S25" s="41" t="s">
        <v>628</v>
      </c>
      <c r="T25" s="40">
        <v>1.629617806418E12</v>
      </c>
      <c r="U25" s="8" t="b">
        <f t="shared" si="5"/>
        <v>1</v>
      </c>
      <c r="V25" s="39" t="s">
        <v>47</v>
      </c>
      <c r="W25" s="40">
        <v>310.0</v>
      </c>
      <c r="X25" s="41" t="s">
        <v>629</v>
      </c>
      <c r="Y25" s="40">
        <v>1.629618249422E12</v>
      </c>
      <c r="Z25" s="8" t="b">
        <f t="shared" si="6"/>
        <v>0</v>
      </c>
      <c r="AA25" s="39" t="s">
        <v>49</v>
      </c>
      <c r="AB25" s="40">
        <v>456.0</v>
      </c>
      <c r="AC25" s="41" t="s">
        <v>630</v>
      </c>
      <c r="AD25" s="40">
        <v>1.629618653558E12</v>
      </c>
      <c r="AE25" s="8" t="b">
        <f t="shared" si="7"/>
        <v>1</v>
      </c>
      <c r="AF25" s="39" t="s">
        <v>23</v>
      </c>
      <c r="AG25" s="40">
        <v>415.0</v>
      </c>
      <c r="AH25" s="41" t="s">
        <v>631</v>
      </c>
      <c r="AI25" s="40">
        <v>1.629623159881E12</v>
      </c>
      <c r="AJ25" s="8" t="b">
        <f t="shared" si="8"/>
        <v>1</v>
      </c>
      <c r="AK25" s="39" t="s">
        <v>23</v>
      </c>
      <c r="AL25" s="40">
        <v>361.0</v>
      </c>
      <c r="AM25" s="41" t="s">
        <v>632</v>
      </c>
      <c r="AN25" s="40">
        <v>1.629623946438E12</v>
      </c>
      <c r="AO25" s="8" t="b">
        <f t="shared" si="9"/>
        <v>1</v>
      </c>
      <c r="AP25" s="39" t="s">
        <v>47</v>
      </c>
      <c r="AQ25" s="40">
        <v>262.0</v>
      </c>
      <c r="AR25" s="41" t="s">
        <v>633</v>
      </c>
      <c r="AS25" s="40">
        <v>1.629624319728E12</v>
      </c>
    </row>
    <row r="26">
      <c r="A26" s="8" t="b">
        <f t="shared" si="1"/>
        <v>1</v>
      </c>
      <c r="B26" s="39" t="s">
        <v>47</v>
      </c>
      <c r="C26" s="40">
        <v>62.0</v>
      </c>
      <c r="D26" s="41" t="s">
        <v>623</v>
      </c>
      <c r="E26" s="40">
        <v>1.629610141782E12</v>
      </c>
      <c r="F26" s="8" t="b">
        <f t="shared" si="2"/>
        <v>1</v>
      </c>
      <c r="G26" s="39" t="s">
        <v>47</v>
      </c>
      <c r="H26" s="40">
        <v>53.0</v>
      </c>
      <c r="I26" s="41" t="s">
        <v>619</v>
      </c>
      <c r="J26" s="40">
        <v>1.629610571854E12</v>
      </c>
      <c r="K26" s="8" t="b">
        <f t="shared" si="3"/>
        <v>1</v>
      </c>
      <c r="L26" s="39" t="s">
        <v>47</v>
      </c>
      <c r="M26" s="40">
        <v>79.0</v>
      </c>
      <c r="N26" s="41" t="s">
        <v>624</v>
      </c>
      <c r="O26" s="40">
        <v>1.629610969702E12</v>
      </c>
      <c r="P26" s="8" t="b">
        <f t="shared" si="4"/>
        <v>1</v>
      </c>
      <c r="Q26" s="39" t="s">
        <v>26</v>
      </c>
      <c r="R26" s="40">
        <v>117.0</v>
      </c>
      <c r="S26" s="41" t="s">
        <v>628</v>
      </c>
      <c r="T26" s="40">
        <v>1.629617806535E12</v>
      </c>
      <c r="U26" s="8" t="b">
        <f t="shared" si="5"/>
        <v>1</v>
      </c>
      <c r="V26" s="39" t="s">
        <v>62</v>
      </c>
      <c r="W26" s="40">
        <v>535.0</v>
      </c>
      <c r="X26" s="41" t="s">
        <v>629</v>
      </c>
      <c r="Y26" s="40">
        <v>1.629618249954E12</v>
      </c>
      <c r="Z26" s="8" t="b">
        <f t="shared" si="6"/>
        <v>1</v>
      </c>
      <c r="AA26" s="39" t="s">
        <v>593</v>
      </c>
      <c r="AB26" s="40">
        <v>1464.0</v>
      </c>
      <c r="AC26" s="41" t="s">
        <v>634</v>
      </c>
      <c r="AD26" s="40">
        <v>1.629618655023E12</v>
      </c>
      <c r="AE26" s="8" t="b">
        <f t="shared" si="7"/>
        <v>1</v>
      </c>
      <c r="AF26" s="39" t="s">
        <v>23</v>
      </c>
      <c r="AG26" s="40">
        <v>123.0</v>
      </c>
      <c r="AH26" s="41" t="s">
        <v>635</v>
      </c>
      <c r="AI26" s="40">
        <v>1.629623160019E12</v>
      </c>
      <c r="AJ26" s="8" t="b">
        <f t="shared" si="8"/>
        <v>1</v>
      </c>
      <c r="AK26" s="39" t="s">
        <v>23</v>
      </c>
      <c r="AL26" s="40">
        <v>140.0</v>
      </c>
      <c r="AM26" s="41" t="s">
        <v>632</v>
      </c>
      <c r="AN26" s="40">
        <v>1.629623946577E12</v>
      </c>
      <c r="AO26" s="8" t="b">
        <f t="shared" si="9"/>
        <v>0</v>
      </c>
      <c r="AP26" s="39" t="s">
        <v>49</v>
      </c>
      <c r="AQ26" s="40">
        <v>545.0</v>
      </c>
      <c r="AR26" s="41" t="s">
        <v>636</v>
      </c>
      <c r="AS26" s="40">
        <v>1.629624320272E12</v>
      </c>
    </row>
    <row r="27">
      <c r="A27" s="8" t="b">
        <f t="shared" si="1"/>
        <v>1</v>
      </c>
      <c r="B27" s="39" t="s">
        <v>92</v>
      </c>
      <c r="C27" s="40">
        <v>138.0</v>
      </c>
      <c r="D27" s="41" t="s">
        <v>623</v>
      </c>
      <c r="E27" s="40">
        <v>1.62961014192E12</v>
      </c>
      <c r="F27" s="8" t="b">
        <f t="shared" si="2"/>
        <v>1</v>
      </c>
      <c r="G27" s="39" t="s">
        <v>92</v>
      </c>
      <c r="H27" s="40">
        <v>168.0</v>
      </c>
      <c r="I27" s="41" t="s">
        <v>637</v>
      </c>
      <c r="J27" s="40">
        <v>1.62961057202E12</v>
      </c>
      <c r="K27" s="8" t="b">
        <f t="shared" si="3"/>
        <v>1</v>
      </c>
      <c r="L27" s="39" t="s">
        <v>92</v>
      </c>
      <c r="M27" s="40">
        <v>177.0</v>
      </c>
      <c r="N27" s="41" t="s">
        <v>624</v>
      </c>
      <c r="O27" s="40">
        <v>1.629610969878E12</v>
      </c>
      <c r="P27" s="8" t="b">
        <f t="shared" si="4"/>
        <v>1</v>
      </c>
      <c r="Q27" s="39" t="s">
        <v>60</v>
      </c>
      <c r="R27" s="40">
        <v>92.0</v>
      </c>
      <c r="S27" s="41" t="s">
        <v>628</v>
      </c>
      <c r="T27" s="40">
        <v>1.629617806627E12</v>
      </c>
      <c r="U27" s="8" t="b">
        <f t="shared" si="5"/>
        <v>1</v>
      </c>
      <c r="V27" s="39" t="s">
        <v>26</v>
      </c>
      <c r="W27" s="40">
        <v>142.0</v>
      </c>
      <c r="X27" s="41" t="s">
        <v>638</v>
      </c>
      <c r="Y27" s="40">
        <v>1.629618250098E12</v>
      </c>
      <c r="Z27" s="8" t="b">
        <f t="shared" si="6"/>
        <v>0</v>
      </c>
      <c r="AA27" s="39" t="s">
        <v>49</v>
      </c>
      <c r="AB27" s="40">
        <v>355.0</v>
      </c>
      <c r="AC27" s="41" t="s">
        <v>634</v>
      </c>
      <c r="AD27" s="40">
        <v>1.62961865538E12</v>
      </c>
      <c r="AE27" s="8" t="b">
        <f t="shared" si="7"/>
        <v>1</v>
      </c>
      <c r="AF27" s="39" t="s">
        <v>47</v>
      </c>
      <c r="AG27" s="40">
        <v>251.0</v>
      </c>
      <c r="AH27" s="41" t="s">
        <v>635</v>
      </c>
      <c r="AI27" s="40">
        <v>1.62962316025E12</v>
      </c>
      <c r="AJ27" s="8" t="b">
        <f t="shared" si="8"/>
        <v>1</v>
      </c>
      <c r="AK27" s="39" t="s">
        <v>47</v>
      </c>
      <c r="AL27" s="40">
        <v>221.0</v>
      </c>
      <c r="AM27" s="41" t="s">
        <v>632</v>
      </c>
      <c r="AN27" s="40">
        <v>1.629623946798E12</v>
      </c>
      <c r="AO27" s="8" t="b">
        <f t="shared" si="9"/>
        <v>1</v>
      </c>
      <c r="AP27" s="39" t="s">
        <v>47</v>
      </c>
      <c r="AQ27" s="40">
        <v>1250.0</v>
      </c>
      <c r="AR27" s="41" t="s">
        <v>639</v>
      </c>
      <c r="AS27" s="40">
        <v>1.629624321525E12</v>
      </c>
    </row>
    <row r="28">
      <c r="A28" s="8" t="b">
        <f t="shared" si="1"/>
        <v>1</v>
      </c>
      <c r="B28" s="39" t="s">
        <v>97</v>
      </c>
      <c r="C28" s="40">
        <v>158.0</v>
      </c>
      <c r="D28" s="41" t="s">
        <v>640</v>
      </c>
      <c r="E28" s="40">
        <v>1.629610142078E12</v>
      </c>
      <c r="F28" s="8" t="b">
        <f t="shared" si="2"/>
        <v>1</v>
      </c>
      <c r="G28" s="39" t="s">
        <v>97</v>
      </c>
      <c r="H28" s="40">
        <v>148.0</v>
      </c>
      <c r="I28" s="41" t="s">
        <v>637</v>
      </c>
      <c r="J28" s="40">
        <v>1.629610572167E12</v>
      </c>
      <c r="K28" s="8" t="b">
        <f t="shared" si="3"/>
        <v>1</v>
      </c>
      <c r="L28" s="39" t="s">
        <v>97</v>
      </c>
      <c r="M28" s="40">
        <v>111.0</v>
      </c>
      <c r="N28" s="41" t="s">
        <v>624</v>
      </c>
      <c r="O28" s="40">
        <v>1.629610969992E12</v>
      </c>
      <c r="P28" s="8" t="b">
        <f t="shared" si="4"/>
        <v>1</v>
      </c>
      <c r="Q28" s="39" t="s">
        <v>47</v>
      </c>
      <c r="R28" s="40">
        <v>185.0</v>
      </c>
      <c r="S28" s="41" t="s">
        <v>628</v>
      </c>
      <c r="T28" s="40">
        <v>1.629617806814E12</v>
      </c>
      <c r="U28" s="8" t="b">
        <f t="shared" si="5"/>
        <v>1</v>
      </c>
      <c r="V28" s="39" t="s">
        <v>26</v>
      </c>
      <c r="W28" s="40">
        <v>116.0</v>
      </c>
      <c r="X28" s="41" t="s">
        <v>638</v>
      </c>
      <c r="Y28" s="40">
        <v>1.629618250216E12</v>
      </c>
      <c r="Z28" s="8" t="b">
        <f t="shared" si="6"/>
        <v>1</v>
      </c>
      <c r="AA28" s="39" t="s">
        <v>55</v>
      </c>
      <c r="AB28" s="40">
        <v>188.0</v>
      </c>
      <c r="AC28" s="41" t="s">
        <v>634</v>
      </c>
      <c r="AD28" s="40">
        <v>1.629618655566E12</v>
      </c>
      <c r="AE28" s="8" t="b">
        <f t="shared" si="7"/>
        <v>1</v>
      </c>
      <c r="AF28" s="39" t="s">
        <v>23</v>
      </c>
      <c r="AG28" s="40">
        <v>113.0</v>
      </c>
      <c r="AH28" s="41" t="s">
        <v>635</v>
      </c>
      <c r="AI28" s="40">
        <v>1.629623160366E12</v>
      </c>
      <c r="AJ28" s="8" t="b">
        <f t="shared" si="8"/>
        <v>1</v>
      </c>
      <c r="AK28" s="39" t="s">
        <v>62</v>
      </c>
      <c r="AL28" s="40">
        <v>206.0</v>
      </c>
      <c r="AM28" s="41" t="s">
        <v>641</v>
      </c>
      <c r="AN28" s="40">
        <v>1.629623947005E12</v>
      </c>
      <c r="AO28" s="8" t="b">
        <f t="shared" si="9"/>
        <v>1</v>
      </c>
      <c r="AP28" s="39" t="s">
        <v>37</v>
      </c>
      <c r="AQ28" s="40">
        <v>892.0</v>
      </c>
      <c r="AR28" s="41" t="s">
        <v>642</v>
      </c>
      <c r="AS28" s="40">
        <v>1.629624322419E12</v>
      </c>
    </row>
    <row r="29">
      <c r="A29" s="8" t="b">
        <f t="shared" si="1"/>
        <v>1</v>
      </c>
      <c r="B29" s="39" t="s">
        <v>100</v>
      </c>
      <c r="C29" s="40">
        <v>161.0</v>
      </c>
      <c r="D29" s="41" t="s">
        <v>640</v>
      </c>
      <c r="E29" s="40">
        <v>1.62961014224E12</v>
      </c>
      <c r="F29" s="8" t="b">
        <f t="shared" si="2"/>
        <v>1</v>
      </c>
      <c r="G29" s="39" t="s">
        <v>100</v>
      </c>
      <c r="H29" s="40">
        <v>142.0</v>
      </c>
      <c r="I29" s="41" t="s">
        <v>637</v>
      </c>
      <c r="J29" s="40">
        <v>1.629610572312E12</v>
      </c>
      <c r="K29" s="8" t="b">
        <f t="shared" si="3"/>
        <v>1</v>
      </c>
      <c r="L29" s="39" t="s">
        <v>100</v>
      </c>
      <c r="M29" s="40">
        <v>151.0</v>
      </c>
      <c r="N29" s="41" t="s">
        <v>643</v>
      </c>
      <c r="O29" s="40">
        <v>1.629610970149E12</v>
      </c>
      <c r="P29" s="8" t="b">
        <f t="shared" si="4"/>
        <v>0</v>
      </c>
      <c r="Q29" s="39" t="s">
        <v>49</v>
      </c>
      <c r="R29" s="40">
        <v>434.0</v>
      </c>
      <c r="S29" s="41" t="s">
        <v>644</v>
      </c>
      <c r="T29" s="40">
        <v>1.629617807249E12</v>
      </c>
      <c r="U29" s="8" t="b">
        <f t="shared" si="5"/>
        <v>1</v>
      </c>
      <c r="V29" s="39" t="s">
        <v>37</v>
      </c>
      <c r="W29" s="40">
        <v>168.0</v>
      </c>
      <c r="X29" s="41" t="s">
        <v>638</v>
      </c>
      <c r="Y29" s="40">
        <v>1.629618250383E12</v>
      </c>
      <c r="Z29" s="8" t="b">
        <f t="shared" si="6"/>
        <v>1</v>
      </c>
      <c r="AA29" s="39" t="s">
        <v>23</v>
      </c>
      <c r="AB29" s="40">
        <v>345.0</v>
      </c>
      <c r="AC29" s="41" t="s">
        <v>634</v>
      </c>
      <c r="AD29" s="40">
        <v>1.629618655911E12</v>
      </c>
      <c r="AE29" s="8" t="b">
        <f t="shared" si="7"/>
        <v>1</v>
      </c>
      <c r="AF29" s="39" t="s">
        <v>26</v>
      </c>
      <c r="AG29" s="40">
        <v>178.0</v>
      </c>
      <c r="AH29" s="41" t="s">
        <v>635</v>
      </c>
      <c r="AI29" s="40">
        <v>1.629623160549E12</v>
      </c>
      <c r="AJ29" s="8" t="b">
        <f t="shared" si="8"/>
        <v>1</v>
      </c>
      <c r="AK29" s="39" t="s">
        <v>26</v>
      </c>
      <c r="AL29" s="40">
        <v>118.0</v>
      </c>
      <c r="AM29" s="41" t="s">
        <v>641</v>
      </c>
      <c r="AN29" s="40">
        <v>1.629623947122E12</v>
      </c>
      <c r="AO29" s="8" t="b">
        <f t="shared" si="9"/>
        <v>1</v>
      </c>
      <c r="AP29" s="39" t="s">
        <v>35</v>
      </c>
      <c r="AQ29" s="40">
        <v>134.0</v>
      </c>
      <c r="AR29" s="41" t="s">
        <v>642</v>
      </c>
      <c r="AS29" s="40">
        <v>1.629624322559E12</v>
      </c>
    </row>
    <row r="30">
      <c r="A30" s="8" t="b">
        <f t="shared" si="1"/>
        <v>1</v>
      </c>
      <c r="B30" s="39" t="s">
        <v>47</v>
      </c>
      <c r="C30" s="40">
        <v>205.0</v>
      </c>
      <c r="D30" s="41" t="s">
        <v>640</v>
      </c>
      <c r="E30" s="40">
        <v>1.62961014245E12</v>
      </c>
      <c r="F30" s="8" t="b">
        <f t="shared" si="2"/>
        <v>1</v>
      </c>
      <c r="G30" s="39" t="s">
        <v>47</v>
      </c>
      <c r="H30" s="40">
        <v>214.0</v>
      </c>
      <c r="I30" s="41" t="s">
        <v>637</v>
      </c>
      <c r="J30" s="40">
        <v>1.629610572523E12</v>
      </c>
      <c r="K30" s="8" t="b">
        <f t="shared" si="3"/>
        <v>1</v>
      </c>
      <c r="L30" s="39" t="s">
        <v>47</v>
      </c>
      <c r="M30" s="40">
        <v>197.0</v>
      </c>
      <c r="N30" s="41" t="s">
        <v>643</v>
      </c>
      <c r="O30" s="40">
        <v>1.629610970338E12</v>
      </c>
      <c r="P30" s="8" t="b">
        <f t="shared" si="4"/>
        <v>1</v>
      </c>
      <c r="Q30" s="39" t="s">
        <v>55</v>
      </c>
      <c r="R30" s="40">
        <v>1464.0</v>
      </c>
      <c r="S30" s="41" t="s">
        <v>645</v>
      </c>
      <c r="T30" s="40">
        <v>1.629617808717E12</v>
      </c>
      <c r="U30" s="8" t="b">
        <f t="shared" si="5"/>
        <v>1</v>
      </c>
      <c r="V30" s="39" t="s">
        <v>47</v>
      </c>
      <c r="W30" s="40">
        <v>88.0</v>
      </c>
      <c r="X30" s="41" t="s">
        <v>638</v>
      </c>
      <c r="Y30" s="40">
        <v>1.62961825047E12</v>
      </c>
      <c r="Z30" s="8" t="b">
        <f t="shared" si="6"/>
        <v>1</v>
      </c>
      <c r="AA30" s="39" t="s">
        <v>23</v>
      </c>
      <c r="AB30" s="40">
        <v>124.0</v>
      </c>
      <c r="AC30" s="41" t="s">
        <v>646</v>
      </c>
      <c r="AD30" s="40">
        <v>1.629618656032E12</v>
      </c>
      <c r="AE30" s="8" t="b">
        <f t="shared" si="7"/>
        <v>1</v>
      </c>
      <c r="AF30" s="39" t="s">
        <v>24</v>
      </c>
      <c r="AG30" s="40">
        <v>222.0</v>
      </c>
      <c r="AH30" s="41" t="s">
        <v>635</v>
      </c>
      <c r="AI30" s="40">
        <v>1.629623160768E12</v>
      </c>
      <c r="AJ30" s="8" t="b">
        <f t="shared" si="8"/>
        <v>1</v>
      </c>
      <c r="AK30" s="39" t="s">
        <v>26</v>
      </c>
      <c r="AL30" s="40">
        <v>125.0</v>
      </c>
      <c r="AM30" s="41" t="s">
        <v>641</v>
      </c>
      <c r="AN30" s="40">
        <v>1.629623947253E12</v>
      </c>
      <c r="AO30" s="8" t="b">
        <f t="shared" si="9"/>
        <v>1</v>
      </c>
      <c r="AP30" s="39" t="s">
        <v>26</v>
      </c>
      <c r="AQ30" s="40">
        <v>118.0</v>
      </c>
      <c r="AR30" s="41" t="s">
        <v>642</v>
      </c>
      <c r="AS30" s="40">
        <v>1.629624322663E12</v>
      </c>
    </row>
    <row r="31">
      <c r="A31" s="8" t="b">
        <f t="shared" si="1"/>
        <v>1</v>
      </c>
      <c r="B31" s="39" t="s">
        <v>106</v>
      </c>
      <c r="C31" s="40">
        <v>95.0</v>
      </c>
      <c r="D31" s="41" t="s">
        <v>640</v>
      </c>
      <c r="E31" s="40">
        <v>1.629610142538E12</v>
      </c>
      <c r="F31" s="8" t="b">
        <f t="shared" si="2"/>
        <v>1</v>
      </c>
      <c r="G31" s="39" t="s">
        <v>106</v>
      </c>
      <c r="H31" s="40">
        <v>263.0</v>
      </c>
      <c r="I31" s="41" t="s">
        <v>637</v>
      </c>
      <c r="J31" s="40">
        <v>1.629610572796E12</v>
      </c>
      <c r="K31" s="8" t="b">
        <f t="shared" si="3"/>
        <v>1</v>
      </c>
      <c r="L31" s="39" t="s">
        <v>106</v>
      </c>
      <c r="M31" s="40">
        <v>145.0</v>
      </c>
      <c r="N31" s="41" t="s">
        <v>643</v>
      </c>
      <c r="O31" s="40">
        <v>1.629610970487E12</v>
      </c>
      <c r="P31" s="8" t="b">
        <f t="shared" si="4"/>
        <v>1</v>
      </c>
      <c r="Q31" s="39" t="s">
        <v>23</v>
      </c>
      <c r="R31" s="40">
        <v>704.0</v>
      </c>
      <c r="S31" s="41" t="s">
        <v>647</v>
      </c>
      <c r="T31" s="40">
        <v>1.629617809414E12</v>
      </c>
      <c r="U31" s="8" t="b">
        <f t="shared" si="5"/>
        <v>1</v>
      </c>
      <c r="V31" s="39" t="s">
        <v>92</v>
      </c>
      <c r="W31" s="40">
        <v>129.0</v>
      </c>
      <c r="X31" s="41" t="s">
        <v>638</v>
      </c>
      <c r="Y31" s="40">
        <v>1.629618250597E12</v>
      </c>
      <c r="Z31" s="8" t="b">
        <f t="shared" si="6"/>
        <v>1</v>
      </c>
      <c r="AA31" s="39" t="s">
        <v>47</v>
      </c>
      <c r="AB31" s="40">
        <v>189.0</v>
      </c>
      <c r="AC31" s="41" t="s">
        <v>646</v>
      </c>
      <c r="AD31" s="40">
        <v>1.629618656219E12</v>
      </c>
      <c r="AE31" s="8" t="b">
        <f t="shared" si="7"/>
        <v>1</v>
      </c>
      <c r="AF31" s="39" t="s">
        <v>37</v>
      </c>
      <c r="AG31" s="40">
        <v>260.0</v>
      </c>
      <c r="AH31" s="41" t="s">
        <v>648</v>
      </c>
      <c r="AI31" s="40">
        <v>1.629623161027E12</v>
      </c>
      <c r="AJ31" s="8" t="b">
        <f t="shared" si="8"/>
        <v>1</v>
      </c>
      <c r="AK31" s="39" t="s">
        <v>92</v>
      </c>
      <c r="AL31" s="40">
        <v>243.0</v>
      </c>
      <c r="AM31" s="41" t="s">
        <v>641</v>
      </c>
      <c r="AN31" s="40">
        <v>1.629623947491E12</v>
      </c>
      <c r="AO31" s="8" t="b">
        <f t="shared" si="9"/>
        <v>1</v>
      </c>
      <c r="AP31" s="39" t="s">
        <v>60</v>
      </c>
      <c r="AQ31" s="40">
        <v>74.0</v>
      </c>
      <c r="AR31" s="41" t="s">
        <v>642</v>
      </c>
      <c r="AS31" s="40">
        <v>1.62962432274E12</v>
      </c>
    </row>
    <row r="32">
      <c r="A32" s="8" t="b">
        <f t="shared" si="1"/>
        <v>1</v>
      </c>
      <c r="B32" s="39" t="s">
        <v>37</v>
      </c>
      <c r="C32" s="40">
        <v>217.0</v>
      </c>
      <c r="D32" s="41" t="s">
        <v>640</v>
      </c>
      <c r="E32" s="40">
        <v>1.629610142757E12</v>
      </c>
      <c r="F32" s="8" t="b">
        <f t="shared" si="2"/>
        <v>1</v>
      </c>
      <c r="G32" s="39" t="s">
        <v>37</v>
      </c>
      <c r="H32" s="40">
        <v>319.0</v>
      </c>
      <c r="I32" s="41" t="s">
        <v>649</v>
      </c>
      <c r="J32" s="40">
        <v>1.629610573106E12</v>
      </c>
      <c r="K32" s="8" t="b">
        <f t="shared" si="3"/>
        <v>1</v>
      </c>
      <c r="L32" s="39" t="s">
        <v>37</v>
      </c>
      <c r="M32" s="40">
        <v>569.0</v>
      </c>
      <c r="N32" s="41" t="s">
        <v>650</v>
      </c>
      <c r="O32" s="40">
        <v>1.629610971054E12</v>
      </c>
      <c r="P32" s="8" t="b">
        <f t="shared" si="4"/>
        <v>1</v>
      </c>
      <c r="Q32" s="39" t="s">
        <v>23</v>
      </c>
      <c r="R32" s="40">
        <v>142.0</v>
      </c>
      <c r="S32" s="41" t="s">
        <v>647</v>
      </c>
      <c r="T32" s="40">
        <v>1.629617809559E12</v>
      </c>
      <c r="U32" s="8" t="b">
        <f t="shared" si="5"/>
        <v>1</v>
      </c>
      <c r="V32" s="39" t="s">
        <v>97</v>
      </c>
      <c r="W32" s="40">
        <v>134.0</v>
      </c>
      <c r="X32" s="41" t="s">
        <v>638</v>
      </c>
      <c r="Y32" s="40">
        <v>1.629618250731E12</v>
      </c>
      <c r="Z32" s="8" t="b">
        <f t="shared" si="6"/>
        <v>1</v>
      </c>
      <c r="AA32" s="39" t="s">
        <v>62</v>
      </c>
      <c r="AB32" s="40">
        <v>147.0</v>
      </c>
      <c r="AC32" s="41" t="s">
        <v>646</v>
      </c>
      <c r="AD32" s="40">
        <v>1.629618656367E12</v>
      </c>
      <c r="AE32" s="8" t="b">
        <f t="shared" si="7"/>
        <v>1</v>
      </c>
      <c r="AF32" s="39" t="s">
        <v>47</v>
      </c>
      <c r="AG32" s="40">
        <v>93.0</v>
      </c>
      <c r="AH32" s="41" t="s">
        <v>648</v>
      </c>
      <c r="AI32" s="40">
        <v>1.629623161119E12</v>
      </c>
      <c r="AJ32" s="8" t="b">
        <f t="shared" si="8"/>
        <v>1</v>
      </c>
      <c r="AK32" s="39" t="s">
        <v>47</v>
      </c>
      <c r="AL32" s="40">
        <v>88.0</v>
      </c>
      <c r="AM32" s="41" t="s">
        <v>641</v>
      </c>
      <c r="AN32" s="40">
        <v>1.629623947577E12</v>
      </c>
      <c r="AO32" s="8" t="b">
        <f t="shared" si="9"/>
        <v>1</v>
      </c>
      <c r="AP32" s="39" t="s">
        <v>47</v>
      </c>
      <c r="AQ32" s="40">
        <v>213.0</v>
      </c>
      <c r="AR32" s="41" t="s">
        <v>642</v>
      </c>
      <c r="AS32" s="40">
        <v>1.629624322971E12</v>
      </c>
    </row>
    <row r="33">
      <c r="A33" s="8" t="b">
        <f t="shared" si="1"/>
        <v>1</v>
      </c>
      <c r="B33" s="39" t="s">
        <v>47</v>
      </c>
      <c r="C33" s="40">
        <v>148.0</v>
      </c>
      <c r="D33" s="41" t="s">
        <v>640</v>
      </c>
      <c r="E33" s="40">
        <v>1.629610142904E12</v>
      </c>
      <c r="F33" s="8" t="b">
        <f t="shared" si="2"/>
        <v>1</v>
      </c>
      <c r="G33" s="39" t="s">
        <v>47</v>
      </c>
      <c r="H33" s="40">
        <v>211.0</v>
      </c>
      <c r="I33" s="41" t="s">
        <v>649</v>
      </c>
      <c r="J33" s="40">
        <v>1.629610573316E12</v>
      </c>
      <c r="K33" s="8" t="b">
        <f t="shared" si="3"/>
        <v>1</v>
      </c>
      <c r="L33" s="39" t="s">
        <v>47</v>
      </c>
      <c r="M33" s="40">
        <v>557.0</v>
      </c>
      <c r="N33" s="41" t="s">
        <v>650</v>
      </c>
      <c r="O33" s="40">
        <v>1.629610971611E12</v>
      </c>
      <c r="P33" s="8" t="b">
        <f t="shared" si="4"/>
        <v>1</v>
      </c>
      <c r="Q33" s="39" t="s">
        <v>47</v>
      </c>
      <c r="R33" s="40">
        <v>194.0</v>
      </c>
      <c r="S33" s="41" t="s">
        <v>647</v>
      </c>
      <c r="T33" s="40">
        <v>1.629617809752E12</v>
      </c>
      <c r="U33" s="8" t="b">
        <f t="shared" si="5"/>
        <v>1</v>
      </c>
      <c r="V33" s="39" t="s">
        <v>100</v>
      </c>
      <c r="W33" s="40">
        <v>165.0</v>
      </c>
      <c r="X33" s="41" t="s">
        <v>638</v>
      </c>
      <c r="Y33" s="40">
        <v>1.629618250902E12</v>
      </c>
      <c r="Z33" s="8" t="b">
        <f t="shared" si="6"/>
        <v>1</v>
      </c>
      <c r="AA33" s="39" t="s">
        <v>26</v>
      </c>
      <c r="AB33" s="40">
        <v>119.0</v>
      </c>
      <c r="AC33" s="41" t="s">
        <v>646</v>
      </c>
      <c r="AD33" s="40">
        <v>1.629618656485E12</v>
      </c>
      <c r="AE33" s="8" t="b">
        <f t="shared" si="7"/>
        <v>1</v>
      </c>
      <c r="AF33" s="39" t="s">
        <v>92</v>
      </c>
      <c r="AG33" s="40">
        <v>199.0</v>
      </c>
      <c r="AH33" s="41" t="s">
        <v>648</v>
      </c>
      <c r="AI33" s="40">
        <v>1.629623161321E12</v>
      </c>
      <c r="AJ33" s="8" t="b">
        <f t="shared" si="8"/>
        <v>1</v>
      </c>
      <c r="AK33" s="39" t="s">
        <v>37</v>
      </c>
      <c r="AL33" s="40">
        <v>154.0</v>
      </c>
      <c r="AM33" s="41" t="s">
        <v>641</v>
      </c>
      <c r="AN33" s="40">
        <v>1.629623947731E12</v>
      </c>
      <c r="AO33" s="8" t="b">
        <f t="shared" si="9"/>
        <v>0</v>
      </c>
      <c r="AP33" s="39" t="s">
        <v>49</v>
      </c>
      <c r="AQ33" s="40">
        <v>1494.0</v>
      </c>
      <c r="AR33" s="41" t="s">
        <v>651</v>
      </c>
      <c r="AS33" s="40">
        <v>1.629624324463E12</v>
      </c>
    </row>
    <row r="34">
      <c r="A34" s="8" t="b">
        <f t="shared" si="1"/>
        <v>0</v>
      </c>
      <c r="B34" s="39" t="s">
        <v>115</v>
      </c>
      <c r="C34" s="40">
        <v>518.0</v>
      </c>
      <c r="D34" s="41" t="s">
        <v>652</v>
      </c>
      <c r="E34" s="40">
        <v>1.629610143421E12</v>
      </c>
      <c r="F34" s="8" t="b">
        <f t="shared" si="2"/>
        <v>0</v>
      </c>
      <c r="G34" s="39" t="s">
        <v>115</v>
      </c>
      <c r="H34" s="40">
        <v>465.0</v>
      </c>
      <c r="I34" s="41" t="s">
        <v>649</v>
      </c>
      <c r="J34" s="40">
        <v>1.629610573785E12</v>
      </c>
      <c r="K34" s="8" t="b">
        <f t="shared" si="3"/>
        <v>0</v>
      </c>
      <c r="L34" s="39" t="s">
        <v>115</v>
      </c>
      <c r="M34" s="40">
        <v>1501.0</v>
      </c>
      <c r="N34" s="41" t="s">
        <v>653</v>
      </c>
      <c r="O34" s="40">
        <v>1.629610973113E12</v>
      </c>
      <c r="P34" s="8" t="b">
        <f t="shared" si="4"/>
        <v>1</v>
      </c>
      <c r="Q34" s="39" t="s">
        <v>62</v>
      </c>
      <c r="R34" s="40">
        <v>174.0</v>
      </c>
      <c r="S34" s="41" t="s">
        <v>647</v>
      </c>
      <c r="T34" s="40">
        <v>1.629617809925E12</v>
      </c>
      <c r="U34" s="8" t="b">
        <f t="shared" si="5"/>
        <v>1</v>
      </c>
      <c r="V34" s="39" t="s">
        <v>47</v>
      </c>
      <c r="W34" s="40">
        <v>185.0</v>
      </c>
      <c r="X34" s="41" t="s">
        <v>654</v>
      </c>
      <c r="Y34" s="40">
        <v>1.629618251084E12</v>
      </c>
      <c r="Z34" s="8" t="b">
        <f t="shared" si="6"/>
        <v>1</v>
      </c>
      <c r="AA34" s="39" t="s">
        <v>26</v>
      </c>
      <c r="AB34" s="40">
        <v>459.0</v>
      </c>
      <c r="AC34" s="41" t="s">
        <v>646</v>
      </c>
      <c r="AD34" s="40">
        <v>1.629618656949E12</v>
      </c>
      <c r="AE34" s="8" t="b">
        <f t="shared" si="7"/>
        <v>1</v>
      </c>
      <c r="AF34" s="39" t="s">
        <v>97</v>
      </c>
      <c r="AG34" s="40">
        <v>126.0</v>
      </c>
      <c r="AH34" s="41" t="s">
        <v>648</v>
      </c>
      <c r="AI34" s="40">
        <v>1.629623161447E12</v>
      </c>
      <c r="AJ34" s="8" t="b">
        <f t="shared" si="8"/>
        <v>1</v>
      </c>
      <c r="AK34" s="39" t="s">
        <v>97</v>
      </c>
      <c r="AL34" s="40">
        <v>118.0</v>
      </c>
      <c r="AM34" s="41" t="s">
        <v>641</v>
      </c>
      <c r="AN34" s="40">
        <v>1.629623947849E12</v>
      </c>
      <c r="AO34" s="8" t="b">
        <f t="shared" si="9"/>
        <v>1</v>
      </c>
      <c r="AP34" s="39" t="s">
        <v>47</v>
      </c>
      <c r="AQ34" s="40">
        <v>867.0</v>
      </c>
      <c r="AR34" s="41" t="s">
        <v>655</v>
      </c>
      <c r="AS34" s="40">
        <v>1.629624325315E12</v>
      </c>
    </row>
    <row r="35">
      <c r="A35" s="8" t="b">
        <f t="shared" si="1"/>
        <v>0</v>
      </c>
      <c r="B35" s="39" t="s">
        <v>13</v>
      </c>
      <c r="C35" s="40">
        <v>204.0</v>
      </c>
      <c r="D35" s="41" t="s">
        <v>652</v>
      </c>
      <c r="E35" s="40">
        <v>1.629610143631E12</v>
      </c>
      <c r="F35" s="8" t="b">
        <f t="shared" si="2"/>
        <v>0</v>
      </c>
      <c r="G35" s="39" t="s">
        <v>13</v>
      </c>
      <c r="H35" s="40">
        <v>126.0</v>
      </c>
      <c r="I35" s="41" t="s">
        <v>649</v>
      </c>
      <c r="J35" s="40">
        <v>1.629610573911E12</v>
      </c>
      <c r="K35" s="8" t="b">
        <f t="shared" si="3"/>
        <v>0</v>
      </c>
      <c r="L35" s="39" t="s">
        <v>13</v>
      </c>
      <c r="M35" s="40">
        <v>627.0</v>
      </c>
      <c r="N35" s="41" t="s">
        <v>653</v>
      </c>
      <c r="O35" s="40">
        <v>1.629610973749E12</v>
      </c>
      <c r="P35" s="8" t="b">
        <f t="shared" si="4"/>
        <v>1</v>
      </c>
      <c r="Q35" s="39" t="s">
        <v>26</v>
      </c>
      <c r="R35" s="40">
        <v>92.0</v>
      </c>
      <c r="S35" s="41" t="s">
        <v>656</v>
      </c>
      <c r="T35" s="40">
        <v>1.629617810014E12</v>
      </c>
      <c r="U35" s="8" t="b">
        <f t="shared" si="5"/>
        <v>1</v>
      </c>
      <c r="V35" s="39" t="s">
        <v>106</v>
      </c>
      <c r="W35" s="40">
        <v>67.0</v>
      </c>
      <c r="X35" s="41" t="s">
        <v>654</v>
      </c>
      <c r="Y35" s="40">
        <v>1.629618251148E12</v>
      </c>
      <c r="Z35" s="8" t="b">
        <f t="shared" si="6"/>
        <v>1</v>
      </c>
      <c r="AA35" s="39" t="s">
        <v>37</v>
      </c>
      <c r="AB35" s="40">
        <v>183.0</v>
      </c>
      <c r="AC35" s="41" t="s">
        <v>657</v>
      </c>
      <c r="AD35" s="40">
        <v>1.629618657145E12</v>
      </c>
      <c r="AE35" s="8" t="b">
        <f t="shared" si="7"/>
        <v>1</v>
      </c>
      <c r="AF35" s="39" t="s">
        <v>100</v>
      </c>
      <c r="AG35" s="40">
        <v>167.0</v>
      </c>
      <c r="AH35" s="41" t="s">
        <v>648</v>
      </c>
      <c r="AI35" s="40">
        <v>1.629623161612E12</v>
      </c>
      <c r="AJ35" s="8" t="b">
        <f t="shared" si="8"/>
        <v>1</v>
      </c>
      <c r="AK35" s="39" t="s">
        <v>37</v>
      </c>
      <c r="AL35" s="40">
        <v>188.0</v>
      </c>
      <c r="AM35" s="41" t="s">
        <v>658</v>
      </c>
      <c r="AN35" s="40">
        <v>1.629623948036E12</v>
      </c>
      <c r="AO35" s="8" t="b">
        <f t="shared" si="9"/>
        <v>0</v>
      </c>
      <c r="AP35" s="39" t="s">
        <v>49</v>
      </c>
      <c r="AQ35" s="40">
        <v>1477.0</v>
      </c>
      <c r="AR35" s="41" t="s">
        <v>659</v>
      </c>
      <c r="AS35" s="40">
        <v>1.629624326794E12</v>
      </c>
    </row>
    <row r="36">
      <c r="A36" s="8" t="b">
        <f t="shared" si="1"/>
        <v>0</v>
      </c>
      <c r="B36" s="39" t="s">
        <v>49</v>
      </c>
      <c r="C36" s="40">
        <v>105.0</v>
      </c>
      <c r="D36" s="41" t="s">
        <v>652</v>
      </c>
      <c r="E36" s="40">
        <v>1.629610143736E12</v>
      </c>
      <c r="F36" s="8" t="b">
        <f t="shared" si="2"/>
        <v>0</v>
      </c>
      <c r="G36" s="39" t="s">
        <v>49</v>
      </c>
      <c r="H36" s="40">
        <v>113.0</v>
      </c>
      <c r="I36" s="41" t="s">
        <v>660</v>
      </c>
      <c r="J36" s="40">
        <v>1.629610574036E12</v>
      </c>
      <c r="K36" s="8" t="b">
        <f t="shared" si="3"/>
        <v>0</v>
      </c>
      <c r="L36" s="39" t="s">
        <v>49</v>
      </c>
      <c r="M36" s="40">
        <v>116.0</v>
      </c>
      <c r="N36" s="41" t="s">
        <v>653</v>
      </c>
      <c r="O36" s="40">
        <v>1.629610973854E12</v>
      </c>
      <c r="P36" s="8" t="b">
        <f t="shared" si="4"/>
        <v>1</v>
      </c>
      <c r="Q36" s="39" t="s">
        <v>26</v>
      </c>
      <c r="R36" s="40">
        <v>142.0</v>
      </c>
      <c r="S36" s="41" t="s">
        <v>656</v>
      </c>
      <c r="T36" s="40">
        <v>1.629617810159E12</v>
      </c>
      <c r="U36" s="8" t="b">
        <f t="shared" si="5"/>
        <v>1</v>
      </c>
      <c r="V36" s="39" t="s">
        <v>37</v>
      </c>
      <c r="W36" s="40">
        <v>211.0</v>
      </c>
      <c r="X36" s="41" t="s">
        <v>654</v>
      </c>
      <c r="Y36" s="40">
        <v>1.629618251368E12</v>
      </c>
      <c r="Z36" s="8" t="b">
        <f t="shared" si="6"/>
        <v>1</v>
      </c>
      <c r="AA36" s="39" t="s">
        <v>47</v>
      </c>
      <c r="AB36" s="40">
        <v>106.0</v>
      </c>
      <c r="AC36" s="41" t="s">
        <v>657</v>
      </c>
      <c r="AD36" s="40">
        <v>1.629618657235E12</v>
      </c>
      <c r="AE36" s="8" t="b">
        <f t="shared" si="7"/>
        <v>1</v>
      </c>
      <c r="AF36" s="39" t="s">
        <v>97</v>
      </c>
      <c r="AG36" s="40">
        <v>403.0</v>
      </c>
      <c r="AH36" s="41" t="s">
        <v>661</v>
      </c>
      <c r="AI36" s="40">
        <v>1.629623162015E12</v>
      </c>
      <c r="AJ36" s="8" t="b">
        <f t="shared" si="8"/>
        <v>1</v>
      </c>
      <c r="AK36" s="39" t="s">
        <v>47</v>
      </c>
      <c r="AL36" s="40">
        <v>113.0</v>
      </c>
      <c r="AM36" s="41" t="s">
        <v>658</v>
      </c>
      <c r="AN36" s="40">
        <v>1.62962394815E12</v>
      </c>
      <c r="AO36" s="8" t="b">
        <f t="shared" si="9"/>
        <v>1</v>
      </c>
      <c r="AP36" s="39" t="s">
        <v>55</v>
      </c>
      <c r="AQ36" s="40">
        <v>939.0</v>
      </c>
      <c r="AR36" s="41" t="s">
        <v>662</v>
      </c>
      <c r="AS36" s="40">
        <v>1.629624327732E12</v>
      </c>
    </row>
    <row r="37">
      <c r="A37" s="8" t="b">
        <f t="shared" si="1"/>
        <v>0</v>
      </c>
      <c r="B37" s="39" t="s">
        <v>125</v>
      </c>
      <c r="C37" s="40">
        <v>88.0</v>
      </c>
      <c r="D37" s="41" t="s">
        <v>652</v>
      </c>
      <c r="E37" s="40">
        <v>1.629610143821E12</v>
      </c>
      <c r="F37" s="8" t="b">
        <f t="shared" si="2"/>
        <v>0</v>
      </c>
      <c r="G37" s="39" t="s">
        <v>125</v>
      </c>
      <c r="H37" s="40">
        <v>105.0</v>
      </c>
      <c r="I37" s="41" t="s">
        <v>660</v>
      </c>
      <c r="J37" s="40">
        <v>1.629610574134E12</v>
      </c>
      <c r="K37" s="8" t="b">
        <f t="shared" si="3"/>
        <v>0</v>
      </c>
      <c r="L37" s="39" t="s">
        <v>125</v>
      </c>
      <c r="M37" s="40">
        <v>126.0</v>
      </c>
      <c r="N37" s="41" t="s">
        <v>653</v>
      </c>
      <c r="O37" s="40">
        <v>1.62961097398E12</v>
      </c>
      <c r="P37" s="8" t="b">
        <f t="shared" si="4"/>
        <v>1</v>
      </c>
      <c r="Q37" s="39" t="s">
        <v>24</v>
      </c>
      <c r="R37" s="40">
        <v>167.0</v>
      </c>
      <c r="S37" s="41" t="s">
        <v>656</v>
      </c>
      <c r="T37" s="40">
        <v>1.629617810327E12</v>
      </c>
      <c r="U37" s="8" t="b">
        <f t="shared" si="5"/>
        <v>1</v>
      </c>
      <c r="V37" s="39" t="s">
        <v>47</v>
      </c>
      <c r="W37" s="40">
        <v>112.0</v>
      </c>
      <c r="X37" s="41" t="s">
        <v>654</v>
      </c>
      <c r="Y37" s="40">
        <v>1.629618251472E12</v>
      </c>
      <c r="Z37" s="8" t="b">
        <f t="shared" si="6"/>
        <v>1</v>
      </c>
      <c r="AA37" s="39" t="s">
        <v>92</v>
      </c>
      <c r="AB37" s="40">
        <v>372.0</v>
      </c>
      <c r="AC37" s="41" t="s">
        <v>657</v>
      </c>
      <c r="AD37" s="40">
        <v>1.629618657606E12</v>
      </c>
      <c r="AE37" s="8" t="b">
        <f t="shared" si="7"/>
        <v>1</v>
      </c>
      <c r="AF37" s="39" t="s">
        <v>92</v>
      </c>
      <c r="AG37" s="40">
        <v>119.0</v>
      </c>
      <c r="AH37" s="41" t="s">
        <v>661</v>
      </c>
      <c r="AI37" s="40">
        <v>1.629623162137E12</v>
      </c>
      <c r="AJ37" s="8" t="b">
        <f t="shared" si="8"/>
        <v>1</v>
      </c>
      <c r="AK37" s="39" t="s">
        <v>92</v>
      </c>
      <c r="AL37" s="40">
        <v>168.0</v>
      </c>
      <c r="AM37" s="41" t="s">
        <v>658</v>
      </c>
      <c r="AN37" s="40">
        <v>1.629623948318E12</v>
      </c>
      <c r="AO37" s="8" t="b">
        <f t="shared" si="9"/>
        <v>1</v>
      </c>
      <c r="AP37" s="39" t="s">
        <v>23</v>
      </c>
      <c r="AQ37" s="40">
        <v>392.0</v>
      </c>
      <c r="AR37" s="41" t="s">
        <v>663</v>
      </c>
      <c r="AS37" s="40">
        <v>1.629624328123E12</v>
      </c>
    </row>
    <row r="38">
      <c r="A38" s="8" t="b">
        <f t="shared" si="1"/>
        <v>0</v>
      </c>
      <c r="B38" s="39" t="s">
        <v>131</v>
      </c>
      <c r="C38" s="40">
        <v>226.0</v>
      </c>
      <c r="D38" s="41" t="s">
        <v>664</v>
      </c>
      <c r="E38" s="40">
        <v>1.629610144047E12</v>
      </c>
      <c r="F38" s="8" t="b">
        <f t="shared" si="2"/>
        <v>0</v>
      </c>
      <c r="G38" s="39" t="s">
        <v>131</v>
      </c>
      <c r="H38" s="40">
        <v>218.0</v>
      </c>
      <c r="I38" s="41" t="s">
        <v>660</v>
      </c>
      <c r="J38" s="40">
        <v>1.629610574342E12</v>
      </c>
      <c r="K38" s="8" t="b">
        <f t="shared" si="3"/>
        <v>0</v>
      </c>
      <c r="L38" s="39" t="s">
        <v>131</v>
      </c>
      <c r="M38" s="40">
        <v>185.0</v>
      </c>
      <c r="N38" s="41" t="s">
        <v>665</v>
      </c>
      <c r="O38" s="40">
        <v>1.629610974167E12</v>
      </c>
      <c r="P38" s="8" t="b">
        <f t="shared" si="4"/>
        <v>1</v>
      </c>
      <c r="Q38" s="39" t="s">
        <v>26</v>
      </c>
      <c r="R38" s="40">
        <v>287.0</v>
      </c>
      <c r="S38" s="41" t="s">
        <v>656</v>
      </c>
      <c r="T38" s="40">
        <v>1.629617810615E12</v>
      </c>
      <c r="U38" s="8" t="b">
        <f t="shared" si="5"/>
        <v>0</v>
      </c>
      <c r="V38" s="39" t="s">
        <v>115</v>
      </c>
      <c r="W38" s="40">
        <v>466.0</v>
      </c>
      <c r="X38" s="41" t="s">
        <v>654</v>
      </c>
      <c r="Y38" s="40">
        <v>1.629618251953E12</v>
      </c>
      <c r="Z38" s="8" t="b">
        <f t="shared" si="6"/>
        <v>1</v>
      </c>
      <c r="AA38" s="39" t="s">
        <v>97</v>
      </c>
      <c r="AB38" s="40">
        <v>118.0</v>
      </c>
      <c r="AC38" s="41" t="s">
        <v>657</v>
      </c>
      <c r="AD38" s="40">
        <v>1.629618657731E12</v>
      </c>
      <c r="AE38" s="8" t="b">
        <f t="shared" si="7"/>
        <v>1</v>
      </c>
      <c r="AF38" s="39" t="s">
        <v>47</v>
      </c>
      <c r="AG38" s="40">
        <v>166.0</v>
      </c>
      <c r="AH38" s="41" t="s">
        <v>661</v>
      </c>
      <c r="AI38" s="40">
        <v>1.6296231623E12</v>
      </c>
      <c r="AJ38" s="8" t="b">
        <f t="shared" si="8"/>
        <v>1</v>
      </c>
      <c r="AK38" s="39" t="s">
        <v>26</v>
      </c>
      <c r="AL38" s="40">
        <v>126.0</v>
      </c>
      <c r="AM38" s="41" t="s">
        <v>658</v>
      </c>
      <c r="AN38" s="40">
        <v>1.629623948445E12</v>
      </c>
      <c r="AO38" s="8" t="b">
        <f t="shared" si="9"/>
        <v>1</v>
      </c>
      <c r="AP38" s="39" t="s">
        <v>23</v>
      </c>
      <c r="AQ38" s="40">
        <v>138.0</v>
      </c>
      <c r="AR38" s="41" t="s">
        <v>663</v>
      </c>
      <c r="AS38" s="40">
        <v>1.629624328259E12</v>
      </c>
    </row>
    <row r="39">
      <c r="A39" s="8" t="b">
        <f t="shared" si="1"/>
        <v>1</v>
      </c>
      <c r="B39" s="39" t="s">
        <v>47</v>
      </c>
      <c r="C39" s="40">
        <v>102.0</v>
      </c>
      <c r="D39" s="41" t="s">
        <v>664</v>
      </c>
      <c r="E39" s="40">
        <v>1.629610144148E12</v>
      </c>
      <c r="F39" s="8" t="b">
        <f t="shared" si="2"/>
        <v>1</v>
      </c>
      <c r="G39" s="39" t="s">
        <v>47</v>
      </c>
      <c r="H39" s="40">
        <v>227.0</v>
      </c>
      <c r="I39" s="41" t="s">
        <v>660</v>
      </c>
      <c r="J39" s="40">
        <v>1.629610574571E12</v>
      </c>
      <c r="K39" s="8" t="b">
        <f t="shared" si="3"/>
        <v>1</v>
      </c>
      <c r="L39" s="39" t="s">
        <v>47</v>
      </c>
      <c r="M39" s="40">
        <v>128.0</v>
      </c>
      <c r="N39" s="41" t="s">
        <v>665</v>
      </c>
      <c r="O39" s="40">
        <v>1.629610974298E12</v>
      </c>
      <c r="P39" s="8" t="b">
        <f t="shared" si="4"/>
        <v>1</v>
      </c>
      <c r="Q39" s="39" t="s">
        <v>37</v>
      </c>
      <c r="R39" s="40">
        <v>174.0</v>
      </c>
      <c r="S39" s="41" t="s">
        <v>656</v>
      </c>
      <c r="T39" s="40">
        <v>1.629617810785E12</v>
      </c>
      <c r="U39" s="8" t="b">
        <f t="shared" si="5"/>
        <v>0</v>
      </c>
      <c r="V39" s="39" t="s">
        <v>13</v>
      </c>
      <c r="W39" s="40">
        <v>107.0</v>
      </c>
      <c r="X39" s="41" t="s">
        <v>666</v>
      </c>
      <c r="Y39" s="40">
        <v>1.629618252043E12</v>
      </c>
      <c r="Z39" s="8" t="b">
        <f t="shared" si="6"/>
        <v>1</v>
      </c>
      <c r="AA39" s="39" t="s">
        <v>100</v>
      </c>
      <c r="AB39" s="40">
        <v>190.0</v>
      </c>
      <c r="AC39" s="41" t="s">
        <v>657</v>
      </c>
      <c r="AD39" s="40">
        <v>1.629618657918E12</v>
      </c>
      <c r="AE39" s="8" t="b">
        <f t="shared" si="7"/>
        <v>1</v>
      </c>
      <c r="AF39" s="39" t="s">
        <v>37</v>
      </c>
      <c r="AG39" s="40">
        <v>166.0</v>
      </c>
      <c r="AH39" s="41" t="s">
        <v>661</v>
      </c>
      <c r="AI39" s="40">
        <v>1.629623162467E12</v>
      </c>
      <c r="AJ39" s="8" t="b">
        <f t="shared" si="8"/>
        <v>1</v>
      </c>
      <c r="AK39" s="39" t="s">
        <v>37</v>
      </c>
      <c r="AL39" s="40">
        <v>245.0</v>
      </c>
      <c r="AM39" s="41" t="s">
        <v>658</v>
      </c>
      <c r="AN39" s="40">
        <v>1.629623948694E12</v>
      </c>
      <c r="AO39" s="8" t="b">
        <f t="shared" si="9"/>
        <v>1</v>
      </c>
      <c r="AP39" s="39" t="s">
        <v>47</v>
      </c>
      <c r="AQ39" s="40">
        <v>318.0</v>
      </c>
      <c r="AR39" s="41" t="s">
        <v>663</v>
      </c>
      <c r="AS39" s="40">
        <v>1.62962432858E12</v>
      </c>
    </row>
    <row r="40">
      <c r="A40" s="8" t="b">
        <f t="shared" si="1"/>
        <v>0</v>
      </c>
      <c r="B40" s="39" t="s">
        <v>134</v>
      </c>
      <c r="C40" s="40">
        <v>886.0</v>
      </c>
      <c r="D40" s="41" t="s">
        <v>667</v>
      </c>
      <c r="E40" s="40">
        <v>1.629610145036E12</v>
      </c>
      <c r="F40" s="8" t="b">
        <f t="shared" si="2"/>
        <v>0</v>
      </c>
      <c r="G40" s="39" t="s">
        <v>134</v>
      </c>
      <c r="H40" s="40">
        <v>934.0</v>
      </c>
      <c r="I40" s="41" t="s">
        <v>668</v>
      </c>
      <c r="J40" s="40">
        <v>1.629610575508E12</v>
      </c>
      <c r="K40" s="8" t="b">
        <f t="shared" si="3"/>
        <v>0</v>
      </c>
      <c r="L40" s="39" t="s">
        <v>137</v>
      </c>
      <c r="M40" s="40">
        <v>282.0</v>
      </c>
      <c r="N40" s="41" t="s">
        <v>665</v>
      </c>
      <c r="O40" s="40">
        <v>1.629610974575E12</v>
      </c>
      <c r="P40" s="8" t="b">
        <f t="shared" si="4"/>
        <v>1</v>
      </c>
      <c r="Q40" s="39" t="s">
        <v>47</v>
      </c>
      <c r="R40" s="40">
        <v>155.0</v>
      </c>
      <c r="S40" s="41" t="s">
        <v>656</v>
      </c>
      <c r="T40" s="40">
        <v>1.629617810943E12</v>
      </c>
      <c r="U40" s="8" t="b">
        <f t="shared" si="5"/>
        <v>0</v>
      </c>
      <c r="V40" s="39" t="s">
        <v>49</v>
      </c>
      <c r="W40" s="40">
        <v>126.0</v>
      </c>
      <c r="X40" s="41" t="s">
        <v>666</v>
      </c>
      <c r="Y40" s="40">
        <v>1.629618252168E12</v>
      </c>
      <c r="Z40" s="8" t="b">
        <f t="shared" si="6"/>
        <v>1</v>
      </c>
      <c r="AA40" s="39" t="s">
        <v>47</v>
      </c>
      <c r="AB40" s="40">
        <v>258.0</v>
      </c>
      <c r="AC40" s="41" t="s">
        <v>669</v>
      </c>
      <c r="AD40" s="40">
        <v>1.629618658174E12</v>
      </c>
      <c r="AE40" s="8" t="b">
        <f t="shared" si="7"/>
        <v>1</v>
      </c>
      <c r="AF40" s="39" t="s">
        <v>24</v>
      </c>
      <c r="AG40" s="40">
        <v>133.0</v>
      </c>
      <c r="AH40" s="41" t="s">
        <v>661</v>
      </c>
      <c r="AI40" s="40">
        <v>1.629623162595E12</v>
      </c>
      <c r="AJ40" s="8" t="b">
        <f t="shared" si="8"/>
        <v>1</v>
      </c>
      <c r="AK40" s="39" t="s">
        <v>47</v>
      </c>
      <c r="AL40" s="40">
        <v>131.0</v>
      </c>
      <c r="AM40" s="41" t="s">
        <v>658</v>
      </c>
      <c r="AN40" s="40">
        <v>1.629623948824E12</v>
      </c>
      <c r="AO40" s="8" t="b">
        <f t="shared" si="9"/>
        <v>1</v>
      </c>
      <c r="AP40" s="39" t="s">
        <v>62</v>
      </c>
      <c r="AQ40" s="40">
        <v>691.0</v>
      </c>
      <c r="AR40" s="41" t="s">
        <v>670</v>
      </c>
      <c r="AS40" s="40">
        <v>1.629624329275E12</v>
      </c>
    </row>
    <row r="41">
      <c r="A41" s="8" t="b">
        <f t="shared" si="1"/>
        <v>1</v>
      </c>
      <c r="B41" s="39" t="s">
        <v>142</v>
      </c>
      <c r="C41" s="40">
        <v>247.0</v>
      </c>
      <c r="D41" s="41" t="s">
        <v>667</v>
      </c>
      <c r="E41" s="40">
        <v>1.629610145291E12</v>
      </c>
      <c r="F41" s="8" t="b">
        <f t="shared" si="2"/>
        <v>1</v>
      </c>
      <c r="G41" s="39" t="s">
        <v>142</v>
      </c>
      <c r="H41" s="40">
        <v>256.0</v>
      </c>
      <c r="I41" s="41" t="s">
        <v>668</v>
      </c>
      <c r="J41" s="40">
        <v>1.629610575771E12</v>
      </c>
      <c r="K41" s="8" t="b">
        <f t="shared" si="3"/>
        <v>1</v>
      </c>
      <c r="L41" s="39" t="s">
        <v>142</v>
      </c>
      <c r="M41" s="40">
        <v>359.0</v>
      </c>
      <c r="N41" s="41" t="s">
        <v>665</v>
      </c>
      <c r="O41" s="40">
        <v>1.629610974935E12</v>
      </c>
      <c r="P41" s="8" t="b">
        <f t="shared" si="4"/>
        <v>1</v>
      </c>
      <c r="Q41" s="39" t="s">
        <v>92</v>
      </c>
      <c r="R41" s="40">
        <v>271.0</v>
      </c>
      <c r="S41" s="41" t="s">
        <v>671</v>
      </c>
      <c r="T41" s="40">
        <v>1.629617811215E12</v>
      </c>
      <c r="U41" s="8" t="b">
        <f t="shared" si="5"/>
        <v>0</v>
      </c>
      <c r="V41" s="39" t="s">
        <v>125</v>
      </c>
      <c r="W41" s="40">
        <v>100.0</v>
      </c>
      <c r="X41" s="41" t="s">
        <v>666</v>
      </c>
      <c r="Y41" s="40">
        <v>1.62961825227E12</v>
      </c>
      <c r="Z41" s="8" t="b">
        <f t="shared" si="6"/>
        <v>0</v>
      </c>
      <c r="AA41" s="39" t="s">
        <v>131</v>
      </c>
      <c r="AB41" s="40">
        <v>1191.0</v>
      </c>
      <c r="AC41" s="41" t="s">
        <v>672</v>
      </c>
      <c r="AD41" s="40">
        <v>1.629618659365E12</v>
      </c>
      <c r="AE41" s="8" t="b">
        <f t="shared" si="7"/>
        <v>1</v>
      </c>
      <c r="AF41" s="39" t="s">
        <v>26</v>
      </c>
      <c r="AG41" s="40">
        <v>144.0</v>
      </c>
      <c r="AH41" s="41" t="s">
        <v>661</v>
      </c>
      <c r="AI41" s="40">
        <v>1.629623162743E12</v>
      </c>
      <c r="AJ41" s="8" t="b">
        <f t="shared" si="8"/>
        <v>1</v>
      </c>
      <c r="AK41" s="39" t="s">
        <v>92</v>
      </c>
      <c r="AL41" s="40">
        <v>384.0</v>
      </c>
      <c r="AM41" s="41" t="s">
        <v>673</v>
      </c>
      <c r="AN41" s="40">
        <v>1.629623949211E12</v>
      </c>
      <c r="AO41" s="8" t="b">
        <f t="shared" si="9"/>
        <v>1</v>
      </c>
      <c r="AP41" s="39" t="s">
        <v>26</v>
      </c>
      <c r="AQ41" s="40">
        <v>134.0</v>
      </c>
      <c r="AR41" s="41" t="s">
        <v>670</v>
      </c>
      <c r="AS41" s="40">
        <v>1.629624329404E12</v>
      </c>
    </row>
    <row r="42">
      <c r="A42" s="8" t="b">
        <f t="shared" si="1"/>
        <v>1</v>
      </c>
      <c r="B42" s="39" t="s">
        <v>142</v>
      </c>
      <c r="C42" s="40">
        <v>150.0</v>
      </c>
      <c r="D42" s="41" t="s">
        <v>667</v>
      </c>
      <c r="E42" s="40">
        <v>1.629610145443E12</v>
      </c>
      <c r="F42" s="8" t="b">
        <f t="shared" si="2"/>
        <v>1</v>
      </c>
      <c r="G42" s="39" t="s">
        <v>146</v>
      </c>
      <c r="H42" s="40">
        <v>188.0</v>
      </c>
      <c r="I42" s="41" t="s">
        <v>668</v>
      </c>
      <c r="J42" s="40">
        <v>1.629610575949E12</v>
      </c>
      <c r="K42" s="8" t="b">
        <f t="shared" si="3"/>
        <v>1</v>
      </c>
      <c r="L42" s="39" t="s">
        <v>188</v>
      </c>
      <c r="M42" s="40">
        <v>194.0</v>
      </c>
      <c r="N42" s="41" t="s">
        <v>674</v>
      </c>
      <c r="O42" s="40">
        <v>1.629610975126E12</v>
      </c>
      <c r="P42" s="8" t="b">
        <f t="shared" si="4"/>
        <v>1</v>
      </c>
      <c r="Q42" s="39" t="s">
        <v>97</v>
      </c>
      <c r="R42" s="40">
        <v>109.0</v>
      </c>
      <c r="S42" s="41" t="s">
        <v>671</v>
      </c>
      <c r="T42" s="40">
        <v>1.629617811327E12</v>
      </c>
      <c r="U42" s="8" t="b">
        <f t="shared" si="5"/>
        <v>0</v>
      </c>
      <c r="V42" s="39" t="s">
        <v>131</v>
      </c>
      <c r="W42" s="40">
        <v>209.0</v>
      </c>
      <c r="X42" s="41" t="s">
        <v>666</v>
      </c>
      <c r="Y42" s="40">
        <v>1.62961825248E12</v>
      </c>
      <c r="Z42" s="8" t="b">
        <f t="shared" si="6"/>
        <v>1</v>
      </c>
      <c r="AA42" s="39" t="s">
        <v>47</v>
      </c>
      <c r="AB42" s="40">
        <v>155.0</v>
      </c>
      <c r="AC42" s="41" t="s">
        <v>672</v>
      </c>
      <c r="AD42" s="40">
        <v>1.629618659523E12</v>
      </c>
      <c r="AE42" s="8" t="b">
        <f t="shared" si="7"/>
        <v>1</v>
      </c>
      <c r="AF42" s="39" t="s">
        <v>23</v>
      </c>
      <c r="AG42" s="40">
        <v>192.0</v>
      </c>
      <c r="AH42" s="41" t="s">
        <v>661</v>
      </c>
      <c r="AI42" s="40">
        <v>1.629623162943E12</v>
      </c>
      <c r="AJ42" s="8" t="b">
        <f t="shared" si="8"/>
        <v>1</v>
      </c>
      <c r="AK42" s="39" t="s">
        <v>97</v>
      </c>
      <c r="AL42" s="40">
        <v>102.0</v>
      </c>
      <c r="AM42" s="41" t="s">
        <v>673</v>
      </c>
      <c r="AN42" s="40">
        <v>1.629623949307E12</v>
      </c>
      <c r="AO42" s="8" t="b">
        <f t="shared" si="9"/>
        <v>1</v>
      </c>
      <c r="AP42" s="39" t="s">
        <v>26</v>
      </c>
      <c r="AQ42" s="40">
        <v>117.0</v>
      </c>
      <c r="AR42" s="41" t="s">
        <v>670</v>
      </c>
      <c r="AS42" s="40">
        <v>1.629624329522E12</v>
      </c>
    </row>
    <row r="43">
      <c r="A43" s="8" t="b">
        <f t="shared" si="1"/>
        <v>1</v>
      </c>
      <c r="B43" s="39" t="s">
        <v>47</v>
      </c>
      <c r="C43" s="40">
        <v>608.0</v>
      </c>
      <c r="D43" s="41" t="s">
        <v>675</v>
      </c>
      <c r="E43" s="40">
        <v>1.629610146039E12</v>
      </c>
      <c r="F43" s="8" t="b">
        <f t="shared" si="2"/>
        <v>1</v>
      </c>
      <c r="G43" s="39" t="s">
        <v>47</v>
      </c>
      <c r="H43" s="40">
        <v>454.0</v>
      </c>
      <c r="I43" s="41" t="s">
        <v>676</v>
      </c>
      <c r="J43" s="40">
        <v>1.629610576408E12</v>
      </c>
      <c r="K43" s="8" t="b">
        <f t="shared" si="3"/>
        <v>1</v>
      </c>
      <c r="L43" s="39" t="s">
        <v>47</v>
      </c>
      <c r="M43" s="40">
        <v>397.0</v>
      </c>
      <c r="N43" s="41" t="s">
        <v>674</v>
      </c>
      <c r="O43" s="40">
        <v>1.629610975535E12</v>
      </c>
      <c r="P43" s="8" t="b">
        <f t="shared" si="4"/>
        <v>1</v>
      </c>
      <c r="Q43" s="39" t="s">
        <v>100</v>
      </c>
      <c r="R43" s="40">
        <v>218.0</v>
      </c>
      <c r="S43" s="41" t="s">
        <v>671</v>
      </c>
      <c r="T43" s="40">
        <v>1.629617811538E12</v>
      </c>
      <c r="U43" s="8" t="b">
        <f t="shared" si="5"/>
        <v>1</v>
      </c>
      <c r="V43" s="39" t="s">
        <v>47</v>
      </c>
      <c r="W43" s="40">
        <v>153.0</v>
      </c>
      <c r="X43" s="41" t="s">
        <v>666</v>
      </c>
      <c r="Y43" s="40">
        <v>1.629618252631E12</v>
      </c>
      <c r="Z43" s="8" t="b">
        <f t="shared" si="6"/>
        <v>0</v>
      </c>
      <c r="AA43" s="39" t="s">
        <v>131</v>
      </c>
      <c r="AB43" s="40">
        <v>299.0</v>
      </c>
      <c r="AC43" s="41" t="s">
        <v>672</v>
      </c>
      <c r="AD43" s="40">
        <v>1.62961865982E12</v>
      </c>
      <c r="AE43" s="8" t="b">
        <f t="shared" si="7"/>
        <v>1</v>
      </c>
      <c r="AF43" s="39" t="s">
        <v>47</v>
      </c>
      <c r="AG43" s="40">
        <v>319.0</v>
      </c>
      <c r="AH43" s="41" t="s">
        <v>677</v>
      </c>
      <c r="AI43" s="40">
        <v>1.629623163259E12</v>
      </c>
      <c r="AJ43" s="8" t="b">
        <f t="shared" si="8"/>
        <v>1</v>
      </c>
      <c r="AK43" s="39" t="s">
        <v>100</v>
      </c>
      <c r="AL43" s="40">
        <v>173.0</v>
      </c>
      <c r="AM43" s="41" t="s">
        <v>673</v>
      </c>
      <c r="AN43" s="40">
        <v>1.629623949481E12</v>
      </c>
      <c r="AO43" s="8" t="b">
        <f t="shared" si="9"/>
        <v>1</v>
      </c>
      <c r="AP43" s="39" t="s">
        <v>37</v>
      </c>
      <c r="AQ43" s="40">
        <v>226.0</v>
      </c>
      <c r="AR43" s="41" t="s">
        <v>670</v>
      </c>
      <c r="AS43" s="40">
        <v>1.629624329745E12</v>
      </c>
    </row>
    <row r="44">
      <c r="A44" s="8" t="b">
        <f t="shared" si="1"/>
        <v>1</v>
      </c>
      <c r="B44" s="39" t="s">
        <v>106</v>
      </c>
      <c r="C44" s="40">
        <v>145.0</v>
      </c>
      <c r="D44" s="41" t="s">
        <v>675</v>
      </c>
      <c r="E44" s="40">
        <v>1.629610146187E12</v>
      </c>
      <c r="F44" s="8" t="b">
        <f t="shared" si="2"/>
        <v>1</v>
      </c>
      <c r="G44" s="39" t="s">
        <v>106</v>
      </c>
      <c r="H44" s="40">
        <v>411.0</v>
      </c>
      <c r="I44" s="41" t="s">
        <v>676</v>
      </c>
      <c r="J44" s="40">
        <v>1.629610576828E12</v>
      </c>
      <c r="K44" s="8" t="b">
        <f t="shared" si="3"/>
        <v>1</v>
      </c>
      <c r="L44" s="39" t="s">
        <v>106</v>
      </c>
      <c r="M44" s="40">
        <v>478.0</v>
      </c>
      <c r="N44" s="41" t="s">
        <v>678</v>
      </c>
      <c r="O44" s="40">
        <v>1.629610976004E12</v>
      </c>
      <c r="P44" s="8" t="b">
        <f t="shared" si="4"/>
        <v>1</v>
      </c>
      <c r="Q44" s="39" t="s">
        <v>47</v>
      </c>
      <c r="R44" s="40">
        <v>221.0</v>
      </c>
      <c r="S44" s="41" t="s">
        <v>671</v>
      </c>
      <c r="T44" s="40">
        <v>1.629617811759E12</v>
      </c>
      <c r="U44" s="8" t="b">
        <f t="shared" si="5"/>
        <v>0</v>
      </c>
      <c r="V44" s="39" t="s">
        <v>139</v>
      </c>
      <c r="W44" s="40">
        <v>376.0</v>
      </c>
      <c r="X44" s="41" t="s">
        <v>679</v>
      </c>
      <c r="Y44" s="40">
        <v>1.62961825301E12</v>
      </c>
      <c r="Z44" s="8" t="b">
        <f t="shared" si="6"/>
        <v>1</v>
      </c>
      <c r="AA44" s="39" t="s">
        <v>47</v>
      </c>
      <c r="AB44" s="40">
        <v>142.0</v>
      </c>
      <c r="AC44" s="41" t="s">
        <v>672</v>
      </c>
      <c r="AD44" s="40">
        <v>1.629618659958E12</v>
      </c>
      <c r="AE44" s="8" t="b">
        <f t="shared" si="7"/>
        <v>1</v>
      </c>
      <c r="AF44" s="39" t="s">
        <v>62</v>
      </c>
      <c r="AG44" s="40">
        <v>189.0</v>
      </c>
      <c r="AH44" s="41" t="s">
        <v>677</v>
      </c>
      <c r="AI44" s="40">
        <v>1.629623163444E12</v>
      </c>
      <c r="AJ44" s="8" t="b">
        <f t="shared" si="8"/>
        <v>1</v>
      </c>
      <c r="AK44" s="39" t="s">
        <v>47</v>
      </c>
      <c r="AL44" s="40">
        <v>222.0</v>
      </c>
      <c r="AM44" s="41" t="s">
        <v>673</v>
      </c>
      <c r="AN44" s="40">
        <v>1.629623949701E12</v>
      </c>
      <c r="AO44" s="8" t="b">
        <f t="shared" si="9"/>
        <v>1</v>
      </c>
      <c r="AP44" s="39" t="s">
        <v>47</v>
      </c>
      <c r="AQ44" s="40">
        <v>321.0</v>
      </c>
      <c r="AR44" s="41" t="s">
        <v>680</v>
      </c>
      <c r="AS44" s="40">
        <v>1.629624330067E12</v>
      </c>
    </row>
    <row r="45">
      <c r="A45" s="8" t="b">
        <f t="shared" si="1"/>
        <v>1</v>
      </c>
      <c r="B45" s="39" t="s">
        <v>37</v>
      </c>
      <c r="C45" s="40">
        <v>248.0</v>
      </c>
      <c r="D45" s="41" t="s">
        <v>675</v>
      </c>
      <c r="E45" s="40">
        <v>1.629610146432E12</v>
      </c>
      <c r="F45" s="8" t="b">
        <f t="shared" si="2"/>
        <v>1</v>
      </c>
      <c r="G45" s="39" t="s">
        <v>37</v>
      </c>
      <c r="H45" s="40">
        <v>223.0</v>
      </c>
      <c r="I45" s="41" t="s">
        <v>681</v>
      </c>
      <c r="J45" s="40">
        <v>1.629610577037E12</v>
      </c>
      <c r="K45" s="8" t="b">
        <f t="shared" si="3"/>
        <v>1</v>
      </c>
      <c r="L45" s="39" t="s">
        <v>37</v>
      </c>
      <c r="M45" s="40">
        <v>220.0</v>
      </c>
      <c r="N45" s="41" t="s">
        <v>678</v>
      </c>
      <c r="O45" s="40">
        <v>1.629610976226E12</v>
      </c>
      <c r="P45" s="8" t="b">
        <f t="shared" si="4"/>
        <v>1</v>
      </c>
      <c r="Q45" s="39" t="s">
        <v>106</v>
      </c>
      <c r="R45" s="40">
        <v>598.0</v>
      </c>
      <c r="S45" s="41" t="s">
        <v>682</v>
      </c>
      <c r="T45" s="40">
        <v>1.629617812357E12</v>
      </c>
      <c r="U45" s="8" t="b">
        <f t="shared" si="5"/>
        <v>1</v>
      </c>
      <c r="V45" s="39" t="s">
        <v>142</v>
      </c>
      <c r="W45" s="40">
        <v>292.0</v>
      </c>
      <c r="X45" s="41" t="s">
        <v>679</v>
      </c>
      <c r="Y45" s="40">
        <v>1.6296182533E12</v>
      </c>
      <c r="Z45" s="8" t="b">
        <f t="shared" si="6"/>
        <v>1</v>
      </c>
      <c r="AA45" s="39" t="s">
        <v>106</v>
      </c>
      <c r="AB45" s="40">
        <v>568.0</v>
      </c>
      <c r="AC45" s="41" t="s">
        <v>683</v>
      </c>
      <c r="AD45" s="40">
        <v>1.629618660532E12</v>
      </c>
      <c r="AE45" s="8" t="b">
        <f t="shared" si="7"/>
        <v>1</v>
      </c>
      <c r="AF45" s="39" t="s">
        <v>26</v>
      </c>
      <c r="AG45" s="40">
        <v>153.0</v>
      </c>
      <c r="AH45" s="41" t="s">
        <v>677</v>
      </c>
      <c r="AI45" s="40">
        <v>1.629623163609E12</v>
      </c>
      <c r="AJ45" s="8" t="b">
        <f t="shared" si="8"/>
        <v>1</v>
      </c>
      <c r="AK45" s="39" t="s">
        <v>106</v>
      </c>
      <c r="AL45" s="40">
        <v>1653.0</v>
      </c>
      <c r="AM45" s="41" t="s">
        <v>684</v>
      </c>
      <c r="AN45" s="40">
        <v>1.62962395137E12</v>
      </c>
      <c r="AO45" s="8" t="b">
        <f t="shared" si="9"/>
        <v>1</v>
      </c>
      <c r="AP45" s="39" t="s">
        <v>92</v>
      </c>
      <c r="AQ45" s="40">
        <v>217.0</v>
      </c>
      <c r="AR45" s="41" t="s">
        <v>680</v>
      </c>
      <c r="AS45" s="40">
        <v>1.629624330284E12</v>
      </c>
    </row>
    <row r="46">
      <c r="A46" s="8" t="b">
        <f t="shared" si="1"/>
        <v>1</v>
      </c>
      <c r="B46" s="39" t="s">
        <v>47</v>
      </c>
      <c r="C46" s="40">
        <v>171.0</v>
      </c>
      <c r="D46" s="41" t="s">
        <v>675</v>
      </c>
      <c r="E46" s="40">
        <v>1.629610146614E12</v>
      </c>
      <c r="F46" s="8" t="b">
        <f t="shared" si="2"/>
        <v>1</v>
      </c>
      <c r="G46" s="39" t="s">
        <v>47</v>
      </c>
      <c r="H46" s="40">
        <v>222.0</v>
      </c>
      <c r="I46" s="41" t="s">
        <v>681</v>
      </c>
      <c r="J46" s="40">
        <v>1.62961057726E12</v>
      </c>
      <c r="K46" s="8" t="b">
        <f t="shared" si="3"/>
        <v>1</v>
      </c>
      <c r="L46" s="39" t="s">
        <v>47</v>
      </c>
      <c r="M46" s="40">
        <v>255.0</v>
      </c>
      <c r="N46" s="41" t="s">
        <v>678</v>
      </c>
      <c r="O46" s="40">
        <v>1.62961097648E12</v>
      </c>
      <c r="P46" s="8" t="b">
        <f t="shared" si="4"/>
        <v>1</v>
      </c>
      <c r="Q46" s="39" t="s">
        <v>37</v>
      </c>
      <c r="R46" s="40">
        <v>209.0</v>
      </c>
      <c r="S46" s="41" t="s">
        <v>682</v>
      </c>
      <c r="T46" s="40">
        <v>1.62961781257E12</v>
      </c>
      <c r="U46" s="8" t="b">
        <f t="shared" si="5"/>
        <v>1</v>
      </c>
      <c r="V46" s="39" t="s">
        <v>142</v>
      </c>
      <c r="W46" s="40">
        <v>160.0</v>
      </c>
      <c r="X46" s="41" t="s">
        <v>679</v>
      </c>
      <c r="Y46" s="40">
        <v>1.629618253462E12</v>
      </c>
      <c r="Z46" s="8" t="b">
        <f t="shared" si="6"/>
        <v>1</v>
      </c>
      <c r="AA46" s="39" t="s">
        <v>37</v>
      </c>
      <c r="AB46" s="40">
        <v>217.0</v>
      </c>
      <c r="AC46" s="41" t="s">
        <v>683</v>
      </c>
      <c r="AD46" s="40">
        <v>1.629618660746E12</v>
      </c>
      <c r="AE46" s="8" t="b">
        <f t="shared" si="7"/>
        <v>1</v>
      </c>
      <c r="AF46" s="39" t="s">
        <v>26</v>
      </c>
      <c r="AG46" s="40">
        <v>267.0</v>
      </c>
      <c r="AH46" s="41" t="s">
        <v>677</v>
      </c>
      <c r="AI46" s="40">
        <v>1.629623163864E12</v>
      </c>
      <c r="AJ46" s="8" t="b">
        <f t="shared" si="8"/>
        <v>1</v>
      </c>
      <c r="AK46" s="39" t="s">
        <v>92</v>
      </c>
      <c r="AL46" s="40">
        <v>694.0</v>
      </c>
      <c r="AM46" s="41" t="s">
        <v>685</v>
      </c>
      <c r="AN46" s="40">
        <v>1.629623952049E12</v>
      </c>
      <c r="AO46" s="8" t="b">
        <f t="shared" si="9"/>
        <v>1</v>
      </c>
      <c r="AP46" s="39" t="s">
        <v>97</v>
      </c>
      <c r="AQ46" s="40">
        <v>182.0</v>
      </c>
      <c r="AR46" s="41" t="s">
        <v>680</v>
      </c>
      <c r="AS46" s="40">
        <v>1.629624330464E12</v>
      </c>
    </row>
    <row r="47">
      <c r="A47" s="8" t="b">
        <f t="shared" si="1"/>
        <v>1</v>
      </c>
      <c r="B47" s="39" t="s">
        <v>153</v>
      </c>
      <c r="C47" s="40">
        <v>1368.0</v>
      </c>
      <c r="D47" s="41" t="s">
        <v>686</v>
      </c>
      <c r="E47" s="40">
        <v>1.629610147989E12</v>
      </c>
      <c r="F47" s="8" t="b">
        <f t="shared" si="2"/>
        <v>1</v>
      </c>
      <c r="G47" s="39" t="s">
        <v>170</v>
      </c>
      <c r="H47" s="40">
        <v>1024.0</v>
      </c>
      <c r="I47" s="41" t="s">
        <v>687</v>
      </c>
      <c r="J47" s="40">
        <v>1.629610578297E12</v>
      </c>
      <c r="K47" s="8" t="b">
        <f t="shared" si="3"/>
        <v>1</v>
      </c>
      <c r="L47" s="39" t="s">
        <v>220</v>
      </c>
      <c r="M47" s="40">
        <v>2298.0</v>
      </c>
      <c r="N47" s="41" t="s">
        <v>688</v>
      </c>
      <c r="O47" s="40">
        <v>1.629610978784E12</v>
      </c>
      <c r="P47" s="8" t="b">
        <f t="shared" si="4"/>
        <v>1</v>
      </c>
      <c r="Q47" s="39" t="s">
        <v>47</v>
      </c>
      <c r="R47" s="40">
        <v>130.0</v>
      </c>
      <c r="S47" s="41" t="s">
        <v>682</v>
      </c>
      <c r="T47" s="40">
        <v>1.629617812697E12</v>
      </c>
      <c r="U47" s="8" t="b">
        <f t="shared" si="5"/>
        <v>1</v>
      </c>
      <c r="V47" s="39" t="s">
        <v>47</v>
      </c>
      <c r="W47" s="40">
        <v>492.0</v>
      </c>
      <c r="X47" s="41" t="s">
        <v>679</v>
      </c>
      <c r="Y47" s="40">
        <v>1.629618253953E12</v>
      </c>
      <c r="Z47" s="8" t="b">
        <f t="shared" si="6"/>
        <v>1</v>
      </c>
      <c r="AA47" s="39" t="s">
        <v>47</v>
      </c>
      <c r="AB47" s="40">
        <v>138.0</v>
      </c>
      <c r="AC47" s="41" t="s">
        <v>683</v>
      </c>
      <c r="AD47" s="40">
        <v>1.629618660883E12</v>
      </c>
      <c r="AE47" s="8" t="b">
        <f t="shared" si="7"/>
        <v>1</v>
      </c>
      <c r="AF47" s="39" t="s">
        <v>37</v>
      </c>
      <c r="AG47" s="40">
        <v>243.0</v>
      </c>
      <c r="AH47" s="41" t="s">
        <v>689</v>
      </c>
      <c r="AI47" s="40">
        <v>1.629623164105E12</v>
      </c>
      <c r="AJ47" s="8" t="b">
        <f t="shared" si="8"/>
        <v>1</v>
      </c>
      <c r="AK47" s="39" t="s">
        <v>47</v>
      </c>
      <c r="AL47" s="40">
        <v>245.0</v>
      </c>
      <c r="AM47" s="41" t="s">
        <v>685</v>
      </c>
      <c r="AN47" s="40">
        <v>1.629623952295E12</v>
      </c>
      <c r="AO47" s="8" t="b">
        <f t="shared" si="9"/>
        <v>1</v>
      </c>
      <c r="AP47" s="39" t="s">
        <v>100</v>
      </c>
      <c r="AQ47" s="40">
        <v>217.0</v>
      </c>
      <c r="AR47" s="41" t="s">
        <v>680</v>
      </c>
      <c r="AS47" s="40">
        <v>1.629624330683E12</v>
      </c>
    </row>
    <row r="48">
      <c r="A48" s="8" t="b">
        <f t="shared" si="1"/>
        <v>1</v>
      </c>
      <c r="B48" s="39" t="s">
        <v>176</v>
      </c>
      <c r="C48" s="40">
        <v>1205.0</v>
      </c>
      <c r="D48" s="41" t="s">
        <v>690</v>
      </c>
      <c r="E48" s="40">
        <v>1.629610149177E12</v>
      </c>
      <c r="F48" s="8" t="b">
        <f t="shared" si="2"/>
        <v>1</v>
      </c>
      <c r="G48" s="39" t="s">
        <v>176</v>
      </c>
      <c r="H48" s="40">
        <v>1221.0</v>
      </c>
      <c r="I48" s="41" t="s">
        <v>691</v>
      </c>
      <c r="J48" s="40">
        <v>1.629610579506E12</v>
      </c>
      <c r="K48" s="8" t="b">
        <f t="shared" si="3"/>
        <v>1</v>
      </c>
      <c r="L48" s="39" t="s">
        <v>176</v>
      </c>
      <c r="M48" s="40">
        <v>1113.0</v>
      </c>
      <c r="N48" s="41" t="s">
        <v>692</v>
      </c>
      <c r="O48" s="40">
        <v>1.62961097989E12</v>
      </c>
      <c r="P48" s="8" t="b">
        <f t="shared" si="4"/>
        <v>0</v>
      </c>
      <c r="Q48" s="39" t="s">
        <v>115</v>
      </c>
      <c r="R48" s="40">
        <v>455.0</v>
      </c>
      <c r="S48" s="41" t="s">
        <v>693</v>
      </c>
      <c r="T48" s="40">
        <v>1.629617813153E12</v>
      </c>
      <c r="U48" s="8" t="b">
        <f t="shared" si="5"/>
        <v>1</v>
      </c>
      <c r="V48" s="39" t="s">
        <v>694</v>
      </c>
      <c r="W48" s="40">
        <v>110.0</v>
      </c>
      <c r="X48" s="41" t="s">
        <v>695</v>
      </c>
      <c r="Y48" s="40">
        <v>1.629618254064E12</v>
      </c>
      <c r="Z48" s="8" t="b">
        <f t="shared" si="6"/>
        <v>0</v>
      </c>
      <c r="AA48" s="39" t="s">
        <v>115</v>
      </c>
      <c r="AB48" s="40">
        <v>624.0</v>
      </c>
      <c r="AC48" s="41" t="s">
        <v>696</v>
      </c>
      <c r="AD48" s="40">
        <v>1.629618661507E12</v>
      </c>
      <c r="AE48" s="8" t="b">
        <f t="shared" si="7"/>
        <v>1</v>
      </c>
      <c r="AF48" s="39" t="s">
        <v>47</v>
      </c>
      <c r="AG48" s="40">
        <v>146.0</v>
      </c>
      <c r="AH48" s="41" t="s">
        <v>689</v>
      </c>
      <c r="AI48" s="40">
        <v>1.629623164252E12</v>
      </c>
      <c r="AJ48" s="8" t="b">
        <f t="shared" si="8"/>
        <v>1</v>
      </c>
      <c r="AK48" s="39" t="s">
        <v>92</v>
      </c>
      <c r="AL48" s="40">
        <v>433.0</v>
      </c>
      <c r="AM48" s="41" t="s">
        <v>685</v>
      </c>
      <c r="AN48" s="40">
        <v>1.629623952728E12</v>
      </c>
      <c r="AO48" s="8" t="b">
        <f t="shared" si="9"/>
        <v>1</v>
      </c>
      <c r="AP48" s="39" t="s">
        <v>47</v>
      </c>
      <c r="AQ48" s="40">
        <v>222.0</v>
      </c>
      <c r="AR48" s="41" t="s">
        <v>680</v>
      </c>
      <c r="AS48" s="40">
        <v>1.629624330904E12</v>
      </c>
    </row>
    <row r="49">
      <c r="A49" s="8" t="b">
        <f t="shared" si="1"/>
        <v>1</v>
      </c>
      <c r="B49" s="39" t="s">
        <v>145</v>
      </c>
      <c r="C49" s="40">
        <v>1323.0</v>
      </c>
      <c r="D49" s="41" t="s">
        <v>697</v>
      </c>
      <c r="E49" s="40">
        <v>1.629610150513E12</v>
      </c>
      <c r="F49" s="8" t="b">
        <f t="shared" si="2"/>
        <v>1</v>
      </c>
      <c r="G49" s="39" t="s">
        <v>145</v>
      </c>
      <c r="H49" s="40">
        <v>293.0</v>
      </c>
      <c r="I49" s="41" t="s">
        <v>691</v>
      </c>
      <c r="J49" s="40">
        <v>1.629610579799E12</v>
      </c>
      <c r="K49" s="8" t="b">
        <f t="shared" si="3"/>
        <v>1</v>
      </c>
      <c r="L49" s="39" t="s">
        <v>142</v>
      </c>
      <c r="M49" s="40">
        <v>291.0</v>
      </c>
      <c r="N49" s="41" t="s">
        <v>698</v>
      </c>
      <c r="O49" s="40">
        <v>1.62961098018E12</v>
      </c>
      <c r="P49" s="8" t="b">
        <f t="shared" si="4"/>
        <v>0</v>
      </c>
      <c r="Q49" s="39" t="s">
        <v>13</v>
      </c>
      <c r="R49" s="40">
        <v>159.0</v>
      </c>
      <c r="S49" s="41" t="s">
        <v>693</v>
      </c>
      <c r="T49" s="40">
        <v>1.62961781331E12</v>
      </c>
      <c r="U49" s="8" t="b">
        <f t="shared" si="5"/>
        <v>1</v>
      </c>
      <c r="V49" s="39" t="s">
        <v>47</v>
      </c>
      <c r="W49" s="40">
        <v>327.0</v>
      </c>
      <c r="X49" s="41" t="s">
        <v>695</v>
      </c>
      <c r="Y49" s="40">
        <v>1.629618254387E12</v>
      </c>
      <c r="Z49" s="8" t="b">
        <f t="shared" si="6"/>
        <v>0</v>
      </c>
      <c r="AA49" s="39" t="s">
        <v>13</v>
      </c>
      <c r="AB49" s="40">
        <v>92.0</v>
      </c>
      <c r="AC49" s="41" t="s">
        <v>696</v>
      </c>
      <c r="AD49" s="40">
        <v>1.629618661601E12</v>
      </c>
      <c r="AE49" s="8" t="b">
        <f t="shared" si="7"/>
        <v>1</v>
      </c>
      <c r="AF49" s="39" t="s">
        <v>92</v>
      </c>
      <c r="AG49" s="40">
        <v>289.0</v>
      </c>
      <c r="AH49" s="41" t="s">
        <v>689</v>
      </c>
      <c r="AI49" s="40">
        <v>1.629623164539E12</v>
      </c>
      <c r="AJ49" s="8" t="b">
        <f t="shared" si="8"/>
        <v>1</v>
      </c>
      <c r="AK49" s="39" t="s">
        <v>106</v>
      </c>
      <c r="AL49" s="40">
        <v>136.0</v>
      </c>
      <c r="AM49" s="41" t="s">
        <v>685</v>
      </c>
      <c r="AN49" s="40">
        <v>1.629623952883E12</v>
      </c>
      <c r="AO49" s="8" t="b">
        <f t="shared" si="9"/>
        <v>1</v>
      </c>
      <c r="AP49" s="39" t="s">
        <v>106</v>
      </c>
      <c r="AQ49" s="40">
        <v>105.0</v>
      </c>
      <c r="AR49" s="41" t="s">
        <v>699</v>
      </c>
      <c r="AS49" s="40">
        <v>1.629624331025E12</v>
      </c>
    </row>
    <row r="50">
      <c r="A50" s="8" t="b">
        <f t="shared" si="1"/>
        <v>1</v>
      </c>
      <c r="B50" s="39" t="s">
        <v>176</v>
      </c>
      <c r="C50" s="40">
        <v>219.0</v>
      </c>
      <c r="D50" s="41" t="s">
        <v>697</v>
      </c>
      <c r="E50" s="40">
        <v>1.629610150735E12</v>
      </c>
      <c r="F50" s="8" t="b">
        <f t="shared" si="2"/>
        <v>1</v>
      </c>
      <c r="G50" s="39" t="s">
        <v>188</v>
      </c>
      <c r="H50" s="40">
        <v>97.0</v>
      </c>
      <c r="I50" s="41" t="s">
        <v>691</v>
      </c>
      <c r="J50" s="40">
        <v>1.629610579907E12</v>
      </c>
      <c r="K50" s="8" t="b">
        <f t="shared" si="3"/>
        <v>1</v>
      </c>
      <c r="L50" s="39" t="s">
        <v>188</v>
      </c>
      <c r="M50" s="40">
        <v>229.0</v>
      </c>
      <c r="N50" s="41" t="s">
        <v>698</v>
      </c>
      <c r="O50" s="40">
        <v>1.629610980422E12</v>
      </c>
      <c r="P50" s="8" t="b">
        <f t="shared" si="4"/>
        <v>0</v>
      </c>
      <c r="Q50" s="39" t="s">
        <v>49</v>
      </c>
      <c r="R50" s="40">
        <v>76.0</v>
      </c>
      <c r="S50" s="41" t="s">
        <v>693</v>
      </c>
      <c r="T50" s="40">
        <v>1.629617813402E12</v>
      </c>
      <c r="U50" s="8" t="b">
        <f t="shared" si="5"/>
        <v>1</v>
      </c>
      <c r="V50" s="39" t="s">
        <v>106</v>
      </c>
      <c r="W50" s="40">
        <v>716.0</v>
      </c>
      <c r="X50" s="41" t="s">
        <v>700</v>
      </c>
      <c r="Y50" s="40">
        <v>1.629618255106E12</v>
      </c>
      <c r="Z50" s="8" t="b">
        <f t="shared" si="6"/>
        <v>0</v>
      </c>
      <c r="AA50" s="39" t="s">
        <v>49</v>
      </c>
      <c r="AB50" s="40">
        <v>101.0</v>
      </c>
      <c r="AC50" s="41" t="s">
        <v>696</v>
      </c>
      <c r="AD50" s="40">
        <v>1.629618661715E12</v>
      </c>
      <c r="AE50" s="8" t="b">
        <f t="shared" si="7"/>
        <v>1</v>
      </c>
      <c r="AF50" s="39" t="s">
        <v>97</v>
      </c>
      <c r="AG50" s="40">
        <v>133.0</v>
      </c>
      <c r="AH50" s="41" t="s">
        <v>689</v>
      </c>
      <c r="AI50" s="40">
        <v>1.629623164673E12</v>
      </c>
      <c r="AJ50" s="8" t="b">
        <f t="shared" si="8"/>
        <v>1</v>
      </c>
      <c r="AK50" s="39" t="s">
        <v>37</v>
      </c>
      <c r="AL50" s="40">
        <v>705.0</v>
      </c>
      <c r="AM50" s="41" t="s">
        <v>701</v>
      </c>
      <c r="AN50" s="40">
        <v>1.629623953579E12</v>
      </c>
      <c r="AO50" s="8" t="b">
        <f t="shared" si="9"/>
        <v>1</v>
      </c>
      <c r="AP50" s="39" t="s">
        <v>37</v>
      </c>
      <c r="AQ50" s="40">
        <v>225.0</v>
      </c>
      <c r="AR50" s="41" t="s">
        <v>699</v>
      </c>
      <c r="AS50" s="40">
        <v>1.629624331239E12</v>
      </c>
    </row>
    <row r="51">
      <c r="A51" s="8" t="b">
        <f t="shared" si="1"/>
        <v>1</v>
      </c>
      <c r="B51" s="39" t="s">
        <v>702</v>
      </c>
      <c r="C51" s="40">
        <v>232.0</v>
      </c>
      <c r="D51" s="41" t="s">
        <v>697</v>
      </c>
      <c r="E51" s="40">
        <v>1.629610150953E12</v>
      </c>
      <c r="F51" s="8" t="b">
        <f t="shared" si="2"/>
        <v>1</v>
      </c>
      <c r="G51" s="39" t="s">
        <v>47</v>
      </c>
      <c r="H51" s="40">
        <v>242.0</v>
      </c>
      <c r="I51" s="41" t="s">
        <v>703</v>
      </c>
      <c r="J51" s="40">
        <v>1.629610580138E12</v>
      </c>
      <c r="K51" s="8" t="b">
        <f t="shared" si="3"/>
        <v>1</v>
      </c>
      <c r="L51" s="39" t="s">
        <v>188</v>
      </c>
      <c r="M51" s="40">
        <v>70.0</v>
      </c>
      <c r="N51" s="41" t="s">
        <v>698</v>
      </c>
      <c r="O51" s="40">
        <v>1.629610980486E12</v>
      </c>
      <c r="P51" s="8" t="b">
        <f t="shared" si="4"/>
        <v>0</v>
      </c>
      <c r="Q51" s="39" t="s">
        <v>125</v>
      </c>
      <c r="R51" s="40">
        <v>101.0</v>
      </c>
      <c r="S51" s="41" t="s">
        <v>693</v>
      </c>
      <c r="T51" s="40">
        <v>1.629617813489E12</v>
      </c>
      <c r="U51" s="8" t="b">
        <f t="shared" si="5"/>
        <v>1</v>
      </c>
      <c r="V51" s="39" t="s">
        <v>37</v>
      </c>
      <c r="W51" s="40">
        <v>261.0</v>
      </c>
      <c r="X51" s="41" t="s">
        <v>700</v>
      </c>
      <c r="Y51" s="40">
        <v>1.62961825537E12</v>
      </c>
      <c r="Z51" s="8" t="b">
        <f t="shared" si="6"/>
        <v>0</v>
      </c>
      <c r="AA51" s="39" t="s">
        <v>125</v>
      </c>
      <c r="AB51" s="40">
        <v>113.0</v>
      </c>
      <c r="AC51" s="41" t="s">
        <v>696</v>
      </c>
      <c r="AD51" s="40">
        <v>1.629618661815E12</v>
      </c>
      <c r="AE51" s="8" t="b">
        <f t="shared" si="7"/>
        <v>1</v>
      </c>
      <c r="AF51" s="39" t="s">
        <v>100</v>
      </c>
      <c r="AG51" s="40">
        <v>188.0</v>
      </c>
      <c r="AH51" s="41" t="s">
        <v>689</v>
      </c>
      <c r="AI51" s="40">
        <v>1.629623164862E12</v>
      </c>
      <c r="AJ51" s="8" t="b">
        <f t="shared" si="8"/>
        <v>1</v>
      </c>
      <c r="AK51" s="39" t="s">
        <v>47</v>
      </c>
      <c r="AL51" s="40">
        <v>308.0</v>
      </c>
      <c r="AM51" s="41" t="s">
        <v>701</v>
      </c>
      <c r="AN51" s="40">
        <v>1.629623953878E12</v>
      </c>
      <c r="AO51" s="8" t="b">
        <f t="shared" si="9"/>
        <v>1</v>
      </c>
      <c r="AP51" s="39" t="s">
        <v>47</v>
      </c>
      <c r="AQ51" s="40">
        <v>172.0</v>
      </c>
      <c r="AR51" s="41" t="s">
        <v>699</v>
      </c>
      <c r="AS51" s="40">
        <v>1.629624331407E12</v>
      </c>
    </row>
    <row r="52">
      <c r="A52" s="8" t="b">
        <f t="shared" si="1"/>
        <v>1</v>
      </c>
      <c r="B52" s="39" t="s">
        <v>188</v>
      </c>
      <c r="C52" s="40">
        <v>152.0</v>
      </c>
      <c r="D52" s="41" t="s">
        <v>704</v>
      </c>
      <c r="E52" s="40">
        <v>1.629610151103E12</v>
      </c>
      <c r="F52" s="8" t="b">
        <f t="shared" si="2"/>
        <v>1</v>
      </c>
      <c r="G52" s="39" t="s">
        <v>195</v>
      </c>
      <c r="H52" s="40">
        <v>749.0</v>
      </c>
      <c r="I52" s="41" t="s">
        <v>703</v>
      </c>
      <c r="J52" s="40">
        <v>1.629610580887E12</v>
      </c>
      <c r="K52" s="8" t="b">
        <f t="shared" si="3"/>
        <v>1</v>
      </c>
      <c r="L52" s="39" t="s">
        <v>188</v>
      </c>
      <c r="M52" s="40">
        <v>1444.0</v>
      </c>
      <c r="N52" s="41" t="s">
        <v>705</v>
      </c>
      <c r="O52" s="40">
        <v>1.629610981927E12</v>
      </c>
      <c r="P52" s="8" t="b">
        <f t="shared" si="4"/>
        <v>0</v>
      </c>
      <c r="Q52" s="39" t="s">
        <v>131</v>
      </c>
      <c r="R52" s="40">
        <v>183.0</v>
      </c>
      <c r="S52" s="41" t="s">
        <v>693</v>
      </c>
      <c r="T52" s="40">
        <v>1.62961781367E12</v>
      </c>
      <c r="U52" s="8" t="b">
        <f t="shared" si="5"/>
        <v>1</v>
      </c>
      <c r="V52" s="39" t="s">
        <v>47</v>
      </c>
      <c r="W52" s="40">
        <v>263.0</v>
      </c>
      <c r="X52" s="41" t="s">
        <v>700</v>
      </c>
      <c r="Y52" s="40">
        <v>1.629618255633E12</v>
      </c>
      <c r="Z52" s="8" t="b">
        <f t="shared" si="6"/>
        <v>0</v>
      </c>
      <c r="AA52" s="39" t="s">
        <v>131</v>
      </c>
      <c r="AB52" s="40">
        <v>171.0</v>
      </c>
      <c r="AC52" s="41" t="s">
        <v>696</v>
      </c>
      <c r="AD52" s="40">
        <v>1.629618661985E12</v>
      </c>
      <c r="AE52" s="8" t="b">
        <f t="shared" si="7"/>
        <v>1</v>
      </c>
      <c r="AF52" s="39" t="s">
        <v>47</v>
      </c>
      <c r="AG52" s="40">
        <v>244.0</v>
      </c>
      <c r="AH52" s="41" t="s">
        <v>706</v>
      </c>
      <c r="AI52" s="40">
        <v>1.629623165107E12</v>
      </c>
      <c r="AJ52" s="8" t="b">
        <f t="shared" si="8"/>
        <v>0</v>
      </c>
      <c r="AK52" s="39" t="s">
        <v>115</v>
      </c>
      <c r="AL52" s="40">
        <v>590.0</v>
      </c>
      <c r="AM52" s="41" t="s">
        <v>707</v>
      </c>
      <c r="AN52" s="40">
        <v>1.629623954467E12</v>
      </c>
      <c r="AO52" s="8" t="b">
        <f t="shared" si="9"/>
        <v>0</v>
      </c>
      <c r="AP52" s="39" t="s">
        <v>115</v>
      </c>
      <c r="AQ52" s="40">
        <v>646.0</v>
      </c>
      <c r="AR52" s="41" t="s">
        <v>708</v>
      </c>
      <c r="AS52" s="40">
        <v>1.629624332088E12</v>
      </c>
    </row>
    <row r="53">
      <c r="A53" s="8" t="b">
        <f t="shared" si="1"/>
        <v>1</v>
      </c>
      <c r="B53" s="39" t="s">
        <v>702</v>
      </c>
      <c r="C53" s="40">
        <v>372.0</v>
      </c>
      <c r="D53" s="41" t="s">
        <v>704</v>
      </c>
      <c r="E53" s="40">
        <v>1.62961015149E12</v>
      </c>
      <c r="F53" s="8" t="b">
        <f t="shared" si="2"/>
        <v>1</v>
      </c>
      <c r="G53" s="39" t="s">
        <v>62</v>
      </c>
      <c r="H53" s="40">
        <v>175.0</v>
      </c>
      <c r="I53" s="41" t="s">
        <v>709</v>
      </c>
      <c r="J53" s="40">
        <v>1.629610581062E12</v>
      </c>
      <c r="K53" s="8" t="b">
        <f t="shared" si="3"/>
        <v>1</v>
      </c>
      <c r="L53" s="39" t="s">
        <v>47</v>
      </c>
      <c r="M53" s="40">
        <v>707.0</v>
      </c>
      <c r="N53" s="41" t="s">
        <v>710</v>
      </c>
      <c r="O53" s="40">
        <v>1.629610982631E12</v>
      </c>
      <c r="P53" s="8" t="b">
        <f t="shared" si="4"/>
        <v>1</v>
      </c>
      <c r="Q53" s="39" t="s">
        <v>47</v>
      </c>
      <c r="R53" s="40">
        <v>129.0</v>
      </c>
      <c r="S53" s="41" t="s">
        <v>693</v>
      </c>
      <c r="T53" s="40">
        <v>1.629617813803E12</v>
      </c>
      <c r="U53" s="8" t="b">
        <f t="shared" si="5"/>
        <v>1</v>
      </c>
      <c r="V53" s="39" t="s">
        <v>149</v>
      </c>
      <c r="W53" s="40">
        <v>4262.0</v>
      </c>
      <c r="X53" s="41" t="s">
        <v>711</v>
      </c>
      <c r="Y53" s="40">
        <v>1.629618259892E12</v>
      </c>
      <c r="Z53" s="8" t="b">
        <f t="shared" si="6"/>
        <v>1</v>
      </c>
      <c r="AA53" s="39" t="s">
        <v>47</v>
      </c>
      <c r="AB53" s="40">
        <v>95.0</v>
      </c>
      <c r="AC53" s="41" t="s">
        <v>712</v>
      </c>
      <c r="AD53" s="40">
        <v>1.629618662077E12</v>
      </c>
      <c r="AE53" s="8" t="b">
        <f t="shared" si="7"/>
        <v>1</v>
      </c>
      <c r="AF53" s="39" t="s">
        <v>106</v>
      </c>
      <c r="AG53" s="40">
        <v>220.0</v>
      </c>
      <c r="AH53" s="41" t="s">
        <v>706</v>
      </c>
      <c r="AI53" s="40">
        <v>1.629623165326E12</v>
      </c>
      <c r="AJ53" s="8" t="b">
        <f t="shared" si="8"/>
        <v>0</v>
      </c>
      <c r="AK53" s="39" t="s">
        <v>13</v>
      </c>
      <c r="AL53" s="40">
        <v>159.0</v>
      </c>
      <c r="AM53" s="41" t="s">
        <v>707</v>
      </c>
      <c r="AN53" s="40">
        <v>1.629623954622E12</v>
      </c>
      <c r="AO53" s="8" t="b">
        <f t="shared" si="9"/>
        <v>1</v>
      </c>
      <c r="AP53" s="39" t="s">
        <v>127</v>
      </c>
      <c r="AQ53" s="40">
        <v>573.0</v>
      </c>
      <c r="AR53" s="41" t="s">
        <v>708</v>
      </c>
      <c r="AS53" s="40">
        <v>1.629624332626E12</v>
      </c>
    </row>
    <row r="54">
      <c r="A54" s="8" t="b">
        <f t="shared" si="1"/>
        <v>1</v>
      </c>
      <c r="B54" s="39" t="s">
        <v>176</v>
      </c>
      <c r="C54" s="40">
        <v>154.0</v>
      </c>
      <c r="D54" s="41" t="s">
        <v>704</v>
      </c>
      <c r="E54" s="40">
        <v>1.629610151628E12</v>
      </c>
      <c r="F54" s="8" t="b">
        <f t="shared" si="2"/>
        <v>1</v>
      </c>
      <c r="G54" s="39" t="s">
        <v>47</v>
      </c>
      <c r="H54" s="40">
        <v>230.0</v>
      </c>
      <c r="I54" s="41" t="s">
        <v>709</v>
      </c>
      <c r="J54" s="40">
        <v>1.629610581292E12</v>
      </c>
      <c r="K54" s="8" t="b">
        <f t="shared" si="3"/>
        <v>1</v>
      </c>
      <c r="L54" s="39" t="s">
        <v>195</v>
      </c>
      <c r="M54" s="40">
        <v>335.0</v>
      </c>
      <c r="N54" s="41" t="s">
        <v>710</v>
      </c>
      <c r="O54" s="40">
        <v>1.629610982979E12</v>
      </c>
      <c r="P54" s="8" t="b">
        <f t="shared" si="4"/>
        <v>0</v>
      </c>
      <c r="Q54" s="39" t="s">
        <v>137</v>
      </c>
      <c r="R54" s="40">
        <v>683.0</v>
      </c>
      <c r="S54" s="41" t="s">
        <v>713</v>
      </c>
      <c r="T54" s="40">
        <v>1.629617814483E12</v>
      </c>
      <c r="U54" s="8" t="b">
        <f t="shared" si="5"/>
        <v>1</v>
      </c>
      <c r="V54" s="39" t="s">
        <v>176</v>
      </c>
      <c r="W54" s="40">
        <v>772.0</v>
      </c>
      <c r="X54" s="41" t="s">
        <v>714</v>
      </c>
      <c r="Y54" s="40">
        <v>1.629618260662E12</v>
      </c>
      <c r="Z54" s="8" t="b">
        <f t="shared" si="6"/>
        <v>0</v>
      </c>
      <c r="AA54" s="39" t="s">
        <v>134</v>
      </c>
      <c r="AB54" s="40">
        <v>768.0</v>
      </c>
      <c r="AC54" s="41" t="s">
        <v>712</v>
      </c>
      <c r="AD54" s="40">
        <v>1.629618662848E12</v>
      </c>
      <c r="AE54" s="8" t="b">
        <f t="shared" si="7"/>
        <v>1</v>
      </c>
      <c r="AF54" s="39" t="s">
        <v>37</v>
      </c>
      <c r="AG54" s="40">
        <v>218.0</v>
      </c>
      <c r="AH54" s="41" t="s">
        <v>706</v>
      </c>
      <c r="AI54" s="40">
        <v>1.629623165543E12</v>
      </c>
      <c r="AJ54" s="8" t="b">
        <f t="shared" si="8"/>
        <v>0</v>
      </c>
      <c r="AK54" s="39" t="s">
        <v>49</v>
      </c>
      <c r="AL54" s="40">
        <v>33.0</v>
      </c>
      <c r="AM54" s="41" t="s">
        <v>707</v>
      </c>
      <c r="AN54" s="40">
        <v>1.629623954679E12</v>
      </c>
      <c r="AO54" s="8" t="b">
        <f t="shared" si="9"/>
        <v>0</v>
      </c>
      <c r="AP54" s="39" t="s">
        <v>115</v>
      </c>
      <c r="AQ54" s="40">
        <v>478.0</v>
      </c>
      <c r="AR54" s="41" t="s">
        <v>715</v>
      </c>
      <c r="AS54" s="40">
        <v>1.629624333122E12</v>
      </c>
    </row>
    <row r="55">
      <c r="A55" s="8" t="b">
        <f t="shared" si="1"/>
        <v>1</v>
      </c>
      <c r="B55" s="39" t="s">
        <v>142</v>
      </c>
      <c r="C55" s="40">
        <v>242.0</v>
      </c>
      <c r="D55" s="41" t="s">
        <v>704</v>
      </c>
      <c r="E55" s="40">
        <v>1.629610151871E12</v>
      </c>
      <c r="F55" s="8" t="b">
        <f t="shared" si="2"/>
        <v>1</v>
      </c>
      <c r="G55" s="39" t="s">
        <v>97</v>
      </c>
      <c r="H55" s="40">
        <v>255.0</v>
      </c>
      <c r="I55" s="41" t="s">
        <v>709</v>
      </c>
      <c r="J55" s="40">
        <v>1.629610581548E12</v>
      </c>
      <c r="K55" s="8" t="b">
        <f t="shared" si="3"/>
        <v>1</v>
      </c>
      <c r="L55" s="39" t="s">
        <v>62</v>
      </c>
      <c r="M55" s="40">
        <v>141.0</v>
      </c>
      <c r="N55" s="41" t="s">
        <v>716</v>
      </c>
      <c r="O55" s="40">
        <v>1.629610983113E12</v>
      </c>
      <c r="P55" s="8" t="b">
        <f t="shared" si="4"/>
        <v>1</v>
      </c>
      <c r="Q55" s="39" t="s">
        <v>142</v>
      </c>
      <c r="R55" s="40">
        <v>319.0</v>
      </c>
      <c r="S55" s="41" t="s">
        <v>713</v>
      </c>
      <c r="T55" s="40">
        <v>1.629617814802E12</v>
      </c>
      <c r="U55" s="8" t="b">
        <f t="shared" si="5"/>
        <v>1</v>
      </c>
      <c r="V55" s="39" t="s">
        <v>717</v>
      </c>
      <c r="W55" s="40">
        <v>333.0</v>
      </c>
      <c r="X55" s="41" t="s">
        <v>714</v>
      </c>
      <c r="Y55" s="40">
        <v>1.629618260996E12</v>
      </c>
      <c r="Z55" s="8" t="b">
        <f t="shared" si="6"/>
        <v>1</v>
      </c>
      <c r="AA55" s="39" t="s">
        <v>142</v>
      </c>
      <c r="AB55" s="40">
        <v>360.0</v>
      </c>
      <c r="AC55" s="41" t="s">
        <v>718</v>
      </c>
      <c r="AD55" s="40">
        <v>1.629618663207E12</v>
      </c>
      <c r="AE55" s="8" t="b">
        <f t="shared" si="7"/>
        <v>1</v>
      </c>
      <c r="AF55" s="39" t="s">
        <v>47</v>
      </c>
      <c r="AG55" s="40">
        <v>1610.0</v>
      </c>
      <c r="AH55" s="41" t="s">
        <v>719</v>
      </c>
      <c r="AI55" s="40">
        <v>1.629623167156E12</v>
      </c>
      <c r="AJ55" s="8" t="b">
        <f t="shared" si="8"/>
        <v>0</v>
      </c>
      <c r="AK55" s="39" t="s">
        <v>125</v>
      </c>
      <c r="AL55" s="40">
        <v>152.0</v>
      </c>
      <c r="AM55" s="41" t="s">
        <v>707</v>
      </c>
      <c r="AN55" s="40">
        <v>1.62962395481E12</v>
      </c>
      <c r="AO55" s="8" t="b">
        <f t="shared" si="9"/>
        <v>0</v>
      </c>
      <c r="AP55" s="39" t="s">
        <v>13</v>
      </c>
      <c r="AQ55" s="40">
        <v>668.0</v>
      </c>
      <c r="AR55" s="41" t="s">
        <v>715</v>
      </c>
      <c r="AS55" s="40">
        <v>1.629624333773E12</v>
      </c>
    </row>
    <row r="56">
      <c r="A56" s="8" t="b">
        <f t="shared" si="1"/>
        <v>1</v>
      </c>
      <c r="B56" s="39" t="s">
        <v>188</v>
      </c>
      <c r="C56" s="40">
        <v>130.0</v>
      </c>
      <c r="D56" s="41" t="s">
        <v>720</v>
      </c>
      <c r="E56" s="40">
        <v>1.629610152002E12</v>
      </c>
      <c r="F56" s="8" t="b">
        <f t="shared" si="2"/>
        <v>1</v>
      </c>
      <c r="G56" s="39" t="s">
        <v>60</v>
      </c>
      <c r="H56" s="40">
        <v>251.0</v>
      </c>
      <c r="I56" s="41" t="s">
        <v>709</v>
      </c>
      <c r="J56" s="40">
        <v>1.629610581799E12</v>
      </c>
      <c r="K56" s="8" t="b">
        <f t="shared" si="3"/>
        <v>1</v>
      </c>
      <c r="L56" s="39" t="s">
        <v>47</v>
      </c>
      <c r="M56" s="40">
        <v>205.0</v>
      </c>
      <c r="N56" s="41" t="s">
        <v>716</v>
      </c>
      <c r="O56" s="40">
        <v>1.629610983315E12</v>
      </c>
      <c r="P56" s="8" t="b">
        <f t="shared" si="4"/>
        <v>1</v>
      </c>
      <c r="Q56" s="39" t="s">
        <v>153</v>
      </c>
      <c r="R56" s="40">
        <v>179.0</v>
      </c>
      <c r="S56" s="41" t="s">
        <v>713</v>
      </c>
      <c r="T56" s="40">
        <v>1.629617814993E12</v>
      </c>
      <c r="U56" s="8" t="b">
        <f t="shared" si="5"/>
        <v>1</v>
      </c>
      <c r="V56" s="39" t="s">
        <v>188</v>
      </c>
      <c r="W56" s="40">
        <v>184.0</v>
      </c>
      <c r="X56" s="41" t="s">
        <v>721</v>
      </c>
      <c r="Y56" s="40">
        <v>1.629618261181E12</v>
      </c>
      <c r="Z56" s="8" t="b">
        <f t="shared" si="6"/>
        <v>1</v>
      </c>
      <c r="AA56" s="39" t="s">
        <v>149</v>
      </c>
      <c r="AB56" s="40">
        <v>137.0</v>
      </c>
      <c r="AC56" s="41" t="s">
        <v>718</v>
      </c>
      <c r="AD56" s="40">
        <v>1.629618663358E12</v>
      </c>
      <c r="AE56" s="8" t="b">
        <f t="shared" si="7"/>
        <v>0</v>
      </c>
      <c r="AF56" s="39" t="s">
        <v>115</v>
      </c>
      <c r="AG56" s="40">
        <v>1844.0</v>
      </c>
      <c r="AH56" s="41" t="s">
        <v>722</v>
      </c>
      <c r="AI56" s="40">
        <v>1.629623169002E12</v>
      </c>
      <c r="AJ56" s="8" t="b">
        <f t="shared" si="8"/>
        <v>0</v>
      </c>
      <c r="AK56" s="39" t="s">
        <v>131</v>
      </c>
      <c r="AL56" s="40">
        <v>250.0</v>
      </c>
      <c r="AM56" s="41" t="s">
        <v>723</v>
      </c>
      <c r="AN56" s="40">
        <v>1.629623955069E12</v>
      </c>
      <c r="AO56" s="8" t="b">
        <f t="shared" si="9"/>
        <v>0</v>
      </c>
      <c r="AP56" s="39" t="s">
        <v>125</v>
      </c>
      <c r="AQ56" s="40">
        <v>181.0</v>
      </c>
      <c r="AR56" s="41" t="s">
        <v>715</v>
      </c>
      <c r="AS56" s="40">
        <v>1.62962433397E12</v>
      </c>
    </row>
    <row r="57">
      <c r="A57" s="8" t="b">
        <f t="shared" si="1"/>
        <v>1</v>
      </c>
      <c r="B57" s="39" t="s">
        <v>47</v>
      </c>
      <c r="C57" s="40">
        <v>410.0</v>
      </c>
      <c r="D57" s="41" t="s">
        <v>720</v>
      </c>
      <c r="E57" s="40">
        <v>1.629610152409E12</v>
      </c>
      <c r="F57" s="8" t="b">
        <f t="shared" si="2"/>
        <v>1</v>
      </c>
      <c r="G57" s="39" t="s">
        <v>47</v>
      </c>
      <c r="H57" s="40">
        <v>223.0</v>
      </c>
      <c r="I57" s="41" t="s">
        <v>724</v>
      </c>
      <c r="J57" s="40">
        <v>1.62961058202E12</v>
      </c>
      <c r="K57" s="8" t="b">
        <f t="shared" si="3"/>
        <v>1</v>
      </c>
      <c r="L57" s="39" t="s">
        <v>97</v>
      </c>
      <c r="M57" s="40">
        <v>238.0</v>
      </c>
      <c r="N57" s="41" t="s">
        <v>716</v>
      </c>
      <c r="O57" s="40">
        <v>1.629610983555E12</v>
      </c>
      <c r="P57" s="8" t="b">
        <f t="shared" si="4"/>
        <v>1</v>
      </c>
      <c r="Q57" s="39" t="s">
        <v>47</v>
      </c>
      <c r="R57" s="40">
        <v>282.0</v>
      </c>
      <c r="S57" s="41" t="s">
        <v>725</v>
      </c>
      <c r="T57" s="40">
        <v>1.629617815265E12</v>
      </c>
      <c r="U57" s="8" t="b">
        <f t="shared" si="5"/>
        <v>1</v>
      </c>
      <c r="V57" s="45" t="s">
        <v>726</v>
      </c>
      <c r="W57" s="40">
        <v>392.0</v>
      </c>
      <c r="X57" s="41" t="s">
        <v>721</v>
      </c>
      <c r="Y57" s="40">
        <v>1.629618261574E12</v>
      </c>
      <c r="Z57" s="8" t="b">
        <f t="shared" si="6"/>
        <v>1</v>
      </c>
      <c r="AA57" s="39" t="s">
        <v>47</v>
      </c>
      <c r="AB57" s="40">
        <v>400.0</v>
      </c>
      <c r="AC57" s="41" t="s">
        <v>718</v>
      </c>
      <c r="AD57" s="40">
        <v>1.629618663748E12</v>
      </c>
      <c r="AE57" s="8" t="b">
        <f t="shared" si="7"/>
        <v>0</v>
      </c>
      <c r="AF57" s="39" t="s">
        <v>13</v>
      </c>
      <c r="AG57" s="40">
        <v>126.0</v>
      </c>
      <c r="AH57" s="41" t="s">
        <v>722</v>
      </c>
      <c r="AI57" s="40">
        <v>1.629623169122E12</v>
      </c>
      <c r="AJ57" s="8" t="b">
        <f t="shared" si="8"/>
        <v>1</v>
      </c>
      <c r="AK57" s="39" t="s">
        <v>47</v>
      </c>
      <c r="AL57" s="40">
        <v>186.0</v>
      </c>
      <c r="AM57" s="41" t="s">
        <v>723</v>
      </c>
      <c r="AN57" s="40">
        <v>1.629623955246E12</v>
      </c>
      <c r="AO57" s="8" t="b">
        <f t="shared" si="9"/>
        <v>0</v>
      </c>
      <c r="AP57" s="39" t="s">
        <v>13</v>
      </c>
      <c r="AQ57" s="40">
        <v>282.0</v>
      </c>
      <c r="AR57" s="41" t="s">
        <v>727</v>
      </c>
      <c r="AS57" s="40">
        <v>1.629624334237E12</v>
      </c>
    </row>
    <row r="58">
      <c r="A58" s="8" t="b">
        <f t="shared" si="1"/>
        <v>1</v>
      </c>
      <c r="B58" s="39" t="s">
        <v>195</v>
      </c>
      <c r="C58" s="40">
        <v>355.0</v>
      </c>
      <c r="D58" s="41" t="s">
        <v>720</v>
      </c>
      <c r="E58" s="40">
        <v>1.629610152766E12</v>
      </c>
      <c r="F58" s="8" t="b">
        <f t="shared" si="2"/>
        <v>1</v>
      </c>
      <c r="G58" s="39" t="s">
        <v>220</v>
      </c>
      <c r="H58" s="40">
        <v>2311.0</v>
      </c>
      <c r="I58" s="41" t="s">
        <v>728</v>
      </c>
      <c r="J58" s="40">
        <v>1.629610584339E12</v>
      </c>
      <c r="K58" s="8" t="b">
        <f t="shared" si="3"/>
        <v>1</v>
      </c>
      <c r="L58" s="39" t="s">
        <v>62</v>
      </c>
      <c r="M58" s="40">
        <v>194.0</v>
      </c>
      <c r="N58" s="41" t="s">
        <v>716</v>
      </c>
      <c r="O58" s="40">
        <v>1.629610983743E12</v>
      </c>
      <c r="P58" s="8" t="b">
        <f t="shared" si="4"/>
        <v>1</v>
      </c>
      <c r="Q58" s="39" t="s">
        <v>106</v>
      </c>
      <c r="R58" s="40">
        <v>489.0</v>
      </c>
      <c r="S58" s="41" t="s">
        <v>725</v>
      </c>
      <c r="T58" s="40">
        <v>1.629617815752E12</v>
      </c>
      <c r="U58" s="8" t="b">
        <f t="shared" si="5"/>
        <v>1</v>
      </c>
      <c r="V58" s="39" t="s">
        <v>188</v>
      </c>
      <c r="W58" s="40">
        <v>60.0</v>
      </c>
      <c r="X58" s="41" t="s">
        <v>721</v>
      </c>
      <c r="Y58" s="40">
        <v>1.629618261652E12</v>
      </c>
      <c r="Z58" s="8" t="b">
        <f t="shared" si="6"/>
        <v>1</v>
      </c>
      <c r="AA58" s="39" t="s">
        <v>106</v>
      </c>
      <c r="AB58" s="40">
        <v>306.0</v>
      </c>
      <c r="AC58" s="41" t="s">
        <v>729</v>
      </c>
      <c r="AD58" s="40">
        <v>1.62961866405E12</v>
      </c>
      <c r="AE58" s="8" t="b">
        <f t="shared" si="7"/>
        <v>0</v>
      </c>
      <c r="AF58" s="39" t="s">
        <v>49</v>
      </c>
      <c r="AG58" s="40">
        <v>118.0</v>
      </c>
      <c r="AH58" s="41" t="s">
        <v>722</v>
      </c>
      <c r="AI58" s="40">
        <v>1.62962316924E12</v>
      </c>
      <c r="AJ58" s="8" t="b">
        <f t="shared" si="8"/>
        <v>0</v>
      </c>
      <c r="AK58" s="39" t="s">
        <v>137</v>
      </c>
      <c r="AL58" s="40">
        <v>651.0</v>
      </c>
      <c r="AM58" s="41" t="s">
        <v>723</v>
      </c>
      <c r="AN58" s="40">
        <v>1.629623955896E12</v>
      </c>
      <c r="AO58" s="8" t="b">
        <f t="shared" si="9"/>
        <v>0</v>
      </c>
      <c r="AP58" s="39" t="s">
        <v>49</v>
      </c>
      <c r="AQ58" s="40">
        <v>292.0</v>
      </c>
      <c r="AR58" s="41" t="s">
        <v>727</v>
      </c>
      <c r="AS58" s="40">
        <v>1.629624334531E12</v>
      </c>
    </row>
    <row r="59">
      <c r="A59" s="8" t="b">
        <f t="shared" si="1"/>
        <v>1</v>
      </c>
      <c r="B59" s="39" t="s">
        <v>62</v>
      </c>
      <c r="C59" s="40">
        <v>159.0</v>
      </c>
      <c r="D59" s="41" t="s">
        <v>720</v>
      </c>
      <c r="E59" s="40">
        <v>1.629610152924E12</v>
      </c>
      <c r="F59" s="8" t="b">
        <f t="shared" si="2"/>
        <v>1</v>
      </c>
      <c r="G59" s="39" t="s">
        <v>218</v>
      </c>
      <c r="H59" s="40">
        <v>684.0</v>
      </c>
      <c r="I59" s="41" t="s">
        <v>730</v>
      </c>
      <c r="J59" s="40">
        <v>1.629610585015E12</v>
      </c>
      <c r="K59" s="8" t="b">
        <f t="shared" si="3"/>
        <v>1</v>
      </c>
      <c r="L59" s="39" t="s">
        <v>97</v>
      </c>
      <c r="M59" s="40">
        <v>553.0</v>
      </c>
      <c r="N59" s="41" t="s">
        <v>731</v>
      </c>
      <c r="O59" s="40">
        <v>1.629610984297E12</v>
      </c>
      <c r="P59" s="8" t="b">
        <f t="shared" si="4"/>
        <v>1</v>
      </c>
      <c r="Q59" s="39" t="s">
        <v>37</v>
      </c>
      <c r="R59" s="40">
        <v>303.0</v>
      </c>
      <c r="S59" s="41" t="s">
        <v>732</v>
      </c>
      <c r="T59" s="40">
        <v>1.629617816056E12</v>
      </c>
      <c r="U59" s="8" t="b">
        <f t="shared" si="5"/>
        <v>1</v>
      </c>
      <c r="V59" s="39" t="s">
        <v>717</v>
      </c>
      <c r="W59" s="40">
        <v>345.0</v>
      </c>
      <c r="X59" s="41" t="s">
        <v>721</v>
      </c>
      <c r="Y59" s="40">
        <v>1.629618261998E12</v>
      </c>
      <c r="Z59" s="8" t="b">
        <f t="shared" si="6"/>
        <v>1</v>
      </c>
      <c r="AA59" s="39" t="s">
        <v>37</v>
      </c>
      <c r="AB59" s="40">
        <v>236.0</v>
      </c>
      <c r="AC59" s="41" t="s">
        <v>729</v>
      </c>
      <c r="AD59" s="40">
        <v>1.629618664294E12</v>
      </c>
      <c r="AE59" s="8" t="b">
        <f t="shared" si="7"/>
        <v>0</v>
      </c>
      <c r="AF59" s="39" t="s">
        <v>125</v>
      </c>
      <c r="AG59" s="40">
        <v>99.0</v>
      </c>
      <c r="AH59" s="41" t="s">
        <v>722</v>
      </c>
      <c r="AI59" s="40">
        <v>1.629623169341E12</v>
      </c>
      <c r="AJ59" s="8" t="b">
        <f t="shared" si="8"/>
        <v>1</v>
      </c>
      <c r="AK59" s="39" t="s">
        <v>145</v>
      </c>
      <c r="AL59" s="40">
        <v>310.0</v>
      </c>
      <c r="AM59" s="41" t="s">
        <v>733</v>
      </c>
      <c r="AN59" s="40">
        <v>1.629623956209E12</v>
      </c>
      <c r="AO59" s="8" t="b">
        <f t="shared" si="9"/>
        <v>0</v>
      </c>
      <c r="AP59" s="39" t="s">
        <v>125</v>
      </c>
      <c r="AQ59" s="40">
        <v>125.0</v>
      </c>
      <c r="AR59" s="41" t="s">
        <v>727</v>
      </c>
      <c r="AS59" s="40">
        <v>1.629624334654E12</v>
      </c>
    </row>
    <row r="60">
      <c r="A60" s="8" t="b">
        <f t="shared" si="1"/>
        <v>1</v>
      </c>
      <c r="B60" s="39" t="s">
        <v>47</v>
      </c>
      <c r="C60" s="40">
        <v>205.0</v>
      </c>
      <c r="D60" s="41" t="s">
        <v>734</v>
      </c>
      <c r="E60" s="40">
        <v>1.629610153129E12</v>
      </c>
      <c r="F60" s="8" t="b">
        <f t="shared" si="2"/>
        <v>1</v>
      </c>
      <c r="G60" s="39" t="s">
        <v>145</v>
      </c>
      <c r="H60" s="40">
        <v>202.0</v>
      </c>
      <c r="I60" s="41" t="s">
        <v>730</v>
      </c>
      <c r="J60" s="40">
        <v>1.629610585219E12</v>
      </c>
      <c r="K60" s="8" t="b">
        <f t="shared" si="3"/>
        <v>1</v>
      </c>
      <c r="L60" s="39" t="s">
        <v>60</v>
      </c>
      <c r="M60" s="40">
        <v>257.0</v>
      </c>
      <c r="N60" s="41" t="s">
        <v>731</v>
      </c>
      <c r="O60" s="40">
        <v>1.629610984555E12</v>
      </c>
      <c r="P60" s="8" t="b">
        <f t="shared" si="4"/>
        <v>1</v>
      </c>
      <c r="Q60" s="39" t="s">
        <v>47</v>
      </c>
      <c r="R60" s="40">
        <v>205.0</v>
      </c>
      <c r="S60" s="41" t="s">
        <v>732</v>
      </c>
      <c r="T60" s="40">
        <v>1.629617816259E12</v>
      </c>
      <c r="U60" s="8" t="b">
        <f t="shared" si="5"/>
        <v>1</v>
      </c>
      <c r="V60" s="39" t="s">
        <v>176</v>
      </c>
      <c r="W60" s="40">
        <v>148.0</v>
      </c>
      <c r="X60" s="41" t="s">
        <v>735</v>
      </c>
      <c r="Y60" s="40">
        <v>1.629618262128E12</v>
      </c>
      <c r="Z60" s="8" t="b">
        <f t="shared" si="6"/>
        <v>1</v>
      </c>
      <c r="AA60" s="39" t="s">
        <v>47</v>
      </c>
      <c r="AB60" s="40">
        <v>123.0</v>
      </c>
      <c r="AC60" s="41" t="s">
        <v>729</v>
      </c>
      <c r="AD60" s="40">
        <v>1.629618664412E12</v>
      </c>
      <c r="AE60" s="8" t="b">
        <f t="shared" si="7"/>
        <v>0</v>
      </c>
      <c r="AF60" s="39" t="s">
        <v>131</v>
      </c>
      <c r="AG60" s="40">
        <v>251.0</v>
      </c>
      <c r="AH60" s="41" t="s">
        <v>722</v>
      </c>
      <c r="AI60" s="40">
        <v>1.62962316959E12</v>
      </c>
      <c r="AJ60" s="8" t="b">
        <f t="shared" si="8"/>
        <v>1</v>
      </c>
      <c r="AK60" s="39" t="s">
        <v>151</v>
      </c>
      <c r="AL60" s="40">
        <v>186.0</v>
      </c>
      <c r="AM60" s="41" t="s">
        <v>733</v>
      </c>
      <c r="AN60" s="40">
        <v>1.629623956406E12</v>
      </c>
      <c r="AO60" s="8" t="b">
        <f t="shared" si="9"/>
        <v>0</v>
      </c>
      <c r="AP60" s="39" t="s">
        <v>131</v>
      </c>
      <c r="AQ60" s="40">
        <v>224.0</v>
      </c>
      <c r="AR60" s="41" t="s">
        <v>727</v>
      </c>
      <c r="AS60" s="40">
        <v>1.629624334878E12</v>
      </c>
    </row>
    <row r="61">
      <c r="A61" s="8" t="b">
        <f t="shared" si="1"/>
        <v>1</v>
      </c>
      <c r="B61" s="39" t="s">
        <v>97</v>
      </c>
      <c r="C61" s="40">
        <v>214.0</v>
      </c>
      <c r="D61" s="41" t="s">
        <v>734</v>
      </c>
      <c r="E61" s="40">
        <v>1.629610153342E12</v>
      </c>
      <c r="F61" s="8" t="b">
        <f t="shared" si="2"/>
        <v>1</v>
      </c>
      <c r="G61" s="39" t="s">
        <v>188</v>
      </c>
      <c r="H61" s="40">
        <v>88.0</v>
      </c>
      <c r="I61" s="41" t="s">
        <v>730</v>
      </c>
      <c r="J61" s="40">
        <v>1.62961058531E12</v>
      </c>
      <c r="K61" s="8" t="b">
        <f t="shared" si="3"/>
        <v>1</v>
      </c>
      <c r="L61" s="39" t="s">
        <v>47</v>
      </c>
      <c r="M61" s="40">
        <v>222.0</v>
      </c>
      <c r="N61" s="41" t="s">
        <v>731</v>
      </c>
      <c r="O61" s="40">
        <v>1.629610984788E12</v>
      </c>
      <c r="P61" s="8" t="b">
        <f t="shared" si="4"/>
        <v>1</v>
      </c>
      <c r="Q61" s="39" t="s">
        <v>153</v>
      </c>
      <c r="R61" s="40">
        <v>4802.0</v>
      </c>
      <c r="S61" s="41" t="s">
        <v>736</v>
      </c>
      <c r="T61" s="40">
        <v>1.629617821064E12</v>
      </c>
      <c r="U61" s="8" t="b">
        <f t="shared" si="5"/>
        <v>1</v>
      </c>
      <c r="V61" s="39" t="s">
        <v>151</v>
      </c>
      <c r="W61" s="40">
        <v>285.0</v>
      </c>
      <c r="X61" s="41" t="s">
        <v>735</v>
      </c>
      <c r="Y61" s="40">
        <v>1.629618262413E12</v>
      </c>
      <c r="Z61" s="8" t="b">
        <f t="shared" si="6"/>
        <v>1</v>
      </c>
      <c r="AA61" s="39" t="s">
        <v>146</v>
      </c>
      <c r="AB61" s="40">
        <v>4024.0</v>
      </c>
      <c r="AC61" s="41" t="s">
        <v>737</v>
      </c>
      <c r="AD61" s="40">
        <v>1.629618668436E12</v>
      </c>
      <c r="AE61" s="8" t="b">
        <f t="shared" si="7"/>
        <v>1</v>
      </c>
      <c r="AF61" s="39" t="s">
        <v>47</v>
      </c>
      <c r="AG61" s="40">
        <v>181.0</v>
      </c>
      <c r="AH61" s="41" t="s">
        <v>722</v>
      </c>
      <c r="AI61" s="40">
        <v>1.629623169774E12</v>
      </c>
      <c r="AJ61" s="8" t="b">
        <f t="shared" si="8"/>
        <v>1</v>
      </c>
      <c r="AK61" s="39" t="s">
        <v>47</v>
      </c>
      <c r="AL61" s="40">
        <v>216.0</v>
      </c>
      <c r="AM61" s="41" t="s">
        <v>733</v>
      </c>
      <c r="AN61" s="40">
        <v>1.629623956609E12</v>
      </c>
      <c r="AO61" s="8" t="b">
        <f t="shared" si="9"/>
        <v>1</v>
      </c>
      <c r="AP61" s="39" t="s">
        <v>47</v>
      </c>
      <c r="AQ61" s="40">
        <v>396.0</v>
      </c>
      <c r="AR61" s="41" t="s">
        <v>738</v>
      </c>
      <c r="AS61" s="40">
        <v>1.629624335276E12</v>
      </c>
    </row>
    <row r="62">
      <c r="A62" s="8" t="b">
        <f t="shared" si="1"/>
        <v>1</v>
      </c>
      <c r="B62" s="39" t="s">
        <v>60</v>
      </c>
      <c r="C62" s="40">
        <v>183.0</v>
      </c>
      <c r="D62" s="41" t="s">
        <v>734</v>
      </c>
      <c r="E62" s="40">
        <v>1.629610153527E12</v>
      </c>
      <c r="F62" s="8" t="b">
        <f t="shared" si="2"/>
        <v>1</v>
      </c>
      <c r="G62" s="39" t="s">
        <v>233</v>
      </c>
      <c r="H62" s="40">
        <v>219.0</v>
      </c>
      <c r="I62" s="41" t="s">
        <v>730</v>
      </c>
      <c r="J62" s="40">
        <v>1.629610585526E12</v>
      </c>
      <c r="K62" s="8" t="b">
        <f t="shared" si="3"/>
        <v>1</v>
      </c>
      <c r="L62" s="39" t="s">
        <v>220</v>
      </c>
      <c r="M62" s="40">
        <v>590.0</v>
      </c>
      <c r="N62" s="41" t="s">
        <v>739</v>
      </c>
      <c r="O62" s="40">
        <v>1.629610985366E12</v>
      </c>
      <c r="P62" s="8" t="b">
        <f t="shared" si="4"/>
        <v>1</v>
      </c>
      <c r="Q62" s="39" t="s">
        <v>47</v>
      </c>
      <c r="R62" s="40">
        <v>919.0</v>
      </c>
      <c r="S62" s="41" t="s">
        <v>736</v>
      </c>
      <c r="T62" s="40">
        <v>1.629617821981E12</v>
      </c>
      <c r="U62" s="8" t="b">
        <f t="shared" si="5"/>
        <v>1</v>
      </c>
      <c r="V62" s="39" t="s">
        <v>188</v>
      </c>
      <c r="W62" s="40">
        <v>127.0</v>
      </c>
      <c r="X62" s="41" t="s">
        <v>735</v>
      </c>
      <c r="Y62" s="40">
        <v>1.629618262543E12</v>
      </c>
      <c r="Z62" s="8" t="b">
        <f t="shared" si="6"/>
        <v>1</v>
      </c>
      <c r="AA62" s="39" t="s">
        <v>176</v>
      </c>
      <c r="AB62" s="40">
        <v>1429.0</v>
      </c>
      <c r="AC62" s="41" t="s">
        <v>740</v>
      </c>
      <c r="AD62" s="40">
        <v>1.629618669864E12</v>
      </c>
      <c r="AE62" s="8" t="b">
        <f t="shared" si="7"/>
        <v>0</v>
      </c>
      <c r="AF62" s="39" t="s">
        <v>137</v>
      </c>
      <c r="AG62" s="40">
        <v>174.0</v>
      </c>
      <c r="AH62" s="41" t="s">
        <v>722</v>
      </c>
      <c r="AI62" s="40">
        <v>1.62962316995E12</v>
      </c>
      <c r="AJ62" s="8" t="b">
        <f t="shared" si="8"/>
        <v>1</v>
      </c>
      <c r="AK62" s="39" t="s">
        <v>106</v>
      </c>
      <c r="AL62" s="40">
        <v>798.0</v>
      </c>
      <c r="AM62" s="41" t="s">
        <v>741</v>
      </c>
      <c r="AN62" s="40">
        <v>1.629623957411E12</v>
      </c>
      <c r="AO62" s="8" t="b">
        <f t="shared" si="9"/>
        <v>0</v>
      </c>
      <c r="AP62" s="39" t="s">
        <v>139</v>
      </c>
      <c r="AQ62" s="40">
        <v>525.0</v>
      </c>
      <c r="AR62" s="41" t="s">
        <v>738</v>
      </c>
      <c r="AS62" s="40">
        <v>1.629624335798E12</v>
      </c>
    </row>
    <row r="63">
      <c r="A63" s="8" t="b">
        <f t="shared" si="1"/>
        <v>1</v>
      </c>
      <c r="B63" s="39" t="s">
        <v>47</v>
      </c>
      <c r="C63" s="40">
        <v>206.0</v>
      </c>
      <c r="D63" s="41" t="s">
        <v>734</v>
      </c>
      <c r="E63" s="40">
        <v>1.629610153731E12</v>
      </c>
      <c r="J63" s="13"/>
      <c r="K63" s="8" t="b">
        <f t="shared" si="3"/>
        <v>1</v>
      </c>
      <c r="L63" s="39" t="s">
        <v>218</v>
      </c>
      <c r="M63" s="40">
        <v>812.0</v>
      </c>
      <c r="N63" s="41" t="s">
        <v>742</v>
      </c>
      <c r="O63" s="40">
        <v>1.629610986182E12</v>
      </c>
      <c r="P63" s="8" t="b">
        <f t="shared" si="4"/>
        <v>1</v>
      </c>
      <c r="Q63" s="39" t="s">
        <v>37</v>
      </c>
      <c r="R63" s="40">
        <v>151.0</v>
      </c>
      <c r="S63" s="41" t="s">
        <v>743</v>
      </c>
      <c r="T63" s="40">
        <v>1.629617822133E12</v>
      </c>
      <c r="U63" s="8" t="b">
        <f t="shared" si="5"/>
        <v>1</v>
      </c>
      <c r="V63" s="39" t="s">
        <v>47</v>
      </c>
      <c r="W63" s="40">
        <v>234.0</v>
      </c>
      <c r="X63" s="41" t="s">
        <v>735</v>
      </c>
      <c r="Y63" s="40">
        <v>1.629618262773E12</v>
      </c>
      <c r="Z63" s="8" t="b">
        <f t="shared" si="6"/>
        <v>1</v>
      </c>
      <c r="AA63" s="39" t="s">
        <v>151</v>
      </c>
      <c r="AB63" s="40">
        <v>317.0</v>
      </c>
      <c r="AC63" s="41" t="s">
        <v>744</v>
      </c>
      <c r="AD63" s="40">
        <v>1.629618670181E12</v>
      </c>
      <c r="AE63" s="8" t="b">
        <f t="shared" si="7"/>
        <v>1</v>
      </c>
      <c r="AF63" s="39" t="s">
        <v>142</v>
      </c>
      <c r="AG63" s="40">
        <v>264.0</v>
      </c>
      <c r="AH63" s="41" t="s">
        <v>745</v>
      </c>
      <c r="AI63" s="40">
        <v>1.629623170211E12</v>
      </c>
      <c r="AJ63" s="8" t="b">
        <f t="shared" si="8"/>
        <v>1</v>
      </c>
      <c r="AK63" s="39" t="s">
        <v>37</v>
      </c>
      <c r="AL63" s="40">
        <v>255.0</v>
      </c>
      <c r="AM63" s="41" t="s">
        <v>741</v>
      </c>
      <c r="AN63" s="40">
        <v>1.629623957662E12</v>
      </c>
      <c r="AO63" s="8" t="b">
        <f t="shared" si="9"/>
        <v>1</v>
      </c>
      <c r="AP63" s="39" t="s">
        <v>145</v>
      </c>
      <c r="AQ63" s="40">
        <v>377.0</v>
      </c>
      <c r="AR63" s="41" t="s">
        <v>746</v>
      </c>
      <c r="AS63" s="40">
        <v>1.629624336174E12</v>
      </c>
    </row>
    <row r="64">
      <c r="A64" s="8" t="b">
        <f t="shared" si="1"/>
        <v>1</v>
      </c>
      <c r="B64" s="39" t="s">
        <v>153</v>
      </c>
      <c r="C64" s="40">
        <v>1268.0</v>
      </c>
      <c r="D64" s="41" t="s">
        <v>747</v>
      </c>
      <c r="E64" s="40">
        <v>1.629610155023E12</v>
      </c>
      <c r="J64" s="13"/>
      <c r="K64" s="8" t="b">
        <f t="shared" si="3"/>
        <v>1</v>
      </c>
      <c r="L64" s="39" t="s">
        <v>151</v>
      </c>
      <c r="M64" s="40">
        <v>293.0</v>
      </c>
      <c r="N64" s="41" t="s">
        <v>742</v>
      </c>
      <c r="O64" s="40">
        <v>1.62961098648E12</v>
      </c>
      <c r="P64" s="8" t="b">
        <f t="shared" si="4"/>
        <v>1</v>
      </c>
      <c r="Q64" s="39" t="s">
        <v>47</v>
      </c>
      <c r="R64" s="40">
        <v>416.0</v>
      </c>
      <c r="S64" s="41" t="s">
        <v>743</v>
      </c>
      <c r="T64" s="40">
        <v>1.629617822549E12</v>
      </c>
      <c r="U64" s="8" t="b">
        <f t="shared" si="5"/>
        <v>1</v>
      </c>
      <c r="V64" s="39" t="s">
        <v>195</v>
      </c>
      <c r="W64" s="40">
        <v>325.0</v>
      </c>
      <c r="X64" s="41" t="s">
        <v>748</v>
      </c>
      <c r="Y64" s="40">
        <v>1.629618263097E12</v>
      </c>
      <c r="Z64" s="8" t="b">
        <f t="shared" si="6"/>
        <v>1</v>
      </c>
      <c r="AA64" s="39" t="s">
        <v>188</v>
      </c>
      <c r="AB64" s="40">
        <v>154.0</v>
      </c>
      <c r="AC64" s="41" t="s">
        <v>744</v>
      </c>
      <c r="AD64" s="40">
        <v>1.629618670338E12</v>
      </c>
      <c r="AE64" s="8" t="b">
        <f t="shared" si="7"/>
        <v>0</v>
      </c>
      <c r="AF64" s="39" t="s">
        <v>137</v>
      </c>
      <c r="AG64" s="40">
        <v>286.0</v>
      </c>
      <c r="AH64" s="41" t="s">
        <v>745</v>
      </c>
      <c r="AI64" s="40">
        <v>1.629623170499E12</v>
      </c>
      <c r="AJ64" s="8" t="b">
        <f t="shared" si="8"/>
        <v>1</v>
      </c>
      <c r="AK64" s="39" t="s">
        <v>47</v>
      </c>
      <c r="AL64" s="40">
        <v>540.0</v>
      </c>
      <c r="AM64" s="41" t="s">
        <v>749</v>
      </c>
      <c r="AN64" s="40">
        <v>1.629623958203E12</v>
      </c>
      <c r="AO64" s="8" t="b">
        <f t="shared" si="9"/>
        <v>1</v>
      </c>
      <c r="AP64" s="39" t="s">
        <v>153</v>
      </c>
      <c r="AQ64" s="40">
        <v>209.0</v>
      </c>
      <c r="AR64" s="41" t="s">
        <v>746</v>
      </c>
      <c r="AS64" s="40">
        <v>1.629624336383E12</v>
      </c>
    </row>
    <row r="65">
      <c r="A65" s="8" t="b">
        <f t="shared" si="1"/>
        <v>1</v>
      </c>
      <c r="B65" s="39" t="s">
        <v>218</v>
      </c>
      <c r="C65" s="40">
        <v>1113.0</v>
      </c>
      <c r="D65" s="41" t="s">
        <v>750</v>
      </c>
      <c r="E65" s="40">
        <v>1.629610156113E12</v>
      </c>
      <c r="J65" s="13"/>
      <c r="K65" s="8" t="b">
        <f t="shared" si="3"/>
        <v>1</v>
      </c>
      <c r="L65" s="39" t="s">
        <v>751</v>
      </c>
      <c r="M65" s="40">
        <v>94.0</v>
      </c>
      <c r="N65" s="41" t="s">
        <v>742</v>
      </c>
      <c r="O65" s="40">
        <v>1.629610986562E12</v>
      </c>
      <c r="P65" s="8" t="b">
        <f t="shared" si="4"/>
        <v>1</v>
      </c>
      <c r="Q65" s="39" t="s">
        <v>146</v>
      </c>
      <c r="R65" s="40">
        <v>343.0</v>
      </c>
      <c r="S65" s="41" t="s">
        <v>743</v>
      </c>
      <c r="T65" s="40">
        <v>1.629617822892E12</v>
      </c>
      <c r="U65" s="8" t="b">
        <f t="shared" si="5"/>
        <v>1</v>
      </c>
      <c r="V65" s="39" t="s">
        <v>62</v>
      </c>
      <c r="W65" s="40">
        <v>338.0</v>
      </c>
      <c r="X65" s="41" t="s">
        <v>748</v>
      </c>
      <c r="Y65" s="40">
        <v>1.629618263443E12</v>
      </c>
      <c r="Z65" s="8" t="b">
        <f t="shared" si="6"/>
        <v>1</v>
      </c>
      <c r="AA65" s="39" t="s">
        <v>151</v>
      </c>
      <c r="AB65" s="40">
        <v>351.0</v>
      </c>
      <c r="AC65" s="41" t="s">
        <v>744</v>
      </c>
      <c r="AD65" s="40">
        <v>1.629618670685E12</v>
      </c>
      <c r="AE65" s="8" t="b">
        <f t="shared" si="7"/>
        <v>1</v>
      </c>
      <c r="AF65" s="39" t="s">
        <v>145</v>
      </c>
      <c r="AG65" s="40">
        <v>185.0</v>
      </c>
      <c r="AH65" s="41" t="s">
        <v>745</v>
      </c>
      <c r="AI65" s="40">
        <v>1.629623170682E12</v>
      </c>
      <c r="AJ65" s="8" t="b">
        <f t="shared" si="8"/>
        <v>1</v>
      </c>
      <c r="AK65" s="39" t="s">
        <v>151</v>
      </c>
      <c r="AL65" s="40">
        <v>2932.0</v>
      </c>
      <c r="AM65" s="41" t="s">
        <v>752</v>
      </c>
      <c r="AN65" s="40">
        <v>1.629623961136E12</v>
      </c>
      <c r="AO65" s="8" t="b">
        <f t="shared" si="9"/>
        <v>1</v>
      </c>
      <c r="AP65" s="39" t="s">
        <v>47</v>
      </c>
      <c r="AQ65" s="40">
        <v>654.0</v>
      </c>
      <c r="AR65" s="41" t="s">
        <v>753</v>
      </c>
      <c r="AS65" s="40">
        <v>1.629624337038E12</v>
      </c>
    </row>
    <row r="66">
      <c r="A66" s="8" t="b">
        <f t="shared" si="1"/>
        <v>1</v>
      </c>
      <c r="B66" s="39" t="s">
        <v>151</v>
      </c>
      <c r="C66" s="40">
        <v>217.0</v>
      </c>
      <c r="D66" s="41" t="s">
        <v>750</v>
      </c>
      <c r="E66" s="40">
        <v>1.629610156332E12</v>
      </c>
      <c r="J66" s="13"/>
      <c r="K66" s="8" t="b">
        <f t="shared" si="3"/>
        <v>1</v>
      </c>
      <c r="L66" s="39" t="s">
        <v>233</v>
      </c>
      <c r="M66" s="40">
        <v>247.0</v>
      </c>
      <c r="N66" s="41" t="s">
        <v>742</v>
      </c>
      <c r="O66" s="40">
        <v>1.629610986811E12</v>
      </c>
      <c r="P66" s="8" t="b">
        <f t="shared" si="4"/>
        <v>1</v>
      </c>
      <c r="Q66" s="39" t="s">
        <v>176</v>
      </c>
      <c r="R66" s="40">
        <v>899.0</v>
      </c>
      <c r="S66" s="41" t="s">
        <v>754</v>
      </c>
      <c r="T66" s="40">
        <v>1.629617823792E12</v>
      </c>
      <c r="U66" s="8" t="b">
        <f t="shared" si="5"/>
        <v>1</v>
      </c>
      <c r="V66" s="39" t="s">
        <v>47</v>
      </c>
      <c r="W66" s="40">
        <v>224.0</v>
      </c>
      <c r="X66" s="41" t="s">
        <v>748</v>
      </c>
      <c r="Y66" s="40">
        <v>1.629618263658E12</v>
      </c>
      <c r="Z66" s="8" t="b">
        <f t="shared" si="6"/>
        <v>1</v>
      </c>
      <c r="AA66" s="39" t="s">
        <v>151</v>
      </c>
      <c r="AB66" s="40">
        <v>641.0</v>
      </c>
      <c r="AC66" s="41" t="s">
        <v>755</v>
      </c>
      <c r="AD66" s="40">
        <v>1.629618671324E12</v>
      </c>
      <c r="AE66" s="8" t="b">
        <f t="shared" si="7"/>
        <v>1</v>
      </c>
      <c r="AF66" s="39" t="s">
        <v>146</v>
      </c>
      <c r="AG66" s="40">
        <v>260.0</v>
      </c>
      <c r="AH66" s="41" t="s">
        <v>745</v>
      </c>
      <c r="AI66" s="40">
        <v>1.629623170953E12</v>
      </c>
      <c r="AJ66" s="8" t="b">
        <f t="shared" si="8"/>
        <v>1</v>
      </c>
      <c r="AK66" s="39" t="s">
        <v>176</v>
      </c>
      <c r="AL66" s="40">
        <v>1798.0</v>
      </c>
      <c r="AM66" s="41" t="s">
        <v>756</v>
      </c>
      <c r="AN66" s="40">
        <v>1.629623962935E12</v>
      </c>
      <c r="AO66" s="8" t="b">
        <f t="shared" si="9"/>
        <v>1</v>
      </c>
      <c r="AP66" s="39" t="s">
        <v>106</v>
      </c>
      <c r="AQ66" s="40">
        <v>187.0</v>
      </c>
      <c r="AR66" s="41" t="s">
        <v>753</v>
      </c>
      <c r="AS66" s="40">
        <v>1.629624337224E12</v>
      </c>
    </row>
    <row r="67">
      <c r="A67" s="8" t="b">
        <f t="shared" si="1"/>
        <v>1</v>
      </c>
      <c r="B67" s="39" t="s">
        <v>188</v>
      </c>
      <c r="C67" s="40">
        <v>247.0</v>
      </c>
      <c r="D67" s="41" t="s">
        <v>750</v>
      </c>
      <c r="E67" s="40">
        <v>1.629610156593E12</v>
      </c>
      <c r="J67" s="13"/>
      <c r="K67" s="8" t="b">
        <f t="shared" si="3"/>
        <v>1</v>
      </c>
      <c r="L67" s="39" t="s">
        <v>751</v>
      </c>
      <c r="M67" s="40">
        <v>748.0</v>
      </c>
      <c r="N67" s="41" t="s">
        <v>757</v>
      </c>
      <c r="O67" s="40">
        <v>1.629610987558E12</v>
      </c>
      <c r="P67" s="8" t="b">
        <f t="shared" si="4"/>
        <v>1</v>
      </c>
      <c r="Q67" s="39" t="s">
        <v>145</v>
      </c>
      <c r="R67" s="40">
        <v>339.0</v>
      </c>
      <c r="S67" s="41" t="s">
        <v>758</v>
      </c>
      <c r="T67" s="40">
        <v>1.629617824129E12</v>
      </c>
      <c r="U67" s="8" t="b">
        <f t="shared" si="5"/>
        <v>1</v>
      </c>
      <c r="V67" s="39" t="s">
        <v>97</v>
      </c>
      <c r="W67" s="40">
        <v>432.0</v>
      </c>
      <c r="X67" s="41" t="s">
        <v>759</v>
      </c>
      <c r="Y67" s="40">
        <v>1.62961826409E12</v>
      </c>
      <c r="Z67" s="8" t="b">
        <f t="shared" si="6"/>
        <v>1</v>
      </c>
      <c r="AA67" s="39" t="s">
        <v>188</v>
      </c>
      <c r="AB67" s="40">
        <v>86.0</v>
      </c>
      <c r="AC67" s="41" t="s">
        <v>755</v>
      </c>
      <c r="AD67" s="40">
        <v>1.629618671414E12</v>
      </c>
      <c r="AE67" s="8" t="b">
        <f t="shared" si="7"/>
        <v>1</v>
      </c>
      <c r="AF67" s="39" t="s">
        <v>47</v>
      </c>
      <c r="AG67" s="40">
        <v>133.0</v>
      </c>
      <c r="AH67" s="41" t="s">
        <v>760</v>
      </c>
      <c r="AI67" s="40">
        <v>1.629623171073E12</v>
      </c>
      <c r="AJ67" s="8" t="b">
        <f t="shared" si="8"/>
        <v>1</v>
      </c>
      <c r="AK67" s="39" t="s">
        <v>142</v>
      </c>
      <c r="AL67" s="40">
        <v>276.0</v>
      </c>
      <c r="AM67" s="41" t="s">
        <v>761</v>
      </c>
      <c r="AN67" s="40">
        <v>1.62962396321E12</v>
      </c>
      <c r="AO67" s="8" t="b">
        <f t="shared" si="9"/>
        <v>1</v>
      </c>
      <c r="AP67" s="39" t="s">
        <v>92</v>
      </c>
      <c r="AQ67" s="40">
        <v>264.0</v>
      </c>
      <c r="AR67" s="41" t="s">
        <v>753</v>
      </c>
      <c r="AS67" s="40">
        <v>1.62962433749E12</v>
      </c>
    </row>
    <row r="68">
      <c r="A68" s="8" t="b">
        <f t="shared" si="1"/>
        <v>1</v>
      </c>
      <c r="B68" s="39" t="s">
        <v>762</v>
      </c>
      <c r="C68" s="40">
        <v>289.0</v>
      </c>
      <c r="D68" s="41" t="s">
        <v>750</v>
      </c>
      <c r="E68" s="40">
        <v>1.629610156872E12</v>
      </c>
      <c r="J68" s="13"/>
      <c r="K68" s="8" t="b">
        <f t="shared" si="3"/>
        <v>1</v>
      </c>
      <c r="L68" s="39" t="s">
        <v>151</v>
      </c>
      <c r="M68" s="40">
        <v>118.0</v>
      </c>
      <c r="N68" s="41" t="s">
        <v>757</v>
      </c>
      <c r="O68" s="40">
        <v>1.629610987682E12</v>
      </c>
      <c r="P68" s="8" t="b">
        <f t="shared" si="4"/>
        <v>1</v>
      </c>
      <c r="Q68" s="39" t="s">
        <v>188</v>
      </c>
      <c r="R68" s="40">
        <v>113.0</v>
      </c>
      <c r="S68" s="41" t="s">
        <v>758</v>
      </c>
      <c r="T68" s="40">
        <v>1.629617824247E12</v>
      </c>
      <c r="U68" s="8" t="b">
        <f t="shared" si="5"/>
        <v>1</v>
      </c>
      <c r="V68" s="39" t="s">
        <v>60</v>
      </c>
      <c r="W68" s="40">
        <v>194.0</v>
      </c>
      <c r="X68" s="41" t="s">
        <v>759</v>
      </c>
      <c r="Y68" s="40">
        <v>1.629618264287E12</v>
      </c>
      <c r="Z68" s="8" t="b">
        <f t="shared" si="6"/>
        <v>1</v>
      </c>
      <c r="AA68" s="39" t="s">
        <v>151</v>
      </c>
      <c r="AB68" s="40">
        <v>193.0</v>
      </c>
      <c r="AC68" s="41" t="s">
        <v>755</v>
      </c>
      <c r="AD68" s="40">
        <v>1.629618671604E12</v>
      </c>
      <c r="AE68" s="8" t="b">
        <f t="shared" si="7"/>
        <v>1</v>
      </c>
      <c r="AF68" s="39" t="s">
        <v>106</v>
      </c>
      <c r="AG68" s="40">
        <v>839.0</v>
      </c>
      <c r="AH68" s="41" t="s">
        <v>760</v>
      </c>
      <c r="AI68" s="40">
        <v>1.629623171913E12</v>
      </c>
      <c r="AJ68" s="8" t="b">
        <f t="shared" si="8"/>
        <v>1</v>
      </c>
      <c r="AK68" s="39" t="s">
        <v>188</v>
      </c>
      <c r="AL68" s="40">
        <v>163.0</v>
      </c>
      <c r="AM68" s="41" t="s">
        <v>761</v>
      </c>
      <c r="AN68" s="40">
        <v>1.629623963383E12</v>
      </c>
      <c r="AO68" s="8" t="b">
        <f t="shared" si="9"/>
        <v>1</v>
      </c>
      <c r="AP68" s="39" t="s">
        <v>47</v>
      </c>
      <c r="AQ68" s="40">
        <v>280.0</v>
      </c>
      <c r="AR68" s="41" t="s">
        <v>753</v>
      </c>
      <c r="AS68" s="40">
        <v>1.629624337768E12</v>
      </c>
    </row>
    <row r="69">
      <c r="A69" s="8" t="b">
        <f t="shared" si="1"/>
        <v>1</v>
      </c>
      <c r="B69" s="39" t="s">
        <v>188</v>
      </c>
      <c r="C69" s="40">
        <v>905.0</v>
      </c>
      <c r="D69" s="41" t="s">
        <v>763</v>
      </c>
      <c r="E69" s="40">
        <v>1.629610157772E12</v>
      </c>
      <c r="J69" s="13"/>
      <c r="K69" s="8" t="b">
        <f t="shared" si="3"/>
        <v>1</v>
      </c>
      <c r="L69" s="39" t="s">
        <v>188</v>
      </c>
      <c r="M69" s="40">
        <v>317.0</v>
      </c>
      <c r="N69" s="41" t="s">
        <v>764</v>
      </c>
      <c r="O69" s="40">
        <v>1.629610988002E12</v>
      </c>
      <c r="P69" s="8" t="b">
        <f t="shared" si="4"/>
        <v>1</v>
      </c>
      <c r="Q69" s="39" t="s">
        <v>47</v>
      </c>
      <c r="R69" s="40">
        <v>442.0</v>
      </c>
      <c r="S69" s="41" t="s">
        <v>758</v>
      </c>
      <c r="T69" s="40">
        <v>1.629617824685E12</v>
      </c>
      <c r="U69" s="8" t="b">
        <f t="shared" si="5"/>
        <v>1</v>
      </c>
      <c r="V69" s="39" t="s">
        <v>47</v>
      </c>
      <c r="W69" s="40">
        <v>204.0</v>
      </c>
      <c r="X69" s="41" t="s">
        <v>759</v>
      </c>
      <c r="Y69" s="40">
        <v>1.629618264488E12</v>
      </c>
      <c r="Z69" s="8" t="b">
        <f t="shared" si="6"/>
        <v>1</v>
      </c>
      <c r="AA69" s="39" t="s">
        <v>151</v>
      </c>
      <c r="AB69" s="40">
        <v>109.0</v>
      </c>
      <c r="AC69" s="41" t="s">
        <v>755</v>
      </c>
      <c r="AD69" s="40">
        <v>1.629618671733E12</v>
      </c>
      <c r="AE69" s="8" t="b">
        <f t="shared" si="7"/>
        <v>1</v>
      </c>
      <c r="AF69" s="39" t="s">
        <v>37</v>
      </c>
      <c r="AG69" s="40">
        <v>238.0</v>
      </c>
      <c r="AH69" s="41" t="s">
        <v>765</v>
      </c>
      <c r="AI69" s="40">
        <v>1.629623172151E12</v>
      </c>
      <c r="AJ69" s="8" t="b">
        <f t="shared" si="8"/>
        <v>1</v>
      </c>
      <c r="AK69" s="39" t="s">
        <v>47</v>
      </c>
      <c r="AL69" s="40">
        <v>403.0</v>
      </c>
      <c r="AM69" s="41" t="s">
        <v>761</v>
      </c>
      <c r="AN69" s="40">
        <v>1.629623963776E12</v>
      </c>
      <c r="AO69" s="8" t="b">
        <f t="shared" si="9"/>
        <v>1</v>
      </c>
      <c r="AP69" s="39" t="s">
        <v>151</v>
      </c>
      <c r="AQ69" s="40">
        <v>2166.0</v>
      </c>
      <c r="AR69" s="41" t="s">
        <v>766</v>
      </c>
      <c r="AS69" s="40">
        <v>1.629624339936E12</v>
      </c>
    </row>
    <row r="70">
      <c r="A70" s="8" t="b">
        <f t="shared" si="1"/>
        <v>1</v>
      </c>
      <c r="B70" s="39" t="s">
        <v>41</v>
      </c>
      <c r="C70" s="40">
        <v>313.0</v>
      </c>
      <c r="D70" s="41" t="s">
        <v>767</v>
      </c>
      <c r="E70" s="40">
        <v>1.629610158092E12</v>
      </c>
      <c r="J70" s="13"/>
      <c r="K70" s="8" t="b">
        <f t="shared" si="3"/>
        <v>1</v>
      </c>
      <c r="L70" s="39" t="s">
        <v>233</v>
      </c>
      <c r="M70" s="40">
        <v>602.0</v>
      </c>
      <c r="N70" s="41" t="s">
        <v>764</v>
      </c>
      <c r="O70" s="40">
        <v>1.629610988602E12</v>
      </c>
      <c r="P70" s="8" t="b">
        <f t="shared" si="4"/>
        <v>1</v>
      </c>
      <c r="Q70" s="39" t="s">
        <v>195</v>
      </c>
      <c r="R70" s="40">
        <v>751.0</v>
      </c>
      <c r="S70" s="41" t="s">
        <v>768</v>
      </c>
      <c r="T70" s="40">
        <v>1.629617825436E12</v>
      </c>
      <c r="U70" s="8" t="b">
        <f t="shared" si="5"/>
        <v>1</v>
      </c>
      <c r="V70" s="39" t="s">
        <v>153</v>
      </c>
      <c r="W70" s="40">
        <v>1702.0</v>
      </c>
      <c r="X70" s="41" t="s">
        <v>769</v>
      </c>
      <c r="Y70" s="40">
        <v>1.629618266197E12</v>
      </c>
      <c r="Z70" s="8" t="b">
        <f t="shared" si="6"/>
        <v>1</v>
      </c>
      <c r="AA70" s="39" t="s">
        <v>188</v>
      </c>
      <c r="AB70" s="40">
        <v>277.0</v>
      </c>
      <c r="AC70" s="41" t="s">
        <v>755</v>
      </c>
      <c r="AD70" s="40">
        <v>1.629618671995E12</v>
      </c>
      <c r="AE70" s="8" t="b">
        <f t="shared" si="7"/>
        <v>1</v>
      </c>
      <c r="AF70" s="39" t="s">
        <v>47</v>
      </c>
      <c r="AG70" s="40">
        <v>255.0</v>
      </c>
      <c r="AH70" s="41" t="s">
        <v>765</v>
      </c>
      <c r="AI70" s="40">
        <v>1.629623172407E12</v>
      </c>
      <c r="AJ70" s="8" t="b">
        <f t="shared" si="8"/>
        <v>1</v>
      </c>
      <c r="AK70" s="39" t="s">
        <v>195</v>
      </c>
      <c r="AL70" s="40">
        <v>327.0</v>
      </c>
      <c r="AM70" s="41" t="s">
        <v>770</v>
      </c>
      <c r="AN70" s="40">
        <v>1.629623964102E12</v>
      </c>
      <c r="AO70" s="8" t="b">
        <f t="shared" si="9"/>
        <v>1</v>
      </c>
      <c r="AP70" s="39" t="s">
        <v>47</v>
      </c>
      <c r="AQ70" s="40">
        <v>821.0</v>
      </c>
      <c r="AR70" s="41" t="s">
        <v>771</v>
      </c>
      <c r="AS70" s="40">
        <v>1.629624340757E12</v>
      </c>
    </row>
    <row r="71">
      <c r="A71" s="8" t="b">
        <f t="shared" si="1"/>
        <v>1</v>
      </c>
      <c r="B71" s="39" t="s">
        <v>188</v>
      </c>
      <c r="C71" s="40">
        <v>251.0</v>
      </c>
      <c r="D71" s="41" t="s">
        <v>767</v>
      </c>
      <c r="E71" s="40">
        <v>1.62961015836E12</v>
      </c>
      <c r="J71" s="13"/>
      <c r="O71" s="13"/>
      <c r="P71" s="8" t="b">
        <f t="shared" si="4"/>
        <v>1</v>
      </c>
      <c r="Q71" s="39" t="s">
        <v>62</v>
      </c>
      <c r="R71" s="40">
        <v>233.0</v>
      </c>
      <c r="S71" s="41" t="s">
        <v>768</v>
      </c>
      <c r="T71" s="40">
        <v>1.62961782567E12</v>
      </c>
      <c r="U71" s="8" t="b">
        <f t="shared" si="5"/>
        <v>1</v>
      </c>
      <c r="V71" s="39" t="s">
        <v>218</v>
      </c>
      <c r="W71" s="40">
        <v>461.0</v>
      </c>
      <c r="X71" s="41" t="s">
        <v>769</v>
      </c>
      <c r="Y71" s="40">
        <v>1.629618266652E12</v>
      </c>
      <c r="Z71" s="8" t="b">
        <f t="shared" si="6"/>
        <v>1</v>
      </c>
      <c r="AA71" s="39" t="s">
        <v>47</v>
      </c>
      <c r="AB71" s="40">
        <v>277.0</v>
      </c>
      <c r="AC71" s="41" t="s">
        <v>772</v>
      </c>
      <c r="AD71" s="40">
        <v>1.62961867227E12</v>
      </c>
      <c r="AE71" s="8" t="b">
        <f t="shared" si="7"/>
        <v>1</v>
      </c>
      <c r="AF71" s="39" t="s">
        <v>149</v>
      </c>
      <c r="AG71" s="40">
        <v>5719.0</v>
      </c>
      <c r="AH71" s="41" t="s">
        <v>773</v>
      </c>
      <c r="AI71" s="40">
        <v>1.62962317813E12</v>
      </c>
      <c r="AJ71" s="8" t="b">
        <f t="shared" si="8"/>
        <v>1</v>
      </c>
      <c r="AK71" s="39" t="s">
        <v>62</v>
      </c>
      <c r="AL71" s="40">
        <v>194.0</v>
      </c>
      <c r="AM71" s="41" t="s">
        <v>770</v>
      </c>
      <c r="AN71" s="40">
        <v>1.629623964294E12</v>
      </c>
      <c r="AO71" s="8" t="b">
        <f t="shared" si="9"/>
        <v>1</v>
      </c>
      <c r="AP71" s="39" t="s">
        <v>145</v>
      </c>
      <c r="AQ71" s="40">
        <v>299.0</v>
      </c>
      <c r="AR71" s="41" t="s">
        <v>774</v>
      </c>
      <c r="AS71" s="40">
        <v>1.629624341059E12</v>
      </c>
    </row>
    <row r="72">
      <c r="A72" s="8" t="b">
        <f t="shared" si="1"/>
        <v>1</v>
      </c>
      <c r="B72" s="39" t="s">
        <v>233</v>
      </c>
      <c r="C72" s="40">
        <v>304.0</v>
      </c>
      <c r="D72" s="41" t="s">
        <v>767</v>
      </c>
      <c r="E72" s="40">
        <v>1.629610158642E12</v>
      </c>
      <c r="J72" s="13"/>
      <c r="O72" s="13"/>
      <c r="P72" s="8" t="b">
        <f t="shared" si="4"/>
        <v>1</v>
      </c>
      <c r="Q72" s="39" t="s">
        <v>47</v>
      </c>
      <c r="R72" s="40">
        <v>298.0</v>
      </c>
      <c r="S72" s="41" t="s">
        <v>768</v>
      </c>
      <c r="T72" s="40">
        <v>1.629617825966E12</v>
      </c>
      <c r="U72" s="8" t="b">
        <f t="shared" si="5"/>
        <v>1</v>
      </c>
      <c r="V72" s="39" t="s">
        <v>145</v>
      </c>
      <c r="W72" s="40">
        <v>234.0</v>
      </c>
      <c r="X72" s="41" t="s">
        <v>769</v>
      </c>
      <c r="Y72" s="40">
        <v>1.629618266894E12</v>
      </c>
      <c r="Z72" s="8" t="b">
        <f t="shared" si="6"/>
        <v>1</v>
      </c>
      <c r="AA72" s="39" t="s">
        <v>195</v>
      </c>
      <c r="AB72" s="40">
        <v>440.0</v>
      </c>
      <c r="AC72" s="41" t="s">
        <v>772</v>
      </c>
      <c r="AD72" s="40">
        <v>1.629618672706E12</v>
      </c>
      <c r="AE72" s="8" t="b">
        <f t="shared" si="7"/>
        <v>1</v>
      </c>
      <c r="AF72" s="39" t="s">
        <v>47</v>
      </c>
      <c r="AG72" s="40">
        <v>586.0</v>
      </c>
      <c r="AH72" s="41" t="s">
        <v>773</v>
      </c>
      <c r="AI72" s="40">
        <v>1.629623178715E12</v>
      </c>
      <c r="AJ72" s="8" t="b">
        <f t="shared" si="8"/>
        <v>1</v>
      </c>
      <c r="AK72" s="39" t="s">
        <v>47</v>
      </c>
      <c r="AL72" s="40">
        <v>294.0</v>
      </c>
      <c r="AM72" s="41" t="s">
        <v>770</v>
      </c>
      <c r="AN72" s="40">
        <v>1.629623964591E12</v>
      </c>
      <c r="AO72" s="8" t="b">
        <f t="shared" si="9"/>
        <v>1</v>
      </c>
      <c r="AP72" s="39" t="s">
        <v>176</v>
      </c>
      <c r="AQ72" s="40">
        <v>1716.0</v>
      </c>
      <c r="AR72" s="41" t="s">
        <v>775</v>
      </c>
      <c r="AS72" s="40">
        <v>1.629624342771E12</v>
      </c>
    </row>
    <row r="73">
      <c r="E73" s="13"/>
      <c r="J73" s="13"/>
      <c r="O73" s="13"/>
      <c r="P73" s="8" t="b">
        <f t="shared" si="4"/>
        <v>1</v>
      </c>
      <c r="Q73" s="39" t="s">
        <v>106</v>
      </c>
      <c r="R73" s="40">
        <v>807.0</v>
      </c>
      <c r="S73" s="41" t="s">
        <v>776</v>
      </c>
      <c r="T73" s="40">
        <v>1.629617826775E12</v>
      </c>
      <c r="U73" s="8" t="b">
        <f t="shared" si="5"/>
        <v>1</v>
      </c>
      <c r="V73" s="39" t="s">
        <v>188</v>
      </c>
      <c r="W73" s="40">
        <v>62.0</v>
      </c>
      <c r="X73" s="41" t="s">
        <v>769</v>
      </c>
      <c r="Y73" s="40">
        <v>1.629618266962E12</v>
      </c>
      <c r="Z73" s="8" t="b">
        <f t="shared" si="6"/>
        <v>1</v>
      </c>
      <c r="AA73" s="39" t="s">
        <v>62</v>
      </c>
      <c r="AB73" s="40">
        <v>210.0</v>
      </c>
      <c r="AC73" s="41" t="s">
        <v>772</v>
      </c>
      <c r="AD73" s="40">
        <v>1.629618672921E12</v>
      </c>
      <c r="AE73" s="8" t="b">
        <f t="shared" si="7"/>
        <v>1</v>
      </c>
      <c r="AF73" s="39" t="s">
        <v>203</v>
      </c>
      <c r="AG73" s="40">
        <v>660.0</v>
      </c>
      <c r="AH73" s="41" t="s">
        <v>777</v>
      </c>
      <c r="AI73" s="40">
        <v>1.629623179373E12</v>
      </c>
      <c r="AJ73" s="8" t="b">
        <f t="shared" si="8"/>
        <v>1</v>
      </c>
      <c r="AK73" s="39" t="s">
        <v>97</v>
      </c>
      <c r="AL73" s="40">
        <v>450.0</v>
      </c>
      <c r="AM73" s="41" t="s">
        <v>778</v>
      </c>
      <c r="AN73" s="40">
        <v>1.629623965042E12</v>
      </c>
      <c r="AO73" s="8" t="b">
        <f t="shared" si="9"/>
        <v>1</v>
      </c>
      <c r="AP73" s="39" t="s">
        <v>151</v>
      </c>
      <c r="AQ73" s="40">
        <v>284.0</v>
      </c>
      <c r="AR73" s="41" t="s">
        <v>779</v>
      </c>
      <c r="AS73" s="40">
        <v>1.629624343055E12</v>
      </c>
    </row>
    <row r="74">
      <c r="E74" s="13"/>
      <c r="J74" s="13"/>
      <c r="O74" s="13"/>
      <c r="P74" s="8" t="b">
        <f t="shared" si="4"/>
        <v>1</v>
      </c>
      <c r="Q74" s="39" t="s">
        <v>47</v>
      </c>
      <c r="R74" s="40">
        <v>410.0</v>
      </c>
      <c r="S74" s="41" t="s">
        <v>780</v>
      </c>
      <c r="T74" s="40">
        <v>1.629617827183E12</v>
      </c>
      <c r="U74" s="8" t="b">
        <f t="shared" si="5"/>
        <v>1</v>
      </c>
      <c r="V74" s="39" t="s">
        <v>233</v>
      </c>
      <c r="W74" s="40">
        <v>502.0</v>
      </c>
      <c r="X74" s="41" t="s">
        <v>781</v>
      </c>
      <c r="Y74" s="40">
        <v>1.629618267451E12</v>
      </c>
      <c r="Z74" s="8" t="b">
        <f t="shared" si="6"/>
        <v>1</v>
      </c>
      <c r="AA74" s="39" t="s">
        <v>47</v>
      </c>
      <c r="AB74" s="40">
        <v>156.0</v>
      </c>
      <c r="AC74" s="41" t="s">
        <v>782</v>
      </c>
      <c r="AD74" s="40">
        <v>1.629618673075E12</v>
      </c>
      <c r="AE74" s="8" t="b">
        <f t="shared" si="7"/>
        <v>1</v>
      </c>
      <c r="AF74" s="39" t="s">
        <v>176</v>
      </c>
      <c r="AG74" s="40">
        <v>2511.0</v>
      </c>
      <c r="AH74" s="41" t="s">
        <v>783</v>
      </c>
      <c r="AI74" s="40">
        <v>1.629623181886E12</v>
      </c>
      <c r="AJ74" s="8" t="b">
        <f t="shared" si="8"/>
        <v>1</v>
      </c>
      <c r="AK74" s="39" t="s">
        <v>60</v>
      </c>
      <c r="AL74" s="40">
        <v>244.0</v>
      </c>
      <c r="AM74" s="41" t="s">
        <v>778</v>
      </c>
      <c r="AN74" s="40">
        <v>1.629623965283E12</v>
      </c>
      <c r="AO74" s="8" t="b">
        <f t="shared" si="9"/>
        <v>1</v>
      </c>
      <c r="AP74" s="39" t="s">
        <v>188</v>
      </c>
      <c r="AQ74" s="40">
        <v>230.0</v>
      </c>
      <c r="AR74" s="41" t="s">
        <v>779</v>
      </c>
      <c r="AS74" s="40">
        <v>1.629624343297E12</v>
      </c>
    </row>
    <row r="75">
      <c r="E75" s="13"/>
      <c r="J75" s="13"/>
      <c r="O75" s="13"/>
      <c r="P75" s="8" t="b">
        <f t="shared" si="4"/>
        <v>1</v>
      </c>
      <c r="Q75" s="39" t="s">
        <v>97</v>
      </c>
      <c r="R75" s="40">
        <v>292.0</v>
      </c>
      <c r="S75" s="41" t="s">
        <v>780</v>
      </c>
      <c r="T75" s="40">
        <v>1.629617827476E12</v>
      </c>
      <c r="U75" s="8" t="b">
        <f t="shared" si="5"/>
        <v>1</v>
      </c>
      <c r="Y75" s="13"/>
      <c r="Z75" s="8" t="b">
        <f t="shared" si="6"/>
        <v>1</v>
      </c>
      <c r="AA75" s="39" t="s">
        <v>97</v>
      </c>
      <c r="AB75" s="40">
        <v>195.0</v>
      </c>
      <c r="AC75" s="41" t="s">
        <v>782</v>
      </c>
      <c r="AD75" s="40">
        <v>1.629618673265E12</v>
      </c>
      <c r="AE75" s="8" t="b">
        <f t="shared" si="7"/>
        <v>1</v>
      </c>
      <c r="AF75" s="39" t="s">
        <v>203</v>
      </c>
      <c r="AG75" s="40">
        <v>542.0</v>
      </c>
      <c r="AH75" s="41" t="s">
        <v>784</v>
      </c>
      <c r="AI75" s="40">
        <v>1.629623182449E12</v>
      </c>
      <c r="AJ75" s="8" t="b">
        <f t="shared" si="8"/>
        <v>1</v>
      </c>
      <c r="AK75" s="39" t="s">
        <v>47</v>
      </c>
      <c r="AL75" s="40">
        <v>265.0</v>
      </c>
      <c r="AM75" s="41" t="s">
        <v>778</v>
      </c>
      <c r="AN75" s="40">
        <v>1.629623965548E12</v>
      </c>
      <c r="AO75" s="8" t="b">
        <f t="shared" si="9"/>
        <v>1</v>
      </c>
      <c r="AP75" s="39" t="s">
        <v>151</v>
      </c>
      <c r="AQ75" s="40">
        <v>558.0</v>
      </c>
      <c r="AR75" s="41" t="s">
        <v>779</v>
      </c>
      <c r="AS75" s="40">
        <v>1.629624343843E12</v>
      </c>
    </row>
    <row r="76">
      <c r="E76" s="13"/>
      <c r="J76" s="13"/>
      <c r="O76" s="13"/>
      <c r="P76" s="8" t="b">
        <f t="shared" si="4"/>
        <v>1</v>
      </c>
      <c r="Q76" s="39" t="s">
        <v>60</v>
      </c>
      <c r="R76" s="40">
        <v>209.0</v>
      </c>
      <c r="S76" s="41" t="s">
        <v>780</v>
      </c>
      <c r="T76" s="40">
        <v>1.629617827683E12</v>
      </c>
      <c r="U76" s="8" t="b">
        <f t="shared" si="5"/>
        <v>1</v>
      </c>
      <c r="Y76" s="13"/>
      <c r="Z76" s="8" t="b">
        <f t="shared" si="6"/>
        <v>1</v>
      </c>
      <c r="AA76" s="39" t="s">
        <v>60</v>
      </c>
      <c r="AB76" s="40">
        <v>167.0</v>
      </c>
      <c r="AC76" s="41" t="s">
        <v>782</v>
      </c>
      <c r="AD76" s="40">
        <v>1.629618673434E12</v>
      </c>
      <c r="AE76" s="8" t="b">
        <f t="shared" si="7"/>
        <v>1</v>
      </c>
      <c r="AF76" s="39" t="s">
        <v>188</v>
      </c>
      <c r="AG76" s="40">
        <v>147.0</v>
      </c>
      <c r="AH76" s="41" t="s">
        <v>784</v>
      </c>
      <c r="AI76" s="40">
        <v>1.629623182583E12</v>
      </c>
      <c r="AJ76" s="8" t="b">
        <f t="shared" si="8"/>
        <v>1</v>
      </c>
      <c r="AK76" s="39" t="s">
        <v>153</v>
      </c>
      <c r="AL76" s="40">
        <v>754.0</v>
      </c>
      <c r="AM76" s="41" t="s">
        <v>785</v>
      </c>
      <c r="AN76" s="40">
        <v>1.62962396631E12</v>
      </c>
      <c r="AO76" s="8" t="b">
        <f t="shared" si="9"/>
        <v>1</v>
      </c>
      <c r="AP76" s="39" t="s">
        <v>176</v>
      </c>
      <c r="AQ76" s="40">
        <v>150.0</v>
      </c>
      <c r="AR76" s="41" t="s">
        <v>779</v>
      </c>
      <c r="AS76" s="40">
        <v>1.629624343991E12</v>
      </c>
    </row>
    <row r="77">
      <c r="E77" s="13"/>
      <c r="J77" s="13"/>
      <c r="O77" s="13"/>
      <c r="P77" s="8" t="b">
        <f t="shared" si="4"/>
        <v>1</v>
      </c>
      <c r="Q77" s="39" t="s">
        <v>47</v>
      </c>
      <c r="R77" s="40">
        <v>222.0</v>
      </c>
      <c r="S77" s="41" t="s">
        <v>780</v>
      </c>
      <c r="T77" s="40">
        <v>1.629617827906E12</v>
      </c>
      <c r="Y77" s="13"/>
      <c r="Z77" s="8" t="b">
        <f t="shared" si="6"/>
        <v>1</v>
      </c>
      <c r="AA77" s="39" t="s">
        <v>47</v>
      </c>
      <c r="AB77" s="40">
        <v>197.0</v>
      </c>
      <c r="AC77" s="41" t="s">
        <v>782</v>
      </c>
      <c r="AD77" s="40">
        <v>1.629618673633E12</v>
      </c>
      <c r="AE77" s="8" t="b">
        <f t="shared" si="7"/>
        <v>1</v>
      </c>
      <c r="AF77" s="39" t="s">
        <v>47</v>
      </c>
      <c r="AG77" s="40">
        <v>287.0</v>
      </c>
      <c r="AH77" s="41" t="s">
        <v>784</v>
      </c>
      <c r="AI77" s="40">
        <v>1.629623182871E12</v>
      </c>
      <c r="AJ77" s="8" t="b">
        <f t="shared" si="8"/>
        <v>1</v>
      </c>
      <c r="AK77" s="39" t="s">
        <v>218</v>
      </c>
      <c r="AL77" s="40">
        <v>578.0</v>
      </c>
      <c r="AM77" s="41" t="s">
        <v>785</v>
      </c>
      <c r="AN77" s="40">
        <v>1.629623966881E12</v>
      </c>
      <c r="AO77" s="8" t="b">
        <f t="shared" si="9"/>
        <v>1</v>
      </c>
      <c r="AP77" s="39" t="s">
        <v>145</v>
      </c>
      <c r="AQ77" s="40">
        <v>177.0</v>
      </c>
      <c r="AR77" s="41" t="s">
        <v>786</v>
      </c>
      <c r="AS77" s="40">
        <v>1.629624344171E12</v>
      </c>
    </row>
    <row r="78">
      <c r="E78" s="13"/>
      <c r="J78" s="13"/>
      <c r="O78" s="13"/>
      <c r="P78" s="8" t="b">
        <f t="shared" si="4"/>
        <v>1</v>
      </c>
      <c r="Q78" s="39" t="s">
        <v>170</v>
      </c>
      <c r="R78" s="40">
        <v>1333.0</v>
      </c>
      <c r="S78" s="41" t="s">
        <v>787</v>
      </c>
      <c r="T78" s="40">
        <v>1.629617829243E12</v>
      </c>
      <c r="Y78" s="13"/>
      <c r="Z78" s="8" t="b">
        <f t="shared" si="6"/>
        <v>1</v>
      </c>
      <c r="AA78" s="39" t="s">
        <v>170</v>
      </c>
      <c r="AB78" s="40">
        <v>1027.0</v>
      </c>
      <c r="AC78" s="41" t="s">
        <v>788</v>
      </c>
      <c r="AD78" s="40">
        <v>1.629618674662E12</v>
      </c>
      <c r="AE78" s="8" t="b">
        <f t="shared" si="7"/>
        <v>1</v>
      </c>
      <c r="AF78" s="39" t="s">
        <v>195</v>
      </c>
      <c r="AG78" s="40">
        <v>739.0</v>
      </c>
      <c r="AH78" s="41" t="s">
        <v>789</v>
      </c>
      <c r="AI78" s="40">
        <v>1.629623183598E12</v>
      </c>
      <c r="AJ78" s="8" t="b">
        <f t="shared" si="8"/>
        <v>1</v>
      </c>
      <c r="AK78" s="39" t="s">
        <v>151</v>
      </c>
      <c r="AL78" s="40">
        <v>309.0</v>
      </c>
      <c r="AM78" s="41" t="s">
        <v>790</v>
      </c>
      <c r="AN78" s="40">
        <v>1.629623967189E12</v>
      </c>
      <c r="AO78" s="8" t="b">
        <f t="shared" si="9"/>
        <v>1</v>
      </c>
      <c r="AP78" s="39" t="s">
        <v>47</v>
      </c>
      <c r="AQ78" s="40">
        <v>125.0</v>
      </c>
      <c r="AR78" s="41" t="s">
        <v>786</v>
      </c>
      <c r="AS78" s="40">
        <v>1.629624344295E12</v>
      </c>
    </row>
    <row r="79">
      <c r="E79" s="13"/>
      <c r="J79" s="13"/>
      <c r="O79" s="13"/>
      <c r="P79" s="8" t="b">
        <f t="shared" si="4"/>
        <v>1</v>
      </c>
      <c r="Q79" s="39" t="s">
        <v>218</v>
      </c>
      <c r="R79" s="40">
        <v>938.0</v>
      </c>
      <c r="S79" s="41" t="s">
        <v>791</v>
      </c>
      <c r="T79" s="40">
        <v>1.629617830178E12</v>
      </c>
      <c r="Y79" s="13"/>
      <c r="Z79" s="8" t="b">
        <f t="shared" si="6"/>
        <v>1</v>
      </c>
      <c r="AA79" s="39" t="s">
        <v>218</v>
      </c>
      <c r="AB79" s="40">
        <v>635.0</v>
      </c>
      <c r="AC79" s="41" t="s">
        <v>792</v>
      </c>
      <c r="AD79" s="40">
        <v>1.629618675298E12</v>
      </c>
      <c r="AE79" s="8" t="b">
        <f t="shared" si="7"/>
        <v>1</v>
      </c>
      <c r="AF79" s="39" t="s">
        <v>62</v>
      </c>
      <c r="AG79" s="40">
        <v>217.0</v>
      </c>
      <c r="AH79" s="41" t="s">
        <v>789</v>
      </c>
      <c r="AI79" s="40">
        <v>1.629623183815E12</v>
      </c>
      <c r="AJ79" s="8" t="b">
        <f t="shared" si="8"/>
        <v>1</v>
      </c>
      <c r="AK79" s="39" t="s">
        <v>188</v>
      </c>
      <c r="AL79" s="40">
        <v>113.0</v>
      </c>
      <c r="AM79" s="41" t="s">
        <v>790</v>
      </c>
      <c r="AN79" s="40">
        <v>1.629623967319E12</v>
      </c>
      <c r="AO79" s="8" t="b">
        <f t="shared" si="9"/>
        <v>1</v>
      </c>
      <c r="AP79" s="39" t="s">
        <v>92</v>
      </c>
      <c r="AQ79" s="40">
        <v>193.0</v>
      </c>
      <c r="AR79" s="41" t="s">
        <v>786</v>
      </c>
      <c r="AS79" s="40">
        <v>1.629624344487E12</v>
      </c>
    </row>
    <row r="80">
      <c r="E80" s="13"/>
      <c r="J80" s="13"/>
      <c r="O80" s="13"/>
      <c r="P80" s="8" t="b">
        <f t="shared" si="4"/>
        <v>1</v>
      </c>
      <c r="Q80" s="39" t="s">
        <v>145</v>
      </c>
      <c r="R80" s="40">
        <v>217.0</v>
      </c>
      <c r="S80" s="41" t="s">
        <v>791</v>
      </c>
      <c r="T80" s="40">
        <v>1.629617830402E12</v>
      </c>
      <c r="Y80" s="13"/>
      <c r="Z80" s="8" t="b">
        <f t="shared" si="6"/>
        <v>1</v>
      </c>
      <c r="AA80" s="39" t="s">
        <v>145</v>
      </c>
      <c r="AB80" s="40">
        <v>698.0</v>
      </c>
      <c r="AC80" s="41" t="s">
        <v>792</v>
      </c>
      <c r="AD80" s="40">
        <v>1.629618675994E12</v>
      </c>
      <c r="AE80" s="8" t="b">
        <f t="shared" si="7"/>
        <v>1</v>
      </c>
      <c r="AF80" s="39" t="s">
        <v>47</v>
      </c>
      <c r="AG80" s="40">
        <v>220.0</v>
      </c>
      <c r="AH80" s="41" t="s">
        <v>793</v>
      </c>
      <c r="AI80" s="40">
        <v>1.629623184039E12</v>
      </c>
      <c r="AJ80" s="8" t="b">
        <f t="shared" si="8"/>
        <v>1</v>
      </c>
      <c r="AK80" s="39" t="s">
        <v>233</v>
      </c>
      <c r="AL80" s="40">
        <v>501.0</v>
      </c>
      <c r="AM80" s="41" t="s">
        <v>790</v>
      </c>
      <c r="AN80" s="40">
        <v>1.629623967805E12</v>
      </c>
      <c r="AO80" s="8" t="b">
        <f t="shared" si="9"/>
        <v>1</v>
      </c>
      <c r="AP80" s="39" t="s">
        <v>106</v>
      </c>
      <c r="AQ80" s="40">
        <v>142.0</v>
      </c>
      <c r="AR80" s="41" t="s">
        <v>786</v>
      </c>
      <c r="AS80" s="40">
        <v>1.629624344629E12</v>
      </c>
    </row>
    <row r="81">
      <c r="E81" s="13"/>
      <c r="J81" s="13"/>
      <c r="O81" s="13"/>
      <c r="P81" s="8" t="b">
        <f t="shared" si="4"/>
        <v>1</v>
      </c>
      <c r="Q81" s="39" t="s">
        <v>145</v>
      </c>
      <c r="R81" s="40">
        <v>139.0</v>
      </c>
      <c r="S81" s="41" t="s">
        <v>791</v>
      </c>
      <c r="T81" s="40">
        <v>1.62961783054E12</v>
      </c>
      <c r="Y81" s="13"/>
      <c r="Z81" s="8" t="b">
        <f t="shared" si="6"/>
        <v>1</v>
      </c>
      <c r="AA81" s="39" t="s">
        <v>751</v>
      </c>
      <c r="AB81" s="40">
        <v>74.0</v>
      </c>
      <c r="AC81" s="41" t="s">
        <v>794</v>
      </c>
      <c r="AD81" s="40">
        <v>1.629618676067E12</v>
      </c>
      <c r="AE81" s="8" t="b">
        <f t="shared" si="7"/>
        <v>1</v>
      </c>
      <c r="AF81" s="39" t="s">
        <v>97</v>
      </c>
      <c r="AG81" s="40">
        <v>374.0</v>
      </c>
      <c r="AH81" s="41" t="s">
        <v>793</v>
      </c>
      <c r="AI81" s="40">
        <v>1.62962318441E12</v>
      </c>
      <c r="AJ81" s="8" t="b">
        <f t="shared" si="8"/>
        <v>1</v>
      </c>
      <c r="AN81" s="13"/>
      <c r="AO81" s="8" t="b">
        <f t="shared" si="9"/>
        <v>1</v>
      </c>
      <c r="AP81" s="39" t="s">
        <v>47</v>
      </c>
      <c r="AQ81" s="40">
        <v>126.0</v>
      </c>
      <c r="AR81" s="41" t="s">
        <v>786</v>
      </c>
      <c r="AS81" s="40">
        <v>1.629624344755E12</v>
      </c>
    </row>
    <row r="82">
      <c r="E82" s="13"/>
      <c r="J82" s="13"/>
      <c r="O82" s="13"/>
      <c r="P82" s="8" t="b">
        <f t="shared" si="4"/>
        <v>1</v>
      </c>
      <c r="Q82" s="39" t="s">
        <v>233</v>
      </c>
      <c r="R82" s="40">
        <v>144.0</v>
      </c>
      <c r="S82" s="41" t="s">
        <v>791</v>
      </c>
      <c r="T82" s="40">
        <v>1.629617830679E12</v>
      </c>
      <c r="Y82" s="13"/>
      <c r="Z82" s="8" t="b">
        <f t="shared" si="6"/>
        <v>1</v>
      </c>
      <c r="AA82" s="39" t="s">
        <v>233</v>
      </c>
      <c r="AB82" s="40">
        <v>209.0</v>
      </c>
      <c r="AC82" s="41" t="s">
        <v>794</v>
      </c>
      <c r="AD82" s="40">
        <v>1.629618676275E12</v>
      </c>
      <c r="AE82" s="8" t="b">
        <f t="shared" si="7"/>
        <v>1</v>
      </c>
      <c r="AF82" s="39" t="s">
        <v>60</v>
      </c>
      <c r="AG82" s="40">
        <v>166.0</v>
      </c>
      <c r="AH82" s="41" t="s">
        <v>793</v>
      </c>
      <c r="AI82" s="40">
        <v>1.629623184578E12</v>
      </c>
      <c r="AJ82" s="8" t="b">
        <f t="shared" si="8"/>
        <v>1</v>
      </c>
      <c r="AN82" s="13"/>
      <c r="AO82" s="8" t="b">
        <f t="shared" si="9"/>
        <v>0</v>
      </c>
      <c r="AP82" s="39" t="s">
        <v>131</v>
      </c>
      <c r="AQ82" s="40">
        <v>1061.0</v>
      </c>
      <c r="AR82" s="41" t="s">
        <v>795</v>
      </c>
      <c r="AS82" s="40">
        <v>1.629624345817E12</v>
      </c>
    </row>
    <row r="83">
      <c r="E83" s="13"/>
      <c r="J83" s="13"/>
      <c r="O83" s="13"/>
      <c r="T83" s="13"/>
      <c r="Y83" s="13"/>
      <c r="Z83" s="8" t="b">
        <f t="shared" si="6"/>
        <v>1</v>
      </c>
      <c r="AA83" s="39" t="s">
        <v>751</v>
      </c>
      <c r="AB83" s="40">
        <v>654.0</v>
      </c>
      <c r="AC83" s="41" t="s">
        <v>794</v>
      </c>
      <c r="AD83" s="40">
        <v>1.62961867693E12</v>
      </c>
      <c r="AE83" s="8" t="b">
        <f t="shared" si="7"/>
        <v>1</v>
      </c>
      <c r="AF83" s="39" t="s">
        <v>47</v>
      </c>
      <c r="AG83" s="40">
        <v>200.0</v>
      </c>
      <c r="AH83" s="41" t="s">
        <v>793</v>
      </c>
      <c r="AI83" s="40">
        <v>1.629623184791E12</v>
      </c>
      <c r="AJ83" s="8" t="b">
        <f t="shared" si="8"/>
        <v>1</v>
      </c>
      <c r="AN83" s="13"/>
      <c r="AO83" s="8" t="b">
        <f t="shared" si="9"/>
        <v>1</v>
      </c>
      <c r="AP83" s="39" t="s">
        <v>47</v>
      </c>
      <c r="AQ83" s="40">
        <v>180.0</v>
      </c>
      <c r="AR83" s="41" t="s">
        <v>795</v>
      </c>
      <c r="AS83" s="40">
        <v>1.629624345997E12</v>
      </c>
    </row>
    <row r="84">
      <c r="E84" s="13"/>
      <c r="J84" s="13"/>
      <c r="O84" s="13"/>
      <c r="T84" s="13"/>
      <c r="Y84" s="13"/>
      <c r="Z84" s="8" t="b">
        <f t="shared" si="6"/>
        <v>1</v>
      </c>
      <c r="AA84" s="39" t="s">
        <v>145</v>
      </c>
      <c r="AB84" s="40">
        <v>108.0</v>
      </c>
      <c r="AC84" s="41" t="s">
        <v>796</v>
      </c>
      <c r="AD84" s="40">
        <v>1.62961867704E12</v>
      </c>
      <c r="AE84" s="8" t="b">
        <f t="shared" si="7"/>
        <v>1</v>
      </c>
      <c r="AF84" s="39" t="s">
        <v>220</v>
      </c>
      <c r="AG84" s="40">
        <v>905.0</v>
      </c>
      <c r="AH84" s="41" t="s">
        <v>797</v>
      </c>
      <c r="AI84" s="40">
        <v>1.629623185697E12</v>
      </c>
      <c r="AJ84" s="8" t="b">
        <f t="shared" si="8"/>
        <v>1</v>
      </c>
      <c r="AN84" s="13"/>
      <c r="AO84" s="8" t="b">
        <f t="shared" si="9"/>
        <v>0</v>
      </c>
      <c r="AP84" s="39" t="s">
        <v>131</v>
      </c>
      <c r="AQ84" s="40">
        <v>568.0</v>
      </c>
      <c r="AR84" s="41" t="s">
        <v>798</v>
      </c>
      <c r="AS84" s="40">
        <v>1.629624346584E12</v>
      </c>
    </row>
    <row r="85">
      <c r="E85" s="13"/>
      <c r="J85" s="13"/>
      <c r="O85" s="13"/>
      <c r="T85" s="13"/>
      <c r="Y85" s="13"/>
      <c r="Z85" s="8" t="b">
        <f t="shared" si="6"/>
        <v>1</v>
      </c>
      <c r="AA85" s="39" t="s">
        <v>188</v>
      </c>
      <c r="AB85" s="40">
        <v>338.0</v>
      </c>
      <c r="AC85" s="41" t="s">
        <v>796</v>
      </c>
      <c r="AD85" s="40">
        <v>1.629618677391E12</v>
      </c>
      <c r="AE85" s="8" t="b">
        <f t="shared" si="7"/>
        <v>1</v>
      </c>
      <c r="AF85" s="39" t="s">
        <v>218</v>
      </c>
      <c r="AG85" s="40">
        <v>845.0</v>
      </c>
      <c r="AH85" s="41" t="s">
        <v>799</v>
      </c>
      <c r="AI85" s="40">
        <v>1.629623186525E12</v>
      </c>
      <c r="AJ85" s="8" t="b">
        <f t="shared" si="8"/>
        <v>1</v>
      </c>
      <c r="AN85" s="13"/>
      <c r="AO85" s="8" t="b">
        <f t="shared" si="9"/>
        <v>1</v>
      </c>
      <c r="AP85" s="39" t="s">
        <v>47</v>
      </c>
      <c r="AQ85" s="40">
        <v>157.0</v>
      </c>
      <c r="AR85" s="41" t="s">
        <v>798</v>
      </c>
      <c r="AS85" s="40">
        <v>1.629624346721E12</v>
      </c>
    </row>
    <row r="86">
      <c r="E86" s="13"/>
      <c r="J86" s="13"/>
      <c r="O86" s="13"/>
      <c r="T86" s="13"/>
      <c r="Y86" s="13"/>
      <c r="Z86" s="8" t="b">
        <f t="shared" si="6"/>
        <v>1</v>
      </c>
      <c r="AA86" s="39" t="s">
        <v>233</v>
      </c>
      <c r="AB86" s="40">
        <v>320.0</v>
      </c>
      <c r="AC86" s="41" t="s">
        <v>796</v>
      </c>
      <c r="AD86" s="40">
        <v>1.629618677694E12</v>
      </c>
      <c r="AE86" s="8" t="b">
        <f t="shared" si="7"/>
        <v>1</v>
      </c>
      <c r="AF86" s="39" t="s">
        <v>145</v>
      </c>
      <c r="AG86" s="40">
        <v>226.0</v>
      </c>
      <c r="AH86" s="41" t="s">
        <v>799</v>
      </c>
      <c r="AI86" s="40">
        <v>1.629623186752E12</v>
      </c>
      <c r="AJ86" s="8" t="b">
        <f t="shared" si="8"/>
        <v>1</v>
      </c>
      <c r="AN86" s="13"/>
      <c r="AO86" s="8" t="b">
        <f t="shared" si="9"/>
        <v>0</v>
      </c>
      <c r="AP86" s="39" t="s">
        <v>13</v>
      </c>
      <c r="AQ86" s="40">
        <v>727.0</v>
      </c>
      <c r="AR86" s="41" t="s">
        <v>800</v>
      </c>
      <c r="AS86" s="40">
        <v>1.629624347449E12</v>
      </c>
    </row>
    <row r="87">
      <c r="E87" s="13"/>
      <c r="J87" s="13"/>
      <c r="O87" s="13"/>
      <c r="T87" s="13"/>
      <c r="Y87" s="13"/>
      <c r="AD87" s="13"/>
      <c r="AE87" s="8" t="b">
        <f t="shared" si="7"/>
        <v>1</v>
      </c>
      <c r="AF87" s="39" t="s">
        <v>188</v>
      </c>
      <c r="AG87" s="40">
        <v>104.0</v>
      </c>
      <c r="AH87" s="41" t="s">
        <v>799</v>
      </c>
      <c r="AI87" s="40">
        <v>1.629623186871E12</v>
      </c>
      <c r="AJ87" s="8" t="b">
        <f t="shared" si="8"/>
        <v>1</v>
      </c>
      <c r="AN87" s="13"/>
      <c r="AO87" s="8" t="b">
        <f t="shared" si="9"/>
        <v>1</v>
      </c>
      <c r="AP87" s="39" t="s">
        <v>47</v>
      </c>
      <c r="AQ87" s="40">
        <v>441.0</v>
      </c>
      <c r="AR87" s="41" t="s">
        <v>800</v>
      </c>
      <c r="AS87" s="40">
        <v>1.629624347904E12</v>
      </c>
    </row>
    <row r="88">
      <c r="E88" s="13"/>
      <c r="J88" s="13"/>
      <c r="O88" s="13"/>
      <c r="T88" s="13"/>
      <c r="Y88" s="13"/>
      <c r="AD88" s="13"/>
      <c r="AE88" s="8" t="b">
        <f t="shared" si="7"/>
        <v>1</v>
      </c>
      <c r="AF88" s="39" t="s">
        <v>233</v>
      </c>
      <c r="AG88" s="40">
        <v>236.0</v>
      </c>
      <c r="AH88" s="41" t="s">
        <v>801</v>
      </c>
      <c r="AI88" s="40">
        <v>1.629623187091E12</v>
      </c>
      <c r="AJ88" s="8" t="b">
        <f t="shared" si="8"/>
        <v>1</v>
      </c>
      <c r="AN88" s="13"/>
      <c r="AO88" s="8" t="b">
        <f t="shared" si="9"/>
        <v>1</v>
      </c>
      <c r="AP88" s="39" t="s">
        <v>106</v>
      </c>
      <c r="AQ88" s="40">
        <v>471.0</v>
      </c>
      <c r="AR88" s="41" t="s">
        <v>802</v>
      </c>
      <c r="AS88" s="40">
        <v>1.62962434836E12</v>
      </c>
    </row>
    <row r="89">
      <c r="E89" s="13"/>
      <c r="J89" s="13"/>
      <c r="O89" s="13"/>
      <c r="T89" s="13"/>
      <c r="Y89" s="13"/>
      <c r="AD89" s="13"/>
      <c r="AI89" s="13"/>
      <c r="AN89" s="13"/>
      <c r="AO89" s="8" t="b">
        <f t="shared" si="9"/>
        <v>1</v>
      </c>
      <c r="AP89" s="39" t="s">
        <v>37</v>
      </c>
      <c r="AQ89" s="40">
        <v>336.0</v>
      </c>
      <c r="AR89" s="41" t="s">
        <v>802</v>
      </c>
      <c r="AS89" s="40">
        <v>1.629624348695E12</v>
      </c>
    </row>
    <row r="90">
      <c r="E90" s="13"/>
      <c r="J90" s="13"/>
      <c r="O90" s="13"/>
      <c r="T90" s="13"/>
      <c r="Y90" s="13"/>
      <c r="AD90" s="13"/>
      <c r="AI90" s="13"/>
      <c r="AN90" s="13"/>
      <c r="AO90" s="8" t="b">
        <f t="shared" si="9"/>
        <v>1</v>
      </c>
      <c r="AP90" s="39" t="s">
        <v>47</v>
      </c>
      <c r="AQ90" s="40">
        <v>267.0</v>
      </c>
      <c r="AR90" s="41" t="s">
        <v>802</v>
      </c>
      <c r="AS90" s="40">
        <v>1.629624348972E12</v>
      </c>
    </row>
    <row r="91">
      <c r="E91" s="13"/>
      <c r="J91" s="13"/>
      <c r="O91" s="13"/>
      <c r="T91" s="13"/>
      <c r="Y91" s="13"/>
      <c r="AD91" s="13"/>
      <c r="AI91" s="13"/>
      <c r="AN91" s="13"/>
      <c r="AO91" s="8" t="b">
        <f t="shared" si="9"/>
        <v>1</v>
      </c>
      <c r="AP91" s="39" t="s">
        <v>145</v>
      </c>
      <c r="AQ91" s="40">
        <v>721.0</v>
      </c>
      <c r="AR91" s="41" t="s">
        <v>803</v>
      </c>
      <c r="AS91" s="40">
        <v>1.629624349683E12</v>
      </c>
    </row>
    <row r="92">
      <c r="E92" s="13"/>
      <c r="J92" s="13"/>
      <c r="O92" s="13"/>
      <c r="T92" s="13"/>
      <c r="Y92" s="13"/>
      <c r="AD92" s="13"/>
      <c r="AI92" s="13"/>
      <c r="AN92" s="13"/>
      <c r="AO92" s="8" t="b">
        <f t="shared" si="9"/>
        <v>1</v>
      </c>
      <c r="AP92" s="39" t="s">
        <v>176</v>
      </c>
      <c r="AQ92" s="40">
        <v>1263.0</v>
      </c>
      <c r="AR92" s="41" t="s">
        <v>804</v>
      </c>
      <c r="AS92" s="40">
        <v>1.629624350964E12</v>
      </c>
    </row>
    <row r="93">
      <c r="E93" s="13"/>
      <c r="J93" s="13"/>
      <c r="O93" s="13"/>
      <c r="T93" s="13"/>
      <c r="Y93" s="13"/>
      <c r="AD93" s="13"/>
      <c r="AI93" s="13"/>
      <c r="AN93" s="13"/>
      <c r="AO93" s="8" t="b">
        <f t="shared" si="9"/>
        <v>1</v>
      </c>
      <c r="AP93" s="39" t="s">
        <v>151</v>
      </c>
      <c r="AQ93" s="40">
        <v>310.0</v>
      </c>
      <c r="AR93" s="41" t="s">
        <v>805</v>
      </c>
      <c r="AS93" s="40">
        <v>1.629624351256E12</v>
      </c>
    </row>
    <row r="94">
      <c r="E94" s="13"/>
      <c r="J94" s="13"/>
      <c r="O94" s="13"/>
      <c r="T94" s="13"/>
      <c r="Y94" s="13"/>
      <c r="AD94" s="13"/>
      <c r="AI94" s="13"/>
      <c r="AN94" s="13"/>
      <c r="AO94" s="8" t="b">
        <f t="shared" si="9"/>
        <v>1</v>
      </c>
      <c r="AP94" s="39" t="s">
        <v>188</v>
      </c>
      <c r="AQ94" s="40">
        <v>171.0</v>
      </c>
      <c r="AR94" s="41" t="s">
        <v>805</v>
      </c>
      <c r="AS94" s="40">
        <v>1.629624351432E12</v>
      </c>
    </row>
    <row r="95">
      <c r="E95" s="13"/>
      <c r="J95" s="13"/>
      <c r="O95" s="13"/>
      <c r="T95" s="13"/>
      <c r="Y95" s="13"/>
      <c r="AD95" s="13"/>
      <c r="AI95" s="13"/>
      <c r="AN95" s="13"/>
      <c r="AO95" s="8" t="b">
        <f t="shared" si="9"/>
        <v>1</v>
      </c>
      <c r="AP95" s="39" t="s">
        <v>47</v>
      </c>
      <c r="AQ95" s="40">
        <v>216.0</v>
      </c>
      <c r="AR95" s="41" t="s">
        <v>805</v>
      </c>
      <c r="AS95" s="40">
        <v>1.629624351644E12</v>
      </c>
    </row>
    <row r="96">
      <c r="E96" s="13"/>
      <c r="J96" s="13"/>
      <c r="O96" s="13"/>
      <c r="T96" s="13"/>
      <c r="Y96" s="13"/>
      <c r="AD96" s="13"/>
      <c r="AI96" s="13"/>
      <c r="AN96" s="13"/>
      <c r="AO96" s="8" t="b">
        <f t="shared" si="9"/>
        <v>1</v>
      </c>
      <c r="AP96" s="39" t="s">
        <v>195</v>
      </c>
      <c r="AQ96" s="40">
        <v>683.0</v>
      </c>
      <c r="AR96" s="41" t="s">
        <v>806</v>
      </c>
      <c r="AS96" s="40">
        <v>1.629624352327E12</v>
      </c>
    </row>
    <row r="97">
      <c r="E97" s="13"/>
      <c r="J97" s="13"/>
      <c r="O97" s="13"/>
      <c r="T97" s="13"/>
      <c r="Y97" s="13"/>
      <c r="AD97" s="13"/>
      <c r="AI97" s="13"/>
      <c r="AN97" s="13"/>
      <c r="AO97" s="8" t="b">
        <f t="shared" si="9"/>
        <v>1</v>
      </c>
      <c r="AP97" s="39" t="s">
        <v>62</v>
      </c>
      <c r="AQ97" s="40">
        <v>227.0</v>
      </c>
      <c r="AR97" s="41" t="s">
        <v>806</v>
      </c>
      <c r="AS97" s="40">
        <v>1.629624352556E12</v>
      </c>
    </row>
    <row r="98">
      <c r="E98" s="13"/>
      <c r="J98" s="13"/>
      <c r="O98" s="13"/>
      <c r="T98" s="13"/>
      <c r="Y98" s="13"/>
      <c r="AD98" s="13"/>
      <c r="AI98" s="13"/>
      <c r="AN98" s="13"/>
      <c r="AO98" s="8" t="b">
        <f t="shared" si="9"/>
        <v>1</v>
      </c>
      <c r="AP98" s="39" t="s">
        <v>47</v>
      </c>
      <c r="AQ98" s="40">
        <v>256.0</v>
      </c>
      <c r="AR98" s="41" t="s">
        <v>806</v>
      </c>
      <c r="AS98" s="40">
        <v>1.629624352823E12</v>
      </c>
    </row>
    <row r="99">
      <c r="E99" s="13"/>
      <c r="J99" s="13"/>
      <c r="O99" s="13"/>
      <c r="T99" s="13"/>
      <c r="Y99" s="13"/>
      <c r="AD99" s="13"/>
      <c r="AI99" s="13"/>
      <c r="AN99" s="13"/>
      <c r="AO99" s="8" t="b">
        <f t="shared" si="9"/>
        <v>1</v>
      </c>
      <c r="AP99" s="39" t="s">
        <v>97</v>
      </c>
      <c r="AQ99" s="40">
        <v>340.0</v>
      </c>
      <c r="AR99" s="41" t="s">
        <v>807</v>
      </c>
      <c r="AS99" s="40">
        <v>1.62962435315E12</v>
      </c>
    </row>
    <row r="100">
      <c r="AN100" s="13"/>
      <c r="AO100" s="8" t="b">
        <f t="shared" si="9"/>
        <v>1</v>
      </c>
      <c r="AP100" s="39" t="s">
        <v>60</v>
      </c>
      <c r="AQ100" s="40">
        <v>217.0</v>
      </c>
      <c r="AR100" s="41" t="s">
        <v>807</v>
      </c>
      <c r="AS100" s="40">
        <v>1.629624353367E12</v>
      </c>
    </row>
    <row r="101">
      <c r="AN101" s="13"/>
      <c r="AO101" s="8" t="b">
        <f t="shared" si="9"/>
        <v>1</v>
      </c>
      <c r="AP101" s="39" t="s">
        <v>47</v>
      </c>
      <c r="AQ101" s="40">
        <v>239.0</v>
      </c>
      <c r="AR101" s="41" t="s">
        <v>807</v>
      </c>
      <c r="AS101" s="40">
        <v>1.629624353606E12</v>
      </c>
    </row>
    <row r="102">
      <c r="AN102" s="13"/>
      <c r="AO102" s="8" t="b">
        <f t="shared" si="9"/>
        <v>1</v>
      </c>
      <c r="AP102" s="39" t="s">
        <v>149</v>
      </c>
      <c r="AQ102" s="40">
        <v>1451.0</v>
      </c>
      <c r="AR102" s="41" t="s">
        <v>808</v>
      </c>
      <c r="AS102" s="40">
        <v>1.629624355061E12</v>
      </c>
    </row>
    <row r="103">
      <c r="AN103" s="13"/>
      <c r="AO103" s="8" t="b">
        <f t="shared" si="9"/>
        <v>1</v>
      </c>
      <c r="AP103" s="39" t="s">
        <v>218</v>
      </c>
      <c r="AQ103" s="40">
        <v>521.0</v>
      </c>
      <c r="AR103" s="41" t="s">
        <v>808</v>
      </c>
      <c r="AS103" s="40">
        <v>1.629624355578E12</v>
      </c>
    </row>
    <row r="104">
      <c r="AN104" s="13"/>
      <c r="AO104" s="8" t="b">
        <f t="shared" si="9"/>
        <v>1</v>
      </c>
      <c r="AP104" s="39" t="s">
        <v>145</v>
      </c>
      <c r="AQ104" s="40">
        <v>283.0</v>
      </c>
      <c r="AR104" s="41" t="s">
        <v>808</v>
      </c>
      <c r="AS104" s="40">
        <v>1.629624355868E12</v>
      </c>
    </row>
    <row r="105">
      <c r="AN105" s="13"/>
      <c r="AO105" s="8" t="b">
        <f t="shared" si="9"/>
        <v>1</v>
      </c>
      <c r="AP105" s="39" t="s">
        <v>188</v>
      </c>
      <c r="AQ105" s="40">
        <v>456.0</v>
      </c>
      <c r="AR105" s="41" t="s">
        <v>809</v>
      </c>
      <c r="AS105" s="40">
        <v>1.629624356323E12</v>
      </c>
    </row>
    <row r="106">
      <c r="AN106" s="13"/>
      <c r="AO106" s="8" t="b">
        <f t="shared" si="9"/>
        <v>1</v>
      </c>
      <c r="AP106" s="39" t="s">
        <v>233</v>
      </c>
      <c r="AQ106" s="40">
        <v>338.0</v>
      </c>
      <c r="AR106" s="41" t="s">
        <v>809</v>
      </c>
      <c r="AS106" s="40">
        <v>1.629624356653E12</v>
      </c>
    </row>
    <row r="107">
      <c r="AN107" s="13"/>
      <c r="AO107" s="8" t="b">
        <f t="shared" si="9"/>
        <v>1</v>
      </c>
      <c r="AS107" s="13"/>
    </row>
    <row r="108">
      <c r="E108" s="13"/>
      <c r="J108" s="13"/>
      <c r="O108" s="13"/>
      <c r="T108" s="13"/>
      <c r="Y108" s="13"/>
      <c r="AD108" s="13"/>
      <c r="AI108" s="13"/>
      <c r="AN108" s="13"/>
      <c r="AS108" s="13"/>
    </row>
    <row r="109">
      <c r="A109" s="4"/>
      <c r="B109" s="15" t="s">
        <v>269</v>
      </c>
      <c r="C109" s="15"/>
      <c r="E109" s="13"/>
      <c r="F109" s="16"/>
      <c r="G109" s="15" t="s">
        <v>269</v>
      </c>
      <c r="H109" s="15"/>
      <c r="J109" s="13"/>
      <c r="K109" s="16"/>
      <c r="L109" s="15" t="s">
        <v>269</v>
      </c>
      <c r="M109" s="15"/>
      <c r="O109" s="13"/>
      <c r="P109" s="16"/>
      <c r="Q109" s="15" t="s">
        <v>269</v>
      </c>
      <c r="R109" s="15"/>
      <c r="T109" s="13"/>
      <c r="U109" s="16"/>
      <c r="V109" s="15" t="s">
        <v>269</v>
      </c>
      <c r="W109" s="15"/>
      <c r="Y109" s="13"/>
      <c r="Z109" s="16"/>
      <c r="AA109" s="15" t="s">
        <v>269</v>
      </c>
      <c r="AB109" s="15"/>
      <c r="AD109" s="13"/>
      <c r="AE109" s="16"/>
      <c r="AF109" s="15" t="s">
        <v>269</v>
      </c>
      <c r="AG109" s="15"/>
      <c r="AI109" s="13"/>
      <c r="AJ109" s="16"/>
      <c r="AK109" s="15" t="s">
        <v>269</v>
      </c>
      <c r="AL109" s="15"/>
      <c r="AN109" s="13"/>
      <c r="AO109" s="16"/>
      <c r="AP109" s="15" t="s">
        <v>269</v>
      </c>
      <c r="AQ109" s="15"/>
      <c r="AS109" s="13"/>
    </row>
    <row r="110">
      <c r="A110" s="17"/>
      <c r="B110" s="21" t="s">
        <v>270</v>
      </c>
      <c r="C110" s="19">
        <f> AVERAGE(C4:C99)</f>
        <v>336.0869565</v>
      </c>
      <c r="E110" s="13"/>
      <c r="F110" s="20"/>
      <c r="G110" s="21" t="s">
        <v>270</v>
      </c>
      <c r="H110" s="19">
        <f> AVERAGE(H4:H99)</f>
        <v>318.8813559</v>
      </c>
      <c r="J110" s="13"/>
      <c r="K110" s="20"/>
      <c r="L110" s="21" t="s">
        <v>270</v>
      </c>
      <c r="M110" s="19">
        <f> AVERAGE(M4:M99)</f>
        <v>363.1343284</v>
      </c>
      <c r="O110" s="13"/>
      <c r="P110" s="20"/>
      <c r="Q110" s="21" t="s">
        <v>270</v>
      </c>
      <c r="R110" s="19">
        <f> AVERAGE(R4:R99)</f>
        <v>375.6329114</v>
      </c>
      <c r="T110" s="13"/>
      <c r="U110" s="20"/>
      <c r="V110" s="21" t="s">
        <v>270</v>
      </c>
      <c r="W110" s="19">
        <f> AVERAGE(W4:W99)</f>
        <v>343.2112676</v>
      </c>
      <c r="Y110" s="13"/>
      <c r="Z110" s="20"/>
      <c r="AA110" s="21" t="s">
        <v>270</v>
      </c>
      <c r="AB110" s="19">
        <f> AVERAGE(AB4:AB99)</f>
        <v>347.1686747</v>
      </c>
      <c r="AD110" s="13"/>
      <c r="AE110" s="20"/>
      <c r="AF110" s="21" t="s">
        <v>270</v>
      </c>
      <c r="AG110" s="19">
        <f> AVERAGE(AG4:AG99)</f>
        <v>414.2117647</v>
      </c>
      <c r="AI110" s="13"/>
      <c r="AJ110" s="20"/>
      <c r="AK110" s="21" t="s">
        <v>270</v>
      </c>
      <c r="AL110" s="19">
        <f> AVERAGE(AL4:AL99)</f>
        <v>356.2207792</v>
      </c>
      <c r="AN110" s="13"/>
      <c r="AO110" s="20"/>
      <c r="AP110" s="21" t="s">
        <v>270</v>
      </c>
      <c r="AQ110" s="19">
        <f> AVERAGE(AQ4:AQ108)</f>
        <v>404.2330097</v>
      </c>
      <c r="AS110" s="13"/>
    </row>
    <row r="111">
      <c r="A111" s="17"/>
      <c r="B111" s="18" t="s">
        <v>271</v>
      </c>
      <c r="C111" s="22">
        <f>STDEV(C4:C99)</f>
        <v>329.4905488</v>
      </c>
      <c r="E111" s="13"/>
      <c r="F111" s="20"/>
      <c r="G111" s="18" t="s">
        <v>271</v>
      </c>
      <c r="H111" s="22">
        <f>STDEV(H4:H99)</f>
        <v>359.6906278</v>
      </c>
      <c r="J111" s="13"/>
      <c r="K111" s="20"/>
      <c r="L111" s="18" t="s">
        <v>271</v>
      </c>
      <c r="M111" s="22">
        <f>STDEV(M4:M99)</f>
        <v>384.5189397</v>
      </c>
      <c r="O111" s="13"/>
      <c r="P111" s="20"/>
      <c r="Q111" s="18" t="s">
        <v>271</v>
      </c>
      <c r="R111" s="22">
        <f>STDEV(R4:R99)</f>
        <v>577.2379454</v>
      </c>
      <c r="T111" s="13"/>
      <c r="U111" s="20"/>
      <c r="V111" s="18" t="s">
        <v>271</v>
      </c>
      <c r="W111" s="22">
        <f>STDEV(W4:W99)</f>
        <v>529.9259494</v>
      </c>
      <c r="Y111" s="13"/>
      <c r="Z111" s="20"/>
      <c r="AA111" s="18" t="s">
        <v>271</v>
      </c>
      <c r="AB111" s="22">
        <f>STDEV(AB4:AB99)</f>
        <v>497.9283869</v>
      </c>
      <c r="AD111" s="13"/>
      <c r="AE111" s="20"/>
      <c r="AF111" s="18" t="s">
        <v>271</v>
      </c>
      <c r="AG111" s="22">
        <f>STDEV(AG4:AG99)</f>
        <v>712.9179158</v>
      </c>
      <c r="AI111" s="13"/>
      <c r="AJ111" s="20"/>
      <c r="AK111" s="18" t="s">
        <v>271</v>
      </c>
      <c r="AL111" s="22">
        <f>STDEV(AL4:AL99)</f>
        <v>424.9800498</v>
      </c>
      <c r="AN111" s="13"/>
      <c r="AO111" s="20"/>
      <c r="AP111" s="18" t="s">
        <v>271</v>
      </c>
      <c r="AQ111" s="22">
        <f>STDEV(AQ4:AQ108)</f>
        <v>381.1309333</v>
      </c>
      <c r="AS111" s="13"/>
    </row>
    <row r="112">
      <c r="A112" s="17"/>
      <c r="B112" s="21" t="s">
        <v>272</v>
      </c>
      <c r="C112" s="22">
        <f>MEDIAN(C4:C99)</f>
        <v>217</v>
      </c>
      <c r="E112" s="13"/>
      <c r="F112" s="20"/>
      <c r="G112" s="21" t="s">
        <v>272</v>
      </c>
      <c r="H112" s="22">
        <f>MEDIAN(H4:H99)</f>
        <v>218</v>
      </c>
      <c r="J112" s="13"/>
      <c r="K112" s="20"/>
      <c r="L112" s="21" t="s">
        <v>272</v>
      </c>
      <c r="M112" s="22">
        <f>MEDIAN(M4:M99)</f>
        <v>220</v>
      </c>
      <c r="O112" s="13"/>
      <c r="P112" s="20"/>
      <c r="Q112" s="21" t="s">
        <v>272</v>
      </c>
      <c r="R112" s="22">
        <f>MEDIAN(R4:R99)</f>
        <v>209</v>
      </c>
      <c r="T112" s="13"/>
      <c r="U112" s="20"/>
      <c r="V112" s="21" t="s">
        <v>272</v>
      </c>
      <c r="W112" s="22">
        <f>MEDIAN(W4:W99)</f>
        <v>211</v>
      </c>
      <c r="Y112" s="13"/>
      <c r="Z112" s="20"/>
      <c r="AA112" s="21" t="s">
        <v>272</v>
      </c>
      <c r="AB112" s="22">
        <f>MEDIAN(AB4:AB99)</f>
        <v>188</v>
      </c>
      <c r="AD112" s="13"/>
      <c r="AE112" s="20"/>
      <c r="AF112" s="21" t="s">
        <v>272</v>
      </c>
      <c r="AG112" s="22">
        <f>MEDIAN(AG4:AG99)</f>
        <v>218</v>
      </c>
      <c r="AI112" s="13"/>
      <c r="AJ112" s="20"/>
      <c r="AK112" s="21" t="s">
        <v>272</v>
      </c>
      <c r="AL112" s="22">
        <f>MEDIAN(AL4:AL99)</f>
        <v>221</v>
      </c>
      <c r="AN112" s="13"/>
      <c r="AO112" s="20"/>
      <c r="AP112" s="21" t="s">
        <v>272</v>
      </c>
      <c r="AQ112" s="22">
        <f>MEDIAN(AQ4:AQ108)</f>
        <v>262</v>
      </c>
      <c r="AS112" s="13"/>
    </row>
    <row r="113">
      <c r="A113" s="17"/>
      <c r="B113" s="21" t="s">
        <v>273</v>
      </c>
      <c r="C113" s="22">
        <f>min(C4:C99)</f>
        <v>40</v>
      </c>
      <c r="E113" s="13"/>
      <c r="F113" s="20"/>
      <c r="G113" s="21" t="s">
        <v>273</v>
      </c>
      <c r="H113" s="22">
        <f>min(H4:H99)</f>
        <v>53</v>
      </c>
      <c r="J113" s="13"/>
      <c r="K113" s="20"/>
      <c r="L113" s="21" t="s">
        <v>273</v>
      </c>
      <c r="M113" s="22">
        <f>min(M4:M99)</f>
        <v>61</v>
      </c>
      <c r="O113" s="13"/>
      <c r="P113" s="20"/>
      <c r="Q113" s="21" t="s">
        <v>273</v>
      </c>
      <c r="R113" s="22">
        <f>min(R4:R99)</f>
        <v>67</v>
      </c>
      <c r="T113" s="13"/>
      <c r="U113" s="20"/>
      <c r="V113" s="21" t="s">
        <v>273</v>
      </c>
      <c r="W113" s="22">
        <f>min(W4:W99)</f>
        <v>49</v>
      </c>
      <c r="Y113" s="13"/>
      <c r="Z113" s="20"/>
      <c r="AA113" s="21" t="s">
        <v>273</v>
      </c>
      <c r="AB113" s="22">
        <f>min(AB4:AB99)</f>
        <v>74</v>
      </c>
      <c r="AD113" s="13"/>
      <c r="AE113" s="20"/>
      <c r="AF113" s="21" t="s">
        <v>273</v>
      </c>
      <c r="AG113" s="22">
        <f>min(AG4:AG99)</f>
        <v>93</v>
      </c>
      <c r="AI113" s="13"/>
      <c r="AJ113" s="20"/>
      <c r="AK113" s="21" t="s">
        <v>273</v>
      </c>
      <c r="AL113" s="22">
        <f>min(AL4:AL99)</f>
        <v>33</v>
      </c>
      <c r="AN113" s="13"/>
      <c r="AO113" s="20"/>
      <c r="AP113" s="21" t="s">
        <v>273</v>
      </c>
      <c r="AQ113" s="22">
        <f>min(AQ4:AQ108)</f>
        <v>74</v>
      </c>
      <c r="AS113" s="13"/>
    </row>
    <row r="114">
      <c r="A114" s="17"/>
      <c r="B114" s="21" t="s">
        <v>274</v>
      </c>
      <c r="C114" s="22">
        <f>max(C4:C99)</f>
        <v>1368</v>
      </c>
      <c r="E114" s="13"/>
      <c r="F114" s="20"/>
      <c r="G114" s="21" t="s">
        <v>274</v>
      </c>
      <c r="H114" s="22">
        <f>max(H4:H99)</f>
        <v>2311</v>
      </c>
      <c r="J114" s="13"/>
      <c r="K114" s="20"/>
      <c r="L114" s="21" t="s">
        <v>274</v>
      </c>
      <c r="M114" s="22">
        <f>max(M4:M99)</f>
        <v>2298</v>
      </c>
      <c r="O114" s="13"/>
      <c r="P114" s="20"/>
      <c r="Q114" s="21" t="s">
        <v>274</v>
      </c>
      <c r="R114" s="22">
        <f>max(R4:R99)</f>
        <v>4802</v>
      </c>
      <c r="T114" s="13"/>
      <c r="U114" s="20"/>
      <c r="V114" s="21" t="s">
        <v>274</v>
      </c>
      <c r="W114" s="22">
        <f>max(W4:W99)</f>
        <v>4262</v>
      </c>
      <c r="Y114" s="13"/>
      <c r="Z114" s="20"/>
      <c r="AA114" s="21" t="s">
        <v>274</v>
      </c>
      <c r="AB114" s="22">
        <f>max(AB4:AB99)</f>
        <v>4024</v>
      </c>
      <c r="AD114" s="13"/>
      <c r="AE114" s="20"/>
      <c r="AF114" s="21" t="s">
        <v>274</v>
      </c>
      <c r="AG114" s="22">
        <f>max(AG4:AG99)</f>
        <v>5719</v>
      </c>
      <c r="AI114" s="13"/>
      <c r="AJ114" s="20"/>
      <c r="AK114" s="21" t="s">
        <v>274</v>
      </c>
      <c r="AL114" s="22">
        <f>max(AL4:AL99)</f>
        <v>2932</v>
      </c>
      <c r="AN114" s="13"/>
      <c r="AO114" s="20"/>
      <c r="AP114" s="21" t="s">
        <v>274</v>
      </c>
      <c r="AQ114" s="22">
        <f>max(AQ4:AQ108)</f>
        <v>2166</v>
      </c>
      <c r="AS114" s="13"/>
    </row>
    <row r="115">
      <c r="A115" s="17"/>
      <c r="B115" s="21" t="s">
        <v>275</v>
      </c>
      <c r="C115" s="22">
        <f>sum(C4:C99)/1000</f>
        <v>23.19</v>
      </c>
      <c r="E115" s="13"/>
      <c r="F115" s="20"/>
      <c r="G115" s="21" t="s">
        <v>275</v>
      </c>
      <c r="H115" s="22">
        <f>sum(H4:H99)/1000</f>
        <v>18.814</v>
      </c>
      <c r="J115" s="13"/>
      <c r="K115" s="20"/>
      <c r="L115" s="21" t="s">
        <v>275</v>
      </c>
      <c r="M115" s="22">
        <f>sum(M4:M99)/1000</f>
        <v>24.33</v>
      </c>
      <c r="O115" s="13"/>
      <c r="P115" s="20"/>
      <c r="Q115" s="21" t="s">
        <v>275</v>
      </c>
      <c r="R115" s="22">
        <f>sum(R4:R99)/1000</f>
        <v>29.675</v>
      </c>
      <c r="T115" s="13"/>
      <c r="U115" s="20"/>
      <c r="V115" s="21" t="s">
        <v>275</v>
      </c>
      <c r="W115" s="22">
        <f>sum(W4:W99)/1000</f>
        <v>24.368</v>
      </c>
      <c r="Y115" s="13"/>
      <c r="Z115" s="20"/>
      <c r="AA115" s="21" t="s">
        <v>275</v>
      </c>
      <c r="AB115" s="22">
        <f>sum(AB4:AB99)/1000</f>
        <v>28.815</v>
      </c>
      <c r="AD115" s="13"/>
      <c r="AE115" s="20"/>
      <c r="AF115" s="21" t="s">
        <v>275</v>
      </c>
      <c r="AG115" s="22">
        <f>sum(AG4:AG99)/1000</f>
        <v>35.208</v>
      </c>
      <c r="AI115" s="13"/>
      <c r="AJ115" s="20"/>
      <c r="AK115" s="21" t="s">
        <v>275</v>
      </c>
      <c r="AL115" s="22">
        <f>sum(AL4:AL99)/1000</f>
        <v>27.429</v>
      </c>
      <c r="AN115" s="13"/>
      <c r="AO115" s="20"/>
      <c r="AP115" s="21" t="s">
        <v>275</v>
      </c>
      <c r="AQ115" s="22">
        <f>sum(AQ4:AQ108)/1000</f>
        <v>41.636</v>
      </c>
      <c r="AS115" s="13"/>
    </row>
    <row r="116">
      <c r="A116" s="17"/>
      <c r="B116" s="21" t="s">
        <v>276</v>
      </c>
      <c r="C116" s="22">
        <f>COUNTA(C4:C99)+1</f>
        <v>70</v>
      </c>
      <c r="E116" s="13"/>
      <c r="F116" s="20"/>
      <c r="G116" s="21" t="s">
        <v>276</v>
      </c>
      <c r="H116" s="22">
        <f>COUNTA(H4:H99)+1</f>
        <v>60</v>
      </c>
      <c r="J116" s="13"/>
      <c r="K116" s="20"/>
      <c r="L116" s="21" t="s">
        <v>276</v>
      </c>
      <c r="M116" s="22">
        <f>COUNTA(M4:M99)+1</f>
        <v>68</v>
      </c>
      <c r="O116" s="13"/>
      <c r="P116" s="20"/>
      <c r="Q116" s="21" t="s">
        <v>276</v>
      </c>
      <c r="R116" s="22">
        <f>COUNTA(R4:R99)+1</f>
        <v>80</v>
      </c>
      <c r="T116" s="13"/>
      <c r="U116" s="20"/>
      <c r="V116" s="21" t="s">
        <v>276</v>
      </c>
      <c r="W116" s="22">
        <f>COUNTA(W4:W99)+1</f>
        <v>72</v>
      </c>
      <c r="Y116" s="13"/>
      <c r="Z116" s="20"/>
      <c r="AA116" s="21" t="s">
        <v>276</v>
      </c>
      <c r="AB116" s="22">
        <f>COUNTA(AB4:AB99)+1</f>
        <v>84</v>
      </c>
      <c r="AD116" s="13"/>
      <c r="AE116" s="20"/>
      <c r="AF116" s="21" t="s">
        <v>276</v>
      </c>
      <c r="AG116" s="22">
        <f>COUNTA(AG4:AG99)+1</f>
        <v>86</v>
      </c>
      <c r="AI116" s="13"/>
      <c r="AJ116" s="20"/>
      <c r="AK116" s="21" t="s">
        <v>276</v>
      </c>
      <c r="AL116" s="22">
        <f>COUNTA(AL4:AL99)+1</f>
        <v>78</v>
      </c>
      <c r="AN116" s="13"/>
      <c r="AO116" s="20"/>
      <c r="AP116" s="21" t="s">
        <v>276</v>
      </c>
      <c r="AQ116" s="22">
        <f>COUNTA(AQ4:AQ108)+1</f>
        <v>104</v>
      </c>
      <c r="AS116" s="13"/>
    </row>
    <row r="117">
      <c r="A117" s="17"/>
      <c r="B117" s="21" t="s">
        <v>277</v>
      </c>
      <c r="C117" s="23">
        <f>C119+C118+C120+C121</f>
        <v>70</v>
      </c>
      <c r="E117" s="13"/>
      <c r="F117" s="17"/>
      <c r="G117" s="21" t="s">
        <v>277</v>
      </c>
      <c r="H117" s="23">
        <f>H119+H118+H120+H121</f>
        <v>60</v>
      </c>
      <c r="J117" s="13"/>
      <c r="K117" s="17"/>
      <c r="L117" s="21" t="s">
        <v>277</v>
      </c>
      <c r="M117" s="23">
        <f>M119+M118+M120+M121</f>
        <v>68</v>
      </c>
      <c r="O117" s="13"/>
      <c r="P117" s="17"/>
      <c r="Q117" s="21" t="s">
        <v>277</v>
      </c>
      <c r="R117" s="23">
        <f>R119+R118+R120+R121</f>
        <v>80</v>
      </c>
      <c r="T117" s="13"/>
      <c r="U117" s="17"/>
      <c r="V117" s="21" t="s">
        <v>277</v>
      </c>
      <c r="W117" s="23">
        <f>W119+W118+W120+W121</f>
        <v>72</v>
      </c>
      <c r="Y117" s="13"/>
      <c r="Z117" s="17"/>
      <c r="AA117" s="21" t="s">
        <v>277</v>
      </c>
      <c r="AB117" s="23">
        <f>AB119+AB118+AB120+AB121</f>
        <v>84</v>
      </c>
      <c r="AD117" s="13"/>
      <c r="AE117" s="17"/>
      <c r="AF117" s="21" t="s">
        <v>277</v>
      </c>
      <c r="AG117" s="23">
        <f>AG119+AG118+AG120+AG121</f>
        <v>86</v>
      </c>
      <c r="AI117" s="13"/>
      <c r="AJ117" s="17"/>
      <c r="AK117" s="21" t="s">
        <v>277</v>
      </c>
      <c r="AL117" s="23">
        <f>AL119+AL118+AL120+AL121</f>
        <v>78</v>
      </c>
      <c r="AN117" s="13"/>
      <c r="AO117" s="17"/>
      <c r="AP117" s="21" t="s">
        <v>277</v>
      </c>
      <c r="AQ117" s="23">
        <f>AQ119+AQ118+AQ120+AQ121</f>
        <v>104</v>
      </c>
      <c r="AS117" s="13"/>
    </row>
    <row r="118">
      <c r="A118" s="8"/>
      <c r="B118" s="43" t="s">
        <v>278</v>
      </c>
      <c r="C118" s="14">
        <f>(C116-60)/2</f>
        <v>5</v>
      </c>
      <c r="E118" s="13"/>
      <c r="F118" s="8"/>
      <c r="G118" s="43" t="s">
        <v>278</v>
      </c>
      <c r="H118" s="14">
        <f>(H116-60)/2</f>
        <v>0</v>
      </c>
      <c r="J118" s="13"/>
      <c r="K118" s="8"/>
      <c r="L118" s="43" t="s">
        <v>278</v>
      </c>
      <c r="M118" s="14">
        <f>(M116-60)/2</f>
        <v>4</v>
      </c>
      <c r="O118" s="13"/>
      <c r="P118" s="8"/>
      <c r="Q118" s="43" t="s">
        <v>278</v>
      </c>
      <c r="R118" s="14">
        <f>(R116-60)/2</f>
        <v>10</v>
      </c>
      <c r="T118" s="13"/>
      <c r="U118" s="8"/>
      <c r="V118" s="43" t="s">
        <v>278</v>
      </c>
      <c r="W118" s="14">
        <f>(W116-60)/2</f>
        <v>6</v>
      </c>
      <c r="Y118" s="13"/>
      <c r="Z118" s="8"/>
      <c r="AA118" s="43" t="s">
        <v>278</v>
      </c>
      <c r="AB118" s="14">
        <f>(AB116-60)/2</f>
        <v>12</v>
      </c>
      <c r="AD118" s="13"/>
      <c r="AE118" s="8"/>
      <c r="AF118" s="43" t="s">
        <v>278</v>
      </c>
      <c r="AG118" s="14">
        <f>(AG116-60)/2</f>
        <v>13</v>
      </c>
      <c r="AI118" s="13"/>
      <c r="AJ118" s="8"/>
      <c r="AK118" s="43" t="s">
        <v>278</v>
      </c>
      <c r="AL118" s="14">
        <f>(AL116-60)/2</f>
        <v>9</v>
      </c>
      <c r="AN118" s="13"/>
      <c r="AO118" s="8"/>
      <c r="AP118" s="43" t="s">
        <v>278</v>
      </c>
      <c r="AQ118" s="14">
        <f>(AQ116-60)/2</f>
        <v>22</v>
      </c>
      <c r="AS118" s="13"/>
    </row>
    <row r="119">
      <c r="B119" s="18" t="s">
        <v>282</v>
      </c>
      <c r="C119" s="31">
        <v>60.0</v>
      </c>
      <c r="E119" s="13"/>
      <c r="G119" s="18" t="s">
        <v>282</v>
      </c>
      <c r="H119" s="31">
        <v>60.0</v>
      </c>
      <c r="J119" s="13"/>
      <c r="L119" s="18" t="s">
        <v>282</v>
      </c>
      <c r="M119" s="31">
        <v>60.0</v>
      </c>
      <c r="O119" s="13"/>
      <c r="Q119" s="18" t="s">
        <v>282</v>
      </c>
      <c r="R119" s="31">
        <v>60.0</v>
      </c>
      <c r="T119" s="13"/>
      <c r="V119" s="18" t="s">
        <v>282</v>
      </c>
      <c r="W119" s="31">
        <v>60.0</v>
      </c>
      <c r="Y119" s="13"/>
      <c r="AA119" s="18" t="s">
        <v>282</v>
      </c>
      <c r="AB119" s="31">
        <v>60.0</v>
      </c>
      <c r="AD119" s="13"/>
      <c r="AF119" s="18" t="s">
        <v>282</v>
      </c>
      <c r="AG119" s="31">
        <v>60.0</v>
      </c>
      <c r="AI119" s="13"/>
      <c r="AK119" s="18" t="s">
        <v>282</v>
      </c>
      <c r="AL119" s="31">
        <v>60.0</v>
      </c>
      <c r="AN119" s="13"/>
      <c r="AP119" s="18" t="s">
        <v>282</v>
      </c>
      <c r="AQ119" s="31">
        <v>60.0</v>
      </c>
      <c r="AS119" s="13"/>
    </row>
    <row r="120">
      <c r="B120" s="21" t="s">
        <v>283</v>
      </c>
      <c r="C120" s="31">
        <f>C118</f>
        <v>5</v>
      </c>
      <c r="E120" s="13"/>
      <c r="G120" s="21" t="s">
        <v>283</v>
      </c>
      <c r="H120" s="31">
        <f>H118</f>
        <v>0</v>
      </c>
      <c r="J120" s="13"/>
      <c r="L120" s="21" t="s">
        <v>283</v>
      </c>
      <c r="M120" s="31">
        <f>M118</f>
        <v>4</v>
      </c>
      <c r="O120" s="13"/>
      <c r="Q120" s="21" t="s">
        <v>283</v>
      </c>
      <c r="R120" s="31">
        <f>R118</f>
        <v>10</v>
      </c>
      <c r="T120" s="13"/>
      <c r="V120" s="21" t="s">
        <v>283</v>
      </c>
      <c r="W120" s="31">
        <f>W118</f>
        <v>6</v>
      </c>
      <c r="Y120" s="13"/>
      <c r="AA120" s="21" t="s">
        <v>283</v>
      </c>
      <c r="AB120" s="31">
        <f>AB118</f>
        <v>12</v>
      </c>
      <c r="AD120" s="13"/>
      <c r="AF120" s="21" t="s">
        <v>283</v>
      </c>
      <c r="AG120" s="31">
        <f>AG118</f>
        <v>13</v>
      </c>
      <c r="AI120" s="13"/>
      <c r="AK120" s="21" t="s">
        <v>283</v>
      </c>
      <c r="AL120" s="31">
        <f>AL118</f>
        <v>9</v>
      </c>
      <c r="AN120" s="13"/>
      <c r="AP120" s="21" t="s">
        <v>283</v>
      </c>
      <c r="AQ120" s="31">
        <f>AQ118</f>
        <v>22</v>
      </c>
      <c r="AS120" s="13"/>
    </row>
    <row r="121">
      <c r="B121" s="21" t="s">
        <v>284</v>
      </c>
      <c r="C121" s="31">
        <v>0.0</v>
      </c>
      <c r="E121" s="13"/>
      <c r="G121" s="21" t="s">
        <v>284</v>
      </c>
      <c r="H121" s="31">
        <v>0.0</v>
      </c>
      <c r="J121" s="13"/>
      <c r="L121" s="21" t="s">
        <v>284</v>
      </c>
      <c r="M121" s="31">
        <v>0.0</v>
      </c>
      <c r="O121" s="13"/>
      <c r="Q121" s="21" t="s">
        <v>284</v>
      </c>
      <c r="R121" s="31">
        <v>0.0</v>
      </c>
      <c r="T121" s="13"/>
      <c r="V121" s="21" t="s">
        <v>284</v>
      </c>
      <c r="W121" s="31">
        <v>0.0</v>
      </c>
      <c r="Y121" s="13"/>
      <c r="AA121" s="21" t="s">
        <v>284</v>
      </c>
      <c r="AB121" s="31">
        <v>0.0</v>
      </c>
      <c r="AD121" s="13"/>
      <c r="AF121" s="21" t="s">
        <v>284</v>
      </c>
      <c r="AG121" s="31">
        <v>0.0</v>
      </c>
      <c r="AI121" s="13"/>
      <c r="AK121" s="21" t="s">
        <v>284</v>
      </c>
      <c r="AL121" s="31">
        <v>0.0</v>
      </c>
      <c r="AN121" s="13"/>
      <c r="AP121" s="21" t="s">
        <v>284</v>
      </c>
      <c r="AQ121" s="31">
        <v>0.0</v>
      </c>
      <c r="AS121" s="13"/>
    </row>
    <row r="122">
      <c r="B122" s="18" t="s">
        <v>286</v>
      </c>
      <c r="C122" s="31">
        <f>COUNTIF(A3:A106,FALSE)-4+5+2</f>
        <v>11</v>
      </c>
      <c r="E122" s="13"/>
      <c r="G122" s="18" t="s">
        <v>286</v>
      </c>
      <c r="H122" s="31">
        <f>COUNTIF(F3:F106,FALSE)-4+5+2</f>
        <v>11</v>
      </c>
      <c r="J122" s="13"/>
      <c r="L122" s="18" t="s">
        <v>286</v>
      </c>
      <c r="M122" s="31">
        <f>COUNTIF(K3:K106,FALSE)-4+5+2</f>
        <v>11</v>
      </c>
      <c r="O122" s="13"/>
      <c r="Q122" s="18" t="s">
        <v>286</v>
      </c>
      <c r="R122" s="31">
        <f>COUNTIF(P3:P106,FALSE)-4+5+2</f>
        <v>11</v>
      </c>
      <c r="T122" s="13"/>
      <c r="V122" s="18" t="s">
        <v>286</v>
      </c>
      <c r="W122" s="31">
        <f>COUNTIF(U3:U106,FALSE)-1-4+5+2</f>
        <v>12</v>
      </c>
      <c r="Y122" s="13"/>
      <c r="AA122" s="18" t="s">
        <v>286</v>
      </c>
      <c r="AB122" s="31">
        <f>COUNTIF(Z3:Z106,FALSE)-7-4+5+2</f>
        <v>14</v>
      </c>
      <c r="AD122" s="13"/>
      <c r="AF122" s="18" t="s">
        <v>286</v>
      </c>
      <c r="AG122" s="46">
        <f>COUNTIF(AE3:AE106,FALSE)-2+5+2</f>
        <v>17</v>
      </c>
      <c r="AI122" s="13"/>
      <c r="AK122" s="18" t="s">
        <v>286</v>
      </c>
      <c r="AL122" s="31">
        <f>COUNTIF(AJ3:AJ106,FALSE)-4+5+2</f>
        <v>11</v>
      </c>
      <c r="AN122" s="13"/>
      <c r="AP122" s="18" t="s">
        <v>286</v>
      </c>
      <c r="AQ122" s="46">
        <f>COUNTIF(AO3:AO106,FALSE)+6+2</f>
        <v>29</v>
      </c>
      <c r="AS122" s="13"/>
    </row>
    <row r="123">
      <c r="B123" s="21" t="s">
        <v>287</v>
      </c>
      <c r="C123" s="35">
        <f>C117+C122</f>
        <v>81</v>
      </c>
      <c r="E123" s="13"/>
      <c r="G123" s="21" t="s">
        <v>287</v>
      </c>
      <c r="H123" s="35">
        <f>H117+H122</f>
        <v>71</v>
      </c>
      <c r="J123" s="13"/>
      <c r="L123" s="21" t="s">
        <v>287</v>
      </c>
      <c r="M123" s="35">
        <f>M117+M122</f>
        <v>79</v>
      </c>
      <c r="O123" s="13"/>
      <c r="Q123" s="21" t="s">
        <v>287</v>
      </c>
      <c r="R123" s="35">
        <f>R117+R122</f>
        <v>91</v>
      </c>
      <c r="T123" s="13"/>
      <c r="V123" s="21" t="s">
        <v>287</v>
      </c>
      <c r="W123" s="35">
        <f>W117+W122</f>
        <v>84</v>
      </c>
      <c r="Y123" s="13"/>
      <c r="AA123" s="21" t="s">
        <v>287</v>
      </c>
      <c r="AB123" s="35">
        <f>AB117+AB122</f>
        <v>98</v>
      </c>
      <c r="AD123" s="13"/>
      <c r="AF123" s="21" t="s">
        <v>287</v>
      </c>
      <c r="AG123" s="35">
        <f>AG117+AG122</f>
        <v>103</v>
      </c>
      <c r="AI123" s="13"/>
      <c r="AK123" s="21" t="s">
        <v>287</v>
      </c>
      <c r="AL123" s="35">
        <f>AL117+AL122</f>
        <v>89</v>
      </c>
      <c r="AN123" s="13"/>
      <c r="AP123" s="21" t="s">
        <v>287</v>
      </c>
      <c r="AQ123" s="35">
        <f>AQ117+AQ122</f>
        <v>133</v>
      </c>
      <c r="AS123" s="13"/>
    </row>
    <row r="124">
      <c r="B124" s="21" t="s">
        <v>288</v>
      </c>
      <c r="C124" s="35">
        <f>C116-C118</f>
        <v>65</v>
      </c>
      <c r="E124" s="13"/>
      <c r="G124" s="21" t="s">
        <v>288</v>
      </c>
      <c r="H124" s="35">
        <f>H116-H118</f>
        <v>60</v>
      </c>
      <c r="J124" s="13"/>
      <c r="L124" s="21" t="s">
        <v>288</v>
      </c>
      <c r="M124" s="35">
        <f>M116-M118</f>
        <v>64</v>
      </c>
      <c r="O124" s="13"/>
      <c r="Q124" s="21" t="s">
        <v>288</v>
      </c>
      <c r="R124" s="35">
        <f>R116-R118</f>
        <v>70</v>
      </c>
      <c r="T124" s="13"/>
      <c r="V124" s="21" t="s">
        <v>288</v>
      </c>
      <c r="W124" s="35">
        <f>W116-W118</f>
        <v>66</v>
      </c>
      <c r="Y124" s="13"/>
      <c r="AA124" s="21" t="s">
        <v>288</v>
      </c>
      <c r="AB124" s="35">
        <f>AB116-AB118</f>
        <v>72</v>
      </c>
      <c r="AD124" s="13"/>
      <c r="AF124" s="21" t="s">
        <v>288</v>
      </c>
      <c r="AG124" s="35">
        <f>AG116-AG118</f>
        <v>73</v>
      </c>
      <c r="AI124" s="13"/>
      <c r="AK124" s="21" t="s">
        <v>288</v>
      </c>
      <c r="AL124" s="35">
        <f>AL116-AL118</f>
        <v>69</v>
      </c>
      <c r="AN124" s="13"/>
      <c r="AP124" s="21" t="s">
        <v>288</v>
      </c>
      <c r="AQ124" s="35">
        <f>AQ116-AQ118</f>
        <v>82</v>
      </c>
      <c r="AS124" s="13"/>
    </row>
    <row r="125">
      <c r="B125" s="36" t="s">
        <v>289</v>
      </c>
      <c r="C125" s="35">
        <f>((ABS(C124)-1)/C115)*1/5</f>
        <v>0.5519620526</v>
      </c>
      <c r="E125" s="13"/>
      <c r="G125" s="36" t="s">
        <v>289</v>
      </c>
      <c r="H125" s="35">
        <f>((ABS(H124)-1)/H115)*1/5</f>
        <v>0.6271925162</v>
      </c>
      <c r="J125" s="13"/>
      <c r="L125" s="36" t="s">
        <v>289</v>
      </c>
      <c r="M125" s="35">
        <f>((ABS(M124)-1)/M115)*1/5</f>
        <v>0.5178791615</v>
      </c>
      <c r="O125" s="13"/>
      <c r="Q125" s="36" t="s">
        <v>289</v>
      </c>
      <c r="R125" s="35">
        <f>((ABS(R124)-1)/R115)*1/5</f>
        <v>0.4650379107</v>
      </c>
      <c r="T125" s="13"/>
      <c r="V125" s="36" t="s">
        <v>289</v>
      </c>
      <c r="W125" s="35">
        <f>((ABS(W124)-1)/W115)*1/5</f>
        <v>0.5334865397</v>
      </c>
      <c r="Y125" s="13"/>
      <c r="AA125" s="36" t="s">
        <v>289</v>
      </c>
      <c r="AB125" s="35">
        <f>((ABS(AB124)-1)/AB115)*1/5</f>
        <v>0.4927988895</v>
      </c>
      <c r="AD125" s="13"/>
      <c r="AF125" s="36" t="s">
        <v>289</v>
      </c>
      <c r="AG125" s="35">
        <f>((ABS(AG124)-1)/AG115)*1/5</f>
        <v>0.408997955</v>
      </c>
      <c r="AI125" s="13"/>
      <c r="AK125" s="36" t="s">
        <v>289</v>
      </c>
      <c r="AL125" s="35">
        <f>((ABS(AL124)-1)/AL115)*1/5</f>
        <v>0.4958255861</v>
      </c>
      <c r="AN125" s="13"/>
      <c r="AP125" s="36" t="s">
        <v>289</v>
      </c>
      <c r="AQ125" s="35">
        <f>((ABS(AQ124)-1)/AQ115)*1/5</f>
        <v>0.3890863676</v>
      </c>
      <c r="AS125" s="13"/>
    </row>
    <row r="126">
      <c r="B126" s="36" t="s">
        <v>290</v>
      </c>
      <c r="C126" s="35">
        <f>((ABS(C124)-1)/C115)*1/5*60</f>
        <v>33.11772316</v>
      </c>
      <c r="E126" s="13"/>
      <c r="G126" s="36" t="s">
        <v>290</v>
      </c>
      <c r="H126" s="35">
        <f>((ABS(H124)-1)/H115)*1/5*60</f>
        <v>37.63155097</v>
      </c>
      <c r="J126" s="13"/>
      <c r="L126" s="36" t="s">
        <v>290</v>
      </c>
      <c r="M126" s="35">
        <f>((ABS(M124)-1)/M115)*1/5*60</f>
        <v>31.07274969</v>
      </c>
      <c r="O126" s="13"/>
      <c r="Q126" s="36" t="s">
        <v>290</v>
      </c>
      <c r="R126" s="35">
        <f>((ABS(R124)-1)/R115)*1/5*60</f>
        <v>27.90227464</v>
      </c>
      <c r="T126" s="13"/>
      <c r="V126" s="36" t="s">
        <v>290</v>
      </c>
      <c r="W126" s="35">
        <f>((ABS(W124)-1)/W115)*1/5*60</f>
        <v>32.00919238</v>
      </c>
      <c r="Y126" s="13"/>
      <c r="AA126" s="36" t="s">
        <v>290</v>
      </c>
      <c r="AB126" s="35">
        <f>((ABS(AB124)-1)/AB115)*1/5*60</f>
        <v>29.56793337</v>
      </c>
      <c r="AD126" s="13"/>
      <c r="AF126" s="36" t="s">
        <v>290</v>
      </c>
      <c r="AG126" s="35">
        <f>((ABS(AG124)-1)/AG115)*1/5*60</f>
        <v>24.5398773</v>
      </c>
      <c r="AI126" s="13"/>
      <c r="AK126" s="36" t="s">
        <v>290</v>
      </c>
      <c r="AL126" s="35">
        <f>((ABS(AL124)-1)/AL115)*1/5*60</f>
        <v>29.74953516</v>
      </c>
      <c r="AN126" s="13"/>
      <c r="AP126" s="36" t="s">
        <v>290</v>
      </c>
      <c r="AQ126" s="35">
        <f>((ABS(AQ124)-1)/AQ115)*1/5*60</f>
        <v>23.34518205</v>
      </c>
      <c r="AS126" s="13"/>
    </row>
    <row r="127">
      <c r="B127" s="36" t="s">
        <v>291</v>
      </c>
      <c r="C127" s="35">
        <f>C125*(1-C136)</f>
        <v>0.5519620526</v>
      </c>
      <c r="E127" s="13"/>
      <c r="G127" s="36" t="s">
        <v>291</v>
      </c>
      <c r="H127" s="35">
        <f>H125*(1-H136)</f>
        <v>0.6271925162</v>
      </c>
      <c r="J127" s="13"/>
      <c r="L127" s="36" t="s">
        <v>291</v>
      </c>
      <c r="M127" s="35">
        <f>M125*(1-M136)</f>
        <v>0.5178791615</v>
      </c>
      <c r="O127" s="13"/>
      <c r="Q127" s="36" t="s">
        <v>291</v>
      </c>
      <c r="R127" s="35">
        <f>R125*(1-R136)</f>
        <v>0.4650379107</v>
      </c>
      <c r="T127" s="13"/>
      <c r="V127" s="36" t="s">
        <v>291</v>
      </c>
      <c r="W127" s="35">
        <f>W125*(1-W136)</f>
        <v>0.5334865397</v>
      </c>
      <c r="Y127" s="13"/>
      <c r="AA127" s="36" t="s">
        <v>291</v>
      </c>
      <c r="AB127" s="35">
        <f>AB125*(1-AB136)</f>
        <v>0.4927988895</v>
      </c>
      <c r="AD127" s="13"/>
      <c r="AF127" s="36" t="s">
        <v>291</v>
      </c>
      <c r="AG127" s="35">
        <f>AG125*(1-AG136)</f>
        <v>0.408997955</v>
      </c>
      <c r="AI127" s="13"/>
      <c r="AK127" s="36" t="s">
        <v>291</v>
      </c>
      <c r="AL127" s="35">
        <f>AL125*(1-AL136)</f>
        <v>0.4958255861</v>
      </c>
      <c r="AN127" s="13"/>
      <c r="AP127" s="36" t="s">
        <v>291</v>
      </c>
      <c r="AQ127" s="35">
        <f>AQ125*(1-AQ136)</f>
        <v>0.3890863676</v>
      </c>
      <c r="AS127" s="13"/>
    </row>
    <row r="128">
      <c r="B128" s="36" t="s">
        <v>292</v>
      </c>
      <c r="C128" s="35">
        <f>C126*(1-C136)</f>
        <v>33.11772316</v>
      </c>
      <c r="E128" s="13"/>
      <c r="G128" s="36" t="s">
        <v>292</v>
      </c>
      <c r="H128" s="35">
        <f>H126*(1-H136)</f>
        <v>37.63155097</v>
      </c>
      <c r="J128" s="13"/>
      <c r="L128" s="36" t="s">
        <v>292</v>
      </c>
      <c r="M128" s="35">
        <f>M126*(1-M136)</f>
        <v>31.07274969</v>
      </c>
      <c r="O128" s="13"/>
      <c r="Q128" s="36" t="s">
        <v>292</v>
      </c>
      <c r="R128" s="35">
        <f>R126*(1-R136)</f>
        <v>27.90227464</v>
      </c>
      <c r="T128" s="13"/>
      <c r="V128" s="36" t="s">
        <v>292</v>
      </c>
      <c r="W128" s="35">
        <f>W126*(1-W136)</f>
        <v>32.00919238</v>
      </c>
      <c r="Y128" s="13"/>
      <c r="AA128" s="36" t="s">
        <v>292</v>
      </c>
      <c r="AB128" s="35">
        <f>AB126*(1-AB136)</f>
        <v>29.56793337</v>
      </c>
      <c r="AD128" s="13"/>
      <c r="AF128" s="36" t="s">
        <v>292</v>
      </c>
      <c r="AG128" s="35">
        <f>AG126*(1-AG136)</f>
        <v>24.5398773</v>
      </c>
      <c r="AI128" s="13"/>
      <c r="AK128" s="36" t="s">
        <v>292</v>
      </c>
      <c r="AL128" s="35">
        <f>AL126*(1-AL136)</f>
        <v>29.74953516</v>
      </c>
      <c r="AN128" s="13"/>
      <c r="AP128" s="36" t="s">
        <v>292</v>
      </c>
      <c r="AQ128" s="35">
        <f>AQ126*(1-AQ136)</f>
        <v>23.34518205</v>
      </c>
      <c r="AS128" s="13"/>
    </row>
    <row r="129">
      <c r="B129" s="36" t="s">
        <v>293</v>
      </c>
      <c r="C129" s="35">
        <f>(ABS(C124)-1)/C115</f>
        <v>2.759810263</v>
      </c>
      <c r="E129" s="13"/>
      <c r="G129" s="36" t="s">
        <v>293</v>
      </c>
      <c r="H129" s="35">
        <f>(ABS(H124)-1)/H115</f>
        <v>3.135962581</v>
      </c>
      <c r="J129" s="13"/>
      <c r="L129" s="36" t="s">
        <v>293</v>
      </c>
      <c r="M129" s="35">
        <f>(ABS(M124)-1)/M115</f>
        <v>2.589395808</v>
      </c>
      <c r="O129" s="13"/>
      <c r="Q129" s="36" t="s">
        <v>293</v>
      </c>
      <c r="R129" s="35">
        <f>(ABS(R124)-1)/R115</f>
        <v>2.325189553</v>
      </c>
      <c r="T129" s="13"/>
      <c r="V129" s="36" t="s">
        <v>293</v>
      </c>
      <c r="W129" s="35">
        <f>(ABS(W124)-1)/W115</f>
        <v>2.667432699</v>
      </c>
      <c r="Y129" s="13"/>
      <c r="AA129" s="36" t="s">
        <v>293</v>
      </c>
      <c r="AB129" s="35">
        <f>(ABS(AB124)-1)/AB115</f>
        <v>2.463994447</v>
      </c>
      <c r="AD129" s="13"/>
      <c r="AF129" s="36" t="s">
        <v>293</v>
      </c>
      <c r="AG129" s="35">
        <f>(ABS(AG124)-1)/AG115</f>
        <v>2.044989775</v>
      </c>
      <c r="AI129" s="13"/>
      <c r="AK129" s="36" t="s">
        <v>293</v>
      </c>
      <c r="AL129" s="35">
        <f>(ABS(AL124)-1)/AL115</f>
        <v>2.47912793</v>
      </c>
      <c r="AN129" s="13"/>
      <c r="AP129" s="36" t="s">
        <v>293</v>
      </c>
      <c r="AQ129" s="35">
        <f>(ABS(AQ124)-1)/AQ115</f>
        <v>1.945431838</v>
      </c>
      <c r="AS129" s="13"/>
    </row>
    <row r="130">
      <c r="B130" s="36" t="s">
        <v>294</v>
      </c>
      <c r="C130" s="35">
        <f>(ABS(C117)-1)/C115</f>
        <v>2.97542044</v>
      </c>
      <c r="E130" s="13"/>
      <c r="G130" s="36" t="s">
        <v>294</v>
      </c>
      <c r="H130" s="35">
        <f>(ABS(H117)-1)/H115</f>
        <v>3.135962581</v>
      </c>
      <c r="J130" s="13"/>
      <c r="L130" s="36" t="s">
        <v>294</v>
      </c>
      <c r="M130" s="35">
        <f>(ABS(M117)-1)/M115</f>
        <v>2.753801891</v>
      </c>
      <c r="O130" s="13"/>
      <c r="Q130" s="36" t="s">
        <v>294</v>
      </c>
      <c r="R130" s="35">
        <f>(ABS(R117)-1)/R115</f>
        <v>2.662173547</v>
      </c>
      <c r="T130" s="13"/>
      <c r="V130" s="36" t="s">
        <v>294</v>
      </c>
      <c r="W130" s="35">
        <f>(ABS(W117)-1)/W115</f>
        <v>2.913657255</v>
      </c>
      <c r="Y130" s="13"/>
      <c r="AA130" s="36" t="s">
        <v>294</v>
      </c>
      <c r="AB130" s="35">
        <f>(ABS(AB117)-1)/AB115</f>
        <v>2.880444213</v>
      </c>
      <c r="AD130" s="13"/>
      <c r="AF130" s="36" t="s">
        <v>294</v>
      </c>
      <c r="AG130" s="35">
        <f>(ABS(AG117)-1)/AG115</f>
        <v>2.41422404</v>
      </c>
      <c r="AI130" s="13"/>
      <c r="AK130" s="36" t="s">
        <v>294</v>
      </c>
      <c r="AL130" s="35">
        <f>(ABS(AL117)-1)/AL115</f>
        <v>2.807247803</v>
      </c>
      <c r="AN130" s="13"/>
      <c r="AP130" s="36" t="s">
        <v>294</v>
      </c>
      <c r="AQ130" s="35">
        <f>(ABS(AQ117)-1)/AQ115</f>
        <v>2.473820732</v>
      </c>
      <c r="AS130" s="13"/>
    </row>
    <row r="131">
      <c r="B131" s="8" t="s">
        <v>295</v>
      </c>
      <c r="C131" s="35">
        <f>(ABS(C123)-1)/C115</f>
        <v>3.449762829</v>
      </c>
      <c r="E131" s="13"/>
      <c r="G131" s="8" t="s">
        <v>295</v>
      </c>
      <c r="H131" s="35">
        <f>(ABS(H123)-1)/H115</f>
        <v>3.720633571</v>
      </c>
      <c r="J131" s="13"/>
      <c r="L131" s="8" t="s">
        <v>295</v>
      </c>
      <c r="M131" s="35">
        <f>(ABS(M123)-1)/M115</f>
        <v>3.205918619</v>
      </c>
      <c r="O131" s="13"/>
      <c r="Q131" s="8" t="s">
        <v>295</v>
      </c>
      <c r="R131" s="35">
        <f>(ABS(R123)-1)/R115</f>
        <v>3.032855939</v>
      </c>
      <c r="T131" s="13"/>
      <c r="V131" s="8" t="s">
        <v>295</v>
      </c>
      <c r="W131" s="35">
        <f>(ABS(W123)-1)/W115</f>
        <v>3.406106369</v>
      </c>
      <c r="Y131" s="13"/>
      <c r="AA131" s="8" t="s">
        <v>295</v>
      </c>
      <c r="AB131" s="35">
        <f>(ABS(AB123)-1)/AB115</f>
        <v>3.366302273</v>
      </c>
      <c r="AD131" s="13"/>
      <c r="AF131" s="8" t="s">
        <v>295</v>
      </c>
      <c r="AG131" s="35">
        <f>(ABS(AG123)-1)/AG115</f>
        <v>2.897068848</v>
      </c>
      <c r="AI131" s="13"/>
      <c r="AK131" s="8" t="s">
        <v>295</v>
      </c>
      <c r="AL131" s="35">
        <f>(ABS(AL123)-1)/AL115</f>
        <v>3.208283204</v>
      </c>
      <c r="AN131" s="13"/>
      <c r="AP131" s="8" t="s">
        <v>295</v>
      </c>
      <c r="AQ131" s="35">
        <f>(ABS(AQ123)-1)/AQ115</f>
        <v>3.170333365</v>
      </c>
      <c r="AS131" s="13"/>
    </row>
    <row r="132">
      <c r="B132" s="8" t="s">
        <v>296</v>
      </c>
      <c r="C132" s="35">
        <f>ABS(C117)/ABS(C124)</f>
        <v>1.076923077</v>
      </c>
      <c r="E132" s="13"/>
      <c r="G132" s="8" t="s">
        <v>296</v>
      </c>
      <c r="H132" s="35">
        <f>ABS(H117)/ABS(H124)</f>
        <v>1</v>
      </c>
      <c r="J132" s="13"/>
      <c r="L132" s="8" t="s">
        <v>296</v>
      </c>
      <c r="M132" s="35">
        <f>ABS(M117)/ABS(M124)</f>
        <v>1.0625</v>
      </c>
      <c r="O132" s="13"/>
      <c r="Q132" s="8" t="s">
        <v>296</v>
      </c>
      <c r="R132" s="35">
        <f>ABS(R117)/ABS(R124)</f>
        <v>1.142857143</v>
      </c>
      <c r="T132" s="13"/>
      <c r="V132" s="8" t="s">
        <v>296</v>
      </c>
      <c r="W132" s="35">
        <f>ABS(W117)/ABS(W124)</f>
        <v>1.090909091</v>
      </c>
      <c r="Y132" s="13"/>
      <c r="AA132" s="8" t="s">
        <v>296</v>
      </c>
      <c r="AB132" s="35">
        <f>ABS(AB117)/ABS(AB124)</f>
        <v>1.166666667</v>
      </c>
      <c r="AD132" s="13"/>
      <c r="AF132" s="8" t="s">
        <v>296</v>
      </c>
      <c r="AG132" s="35">
        <f>ABS(AG117)/ABS(AG124)</f>
        <v>1.178082192</v>
      </c>
      <c r="AI132" s="13"/>
      <c r="AK132" s="8" t="s">
        <v>296</v>
      </c>
      <c r="AL132" s="35">
        <f>ABS(AL117)/ABS(AL124)</f>
        <v>1.130434783</v>
      </c>
      <c r="AN132" s="13"/>
      <c r="AP132" s="8" t="s">
        <v>296</v>
      </c>
      <c r="AQ132" s="35">
        <f>ABS(AQ117)/ABS(AQ124)</f>
        <v>1.268292683</v>
      </c>
      <c r="AS132" s="13"/>
    </row>
    <row r="133">
      <c r="B133" s="8" t="s">
        <v>297</v>
      </c>
      <c r="C133" s="35">
        <f>ABS(C123)/ABS(C124)</f>
        <v>1.246153846</v>
      </c>
      <c r="E133" s="13"/>
      <c r="G133" s="8" t="s">
        <v>297</v>
      </c>
      <c r="H133" s="35">
        <f>ABS(H123)/ABS(H124)</f>
        <v>1.183333333</v>
      </c>
      <c r="J133" s="13"/>
      <c r="L133" s="8" t="s">
        <v>297</v>
      </c>
      <c r="M133" s="35">
        <f>ABS(M123)/ABS(M124)</f>
        <v>1.234375</v>
      </c>
      <c r="O133" s="13"/>
      <c r="Q133" s="8" t="s">
        <v>297</v>
      </c>
      <c r="R133" s="35">
        <f>ABS(R123)/ABS(R124)</f>
        <v>1.3</v>
      </c>
      <c r="T133" s="13"/>
      <c r="V133" s="8" t="s">
        <v>297</v>
      </c>
      <c r="W133" s="35">
        <f>ABS(W123)/ABS(W124)</f>
        <v>1.272727273</v>
      </c>
      <c r="Y133" s="13"/>
      <c r="AA133" s="8" t="s">
        <v>297</v>
      </c>
      <c r="AB133" s="35">
        <f>ABS(AB123)/ABS(AB124)</f>
        <v>1.361111111</v>
      </c>
      <c r="AD133" s="13"/>
      <c r="AF133" s="8" t="s">
        <v>297</v>
      </c>
      <c r="AG133" s="35">
        <f>ABS(AG123)/ABS(AG124)</f>
        <v>1.410958904</v>
      </c>
      <c r="AI133" s="13"/>
      <c r="AK133" s="8" t="s">
        <v>297</v>
      </c>
      <c r="AL133" s="35">
        <f>ABS(AL123)/ABS(AL124)</f>
        <v>1.289855072</v>
      </c>
      <c r="AN133" s="13"/>
      <c r="AP133" s="8" t="s">
        <v>297</v>
      </c>
      <c r="AQ133" s="35">
        <f>ABS(AQ123)/ABS(AQ124)</f>
        <v>1.62195122</v>
      </c>
      <c r="AS133" s="13"/>
    </row>
    <row r="134">
      <c r="B134" s="8" t="s">
        <v>298</v>
      </c>
      <c r="C134" s="31">
        <f>C121/MAX(ABS(C119),ABS(C124))</f>
        <v>0</v>
      </c>
      <c r="E134" s="13"/>
      <c r="G134" s="8" t="s">
        <v>298</v>
      </c>
      <c r="H134" s="31">
        <f>H121/MAX(ABS(H119),ABS(H124))</f>
        <v>0</v>
      </c>
      <c r="J134" s="13"/>
      <c r="L134" s="8" t="s">
        <v>298</v>
      </c>
      <c r="M134" s="31">
        <f>M121/MAX(ABS(M119),ABS(M124))</f>
        <v>0</v>
      </c>
      <c r="O134" s="13"/>
      <c r="Q134" s="8" t="s">
        <v>298</v>
      </c>
      <c r="R134" s="31">
        <f>R121/MAX(ABS(R119),ABS(R124))</f>
        <v>0</v>
      </c>
      <c r="T134" s="13"/>
      <c r="V134" s="8" t="s">
        <v>298</v>
      </c>
      <c r="W134" s="31">
        <f>W121/MAX(ABS(W119),ABS(W124))</f>
        <v>0</v>
      </c>
      <c r="Y134" s="13"/>
      <c r="AA134" s="8" t="s">
        <v>298</v>
      </c>
      <c r="AB134" s="31">
        <f>AB121/MAX(ABS(AB119),ABS(AB124))</f>
        <v>0</v>
      </c>
      <c r="AD134" s="13"/>
      <c r="AF134" s="8" t="s">
        <v>298</v>
      </c>
      <c r="AG134" s="31">
        <f>AG121/MAX(ABS(AG119),ABS(AG124))</f>
        <v>0</v>
      </c>
      <c r="AI134" s="13"/>
      <c r="AK134" s="8" t="s">
        <v>298</v>
      </c>
      <c r="AL134" s="31">
        <f>AL121/MAX(ABS(AL119),ABS(AL124))</f>
        <v>0</v>
      </c>
      <c r="AN134" s="13"/>
      <c r="AP134" s="8" t="s">
        <v>298</v>
      </c>
      <c r="AQ134" s="31">
        <f>AQ121/MAX(ABS(AQ119),ABS(AQ124))</f>
        <v>0</v>
      </c>
      <c r="AS134" s="13"/>
    </row>
    <row r="135">
      <c r="B135" s="36" t="s">
        <v>299</v>
      </c>
      <c r="C135" s="35">
        <f>C120/(C119+C121+C120)</f>
        <v>0.07692307692</v>
      </c>
      <c r="E135" s="13"/>
      <c r="G135" s="36" t="s">
        <v>299</v>
      </c>
      <c r="H135" s="35">
        <f>H120/(H119+H121+H120)</f>
        <v>0</v>
      </c>
      <c r="J135" s="13"/>
      <c r="L135" s="36" t="s">
        <v>299</v>
      </c>
      <c r="M135" s="35">
        <f>M120/(M119+M121+M120)</f>
        <v>0.0625</v>
      </c>
      <c r="O135" s="13"/>
      <c r="Q135" s="36" t="s">
        <v>299</v>
      </c>
      <c r="R135" s="35">
        <f>R120/(R119+R121+R120)</f>
        <v>0.1428571429</v>
      </c>
      <c r="T135" s="13"/>
      <c r="V135" s="36" t="s">
        <v>299</v>
      </c>
      <c r="W135" s="35">
        <f>W120/(W119+W121+W120)</f>
        <v>0.09090909091</v>
      </c>
      <c r="Y135" s="13"/>
      <c r="AA135" s="36" t="s">
        <v>299</v>
      </c>
      <c r="AB135" s="35">
        <f>AB120/(AB119+AB121+AB120)</f>
        <v>0.1666666667</v>
      </c>
      <c r="AD135" s="13"/>
      <c r="AF135" s="36" t="s">
        <v>299</v>
      </c>
      <c r="AG135" s="35">
        <f>AG120/(AG119+AG121+AG120)</f>
        <v>0.1780821918</v>
      </c>
      <c r="AI135" s="13"/>
      <c r="AK135" s="36" t="s">
        <v>299</v>
      </c>
      <c r="AL135" s="35">
        <f>AL120/(AL119+AL121+AL120)</f>
        <v>0.1304347826</v>
      </c>
      <c r="AN135" s="13"/>
      <c r="AP135" s="36" t="s">
        <v>299</v>
      </c>
      <c r="AQ135" s="35">
        <f>AQ120/(AQ119+AQ121+AQ120)</f>
        <v>0.2682926829</v>
      </c>
      <c r="AS135" s="13"/>
    </row>
    <row r="136">
      <c r="B136" s="36" t="s">
        <v>300</v>
      </c>
      <c r="C136" s="35">
        <f>C121/(C119+C121+C120)</f>
        <v>0</v>
      </c>
      <c r="E136" s="13"/>
      <c r="G136" s="36" t="s">
        <v>300</v>
      </c>
      <c r="H136" s="35">
        <f>H121/(H119+H121+H120)</f>
        <v>0</v>
      </c>
      <c r="J136" s="13"/>
      <c r="L136" s="36" t="s">
        <v>300</v>
      </c>
      <c r="M136" s="35">
        <f>M121/(M119+M121+M120)</f>
        <v>0</v>
      </c>
      <c r="O136" s="13"/>
      <c r="Q136" s="36" t="s">
        <v>300</v>
      </c>
      <c r="R136" s="35">
        <f>R121/(R119+R121+R120)</f>
        <v>0</v>
      </c>
      <c r="T136" s="13"/>
      <c r="V136" s="36" t="s">
        <v>300</v>
      </c>
      <c r="W136" s="35">
        <f>W121/(W119+W121+W120)</f>
        <v>0</v>
      </c>
      <c r="Y136" s="13"/>
      <c r="AA136" s="36" t="s">
        <v>300</v>
      </c>
      <c r="AB136" s="35">
        <f>AB121/(AB119+AB121+AB120)</f>
        <v>0</v>
      </c>
      <c r="AD136" s="13"/>
      <c r="AF136" s="36" t="s">
        <v>300</v>
      </c>
      <c r="AG136" s="35">
        <f>AG121/(AG119+AG121+AG120)</f>
        <v>0</v>
      </c>
      <c r="AI136" s="13"/>
      <c r="AK136" s="36" t="s">
        <v>300</v>
      </c>
      <c r="AL136" s="35">
        <f>AL121/(AL119+AL121+AL120)</f>
        <v>0</v>
      </c>
      <c r="AN136" s="13"/>
      <c r="AP136" s="36" t="s">
        <v>300</v>
      </c>
      <c r="AQ136" s="35">
        <f>AQ121/(AQ119+AQ121+AQ120)</f>
        <v>0</v>
      </c>
      <c r="AS136" s="13"/>
    </row>
    <row r="137">
      <c r="B137" s="36" t="s">
        <v>301</v>
      </c>
      <c r="C137" s="35">
        <f>(C120+C121)/(C119+C120+C121)</f>
        <v>0.07692307692</v>
      </c>
      <c r="E137" s="13"/>
      <c r="G137" s="36" t="s">
        <v>301</v>
      </c>
      <c r="H137" s="35">
        <f>(H120+H121)/(H119+H120+H121)</f>
        <v>0</v>
      </c>
      <c r="J137" s="13"/>
      <c r="L137" s="36" t="s">
        <v>301</v>
      </c>
      <c r="M137" s="35">
        <f>(M120+M121)/(M119+M120+M121)</f>
        <v>0.0625</v>
      </c>
      <c r="O137" s="13"/>
      <c r="Q137" s="36" t="s">
        <v>301</v>
      </c>
      <c r="R137" s="35">
        <f>(R120+R121)/(R119+R120+R121)</f>
        <v>0.1428571429</v>
      </c>
      <c r="T137" s="13"/>
      <c r="V137" s="36" t="s">
        <v>301</v>
      </c>
      <c r="W137" s="35">
        <f>(W120+W121)/(W119+W120+W121)</f>
        <v>0.09090909091</v>
      </c>
      <c r="Y137" s="13"/>
      <c r="AA137" s="36" t="s">
        <v>301</v>
      </c>
      <c r="AB137" s="35">
        <f>(AB120+AB121)/(AB119+AB120+AB121)</f>
        <v>0.1666666667</v>
      </c>
      <c r="AD137" s="13"/>
      <c r="AF137" s="36" t="s">
        <v>301</v>
      </c>
      <c r="AG137" s="35">
        <f>(AG120+AG121)/(AG119+AG120+AG121)</f>
        <v>0.1780821918</v>
      </c>
      <c r="AI137" s="13"/>
      <c r="AK137" s="36" t="s">
        <v>301</v>
      </c>
      <c r="AL137" s="35">
        <f>(AL120+AL121)/(AL119+AL120+AL121)</f>
        <v>0.1304347826</v>
      </c>
      <c r="AN137" s="13"/>
      <c r="AP137" s="36" t="s">
        <v>301</v>
      </c>
      <c r="AQ137" s="35">
        <f>(AQ120+AQ121)/(AQ119+AQ120+AQ121)</f>
        <v>0.2682926829</v>
      </c>
      <c r="AS137" s="13"/>
    </row>
    <row r="138">
      <c r="B138" s="36" t="s">
        <v>302</v>
      </c>
      <c r="C138" s="35">
        <f>ABS(C120)/ABS(C118)</f>
        <v>1</v>
      </c>
      <c r="E138" s="13"/>
      <c r="G138" s="36" t="s">
        <v>302</v>
      </c>
      <c r="H138" s="35" t="str">
        <f>ABS(H120)/ABS(H118)</f>
        <v>#DIV/0!</v>
      </c>
      <c r="J138" s="13"/>
      <c r="L138" s="36" t="s">
        <v>302</v>
      </c>
      <c r="M138" s="35">
        <f>ABS(M120)/ABS(M118)</f>
        <v>1</v>
      </c>
      <c r="O138" s="13"/>
      <c r="Q138" s="36" t="s">
        <v>302</v>
      </c>
      <c r="R138" s="35">
        <f>ABS(R120)/ABS(R118)</f>
        <v>1</v>
      </c>
      <c r="T138" s="13"/>
      <c r="V138" s="36" t="s">
        <v>302</v>
      </c>
      <c r="W138" s="35">
        <f>ABS(W120)/ABS(W118)</f>
        <v>1</v>
      </c>
      <c r="Y138" s="13"/>
      <c r="AA138" s="36" t="s">
        <v>302</v>
      </c>
      <c r="AB138" s="35">
        <f>ABS(AB120)/ABS(AB118)</f>
        <v>1</v>
      </c>
      <c r="AD138" s="13"/>
      <c r="AF138" s="36" t="s">
        <v>302</v>
      </c>
      <c r="AG138" s="35">
        <f>ABS(AG120)/ABS(AG118)</f>
        <v>1</v>
      </c>
      <c r="AI138" s="13"/>
      <c r="AK138" s="36" t="s">
        <v>302</v>
      </c>
      <c r="AL138" s="35">
        <f>ABS(AL120)/ABS(AL118)</f>
        <v>1</v>
      </c>
      <c r="AN138" s="13"/>
      <c r="AP138" s="36" t="s">
        <v>302</v>
      </c>
      <c r="AQ138" s="35">
        <f>ABS(AQ120)/ABS(AQ118)</f>
        <v>1</v>
      </c>
      <c r="AS138" s="13"/>
    </row>
    <row r="139">
      <c r="B139" s="36" t="s">
        <v>303</v>
      </c>
      <c r="C139" s="35">
        <f>C120/(C120+C121)</f>
        <v>1</v>
      </c>
      <c r="E139" s="13"/>
      <c r="G139" s="36" t="s">
        <v>303</v>
      </c>
      <c r="H139" s="35" t="str">
        <f>H120/(H120+H121)</f>
        <v>#DIV/0!</v>
      </c>
      <c r="J139" s="13"/>
      <c r="L139" s="36" t="s">
        <v>303</v>
      </c>
      <c r="M139" s="35">
        <f>M120/(M120+M121)</f>
        <v>1</v>
      </c>
      <c r="O139" s="13"/>
      <c r="Q139" s="36" t="s">
        <v>303</v>
      </c>
      <c r="R139" s="35">
        <f>R120/(R120+R121)</f>
        <v>1</v>
      </c>
      <c r="T139" s="13"/>
      <c r="V139" s="36" t="s">
        <v>303</v>
      </c>
      <c r="W139" s="35">
        <f>W120/(W120+W121)</f>
        <v>1</v>
      </c>
      <c r="Y139" s="13"/>
      <c r="AA139" s="36" t="s">
        <v>303</v>
      </c>
      <c r="AB139" s="35">
        <f>AB120/(AB120+AB121)</f>
        <v>1</v>
      </c>
      <c r="AD139" s="13"/>
      <c r="AF139" s="36" t="s">
        <v>303</v>
      </c>
      <c r="AG139" s="35">
        <f>AG120/(AG120+AG121)</f>
        <v>1</v>
      </c>
      <c r="AI139" s="13"/>
      <c r="AK139" s="36" t="s">
        <v>303</v>
      </c>
      <c r="AL139" s="35">
        <f>AL120/(AL120+AL121)</f>
        <v>1</v>
      </c>
      <c r="AN139" s="13"/>
      <c r="AP139" s="36" t="s">
        <v>303</v>
      </c>
      <c r="AQ139" s="35">
        <f>AQ120/(AQ120+AQ121)</f>
        <v>1</v>
      </c>
      <c r="AS139" s="13"/>
    </row>
    <row r="140">
      <c r="B140" s="36" t="s">
        <v>304</v>
      </c>
      <c r="C140" s="35">
        <f>C119/(C118+C119+C120+C121)</f>
        <v>0.8571428571</v>
      </c>
      <c r="E140" s="13"/>
      <c r="G140" s="36" t="s">
        <v>304</v>
      </c>
      <c r="H140" s="35">
        <f>H119/(H118+H119+H120+H121)</f>
        <v>1</v>
      </c>
      <c r="J140" s="13"/>
      <c r="L140" s="36" t="s">
        <v>304</v>
      </c>
      <c r="M140" s="35">
        <f>M119/(M118+M119+M120+M121)</f>
        <v>0.8823529412</v>
      </c>
      <c r="O140" s="13"/>
      <c r="Q140" s="36" t="s">
        <v>304</v>
      </c>
      <c r="R140" s="35">
        <f>R119/(R118+R119+R120+R121)</f>
        <v>0.75</v>
      </c>
      <c r="T140" s="13"/>
      <c r="V140" s="36" t="s">
        <v>304</v>
      </c>
      <c r="W140" s="35">
        <f>W119/(W118+W119+W120+W121)</f>
        <v>0.8333333333</v>
      </c>
      <c r="Y140" s="13"/>
      <c r="AA140" s="36" t="s">
        <v>304</v>
      </c>
      <c r="AB140" s="35">
        <f>AB119/(AB118+AB119+AB120+AB121)</f>
        <v>0.7142857143</v>
      </c>
      <c r="AD140" s="13"/>
      <c r="AF140" s="36" t="s">
        <v>304</v>
      </c>
      <c r="AG140" s="35">
        <f>AG119/(AG118+AG119+AG120+AG121)</f>
        <v>0.6976744186</v>
      </c>
      <c r="AI140" s="13"/>
      <c r="AK140" s="36" t="s">
        <v>304</v>
      </c>
      <c r="AL140" s="35">
        <f>AL119/(AL118+AL119+AL120+AL121)</f>
        <v>0.7692307692</v>
      </c>
      <c r="AN140" s="13"/>
      <c r="AP140" s="36" t="s">
        <v>304</v>
      </c>
      <c r="AQ140" s="35">
        <f>AQ119/(AQ118+AQ119+AQ120+AQ121)</f>
        <v>0.5769230769</v>
      </c>
      <c r="AS140" s="13"/>
    </row>
    <row r="141">
      <c r="B141" s="36" t="s">
        <v>305</v>
      </c>
      <c r="C141" s="35">
        <f>(C121+C120+C118)/(C119+C121+C120+C118)</f>
        <v>0.1428571429</v>
      </c>
      <c r="E141" s="13"/>
      <c r="G141" s="36" t="s">
        <v>305</v>
      </c>
      <c r="H141" s="35">
        <f>(H121+H120+H118)/(H119+H121+H120+H118)</f>
        <v>0</v>
      </c>
      <c r="J141" s="13"/>
      <c r="L141" s="36" t="s">
        <v>305</v>
      </c>
      <c r="M141" s="35">
        <f>(M121+M120+M118)/(M119+M121+M120+M118)</f>
        <v>0.1176470588</v>
      </c>
      <c r="O141" s="13"/>
      <c r="Q141" s="36" t="s">
        <v>305</v>
      </c>
      <c r="R141" s="35">
        <f>(R121+R120+R118)/(R119+R121+R120+R118)</f>
        <v>0.25</v>
      </c>
      <c r="T141" s="13"/>
      <c r="V141" s="36" t="s">
        <v>305</v>
      </c>
      <c r="W141" s="35">
        <f>(W121+W120+W118)/(W119+W121+W120+W118)</f>
        <v>0.1666666667</v>
      </c>
      <c r="Y141" s="13"/>
      <c r="AA141" s="36" t="s">
        <v>305</v>
      </c>
      <c r="AB141" s="35">
        <f>(AB121+AB120+AB118)/(AB119+AB121+AB120+AB118)</f>
        <v>0.2857142857</v>
      </c>
      <c r="AD141" s="13"/>
      <c r="AF141" s="36" t="s">
        <v>305</v>
      </c>
      <c r="AG141" s="35">
        <f>(AG121+AG120+AG118)/(AG119+AG121+AG120+AG118)</f>
        <v>0.3023255814</v>
      </c>
      <c r="AI141" s="13"/>
      <c r="AK141" s="36" t="s">
        <v>305</v>
      </c>
      <c r="AL141" s="35">
        <f>(AL121+AL120+AL118)/(AL119+AL121+AL120+AL118)</f>
        <v>0.2307692308</v>
      </c>
      <c r="AN141" s="13"/>
      <c r="AP141" s="36" t="s">
        <v>305</v>
      </c>
      <c r="AQ141" s="35">
        <f>(AQ121+AQ120+AQ118)/(AQ119+AQ121+AQ120+AQ118)</f>
        <v>0.4230769231</v>
      </c>
      <c r="AS141" s="13"/>
    </row>
    <row r="142">
      <c r="B142" s="36" t="s">
        <v>306</v>
      </c>
      <c r="C142" s="35">
        <f>(C120+C118)/C119</f>
        <v>0.1666666667</v>
      </c>
      <c r="E142" s="13"/>
      <c r="G142" s="36" t="s">
        <v>306</v>
      </c>
      <c r="H142" s="35">
        <f>(H120+H118)/H119</f>
        <v>0</v>
      </c>
      <c r="J142" s="13"/>
      <c r="L142" s="36" t="s">
        <v>306</v>
      </c>
      <c r="M142" s="35">
        <f>(M120+M118)/M119</f>
        <v>0.1333333333</v>
      </c>
      <c r="O142" s="13"/>
      <c r="Q142" s="36" t="s">
        <v>306</v>
      </c>
      <c r="R142" s="35">
        <f>(R120+R118)/R119</f>
        <v>0.3333333333</v>
      </c>
      <c r="T142" s="13"/>
      <c r="V142" s="36" t="s">
        <v>306</v>
      </c>
      <c r="W142" s="35">
        <f>(W120+W118)/W119</f>
        <v>0.2</v>
      </c>
      <c r="Y142" s="13"/>
      <c r="AA142" s="36" t="s">
        <v>306</v>
      </c>
      <c r="AB142" s="35">
        <f>(AB120+AB118)/AB119</f>
        <v>0.4</v>
      </c>
      <c r="AD142" s="13"/>
      <c r="AF142" s="36" t="s">
        <v>306</v>
      </c>
      <c r="AG142" s="35">
        <f>(AG120+AG118)/AG119</f>
        <v>0.4333333333</v>
      </c>
      <c r="AI142" s="13"/>
      <c r="AK142" s="36" t="s">
        <v>306</v>
      </c>
      <c r="AL142" s="35">
        <f>(AL120+AL118)/AL119</f>
        <v>0.3</v>
      </c>
      <c r="AN142" s="13"/>
      <c r="AP142" s="36" t="s">
        <v>306</v>
      </c>
      <c r="AQ142" s="35">
        <f>(AQ120+AQ118)/AQ119</f>
        <v>0.7333333333</v>
      </c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E150" s="13"/>
      <c r="J150" s="13"/>
      <c r="O150" s="13"/>
      <c r="T150" s="13"/>
      <c r="Y150" s="13"/>
      <c r="AD150" s="13"/>
      <c r="AI150" s="13"/>
      <c r="AN150" s="13"/>
      <c r="AS150" s="13"/>
    </row>
    <row r="151">
      <c r="E151" s="13"/>
      <c r="J151" s="13"/>
      <c r="O151" s="13"/>
      <c r="T151" s="13"/>
      <c r="Y151" s="13"/>
      <c r="AD151" s="13"/>
      <c r="AI151" s="13"/>
      <c r="AN151" s="13"/>
      <c r="AS151" s="13"/>
    </row>
    <row r="152">
      <c r="E152" s="13"/>
      <c r="J152" s="13"/>
      <c r="O152" s="13"/>
      <c r="T152" s="13"/>
      <c r="Y152" s="13"/>
      <c r="AD152" s="13"/>
      <c r="AI152" s="13"/>
      <c r="AN152" s="13"/>
      <c r="AS152" s="13"/>
    </row>
    <row r="153">
      <c r="E153" s="13"/>
      <c r="J153" s="13"/>
      <c r="O153" s="13"/>
      <c r="T153" s="13"/>
      <c r="Y153" s="13"/>
      <c r="AD153" s="13"/>
      <c r="AI153" s="13"/>
      <c r="AN153" s="13"/>
      <c r="AS153" s="13"/>
    </row>
    <row r="154">
      <c r="E154" s="13"/>
      <c r="J154" s="13"/>
      <c r="O154" s="13"/>
      <c r="T154" s="13"/>
      <c r="Y154" s="13"/>
      <c r="AD154" s="13"/>
      <c r="AI154" s="13"/>
      <c r="AN154" s="13"/>
      <c r="AS154" s="13"/>
    </row>
    <row r="155">
      <c r="E155" s="13"/>
      <c r="J155" s="13"/>
      <c r="O155" s="13"/>
      <c r="T155" s="13"/>
      <c r="Y155" s="13"/>
      <c r="AD155" s="13"/>
      <c r="AI155" s="13"/>
      <c r="AN155" s="13"/>
      <c r="AS155" s="13"/>
    </row>
    <row r="156">
      <c r="E156" s="13"/>
      <c r="J156" s="13"/>
      <c r="O156" s="13"/>
      <c r="T156" s="13"/>
      <c r="Y156" s="13"/>
      <c r="AD156" s="13"/>
      <c r="AI156" s="13"/>
      <c r="AN156" s="13"/>
      <c r="AS156" s="13"/>
    </row>
    <row r="157">
      <c r="E157" s="13"/>
      <c r="J157" s="13"/>
      <c r="O157" s="13"/>
      <c r="T157" s="13"/>
      <c r="Y157" s="13"/>
      <c r="AD157" s="13"/>
      <c r="AI157" s="13"/>
      <c r="AN157" s="13"/>
      <c r="AS157" s="13"/>
    </row>
    <row r="158">
      <c r="E158" s="13"/>
      <c r="J158" s="13"/>
      <c r="O158" s="13"/>
      <c r="T158" s="13"/>
      <c r="Y158" s="13"/>
      <c r="AD158" s="13"/>
      <c r="AI158" s="13"/>
      <c r="AN158" s="13"/>
      <c r="AS158" s="13"/>
    </row>
    <row r="159">
      <c r="E159" s="13"/>
      <c r="J159" s="13"/>
      <c r="O159" s="13"/>
      <c r="T159" s="13"/>
      <c r="Y159" s="13"/>
      <c r="AD159" s="13"/>
      <c r="AI159" s="13"/>
      <c r="AN159" s="13"/>
      <c r="AS159" s="13"/>
    </row>
    <row r="160">
      <c r="E160" s="13"/>
      <c r="J160" s="13"/>
      <c r="O160" s="13"/>
      <c r="T160" s="13"/>
      <c r="Y160" s="13"/>
      <c r="AD160" s="13"/>
      <c r="AI160" s="13"/>
      <c r="AN160" s="13"/>
      <c r="AS160" s="13"/>
    </row>
    <row r="161">
      <c r="E161" s="13"/>
      <c r="J161" s="13"/>
      <c r="O161" s="13"/>
      <c r="T161" s="13"/>
      <c r="Y161" s="13"/>
      <c r="AD161" s="13"/>
      <c r="AI161" s="13"/>
      <c r="AN161" s="13"/>
      <c r="AS161" s="13"/>
    </row>
    <row r="162">
      <c r="E162" s="13"/>
      <c r="J162" s="13"/>
      <c r="O162" s="13"/>
      <c r="T162" s="13"/>
      <c r="Y162" s="13"/>
      <c r="AD162" s="13"/>
      <c r="AI162" s="13"/>
      <c r="AN162" s="13"/>
      <c r="AS162" s="13"/>
    </row>
    <row r="163">
      <c r="E163" s="13"/>
      <c r="J163" s="13"/>
      <c r="O163" s="13"/>
      <c r="T163" s="13"/>
      <c r="Y163" s="13"/>
      <c r="AD163" s="13"/>
      <c r="AI163" s="13"/>
      <c r="AN163" s="13"/>
      <c r="AS163" s="13"/>
    </row>
    <row r="164">
      <c r="E164" s="13"/>
      <c r="J164" s="13"/>
      <c r="O164" s="13"/>
      <c r="T164" s="13"/>
      <c r="Y164" s="13"/>
      <c r="AD164" s="13"/>
      <c r="AI164" s="13"/>
      <c r="AN164" s="13"/>
      <c r="AS164" s="13"/>
    </row>
    <row r="165">
      <c r="E165" s="13"/>
      <c r="J165" s="13"/>
      <c r="O165" s="13"/>
      <c r="T165" s="13"/>
      <c r="Y165" s="13"/>
      <c r="AD165" s="13"/>
      <c r="AI165" s="13"/>
      <c r="AN165" s="13"/>
      <c r="AS165" s="13"/>
    </row>
    <row r="166">
      <c r="E166" s="13"/>
      <c r="J166" s="13"/>
      <c r="O166" s="13"/>
      <c r="T166" s="13"/>
      <c r="Y166" s="13"/>
      <c r="AD166" s="13"/>
      <c r="AI166" s="13"/>
      <c r="AN166" s="13"/>
      <c r="AS166" s="13"/>
    </row>
    <row r="167">
      <c r="E167" s="13"/>
      <c r="J167" s="13"/>
      <c r="O167" s="13"/>
      <c r="T167" s="13"/>
      <c r="Y167" s="13"/>
      <c r="AD167" s="13"/>
      <c r="AI167" s="13"/>
      <c r="AN167" s="13"/>
      <c r="AS167" s="13"/>
    </row>
    <row r="168">
      <c r="E168" s="13"/>
      <c r="J168" s="13"/>
      <c r="O168" s="13"/>
      <c r="T168" s="13"/>
      <c r="Y168" s="13"/>
      <c r="AD168" s="13"/>
      <c r="AI168" s="13"/>
      <c r="AN168" s="13"/>
      <c r="AS168" s="13"/>
    </row>
    <row r="169">
      <c r="E169" s="13"/>
      <c r="J169" s="13"/>
      <c r="O169" s="13"/>
      <c r="T169" s="13"/>
      <c r="Y169" s="13"/>
      <c r="AD169" s="13"/>
      <c r="AI169" s="13"/>
      <c r="AN169" s="13"/>
      <c r="AS169" s="13"/>
    </row>
    <row r="170">
      <c r="E170" s="13"/>
      <c r="J170" s="13"/>
      <c r="O170" s="13"/>
      <c r="T170" s="13"/>
      <c r="Y170" s="13"/>
      <c r="AD170" s="13"/>
      <c r="AI170" s="13"/>
      <c r="AN170" s="13"/>
      <c r="AS170" s="13"/>
    </row>
    <row r="171">
      <c r="E171" s="13"/>
      <c r="J171" s="13"/>
      <c r="O171" s="13"/>
      <c r="T171" s="13"/>
      <c r="Y171" s="13"/>
      <c r="AD171" s="13"/>
      <c r="AI171" s="13"/>
      <c r="AN171" s="13"/>
      <c r="AS171" s="13"/>
    </row>
    <row r="172">
      <c r="E172" s="13"/>
      <c r="J172" s="13"/>
      <c r="O172" s="13"/>
      <c r="T172" s="13"/>
      <c r="Y172" s="13"/>
      <c r="AD172" s="13"/>
      <c r="AI172" s="13"/>
      <c r="AN172" s="13"/>
      <c r="AS172" s="13"/>
    </row>
    <row r="173">
      <c r="E173" s="13"/>
      <c r="J173" s="13"/>
      <c r="O173" s="13"/>
      <c r="T173" s="13"/>
      <c r="Y173" s="13"/>
      <c r="AD173" s="13"/>
      <c r="AI173" s="13"/>
      <c r="AN173" s="13"/>
      <c r="AS173" s="13"/>
    </row>
    <row r="174">
      <c r="E174" s="13"/>
      <c r="J174" s="13"/>
      <c r="O174" s="13"/>
      <c r="T174" s="13"/>
      <c r="Y174" s="13"/>
      <c r="AD174" s="13"/>
      <c r="AI174" s="13"/>
      <c r="AN174" s="13"/>
      <c r="AS174" s="13"/>
    </row>
    <row r="175">
      <c r="E175" s="13"/>
      <c r="J175" s="13"/>
      <c r="O175" s="13"/>
      <c r="T175" s="13"/>
      <c r="Y175" s="13"/>
      <c r="AD175" s="13"/>
      <c r="AI175" s="13"/>
      <c r="AN175" s="13"/>
      <c r="AS175" s="13"/>
    </row>
    <row r="176">
      <c r="E176" s="13"/>
      <c r="J176" s="13"/>
      <c r="O176" s="13"/>
      <c r="T176" s="13"/>
      <c r="Y176" s="13"/>
      <c r="AD176" s="13"/>
      <c r="AI176" s="13"/>
      <c r="AN176" s="13"/>
      <c r="AS176" s="13"/>
    </row>
    <row r="177">
      <c r="E177" s="13"/>
      <c r="J177" s="13"/>
      <c r="O177" s="13"/>
      <c r="T177" s="13"/>
      <c r="Y177" s="13"/>
      <c r="AD177" s="13"/>
      <c r="AI177" s="13"/>
      <c r="AN177" s="13"/>
      <c r="AS177" s="13"/>
    </row>
    <row r="178">
      <c r="E178" s="13"/>
      <c r="J178" s="13"/>
      <c r="O178" s="13"/>
      <c r="T178" s="13"/>
      <c r="Y178" s="13"/>
      <c r="AD178" s="13"/>
      <c r="AI178" s="13"/>
      <c r="AN178" s="13"/>
      <c r="AS178" s="13"/>
    </row>
    <row r="179">
      <c r="E179" s="13"/>
      <c r="J179" s="13"/>
      <c r="O179" s="13"/>
      <c r="T179" s="13"/>
      <c r="Y179" s="13"/>
      <c r="AD179" s="13"/>
      <c r="AI179" s="13"/>
      <c r="AN179" s="13"/>
      <c r="AS179" s="13"/>
    </row>
    <row r="180">
      <c r="E180" s="13"/>
      <c r="J180" s="13"/>
      <c r="O180" s="13"/>
      <c r="T180" s="13"/>
      <c r="Y180" s="13"/>
      <c r="AD180" s="13"/>
      <c r="AI180" s="13"/>
      <c r="AN180" s="13"/>
      <c r="AS180" s="13"/>
    </row>
    <row r="181">
      <c r="E181" s="13"/>
      <c r="J181" s="13"/>
      <c r="O181" s="13"/>
      <c r="T181" s="13"/>
      <c r="Y181" s="13"/>
      <c r="AD181" s="13"/>
      <c r="AI181" s="13"/>
      <c r="AN181" s="13"/>
      <c r="AS181" s="13"/>
    </row>
    <row r="182">
      <c r="E182" s="13"/>
      <c r="J182" s="13"/>
      <c r="O182" s="13"/>
      <c r="T182" s="13"/>
      <c r="Y182" s="13"/>
      <c r="AD182" s="13"/>
      <c r="AI182" s="13"/>
      <c r="AN182" s="13"/>
      <c r="AS182" s="13"/>
    </row>
    <row r="183">
      <c r="E183" s="13"/>
      <c r="J183" s="13"/>
      <c r="O183" s="13"/>
      <c r="T183" s="13"/>
      <c r="Y183" s="13"/>
      <c r="AD183" s="13"/>
      <c r="AI183" s="13"/>
      <c r="AN183" s="13"/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4" max="24" width="21.25"/>
  </cols>
  <sheetData>
    <row r="1">
      <c r="A1" s="47"/>
      <c r="B1" s="47" t="s">
        <v>810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62" si="1"> EXACT(B3, LOWER(B3))</f>
        <v>0</v>
      </c>
      <c r="B3" s="9" t="s">
        <v>13</v>
      </c>
      <c r="C3" s="8">
        <v>12623.0</v>
      </c>
      <c r="D3" s="8" t="s">
        <v>811</v>
      </c>
      <c r="E3" s="10">
        <v>1.62946412289E12</v>
      </c>
      <c r="F3" s="8" t="b">
        <f t="shared" ref="F3:F74" si="2"> EXACT(G3, LOWER(G3))</f>
        <v>0</v>
      </c>
      <c r="G3" s="9" t="s">
        <v>13</v>
      </c>
      <c r="H3" s="8">
        <v>11309.0</v>
      </c>
      <c r="I3" s="8" t="s">
        <v>812</v>
      </c>
      <c r="J3" s="10">
        <v>1.629464486358E12</v>
      </c>
      <c r="K3" s="8" t="b">
        <f t="shared" ref="K3:K63" si="3"> EXACT(L3, LOWER(L3))</f>
        <v>0</v>
      </c>
      <c r="L3" s="9" t="s">
        <v>13</v>
      </c>
      <c r="M3" s="8">
        <v>12894.0</v>
      </c>
      <c r="N3" s="8" t="s">
        <v>813</v>
      </c>
      <c r="O3" s="10">
        <v>1.629464905426E12</v>
      </c>
      <c r="P3" s="8" t="b">
        <f t="shared" ref="P3:P59" si="4"> EXACT(Q3, LOWER(Q3))</f>
        <v>0</v>
      </c>
      <c r="Q3" s="9" t="s">
        <v>13</v>
      </c>
      <c r="R3" s="8">
        <v>14396.0</v>
      </c>
      <c r="S3" s="8" t="s">
        <v>814</v>
      </c>
      <c r="T3" s="10">
        <v>1.62946899022E12</v>
      </c>
      <c r="U3" s="8" t="b">
        <f t="shared" ref="U3:U76" si="5"> EXACT(V3, LOWER(V3))</f>
        <v>0</v>
      </c>
      <c r="V3" s="9" t="s">
        <v>13</v>
      </c>
      <c r="W3" s="8">
        <v>10699.0</v>
      </c>
      <c r="X3" s="8" t="s">
        <v>815</v>
      </c>
      <c r="Y3" s="10">
        <v>1.62946940643E12</v>
      </c>
      <c r="Z3" s="8" t="b">
        <f t="shared" ref="Z3:Z69" si="6"> EXACT(AA3, LOWER(AA3))</f>
        <v>0</v>
      </c>
      <c r="AA3" s="9" t="s">
        <v>13</v>
      </c>
      <c r="AB3" s="8">
        <v>11503.0</v>
      </c>
      <c r="AC3" s="8" t="s">
        <v>816</v>
      </c>
      <c r="AD3" s="10">
        <v>1.629469987182E12</v>
      </c>
      <c r="AE3" s="8" t="b">
        <f t="shared" ref="AE3:AE94" si="7"> EXACT(AF3, LOWER(AF3))</f>
        <v>0</v>
      </c>
      <c r="AF3" s="9" t="s">
        <v>13</v>
      </c>
      <c r="AG3" s="8">
        <v>18277.0</v>
      </c>
      <c r="AH3" s="8" t="s">
        <v>817</v>
      </c>
      <c r="AI3" s="10">
        <v>1.629473333198E12</v>
      </c>
      <c r="AJ3" s="8" t="b">
        <f t="shared" ref="AJ3:AJ82" si="8"> EXACT(AK3, LOWER(AK3))</f>
        <v>0</v>
      </c>
      <c r="AK3" s="9" t="s">
        <v>13</v>
      </c>
      <c r="AL3" s="8">
        <v>36466.0</v>
      </c>
      <c r="AM3" s="8" t="s">
        <v>818</v>
      </c>
      <c r="AN3" s="10">
        <v>1.629473872538E12</v>
      </c>
      <c r="AO3" s="8" t="b">
        <f t="shared" ref="AO3:AO77" si="9"> EXACT(AP3, LOWER(AP3))</f>
        <v>0</v>
      </c>
      <c r="AP3" s="9" t="s">
        <v>819</v>
      </c>
      <c r="AQ3" s="8">
        <v>14163.0</v>
      </c>
      <c r="AR3" s="8" t="s">
        <v>820</v>
      </c>
      <c r="AS3" s="10">
        <v>1.62947457765E12</v>
      </c>
    </row>
    <row r="4">
      <c r="A4" s="8" t="b">
        <f t="shared" si="1"/>
        <v>1</v>
      </c>
      <c r="B4" s="9" t="s">
        <v>23</v>
      </c>
      <c r="C4" s="8">
        <v>121.0</v>
      </c>
      <c r="D4" s="8" t="s">
        <v>821</v>
      </c>
      <c r="E4" s="10">
        <v>1.629464123005E12</v>
      </c>
      <c r="F4" s="8" t="b">
        <f t="shared" si="2"/>
        <v>1</v>
      </c>
      <c r="G4" s="9" t="s">
        <v>23</v>
      </c>
      <c r="H4" s="8">
        <v>322.0</v>
      </c>
      <c r="I4" s="8" t="s">
        <v>812</v>
      </c>
      <c r="J4" s="10">
        <v>1.629464486678E12</v>
      </c>
      <c r="K4" s="8" t="b">
        <f t="shared" si="3"/>
        <v>1</v>
      </c>
      <c r="L4" s="9" t="s">
        <v>23</v>
      </c>
      <c r="M4" s="8">
        <v>281.0</v>
      </c>
      <c r="N4" s="8" t="s">
        <v>813</v>
      </c>
      <c r="O4" s="10">
        <v>1.629464905706E12</v>
      </c>
      <c r="P4" s="8" t="b">
        <f t="shared" si="4"/>
        <v>1</v>
      </c>
      <c r="Q4" s="9" t="s">
        <v>23</v>
      </c>
      <c r="R4" s="8">
        <v>140.0</v>
      </c>
      <c r="S4" s="8" t="s">
        <v>814</v>
      </c>
      <c r="T4" s="10">
        <v>1.629468990358E12</v>
      </c>
      <c r="U4" s="8" t="b">
        <f t="shared" si="5"/>
        <v>1</v>
      </c>
      <c r="V4" s="9" t="s">
        <v>23</v>
      </c>
      <c r="W4" s="8">
        <v>189.0</v>
      </c>
      <c r="X4" s="8" t="s">
        <v>815</v>
      </c>
      <c r="Y4" s="10">
        <v>1.629469406619E12</v>
      </c>
      <c r="Z4" s="8" t="b">
        <f t="shared" si="6"/>
        <v>1</v>
      </c>
      <c r="AA4" s="9" t="s">
        <v>23</v>
      </c>
      <c r="AB4" s="8">
        <v>230.0</v>
      </c>
      <c r="AC4" s="8" t="s">
        <v>816</v>
      </c>
      <c r="AD4" s="10">
        <v>1.629469987413E12</v>
      </c>
      <c r="AE4" s="8" t="b">
        <f t="shared" si="7"/>
        <v>1</v>
      </c>
      <c r="AF4" s="9" t="s">
        <v>23</v>
      </c>
      <c r="AG4" s="8">
        <v>364.0</v>
      </c>
      <c r="AH4" s="8" t="s">
        <v>817</v>
      </c>
      <c r="AI4" s="10">
        <v>1.629473333561E12</v>
      </c>
      <c r="AJ4" s="8" t="b">
        <f t="shared" si="8"/>
        <v>1</v>
      </c>
      <c r="AK4" s="9" t="s">
        <v>23</v>
      </c>
      <c r="AL4" s="8">
        <v>158.0</v>
      </c>
      <c r="AM4" s="8" t="s">
        <v>818</v>
      </c>
      <c r="AN4" s="10">
        <v>1.62947387269E12</v>
      </c>
      <c r="AO4" s="8" t="b">
        <f t="shared" si="9"/>
        <v>1</v>
      </c>
      <c r="AP4" s="9" t="s">
        <v>581</v>
      </c>
      <c r="AQ4" s="8">
        <v>467.0</v>
      </c>
      <c r="AR4" s="8" t="s">
        <v>822</v>
      </c>
      <c r="AS4" s="10">
        <v>1.629474578119E12</v>
      </c>
    </row>
    <row r="5">
      <c r="A5" s="8" t="b">
        <f t="shared" si="1"/>
        <v>1</v>
      </c>
      <c r="B5" s="9" t="s">
        <v>24</v>
      </c>
      <c r="C5" s="8">
        <v>493.0</v>
      </c>
      <c r="D5" s="8" t="s">
        <v>821</v>
      </c>
      <c r="E5" s="10">
        <v>1.6294641235E12</v>
      </c>
      <c r="F5" s="8" t="b">
        <f t="shared" si="2"/>
        <v>1</v>
      </c>
      <c r="G5" s="9" t="s">
        <v>24</v>
      </c>
      <c r="H5" s="8">
        <v>393.0</v>
      </c>
      <c r="I5" s="8" t="s">
        <v>823</v>
      </c>
      <c r="J5" s="10">
        <v>1.629464487071E12</v>
      </c>
      <c r="K5" s="8" t="b">
        <f t="shared" si="3"/>
        <v>1</v>
      </c>
      <c r="L5" s="9" t="s">
        <v>24</v>
      </c>
      <c r="M5" s="8">
        <v>335.0</v>
      </c>
      <c r="N5" s="8" t="s">
        <v>824</v>
      </c>
      <c r="O5" s="10">
        <v>1.629464906041E12</v>
      </c>
      <c r="P5" s="8" t="b">
        <f t="shared" si="4"/>
        <v>1</v>
      </c>
      <c r="Q5" s="9" t="s">
        <v>24</v>
      </c>
      <c r="R5" s="8">
        <v>359.0</v>
      </c>
      <c r="S5" s="8" t="s">
        <v>814</v>
      </c>
      <c r="T5" s="10">
        <v>1.629468990712E12</v>
      </c>
      <c r="U5" s="8" t="b">
        <f t="shared" si="5"/>
        <v>1</v>
      </c>
      <c r="V5" s="9" t="s">
        <v>24</v>
      </c>
      <c r="W5" s="8">
        <v>442.0</v>
      </c>
      <c r="X5" s="8" t="s">
        <v>825</v>
      </c>
      <c r="Y5" s="10">
        <v>1.629469407057E12</v>
      </c>
      <c r="Z5" s="8" t="b">
        <f t="shared" si="6"/>
        <v>1</v>
      </c>
      <c r="AA5" s="9" t="s">
        <v>24</v>
      </c>
      <c r="AB5" s="8">
        <v>378.0</v>
      </c>
      <c r="AC5" s="8" t="s">
        <v>816</v>
      </c>
      <c r="AD5" s="10">
        <v>1.629469987789E12</v>
      </c>
      <c r="AE5" s="8" t="b">
        <f t="shared" si="7"/>
        <v>1</v>
      </c>
      <c r="AF5" s="9" t="s">
        <v>24</v>
      </c>
      <c r="AG5" s="8">
        <v>461.0</v>
      </c>
      <c r="AH5" s="8" t="s">
        <v>826</v>
      </c>
      <c r="AI5" s="10">
        <v>1.629473334021E12</v>
      </c>
      <c r="AJ5" s="8" t="b">
        <f t="shared" si="8"/>
        <v>1</v>
      </c>
      <c r="AK5" s="9" t="s">
        <v>24</v>
      </c>
      <c r="AL5" s="8">
        <v>400.0</v>
      </c>
      <c r="AM5" s="8" t="s">
        <v>827</v>
      </c>
      <c r="AN5" s="10">
        <v>1.629473873091E12</v>
      </c>
      <c r="AO5" s="8" t="b">
        <f t="shared" si="9"/>
        <v>0</v>
      </c>
      <c r="AP5" s="9" t="s">
        <v>13</v>
      </c>
      <c r="AQ5" s="8">
        <v>198.0</v>
      </c>
      <c r="AR5" s="8" t="s">
        <v>822</v>
      </c>
      <c r="AS5" s="10">
        <v>1.629474578317E12</v>
      </c>
    </row>
    <row r="6">
      <c r="A6" s="8" t="b">
        <f t="shared" si="1"/>
        <v>1</v>
      </c>
      <c r="B6" s="9" t="s">
        <v>29</v>
      </c>
      <c r="C6" s="8">
        <v>134.0</v>
      </c>
      <c r="D6" s="8" t="s">
        <v>821</v>
      </c>
      <c r="E6" s="10">
        <v>1.629464123634E12</v>
      </c>
      <c r="F6" s="8" t="b">
        <f t="shared" si="2"/>
        <v>1</v>
      </c>
      <c r="G6" s="9" t="s">
        <v>29</v>
      </c>
      <c r="H6" s="8">
        <v>100.0</v>
      </c>
      <c r="I6" s="8" t="s">
        <v>823</v>
      </c>
      <c r="J6" s="10">
        <v>1.629464487172E12</v>
      </c>
      <c r="K6" s="8" t="b">
        <f t="shared" si="3"/>
        <v>1</v>
      </c>
      <c r="L6" s="9" t="s">
        <v>29</v>
      </c>
      <c r="M6" s="8">
        <v>134.0</v>
      </c>
      <c r="N6" s="8" t="s">
        <v>824</v>
      </c>
      <c r="O6" s="10">
        <v>1.629464906175E12</v>
      </c>
      <c r="P6" s="8" t="b">
        <f t="shared" si="4"/>
        <v>1</v>
      </c>
      <c r="Q6" s="9" t="s">
        <v>29</v>
      </c>
      <c r="R6" s="8">
        <v>242.0</v>
      </c>
      <c r="S6" s="8" t="s">
        <v>814</v>
      </c>
      <c r="T6" s="10">
        <v>1.629468990958E12</v>
      </c>
      <c r="U6" s="8" t="b">
        <f t="shared" si="5"/>
        <v>1</v>
      </c>
      <c r="V6" s="9" t="s">
        <v>29</v>
      </c>
      <c r="W6" s="8">
        <v>101.0</v>
      </c>
      <c r="X6" s="8" t="s">
        <v>825</v>
      </c>
      <c r="Y6" s="10">
        <v>1.629469407158E12</v>
      </c>
      <c r="Z6" s="8" t="b">
        <f t="shared" si="6"/>
        <v>1</v>
      </c>
      <c r="AA6" s="9" t="s">
        <v>97</v>
      </c>
      <c r="AB6" s="8">
        <v>166.0</v>
      </c>
      <c r="AC6" s="8" t="s">
        <v>816</v>
      </c>
      <c r="AD6" s="10">
        <v>1.629469987954E12</v>
      </c>
      <c r="AE6" s="8" t="b">
        <f t="shared" si="7"/>
        <v>1</v>
      </c>
      <c r="AF6" s="9" t="s">
        <v>97</v>
      </c>
      <c r="AG6" s="8">
        <v>163.0</v>
      </c>
      <c r="AH6" s="8" t="s">
        <v>826</v>
      </c>
      <c r="AI6" s="10">
        <v>1.629473334184E12</v>
      </c>
      <c r="AJ6" s="8" t="b">
        <f t="shared" si="8"/>
        <v>1</v>
      </c>
      <c r="AK6" s="9" t="s">
        <v>29</v>
      </c>
      <c r="AL6" s="8">
        <v>101.0</v>
      </c>
      <c r="AM6" s="8" t="s">
        <v>827</v>
      </c>
      <c r="AN6" s="10">
        <v>1.629473873193E12</v>
      </c>
      <c r="AO6" s="8" t="b">
        <f t="shared" si="9"/>
        <v>1</v>
      </c>
      <c r="AP6" s="9" t="s">
        <v>23</v>
      </c>
      <c r="AQ6" s="8">
        <v>133.0</v>
      </c>
      <c r="AR6" s="8" t="s">
        <v>822</v>
      </c>
      <c r="AS6" s="10">
        <v>1.629474578446E12</v>
      </c>
    </row>
    <row r="7">
      <c r="A7" s="8" t="b">
        <f t="shared" si="1"/>
        <v>1</v>
      </c>
      <c r="B7" s="9" t="s">
        <v>31</v>
      </c>
      <c r="C7" s="8">
        <v>250.0</v>
      </c>
      <c r="D7" s="8" t="s">
        <v>821</v>
      </c>
      <c r="E7" s="10">
        <v>1.629464123883E12</v>
      </c>
      <c r="F7" s="8" t="b">
        <f t="shared" si="2"/>
        <v>1</v>
      </c>
      <c r="G7" s="9" t="s">
        <v>31</v>
      </c>
      <c r="H7" s="8">
        <v>167.0</v>
      </c>
      <c r="I7" s="8" t="s">
        <v>823</v>
      </c>
      <c r="J7" s="10">
        <v>1.629464487339E12</v>
      </c>
      <c r="K7" s="8" t="b">
        <f t="shared" si="3"/>
        <v>1</v>
      </c>
      <c r="L7" s="9" t="s">
        <v>31</v>
      </c>
      <c r="M7" s="8">
        <v>201.0</v>
      </c>
      <c r="N7" s="8" t="s">
        <v>824</v>
      </c>
      <c r="O7" s="10">
        <v>1.629464906374E12</v>
      </c>
      <c r="P7" s="8" t="b">
        <f t="shared" si="4"/>
        <v>1</v>
      </c>
      <c r="Q7" s="9" t="s">
        <v>31</v>
      </c>
      <c r="R7" s="8">
        <v>211.0</v>
      </c>
      <c r="S7" s="8" t="s">
        <v>828</v>
      </c>
      <c r="T7" s="10">
        <v>1.629468991166E12</v>
      </c>
      <c r="U7" s="8" t="b">
        <f t="shared" si="5"/>
        <v>1</v>
      </c>
      <c r="V7" s="9" t="s">
        <v>31</v>
      </c>
      <c r="W7" s="8">
        <v>235.0</v>
      </c>
      <c r="X7" s="8" t="s">
        <v>825</v>
      </c>
      <c r="Y7" s="10">
        <v>1.629469407394E12</v>
      </c>
      <c r="Z7" s="8" t="b">
        <f t="shared" si="6"/>
        <v>1</v>
      </c>
      <c r="AA7" s="9" t="s">
        <v>31</v>
      </c>
      <c r="AB7" s="8">
        <v>183.0</v>
      </c>
      <c r="AC7" s="8" t="s">
        <v>829</v>
      </c>
      <c r="AD7" s="10">
        <v>1.629469988138E12</v>
      </c>
      <c r="AE7" s="8" t="b">
        <f t="shared" si="7"/>
        <v>1</v>
      </c>
      <c r="AF7" s="9" t="s">
        <v>31</v>
      </c>
      <c r="AG7" s="8">
        <v>238.0</v>
      </c>
      <c r="AH7" s="8" t="s">
        <v>826</v>
      </c>
      <c r="AI7" s="10">
        <v>1.62947333442E12</v>
      </c>
      <c r="AJ7" s="8" t="b">
        <f t="shared" si="8"/>
        <v>1</v>
      </c>
      <c r="AK7" s="9" t="s">
        <v>31</v>
      </c>
      <c r="AL7" s="8">
        <v>172.0</v>
      </c>
      <c r="AM7" s="8" t="s">
        <v>827</v>
      </c>
      <c r="AN7" s="10">
        <v>1.629473873366E12</v>
      </c>
      <c r="AO7" s="8" t="b">
        <f t="shared" si="9"/>
        <v>1</v>
      </c>
      <c r="AP7" s="9" t="s">
        <v>24</v>
      </c>
      <c r="AQ7" s="8">
        <v>896.0</v>
      </c>
      <c r="AR7" s="8" t="s">
        <v>830</v>
      </c>
      <c r="AS7" s="10">
        <v>1.629474579345E12</v>
      </c>
    </row>
    <row r="8">
      <c r="A8" s="8" t="b">
        <f t="shared" si="1"/>
        <v>1</v>
      </c>
      <c r="B8" s="9" t="s">
        <v>35</v>
      </c>
      <c r="C8" s="8">
        <v>193.0</v>
      </c>
      <c r="D8" s="8" t="s">
        <v>831</v>
      </c>
      <c r="E8" s="10">
        <v>1.629464124077E12</v>
      </c>
      <c r="F8" s="8" t="b">
        <f t="shared" si="2"/>
        <v>1</v>
      </c>
      <c r="G8" s="9" t="s">
        <v>35</v>
      </c>
      <c r="H8" s="8">
        <v>193.0</v>
      </c>
      <c r="I8" s="8" t="s">
        <v>823</v>
      </c>
      <c r="J8" s="10">
        <v>1.629464487531E12</v>
      </c>
      <c r="K8" s="8" t="b">
        <f t="shared" si="3"/>
        <v>1</v>
      </c>
      <c r="L8" s="9" t="s">
        <v>35</v>
      </c>
      <c r="M8" s="8">
        <v>167.0</v>
      </c>
      <c r="N8" s="8" t="s">
        <v>824</v>
      </c>
      <c r="O8" s="10">
        <v>1.629464906542E12</v>
      </c>
      <c r="P8" s="8" t="b">
        <f t="shared" si="4"/>
        <v>1</v>
      </c>
      <c r="Q8" s="9" t="s">
        <v>35</v>
      </c>
      <c r="R8" s="8">
        <v>192.0</v>
      </c>
      <c r="S8" s="8" t="s">
        <v>828</v>
      </c>
      <c r="T8" s="10">
        <v>1.629468991359E12</v>
      </c>
      <c r="U8" s="8" t="b">
        <f t="shared" si="5"/>
        <v>1</v>
      </c>
      <c r="V8" s="9" t="s">
        <v>35</v>
      </c>
      <c r="W8" s="8">
        <v>162.0</v>
      </c>
      <c r="X8" s="8" t="s">
        <v>825</v>
      </c>
      <c r="Y8" s="10">
        <v>1.629469407556E12</v>
      </c>
      <c r="Z8" s="8" t="b">
        <f t="shared" si="6"/>
        <v>1</v>
      </c>
      <c r="AA8" s="9" t="s">
        <v>35</v>
      </c>
      <c r="AB8" s="8">
        <v>193.0</v>
      </c>
      <c r="AC8" s="8" t="s">
        <v>829</v>
      </c>
      <c r="AD8" s="10">
        <v>1.629469988333E12</v>
      </c>
      <c r="AE8" s="8" t="b">
        <f t="shared" si="7"/>
        <v>1</v>
      </c>
      <c r="AF8" s="9" t="s">
        <v>32</v>
      </c>
      <c r="AG8" s="8">
        <v>86.0</v>
      </c>
      <c r="AH8" s="8" t="s">
        <v>826</v>
      </c>
      <c r="AI8" s="10">
        <v>1.629473334504E12</v>
      </c>
      <c r="AJ8" s="8" t="b">
        <f t="shared" si="8"/>
        <v>1</v>
      </c>
      <c r="AK8" s="9" t="s">
        <v>35</v>
      </c>
      <c r="AL8" s="8">
        <v>187.0</v>
      </c>
      <c r="AM8" s="8" t="s">
        <v>827</v>
      </c>
      <c r="AN8" s="10">
        <v>1.629473873566E12</v>
      </c>
      <c r="AO8" s="8" t="b">
        <f t="shared" si="9"/>
        <v>1</v>
      </c>
      <c r="AP8" s="9" t="s">
        <v>97</v>
      </c>
      <c r="AQ8" s="8">
        <v>134.0</v>
      </c>
      <c r="AR8" s="8" t="s">
        <v>830</v>
      </c>
      <c r="AS8" s="10">
        <v>1.629474579478E12</v>
      </c>
    </row>
    <row r="9">
      <c r="A9" s="8" t="b">
        <f t="shared" si="1"/>
        <v>1</v>
      </c>
      <c r="B9" s="9" t="s">
        <v>37</v>
      </c>
      <c r="C9" s="8">
        <v>101.0</v>
      </c>
      <c r="D9" s="8" t="s">
        <v>831</v>
      </c>
      <c r="E9" s="10">
        <v>1.629464124178E12</v>
      </c>
      <c r="F9" s="8" t="b">
        <f t="shared" si="2"/>
        <v>1</v>
      </c>
      <c r="G9" s="9" t="s">
        <v>37</v>
      </c>
      <c r="H9" s="8">
        <v>100.0</v>
      </c>
      <c r="I9" s="8" t="s">
        <v>823</v>
      </c>
      <c r="J9" s="10">
        <v>1.629464487632E12</v>
      </c>
      <c r="K9" s="8" t="b">
        <f t="shared" si="3"/>
        <v>1</v>
      </c>
      <c r="L9" s="9" t="s">
        <v>37</v>
      </c>
      <c r="M9" s="8">
        <v>126.0</v>
      </c>
      <c r="N9" s="8" t="s">
        <v>824</v>
      </c>
      <c r="O9" s="10">
        <v>1.629464906668E12</v>
      </c>
      <c r="P9" s="8" t="b">
        <f t="shared" si="4"/>
        <v>1</v>
      </c>
      <c r="Q9" s="9" t="s">
        <v>37</v>
      </c>
      <c r="R9" s="8">
        <v>117.0</v>
      </c>
      <c r="S9" s="8" t="s">
        <v>828</v>
      </c>
      <c r="T9" s="10">
        <v>1.629468991475E12</v>
      </c>
      <c r="U9" s="8" t="b">
        <f t="shared" si="5"/>
        <v>1</v>
      </c>
      <c r="V9" s="9" t="s">
        <v>37</v>
      </c>
      <c r="W9" s="8">
        <v>113.0</v>
      </c>
      <c r="X9" s="8" t="s">
        <v>825</v>
      </c>
      <c r="Y9" s="10">
        <v>1.629469407669E12</v>
      </c>
      <c r="Z9" s="8" t="b">
        <f t="shared" si="6"/>
        <v>1</v>
      </c>
      <c r="AA9" s="9" t="s">
        <v>37</v>
      </c>
      <c r="AB9" s="8">
        <v>125.0</v>
      </c>
      <c r="AC9" s="8" t="s">
        <v>829</v>
      </c>
      <c r="AD9" s="10">
        <v>1.629469988454E12</v>
      </c>
      <c r="AE9" s="8" t="b">
        <f t="shared" si="7"/>
        <v>1</v>
      </c>
      <c r="AF9" s="9" t="s">
        <v>35</v>
      </c>
      <c r="AG9" s="8">
        <v>40.0</v>
      </c>
      <c r="AH9" s="8" t="s">
        <v>826</v>
      </c>
      <c r="AI9" s="10">
        <v>1.629473334544E12</v>
      </c>
      <c r="AJ9" s="8" t="b">
        <f t="shared" si="8"/>
        <v>1</v>
      </c>
      <c r="AK9" s="9" t="s">
        <v>37</v>
      </c>
      <c r="AL9" s="8">
        <v>126.0</v>
      </c>
      <c r="AM9" s="8" t="s">
        <v>827</v>
      </c>
      <c r="AN9" s="10">
        <v>1.629473873675E12</v>
      </c>
      <c r="AO9" s="8" t="b">
        <f t="shared" si="9"/>
        <v>1</v>
      </c>
      <c r="AP9" s="9" t="s">
        <v>31</v>
      </c>
      <c r="AQ9" s="8">
        <v>201.0</v>
      </c>
      <c r="AR9" s="8" t="s">
        <v>830</v>
      </c>
      <c r="AS9" s="10">
        <v>1.62947457968E12</v>
      </c>
    </row>
    <row r="10">
      <c r="A10" s="8" t="b">
        <f t="shared" si="1"/>
        <v>1</v>
      </c>
      <c r="B10" s="9" t="s">
        <v>41</v>
      </c>
      <c r="C10" s="8">
        <v>414.0</v>
      </c>
      <c r="D10" s="8" t="s">
        <v>831</v>
      </c>
      <c r="E10" s="10">
        <v>1.629464124603E12</v>
      </c>
      <c r="F10" s="8" t="b">
        <f t="shared" si="2"/>
        <v>1</v>
      </c>
      <c r="G10" s="9" t="s">
        <v>41</v>
      </c>
      <c r="H10" s="8">
        <v>532.0</v>
      </c>
      <c r="I10" s="8" t="s">
        <v>832</v>
      </c>
      <c r="J10" s="10">
        <v>1.629464488171E12</v>
      </c>
      <c r="K10" s="8" t="b">
        <f t="shared" si="3"/>
        <v>1</v>
      </c>
      <c r="L10" s="9" t="s">
        <v>41</v>
      </c>
      <c r="M10" s="8">
        <v>648.0</v>
      </c>
      <c r="N10" s="8" t="s">
        <v>833</v>
      </c>
      <c r="O10" s="10">
        <v>1.62946490733E12</v>
      </c>
      <c r="P10" s="8" t="b">
        <f t="shared" si="4"/>
        <v>1</v>
      </c>
      <c r="Q10" s="9" t="s">
        <v>41</v>
      </c>
      <c r="R10" s="8">
        <v>489.0</v>
      </c>
      <c r="S10" s="8" t="s">
        <v>828</v>
      </c>
      <c r="T10" s="10">
        <v>1.629468991974E12</v>
      </c>
      <c r="U10" s="8" t="b">
        <f t="shared" si="5"/>
        <v>1</v>
      </c>
      <c r="V10" s="9" t="s">
        <v>41</v>
      </c>
      <c r="W10" s="8">
        <v>490.0</v>
      </c>
      <c r="X10" s="8" t="s">
        <v>834</v>
      </c>
      <c r="Y10" s="10">
        <v>1.629469408169E12</v>
      </c>
      <c r="Z10" s="8" t="b">
        <f t="shared" si="6"/>
        <v>1</v>
      </c>
      <c r="AA10" s="9" t="s">
        <v>35</v>
      </c>
      <c r="AB10" s="8">
        <v>906.0</v>
      </c>
      <c r="AC10" s="8" t="s">
        <v>835</v>
      </c>
      <c r="AD10" s="10">
        <v>1.629469989365E12</v>
      </c>
      <c r="AE10" s="8" t="b">
        <f t="shared" si="7"/>
        <v>1</v>
      </c>
      <c r="AF10" s="9" t="s">
        <v>37</v>
      </c>
      <c r="AG10" s="8">
        <v>217.0</v>
      </c>
      <c r="AH10" s="8" t="s">
        <v>826</v>
      </c>
      <c r="AI10" s="10">
        <v>1.629473334765E12</v>
      </c>
      <c r="AJ10" s="8" t="b">
        <f t="shared" si="8"/>
        <v>1</v>
      </c>
      <c r="AK10" s="9" t="s">
        <v>41</v>
      </c>
      <c r="AL10" s="8">
        <v>749.0</v>
      </c>
      <c r="AM10" s="8" t="s">
        <v>836</v>
      </c>
      <c r="AN10" s="10">
        <v>1.629473874425E12</v>
      </c>
      <c r="AO10" s="8" t="b">
        <f t="shared" si="9"/>
        <v>1</v>
      </c>
      <c r="AP10" s="9" t="s">
        <v>35</v>
      </c>
      <c r="AQ10" s="8">
        <v>182.0</v>
      </c>
      <c r="AR10" s="8" t="s">
        <v>830</v>
      </c>
      <c r="AS10" s="10">
        <v>1.629474579862E12</v>
      </c>
    </row>
    <row r="11">
      <c r="A11" s="8" t="b">
        <f t="shared" si="1"/>
        <v>1</v>
      </c>
      <c r="B11" s="9" t="s">
        <v>47</v>
      </c>
      <c r="C11" s="8">
        <v>196.0</v>
      </c>
      <c r="D11" s="8" t="s">
        <v>831</v>
      </c>
      <c r="E11" s="10">
        <v>1.629464124788E12</v>
      </c>
      <c r="F11" s="8" t="b">
        <f t="shared" si="2"/>
        <v>1</v>
      </c>
      <c r="G11" s="9" t="s">
        <v>47</v>
      </c>
      <c r="H11" s="8">
        <v>984.0</v>
      </c>
      <c r="I11" s="8" t="s">
        <v>837</v>
      </c>
      <c r="J11" s="10">
        <v>1.629464489149E12</v>
      </c>
      <c r="K11" s="8" t="b">
        <f t="shared" si="3"/>
        <v>1</v>
      </c>
      <c r="L11" s="9" t="s">
        <v>47</v>
      </c>
      <c r="M11" s="8">
        <v>348.0</v>
      </c>
      <c r="N11" s="8" t="s">
        <v>833</v>
      </c>
      <c r="O11" s="10">
        <v>1.629464907664E12</v>
      </c>
      <c r="P11" s="8" t="b">
        <f t="shared" si="4"/>
        <v>1</v>
      </c>
      <c r="Q11" s="9" t="s">
        <v>47</v>
      </c>
      <c r="R11" s="8">
        <v>138.0</v>
      </c>
      <c r="S11" s="8" t="s">
        <v>838</v>
      </c>
      <c r="T11" s="10">
        <v>1.629468992109E12</v>
      </c>
      <c r="U11" s="8" t="b">
        <f t="shared" si="5"/>
        <v>1</v>
      </c>
      <c r="V11" s="9" t="s">
        <v>47</v>
      </c>
      <c r="W11" s="8">
        <v>214.0</v>
      </c>
      <c r="X11" s="8" t="s">
        <v>834</v>
      </c>
      <c r="Y11" s="10">
        <v>1.629469408373E12</v>
      </c>
      <c r="Z11" s="8" t="b">
        <f t="shared" si="6"/>
        <v>1</v>
      </c>
      <c r="AA11" s="9" t="s">
        <v>31</v>
      </c>
      <c r="AB11" s="8">
        <v>150.0</v>
      </c>
      <c r="AC11" s="8" t="s">
        <v>835</v>
      </c>
      <c r="AD11" s="10">
        <v>1.629469989513E12</v>
      </c>
      <c r="AE11" s="8" t="b">
        <f t="shared" si="7"/>
        <v>1</v>
      </c>
      <c r="AF11" s="9" t="s">
        <v>35</v>
      </c>
      <c r="AG11" s="8">
        <v>748.0</v>
      </c>
      <c r="AH11" s="8" t="s">
        <v>839</v>
      </c>
      <c r="AI11" s="10">
        <v>1.629473335515E12</v>
      </c>
      <c r="AJ11" s="8" t="b">
        <f t="shared" si="8"/>
        <v>1</v>
      </c>
      <c r="AK11" s="9" t="s">
        <v>47</v>
      </c>
      <c r="AL11" s="8">
        <v>138.0</v>
      </c>
      <c r="AM11" s="8" t="s">
        <v>836</v>
      </c>
      <c r="AN11" s="10">
        <v>1.629473874564E12</v>
      </c>
      <c r="AO11" s="8" t="b">
        <f t="shared" si="9"/>
        <v>1</v>
      </c>
      <c r="AP11" s="9" t="s">
        <v>37</v>
      </c>
      <c r="AQ11" s="8">
        <v>141.0</v>
      </c>
      <c r="AR11" s="8" t="s">
        <v>840</v>
      </c>
      <c r="AS11" s="10">
        <v>1.62947458001E12</v>
      </c>
    </row>
    <row r="12">
      <c r="A12" s="8" t="b">
        <f t="shared" si="1"/>
        <v>0</v>
      </c>
      <c r="B12" s="9" t="s">
        <v>49</v>
      </c>
      <c r="C12" s="8">
        <v>1072.0</v>
      </c>
      <c r="D12" s="8" t="s">
        <v>841</v>
      </c>
      <c r="E12" s="10">
        <v>1.629464125874E12</v>
      </c>
      <c r="F12" s="8" t="b">
        <f t="shared" si="2"/>
        <v>1</v>
      </c>
      <c r="G12" s="9" t="s">
        <v>37</v>
      </c>
      <c r="H12" s="8">
        <v>485.0</v>
      </c>
      <c r="I12" s="8" t="s">
        <v>837</v>
      </c>
      <c r="J12" s="10">
        <v>1.629464489646E12</v>
      </c>
      <c r="K12" s="8" t="b">
        <f t="shared" si="3"/>
        <v>1</v>
      </c>
      <c r="L12" s="9" t="s">
        <v>37</v>
      </c>
      <c r="M12" s="8">
        <v>769.0</v>
      </c>
      <c r="N12" s="8" t="s">
        <v>842</v>
      </c>
      <c r="O12" s="10">
        <v>1.629464908436E12</v>
      </c>
      <c r="P12" s="8" t="b">
        <f t="shared" si="4"/>
        <v>1</v>
      </c>
      <c r="Q12" s="9" t="s">
        <v>37</v>
      </c>
      <c r="R12" s="8">
        <v>418.0</v>
      </c>
      <c r="S12" s="8" t="s">
        <v>838</v>
      </c>
      <c r="T12" s="10">
        <v>1.629468992528E12</v>
      </c>
      <c r="U12" s="8" t="b">
        <f t="shared" si="5"/>
        <v>1</v>
      </c>
      <c r="V12" s="9" t="s">
        <v>37</v>
      </c>
      <c r="W12" s="8">
        <v>523.0</v>
      </c>
      <c r="X12" s="8" t="s">
        <v>834</v>
      </c>
      <c r="Y12" s="10">
        <v>1.629469408895E12</v>
      </c>
      <c r="Z12" s="8" t="b">
        <f t="shared" si="6"/>
        <v>1</v>
      </c>
      <c r="AA12" s="9" t="s">
        <v>97</v>
      </c>
      <c r="AB12" s="8">
        <v>143.0</v>
      </c>
      <c r="AC12" s="8" t="s">
        <v>835</v>
      </c>
      <c r="AD12" s="10">
        <v>1.629469989656E12</v>
      </c>
      <c r="AE12" s="8" t="b">
        <f t="shared" si="7"/>
        <v>1</v>
      </c>
      <c r="AF12" s="9" t="s">
        <v>32</v>
      </c>
      <c r="AG12" s="8">
        <v>132.0</v>
      </c>
      <c r="AH12" s="8" t="s">
        <v>839</v>
      </c>
      <c r="AI12" s="10">
        <v>1.629473335643E12</v>
      </c>
      <c r="AJ12" s="8" t="b">
        <f t="shared" si="8"/>
        <v>1</v>
      </c>
      <c r="AK12" s="9" t="s">
        <v>37</v>
      </c>
      <c r="AL12" s="8">
        <v>418.0</v>
      </c>
      <c r="AM12" s="8" t="s">
        <v>836</v>
      </c>
      <c r="AN12" s="10">
        <v>1.629473874982E12</v>
      </c>
      <c r="AO12" s="8" t="b">
        <f t="shared" si="9"/>
        <v>1</v>
      </c>
      <c r="AP12" s="9" t="s">
        <v>47</v>
      </c>
      <c r="AQ12" s="8">
        <v>273.0</v>
      </c>
      <c r="AR12" s="8" t="s">
        <v>840</v>
      </c>
      <c r="AS12" s="10">
        <v>1.62947458028E12</v>
      </c>
    </row>
    <row r="13">
      <c r="A13" s="8" t="b">
        <f t="shared" si="1"/>
        <v>1</v>
      </c>
      <c r="B13" s="9" t="s">
        <v>55</v>
      </c>
      <c r="C13" s="8">
        <v>1088.0</v>
      </c>
      <c r="D13" s="8" t="s">
        <v>843</v>
      </c>
      <c r="E13" s="10">
        <v>1.629464126951E12</v>
      </c>
      <c r="F13" s="8" t="b">
        <f t="shared" si="2"/>
        <v>1</v>
      </c>
      <c r="G13" s="9" t="s">
        <v>35</v>
      </c>
      <c r="H13" s="8">
        <v>96.0</v>
      </c>
      <c r="I13" s="8" t="s">
        <v>837</v>
      </c>
      <c r="J13" s="10">
        <v>1.629464489727E12</v>
      </c>
      <c r="K13" s="8" t="b">
        <f t="shared" si="3"/>
        <v>1</v>
      </c>
      <c r="L13" s="9" t="s">
        <v>35</v>
      </c>
      <c r="M13" s="8">
        <v>92.0</v>
      </c>
      <c r="N13" s="8" t="s">
        <v>842</v>
      </c>
      <c r="O13" s="10">
        <v>1.629464908524E12</v>
      </c>
      <c r="P13" s="8" t="b">
        <f t="shared" si="4"/>
        <v>1</v>
      </c>
      <c r="Q13" s="9" t="s">
        <v>35</v>
      </c>
      <c r="R13" s="8">
        <v>151.0</v>
      </c>
      <c r="S13" s="8" t="s">
        <v>838</v>
      </c>
      <c r="T13" s="10">
        <v>1.629468992672E12</v>
      </c>
      <c r="U13" s="8" t="b">
        <f t="shared" si="5"/>
        <v>1</v>
      </c>
      <c r="V13" s="9" t="s">
        <v>35</v>
      </c>
      <c r="W13" s="8">
        <v>96.0</v>
      </c>
      <c r="X13" s="8" t="s">
        <v>834</v>
      </c>
      <c r="Y13" s="10">
        <v>1.629469408995E12</v>
      </c>
      <c r="Z13" s="8" t="b">
        <f t="shared" si="6"/>
        <v>1</v>
      </c>
      <c r="AA13" s="9" t="s">
        <v>24</v>
      </c>
      <c r="AB13" s="8">
        <v>140.0</v>
      </c>
      <c r="AC13" s="8" t="s">
        <v>835</v>
      </c>
      <c r="AD13" s="10">
        <v>1.629469989794E12</v>
      </c>
      <c r="AE13" s="8" t="b">
        <f t="shared" si="7"/>
        <v>1</v>
      </c>
      <c r="AF13" s="9" t="s">
        <v>31</v>
      </c>
      <c r="AG13" s="8">
        <v>159.0</v>
      </c>
      <c r="AH13" s="8" t="s">
        <v>839</v>
      </c>
      <c r="AI13" s="10">
        <v>1.629473335803E12</v>
      </c>
      <c r="AJ13" s="8" t="b">
        <f t="shared" si="8"/>
        <v>1</v>
      </c>
      <c r="AK13" s="9" t="s">
        <v>35</v>
      </c>
      <c r="AL13" s="8">
        <v>93.0</v>
      </c>
      <c r="AM13" s="8" t="s">
        <v>844</v>
      </c>
      <c r="AN13" s="10">
        <v>1.629473875074E12</v>
      </c>
      <c r="AO13" s="8" t="b">
        <f t="shared" si="9"/>
        <v>1</v>
      </c>
      <c r="AP13" s="9" t="s">
        <v>37</v>
      </c>
      <c r="AQ13" s="8">
        <v>393.0</v>
      </c>
      <c r="AR13" s="8" t="s">
        <v>840</v>
      </c>
      <c r="AS13" s="10">
        <v>1.629474580669E12</v>
      </c>
    </row>
    <row r="14">
      <c r="A14" s="8" t="b">
        <f t="shared" si="1"/>
        <v>1</v>
      </c>
      <c r="B14" s="9" t="s">
        <v>23</v>
      </c>
      <c r="C14" s="8">
        <v>888.0</v>
      </c>
      <c r="D14" s="8" t="s">
        <v>845</v>
      </c>
      <c r="E14" s="10">
        <v>1.629464127837E12</v>
      </c>
      <c r="F14" s="8" t="b">
        <f t="shared" si="2"/>
        <v>1</v>
      </c>
      <c r="G14" s="9" t="s">
        <v>26</v>
      </c>
      <c r="H14" s="8">
        <v>169.0</v>
      </c>
      <c r="I14" s="8" t="s">
        <v>837</v>
      </c>
      <c r="J14" s="10">
        <v>1.6294644899E12</v>
      </c>
      <c r="K14" s="8" t="b">
        <f t="shared" si="3"/>
        <v>1</v>
      </c>
      <c r="L14" s="9" t="s">
        <v>26</v>
      </c>
      <c r="M14" s="8">
        <v>154.0</v>
      </c>
      <c r="N14" s="8" t="s">
        <v>842</v>
      </c>
      <c r="O14" s="10">
        <v>1.629464908678E12</v>
      </c>
      <c r="P14" s="8" t="b">
        <f t="shared" si="4"/>
        <v>1</v>
      </c>
      <c r="Q14" s="9" t="s">
        <v>26</v>
      </c>
      <c r="R14" s="8">
        <v>133.0</v>
      </c>
      <c r="S14" s="8" t="s">
        <v>838</v>
      </c>
      <c r="T14" s="10">
        <v>1.629468992801E12</v>
      </c>
      <c r="U14" s="8" t="b">
        <f t="shared" si="5"/>
        <v>1</v>
      </c>
      <c r="V14" s="9" t="s">
        <v>26</v>
      </c>
      <c r="W14" s="8">
        <v>184.0</v>
      </c>
      <c r="X14" s="8" t="s">
        <v>846</v>
      </c>
      <c r="Y14" s="10">
        <v>1.629469409178E12</v>
      </c>
      <c r="Z14" s="8" t="b">
        <f t="shared" si="6"/>
        <v>1</v>
      </c>
      <c r="AA14" s="9" t="s">
        <v>29</v>
      </c>
      <c r="AB14" s="8">
        <v>695.0</v>
      </c>
      <c r="AC14" s="8" t="s">
        <v>847</v>
      </c>
      <c r="AD14" s="10">
        <v>1.629469990489E12</v>
      </c>
      <c r="AE14" s="8" t="b">
        <f t="shared" si="7"/>
        <v>1</v>
      </c>
      <c r="AF14" s="9" t="s">
        <v>97</v>
      </c>
      <c r="AG14" s="8">
        <v>160.0</v>
      </c>
      <c r="AH14" s="8" t="s">
        <v>839</v>
      </c>
      <c r="AI14" s="10">
        <v>1.629473335965E12</v>
      </c>
      <c r="AJ14" s="8" t="b">
        <f t="shared" si="8"/>
        <v>1</v>
      </c>
      <c r="AK14" s="9" t="s">
        <v>26</v>
      </c>
      <c r="AL14" s="8">
        <v>134.0</v>
      </c>
      <c r="AM14" s="8" t="s">
        <v>844</v>
      </c>
      <c r="AN14" s="10">
        <v>1.629473875211E12</v>
      </c>
      <c r="AO14" s="8" t="b">
        <f t="shared" si="9"/>
        <v>1</v>
      </c>
      <c r="AP14" s="9" t="s">
        <v>35</v>
      </c>
      <c r="AQ14" s="8">
        <v>141.0</v>
      </c>
      <c r="AR14" s="8" t="s">
        <v>840</v>
      </c>
      <c r="AS14" s="10">
        <v>1.629474580807E12</v>
      </c>
    </row>
    <row r="15">
      <c r="A15" s="8" t="b">
        <f t="shared" si="1"/>
        <v>1</v>
      </c>
      <c r="B15" s="9" t="s">
        <v>23</v>
      </c>
      <c r="C15" s="8">
        <v>166.0</v>
      </c>
      <c r="D15" s="8" t="s">
        <v>848</v>
      </c>
      <c r="E15" s="10">
        <v>1.629464128E12</v>
      </c>
      <c r="F15" s="8" t="b">
        <f t="shared" si="2"/>
        <v>1</v>
      </c>
      <c r="G15" s="9" t="s">
        <v>60</v>
      </c>
      <c r="H15" s="8">
        <v>45.0</v>
      </c>
      <c r="I15" s="8" t="s">
        <v>837</v>
      </c>
      <c r="J15" s="10">
        <v>1.629464489938E12</v>
      </c>
      <c r="K15" s="8" t="b">
        <f t="shared" si="3"/>
        <v>1</v>
      </c>
      <c r="L15" s="9" t="s">
        <v>60</v>
      </c>
      <c r="M15" s="8">
        <v>80.0</v>
      </c>
      <c r="N15" s="8" t="s">
        <v>842</v>
      </c>
      <c r="O15" s="10">
        <v>1.629464908755E12</v>
      </c>
      <c r="P15" s="8" t="b">
        <f t="shared" si="4"/>
        <v>1</v>
      </c>
      <c r="Q15" s="9" t="s">
        <v>60</v>
      </c>
      <c r="R15" s="8">
        <v>59.0</v>
      </c>
      <c r="S15" s="8" t="s">
        <v>838</v>
      </c>
      <c r="T15" s="10">
        <v>1.629468992863E12</v>
      </c>
      <c r="U15" s="8" t="b">
        <f t="shared" si="5"/>
        <v>1</v>
      </c>
      <c r="V15" s="9" t="s">
        <v>60</v>
      </c>
      <c r="W15" s="8">
        <v>67.0</v>
      </c>
      <c r="X15" s="8" t="s">
        <v>846</v>
      </c>
      <c r="Y15" s="10">
        <v>1.629469409258E12</v>
      </c>
      <c r="Z15" s="8" t="b">
        <f t="shared" si="6"/>
        <v>1</v>
      </c>
      <c r="AA15" s="9" t="s">
        <v>31</v>
      </c>
      <c r="AB15" s="8">
        <v>317.0</v>
      </c>
      <c r="AC15" s="8" t="s">
        <v>847</v>
      </c>
      <c r="AD15" s="10">
        <v>1.629469990808E12</v>
      </c>
      <c r="AE15" s="8" t="b">
        <f t="shared" si="7"/>
        <v>1</v>
      </c>
      <c r="AF15" s="9" t="s">
        <v>24</v>
      </c>
      <c r="AG15" s="8">
        <v>149.0</v>
      </c>
      <c r="AH15" s="8" t="s">
        <v>849</v>
      </c>
      <c r="AI15" s="10">
        <v>1.629473336113E12</v>
      </c>
      <c r="AJ15" s="8" t="b">
        <f t="shared" si="8"/>
        <v>1</v>
      </c>
      <c r="AK15" s="9" t="s">
        <v>60</v>
      </c>
      <c r="AL15" s="8">
        <v>74.0</v>
      </c>
      <c r="AM15" s="8" t="s">
        <v>844</v>
      </c>
      <c r="AN15" s="10">
        <v>1.629473875281E12</v>
      </c>
      <c r="AO15" s="8" t="b">
        <f t="shared" si="9"/>
        <v>1</v>
      </c>
      <c r="AP15" s="9" t="s">
        <v>31</v>
      </c>
      <c r="AQ15" s="8">
        <v>151.0</v>
      </c>
      <c r="AR15" s="8" t="s">
        <v>840</v>
      </c>
      <c r="AS15" s="10">
        <v>1.629474580957E12</v>
      </c>
    </row>
    <row r="16">
      <c r="A16" s="8" t="b">
        <f t="shared" si="1"/>
        <v>1</v>
      </c>
      <c r="B16" s="9" t="s">
        <v>47</v>
      </c>
      <c r="C16" s="8">
        <v>304.0</v>
      </c>
      <c r="D16" s="8" t="s">
        <v>848</v>
      </c>
      <c r="E16" s="10">
        <v>1.629464128306E12</v>
      </c>
      <c r="F16" s="8" t="b">
        <f t="shared" si="2"/>
        <v>1</v>
      </c>
      <c r="G16" s="9" t="s">
        <v>47</v>
      </c>
      <c r="H16" s="8">
        <v>240.0</v>
      </c>
      <c r="I16" s="8" t="s">
        <v>850</v>
      </c>
      <c r="J16" s="10">
        <v>1.629464490182E12</v>
      </c>
      <c r="K16" s="8" t="b">
        <f t="shared" si="3"/>
        <v>1</v>
      </c>
      <c r="L16" s="9" t="s">
        <v>47</v>
      </c>
      <c r="M16" s="8">
        <v>198.0</v>
      </c>
      <c r="N16" s="8" t="s">
        <v>842</v>
      </c>
      <c r="O16" s="10">
        <v>1.629464908955E12</v>
      </c>
      <c r="P16" s="8" t="b">
        <f t="shared" si="4"/>
        <v>1</v>
      </c>
      <c r="Q16" s="9" t="s">
        <v>47</v>
      </c>
      <c r="R16" s="8">
        <v>197.0</v>
      </c>
      <c r="S16" s="8" t="s">
        <v>851</v>
      </c>
      <c r="T16" s="10">
        <v>1.629468993064E12</v>
      </c>
      <c r="U16" s="8" t="b">
        <f t="shared" si="5"/>
        <v>1</v>
      </c>
      <c r="V16" s="9" t="s">
        <v>47</v>
      </c>
      <c r="W16" s="8">
        <v>230.0</v>
      </c>
      <c r="X16" s="8" t="s">
        <v>846</v>
      </c>
      <c r="Y16" s="10">
        <v>1.629469409472E12</v>
      </c>
      <c r="Z16" s="8" t="b">
        <f t="shared" si="6"/>
        <v>1</v>
      </c>
      <c r="AA16" s="9" t="s">
        <v>35</v>
      </c>
      <c r="AB16" s="8">
        <v>179.0</v>
      </c>
      <c r="AC16" s="8" t="s">
        <v>847</v>
      </c>
      <c r="AD16" s="10">
        <v>1.629469990985E12</v>
      </c>
      <c r="AE16" s="8" t="b">
        <f t="shared" si="7"/>
        <v>1</v>
      </c>
      <c r="AF16" s="9" t="s">
        <v>29</v>
      </c>
      <c r="AG16" s="8">
        <v>753.0</v>
      </c>
      <c r="AH16" s="8" t="s">
        <v>849</v>
      </c>
      <c r="AI16" s="10">
        <v>1.629473336863E12</v>
      </c>
      <c r="AJ16" s="8" t="b">
        <f t="shared" si="8"/>
        <v>1</v>
      </c>
      <c r="AK16" s="9" t="s">
        <v>47</v>
      </c>
      <c r="AL16" s="8">
        <v>267.0</v>
      </c>
      <c r="AM16" s="8" t="s">
        <v>844</v>
      </c>
      <c r="AN16" s="10">
        <v>1.629473875547E12</v>
      </c>
      <c r="AO16" s="8" t="b">
        <f t="shared" si="9"/>
        <v>1</v>
      </c>
      <c r="AP16" s="9" t="s">
        <v>97</v>
      </c>
      <c r="AQ16" s="8">
        <v>159.0</v>
      </c>
      <c r="AR16" s="8" t="s">
        <v>852</v>
      </c>
      <c r="AS16" s="10">
        <v>1.62947458112E12</v>
      </c>
    </row>
    <row r="17">
      <c r="A17" s="8" t="b">
        <f t="shared" si="1"/>
        <v>1</v>
      </c>
      <c r="B17" s="9" t="s">
        <v>62</v>
      </c>
      <c r="C17" s="8">
        <v>232.0</v>
      </c>
      <c r="D17" s="8" t="s">
        <v>848</v>
      </c>
      <c r="E17" s="10">
        <v>1.62946412854E12</v>
      </c>
      <c r="F17" s="8" t="b">
        <f t="shared" si="2"/>
        <v>1</v>
      </c>
      <c r="G17" s="9" t="s">
        <v>853</v>
      </c>
      <c r="H17" s="8">
        <v>708.0</v>
      </c>
      <c r="I17" s="8" t="s">
        <v>850</v>
      </c>
      <c r="J17" s="10">
        <v>1.629464490891E12</v>
      </c>
      <c r="K17" s="8" t="b">
        <f t="shared" si="3"/>
        <v>0</v>
      </c>
      <c r="L17" s="9" t="s">
        <v>49</v>
      </c>
      <c r="M17" s="8">
        <v>413.0</v>
      </c>
      <c r="N17" s="8" t="s">
        <v>854</v>
      </c>
      <c r="O17" s="10">
        <v>1.629464909368E12</v>
      </c>
      <c r="P17" s="8" t="b">
        <f t="shared" si="4"/>
        <v>0</v>
      </c>
      <c r="Q17" s="9" t="s">
        <v>49</v>
      </c>
      <c r="R17" s="8">
        <v>592.0</v>
      </c>
      <c r="S17" s="8" t="s">
        <v>851</v>
      </c>
      <c r="T17" s="10">
        <v>1.629468993652E12</v>
      </c>
      <c r="U17" s="8" t="b">
        <f t="shared" si="5"/>
        <v>0</v>
      </c>
      <c r="V17" s="9" t="s">
        <v>49</v>
      </c>
      <c r="W17" s="8">
        <v>2581.0</v>
      </c>
      <c r="X17" s="8" t="s">
        <v>855</v>
      </c>
      <c r="Y17" s="10">
        <v>1.629469412058E12</v>
      </c>
      <c r="Z17" s="8" t="b">
        <f t="shared" si="6"/>
        <v>1</v>
      </c>
      <c r="AA17" s="9" t="s">
        <v>37</v>
      </c>
      <c r="AB17" s="8">
        <v>122.0</v>
      </c>
      <c r="AC17" s="8" t="s">
        <v>856</v>
      </c>
      <c r="AD17" s="10">
        <v>1.629469991123E12</v>
      </c>
      <c r="AE17" s="8" t="b">
        <f t="shared" si="7"/>
        <v>1</v>
      </c>
      <c r="AF17" s="9" t="s">
        <v>31</v>
      </c>
      <c r="AG17" s="8">
        <v>293.0</v>
      </c>
      <c r="AH17" s="8" t="s">
        <v>857</v>
      </c>
      <c r="AI17" s="10">
        <v>1.629473337158E12</v>
      </c>
      <c r="AJ17" s="8" t="b">
        <f t="shared" si="8"/>
        <v>1</v>
      </c>
      <c r="AK17" s="9" t="s">
        <v>853</v>
      </c>
      <c r="AL17" s="8">
        <v>972.0</v>
      </c>
      <c r="AM17" s="8" t="s">
        <v>858</v>
      </c>
      <c r="AN17" s="10">
        <v>1.629473876521E12</v>
      </c>
      <c r="AO17" s="8" t="b">
        <f t="shared" si="9"/>
        <v>1</v>
      </c>
      <c r="AP17" s="9" t="s">
        <v>24</v>
      </c>
      <c r="AQ17" s="8">
        <v>142.0</v>
      </c>
      <c r="AR17" s="8" t="s">
        <v>852</v>
      </c>
      <c r="AS17" s="10">
        <v>1.629474581259E12</v>
      </c>
    </row>
    <row r="18">
      <c r="A18" s="8" t="b">
        <f t="shared" si="1"/>
        <v>1</v>
      </c>
      <c r="B18" s="9" t="s">
        <v>26</v>
      </c>
      <c r="C18" s="8">
        <v>126.0</v>
      </c>
      <c r="D18" s="8" t="s">
        <v>848</v>
      </c>
      <c r="E18" s="10">
        <v>1.629464128666E12</v>
      </c>
      <c r="F18" s="8" t="b">
        <f t="shared" si="2"/>
        <v>1</v>
      </c>
      <c r="G18" s="9" t="s">
        <v>55</v>
      </c>
      <c r="H18" s="8">
        <v>946.0</v>
      </c>
      <c r="I18" s="8" t="s">
        <v>859</v>
      </c>
      <c r="J18" s="10">
        <v>1.629464491835E12</v>
      </c>
      <c r="K18" s="8" t="b">
        <f t="shared" si="3"/>
        <v>1</v>
      </c>
      <c r="L18" s="9" t="s">
        <v>55</v>
      </c>
      <c r="M18" s="8">
        <v>978.0</v>
      </c>
      <c r="N18" s="8" t="s">
        <v>860</v>
      </c>
      <c r="O18" s="10">
        <v>1.629464910351E12</v>
      </c>
      <c r="P18" s="8" t="b">
        <f t="shared" si="4"/>
        <v>1</v>
      </c>
      <c r="Q18" s="9" t="s">
        <v>55</v>
      </c>
      <c r="R18" s="8">
        <v>1991.0</v>
      </c>
      <c r="S18" s="8" t="s">
        <v>861</v>
      </c>
      <c r="T18" s="10">
        <v>1.629468995644E12</v>
      </c>
      <c r="U18" s="8" t="b">
        <f t="shared" si="5"/>
        <v>1</v>
      </c>
      <c r="V18" s="9" t="s">
        <v>55</v>
      </c>
      <c r="W18" s="8">
        <v>1025.0</v>
      </c>
      <c r="X18" s="8" t="s">
        <v>862</v>
      </c>
      <c r="Y18" s="10">
        <v>1.62946941309E12</v>
      </c>
      <c r="Z18" s="8" t="b">
        <f t="shared" si="6"/>
        <v>1</v>
      </c>
      <c r="AA18" s="9" t="s">
        <v>47</v>
      </c>
      <c r="AB18" s="8">
        <v>272.0</v>
      </c>
      <c r="AC18" s="8" t="s">
        <v>856</v>
      </c>
      <c r="AD18" s="10">
        <v>1.629469991396E12</v>
      </c>
      <c r="AE18" s="8" t="b">
        <f t="shared" si="7"/>
        <v>1</v>
      </c>
      <c r="AF18" s="9" t="s">
        <v>35</v>
      </c>
      <c r="AG18" s="8">
        <v>167.0</v>
      </c>
      <c r="AH18" s="8" t="s">
        <v>857</v>
      </c>
      <c r="AI18" s="10">
        <v>1.629473337325E12</v>
      </c>
      <c r="AJ18" s="8" t="b">
        <f t="shared" si="8"/>
        <v>1</v>
      </c>
      <c r="AK18" s="9" t="s">
        <v>47</v>
      </c>
      <c r="AL18" s="8">
        <v>813.0</v>
      </c>
      <c r="AM18" s="8" t="s">
        <v>863</v>
      </c>
      <c r="AN18" s="10">
        <v>1.629473877334E12</v>
      </c>
      <c r="AO18" s="8" t="b">
        <f t="shared" si="9"/>
        <v>1</v>
      </c>
      <c r="AP18" s="9" t="s">
        <v>97</v>
      </c>
      <c r="AQ18" s="8">
        <v>543.0</v>
      </c>
      <c r="AR18" s="8" t="s">
        <v>852</v>
      </c>
      <c r="AS18" s="10">
        <v>1.629474581805E12</v>
      </c>
    </row>
    <row r="19">
      <c r="A19" s="8" t="b">
        <f t="shared" si="1"/>
        <v>1</v>
      </c>
      <c r="B19" s="9" t="s">
        <v>26</v>
      </c>
      <c r="C19" s="8">
        <v>175.0</v>
      </c>
      <c r="D19" s="8" t="s">
        <v>848</v>
      </c>
      <c r="E19" s="10">
        <v>1.629464128839E12</v>
      </c>
      <c r="F19" s="8" t="b">
        <f t="shared" si="2"/>
        <v>1</v>
      </c>
      <c r="G19" s="9" t="s">
        <v>853</v>
      </c>
      <c r="H19" s="8">
        <v>458.0</v>
      </c>
      <c r="I19" s="8" t="s">
        <v>864</v>
      </c>
      <c r="J19" s="10">
        <v>1.629464492313E12</v>
      </c>
      <c r="K19" s="8" t="b">
        <f t="shared" si="3"/>
        <v>1</v>
      </c>
      <c r="L19" s="9" t="s">
        <v>23</v>
      </c>
      <c r="M19" s="8">
        <v>846.0</v>
      </c>
      <c r="N19" s="8" t="s">
        <v>865</v>
      </c>
      <c r="O19" s="10">
        <v>1.629464911196E12</v>
      </c>
      <c r="P19" s="8" t="b">
        <f t="shared" si="4"/>
        <v>1</v>
      </c>
      <c r="Q19" s="9" t="s">
        <v>23</v>
      </c>
      <c r="R19" s="8">
        <v>1315.0</v>
      </c>
      <c r="S19" s="8" t="s">
        <v>866</v>
      </c>
      <c r="T19" s="10">
        <v>1.629468996959E12</v>
      </c>
      <c r="U19" s="8" t="b">
        <f t="shared" si="5"/>
        <v>1</v>
      </c>
      <c r="V19" s="9" t="s">
        <v>23</v>
      </c>
      <c r="W19" s="8">
        <v>799.0</v>
      </c>
      <c r="X19" s="8" t="s">
        <v>862</v>
      </c>
      <c r="Y19" s="10">
        <v>1.629469413877E12</v>
      </c>
      <c r="Z19" s="8" t="b">
        <f t="shared" si="6"/>
        <v>1</v>
      </c>
      <c r="AA19" s="9" t="s">
        <v>37</v>
      </c>
      <c r="AB19" s="8">
        <v>659.0</v>
      </c>
      <c r="AC19" s="8" t="s">
        <v>867</v>
      </c>
      <c r="AD19" s="10">
        <v>1.62946999204E12</v>
      </c>
      <c r="AE19" s="8" t="b">
        <f t="shared" si="7"/>
        <v>1</v>
      </c>
      <c r="AF19" s="9" t="s">
        <v>37</v>
      </c>
      <c r="AG19" s="8">
        <v>116.0</v>
      </c>
      <c r="AH19" s="8" t="s">
        <v>857</v>
      </c>
      <c r="AI19" s="10">
        <v>1.629473337444E12</v>
      </c>
      <c r="AJ19" s="8" t="b">
        <f t="shared" si="8"/>
        <v>0</v>
      </c>
      <c r="AK19" s="9" t="s">
        <v>49</v>
      </c>
      <c r="AL19" s="8">
        <v>1419.0</v>
      </c>
      <c r="AM19" s="8" t="s">
        <v>868</v>
      </c>
      <c r="AN19" s="10">
        <v>1.629473878759E12</v>
      </c>
      <c r="AO19" s="8" t="b">
        <f t="shared" si="9"/>
        <v>1</v>
      </c>
      <c r="AP19" s="9" t="s">
        <v>31</v>
      </c>
      <c r="AQ19" s="8">
        <v>250.0</v>
      </c>
      <c r="AR19" s="8" t="s">
        <v>869</v>
      </c>
      <c r="AS19" s="10">
        <v>1.629474582054E12</v>
      </c>
    </row>
    <row r="20">
      <c r="A20" s="8" t="b">
        <f t="shared" si="1"/>
        <v>1</v>
      </c>
      <c r="B20" s="9" t="s">
        <v>37</v>
      </c>
      <c r="C20" s="8">
        <v>236.0</v>
      </c>
      <c r="D20" s="8" t="s">
        <v>870</v>
      </c>
      <c r="E20" s="10">
        <v>1.629464129093E12</v>
      </c>
      <c r="F20" s="8" t="b">
        <f t="shared" si="2"/>
        <v>1</v>
      </c>
      <c r="G20" s="9" t="s">
        <v>47</v>
      </c>
      <c r="H20" s="8">
        <v>175.0</v>
      </c>
      <c r="I20" s="8" t="s">
        <v>864</v>
      </c>
      <c r="J20" s="10">
        <v>1.629464492467E12</v>
      </c>
      <c r="K20" s="8" t="b">
        <f t="shared" si="3"/>
        <v>1</v>
      </c>
      <c r="L20" s="9" t="s">
        <v>23</v>
      </c>
      <c r="M20" s="8">
        <v>125.0</v>
      </c>
      <c r="N20" s="8" t="s">
        <v>865</v>
      </c>
      <c r="O20" s="10">
        <v>1.629464911318E12</v>
      </c>
      <c r="P20" s="8" t="b">
        <f t="shared" si="4"/>
        <v>1</v>
      </c>
      <c r="Q20" s="9" t="s">
        <v>23</v>
      </c>
      <c r="R20" s="8">
        <v>164.0</v>
      </c>
      <c r="S20" s="8" t="s">
        <v>871</v>
      </c>
      <c r="T20" s="10">
        <v>1.62946899712E12</v>
      </c>
      <c r="U20" s="8" t="b">
        <f t="shared" si="5"/>
        <v>1</v>
      </c>
      <c r="V20" s="9" t="s">
        <v>23</v>
      </c>
      <c r="W20" s="8">
        <v>351.0</v>
      </c>
      <c r="X20" s="8" t="s">
        <v>872</v>
      </c>
      <c r="Y20" s="10">
        <v>1.629469414246E12</v>
      </c>
      <c r="Z20" s="8" t="b">
        <f t="shared" si="6"/>
        <v>1</v>
      </c>
      <c r="AA20" s="9" t="s">
        <v>41</v>
      </c>
      <c r="AB20" s="8">
        <v>777.0</v>
      </c>
      <c r="AC20" s="8" t="s">
        <v>867</v>
      </c>
      <c r="AD20" s="10">
        <v>1.629469992819E12</v>
      </c>
      <c r="AE20" s="8" t="b">
        <f t="shared" si="7"/>
        <v>1</v>
      </c>
      <c r="AF20" s="9" t="s">
        <v>41</v>
      </c>
      <c r="AG20" s="8">
        <v>415.0</v>
      </c>
      <c r="AH20" s="8" t="s">
        <v>857</v>
      </c>
      <c r="AI20" s="10">
        <v>1.629473337855E12</v>
      </c>
      <c r="AJ20" s="8" t="b">
        <f t="shared" si="8"/>
        <v>1</v>
      </c>
      <c r="AK20" s="9" t="s">
        <v>55</v>
      </c>
      <c r="AL20" s="8">
        <v>1025.0</v>
      </c>
      <c r="AM20" s="8" t="s">
        <v>873</v>
      </c>
      <c r="AN20" s="10">
        <v>1.62947387978E12</v>
      </c>
      <c r="AO20" s="8" t="b">
        <f t="shared" si="9"/>
        <v>1</v>
      </c>
      <c r="AP20" s="9" t="s">
        <v>35</v>
      </c>
      <c r="AQ20" s="8">
        <v>195.0</v>
      </c>
      <c r="AR20" s="8" t="s">
        <v>869</v>
      </c>
      <c r="AS20" s="10">
        <v>1.629474582249E12</v>
      </c>
    </row>
    <row r="21">
      <c r="A21" s="8" t="b">
        <f t="shared" si="1"/>
        <v>1</v>
      </c>
      <c r="B21" s="9" t="s">
        <v>47</v>
      </c>
      <c r="C21" s="8">
        <v>86.0</v>
      </c>
      <c r="D21" s="8" t="s">
        <v>870</v>
      </c>
      <c r="E21" s="10">
        <v>1.62946412916E12</v>
      </c>
      <c r="F21" s="8" t="b">
        <f t="shared" si="2"/>
        <v>1</v>
      </c>
      <c r="G21" s="9" t="s">
        <v>55</v>
      </c>
      <c r="H21" s="8">
        <v>1024.0</v>
      </c>
      <c r="I21" s="8" t="s">
        <v>874</v>
      </c>
      <c r="J21" s="10">
        <v>1.629464493492E12</v>
      </c>
      <c r="K21" s="8" t="b">
        <f t="shared" si="3"/>
        <v>1</v>
      </c>
      <c r="L21" s="9" t="s">
        <v>47</v>
      </c>
      <c r="M21" s="8">
        <v>346.0</v>
      </c>
      <c r="N21" s="8" t="s">
        <v>865</v>
      </c>
      <c r="O21" s="10">
        <v>1.629464911666E12</v>
      </c>
      <c r="P21" s="8" t="b">
        <f t="shared" si="4"/>
        <v>1</v>
      </c>
      <c r="Q21" s="9" t="s">
        <v>47</v>
      </c>
      <c r="R21" s="8">
        <v>278.0</v>
      </c>
      <c r="S21" s="8" t="s">
        <v>871</v>
      </c>
      <c r="T21" s="10">
        <v>1.6294689974E12</v>
      </c>
      <c r="U21" s="8" t="b">
        <f t="shared" si="5"/>
        <v>1</v>
      </c>
      <c r="V21" s="9" t="s">
        <v>47</v>
      </c>
      <c r="W21" s="8">
        <v>346.0</v>
      </c>
      <c r="X21" s="8" t="s">
        <v>872</v>
      </c>
      <c r="Y21" s="10">
        <v>1.629469414572E12</v>
      </c>
      <c r="Z21" s="8" t="b">
        <f t="shared" si="6"/>
        <v>1</v>
      </c>
      <c r="AA21" s="9" t="s">
        <v>47</v>
      </c>
      <c r="AB21" s="8">
        <v>583.0</v>
      </c>
      <c r="AC21" s="8" t="s">
        <v>875</v>
      </c>
      <c r="AD21" s="10">
        <v>1.629469993415E12</v>
      </c>
      <c r="AE21" s="8" t="b">
        <f t="shared" si="7"/>
        <v>1</v>
      </c>
      <c r="AF21" s="9" t="s">
        <v>37</v>
      </c>
      <c r="AG21" s="8">
        <v>482.0</v>
      </c>
      <c r="AH21" s="8" t="s">
        <v>876</v>
      </c>
      <c r="AI21" s="10">
        <v>1.62947333834E12</v>
      </c>
      <c r="AJ21" s="8" t="b">
        <f t="shared" si="8"/>
        <v>1</v>
      </c>
      <c r="AK21" s="9" t="s">
        <v>23</v>
      </c>
      <c r="AL21" s="8">
        <v>1067.0</v>
      </c>
      <c r="AM21" s="8" t="s">
        <v>877</v>
      </c>
      <c r="AN21" s="10">
        <v>1.629473880849E12</v>
      </c>
      <c r="AO21" s="8" t="b">
        <f t="shared" si="9"/>
        <v>1</v>
      </c>
      <c r="AP21" s="9" t="s">
        <v>37</v>
      </c>
      <c r="AQ21" s="8">
        <v>73.0</v>
      </c>
      <c r="AR21" s="8" t="s">
        <v>869</v>
      </c>
      <c r="AS21" s="10">
        <v>1.62947458232E12</v>
      </c>
    </row>
    <row r="22">
      <c r="A22" s="8" t="b">
        <f t="shared" si="1"/>
        <v>1</v>
      </c>
      <c r="B22" s="9" t="s">
        <v>92</v>
      </c>
      <c r="C22" s="8">
        <v>296.0</v>
      </c>
      <c r="D22" s="8" t="s">
        <v>870</v>
      </c>
      <c r="E22" s="10">
        <v>1.62946412946E12</v>
      </c>
      <c r="F22" s="8" t="b">
        <f t="shared" si="2"/>
        <v>1</v>
      </c>
      <c r="G22" s="9" t="s">
        <v>47</v>
      </c>
      <c r="H22" s="8">
        <v>473.0</v>
      </c>
      <c r="I22" s="8" t="s">
        <v>874</v>
      </c>
      <c r="J22" s="10">
        <v>1.629464493968E12</v>
      </c>
      <c r="K22" s="8" t="b">
        <f t="shared" si="3"/>
        <v>1</v>
      </c>
      <c r="L22" s="9" t="s">
        <v>62</v>
      </c>
      <c r="M22" s="8">
        <v>290.0</v>
      </c>
      <c r="N22" s="8" t="s">
        <v>865</v>
      </c>
      <c r="O22" s="10">
        <v>1.629464911955E12</v>
      </c>
      <c r="P22" s="8" t="b">
        <f t="shared" si="4"/>
        <v>1</v>
      </c>
      <c r="Q22" s="9" t="s">
        <v>62</v>
      </c>
      <c r="R22" s="8">
        <v>214.0</v>
      </c>
      <c r="S22" s="8" t="s">
        <v>871</v>
      </c>
      <c r="T22" s="10">
        <v>1.629468997615E12</v>
      </c>
      <c r="U22" s="8" t="b">
        <f t="shared" si="5"/>
        <v>1</v>
      </c>
      <c r="V22" s="9" t="s">
        <v>62</v>
      </c>
      <c r="W22" s="8">
        <v>265.0</v>
      </c>
      <c r="X22" s="8" t="s">
        <v>872</v>
      </c>
      <c r="Y22" s="10">
        <v>1.629469414839E12</v>
      </c>
      <c r="Z22" s="8" t="b">
        <f t="shared" si="6"/>
        <v>0</v>
      </c>
      <c r="AA22" s="9" t="s">
        <v>49</v>
      </c>
      <c r="AB22" s="8">
        <v>1481.0</v>
      </c>
      <c r="AC22" s="8" t="s">
        <v>878</v>
      </c>
      <c r="AD22" s="10">
        <v>1.62946999488E12</v>
      </c>
      <c r="AE22" s="8" t="b">
        <f t="shared" si="7"/>
        <v>1</v>
      </c>
      <c r="AF22" s="9" t="s">
        <v>35</v>
      </c>
      <c r="AG22" s="8">
        <v>133.0</v>
      </c>
      <c r="AH22" s="8" t="s">
        <v>876</v>
      </c>
      <c r="AI22" s="10">
        <v>1.629473338472E12</v>
      </c>
      <c r="AJ22" s="8" t="b">
        <f t="shared" si="8"/>
        <v>1</v>
      </c>
      <c r="AK22" s="9" t="s">
        <v>23</v>
      </c>
      <c r="AL22" s="8">
        <v>142.0</v>
      </c>
      <c r="AM22" s="8" t="s">
        <v>877</v>
      </c>
      <c r="AN22" s="10">
        <v>1.629473880988E12</v>
      </c>
      <c r="AO22" s="8" t="b">
        <f t="shared" si="9"/>
        <v>1</v>
      </c>
      <c r="AP22" s="9" t="s">
        <v>41</v>
      </c>
      <c r="AQ22" s="8">
        <v>322.0</v>
      </c>
      <c r="AR22" s="8" t="s">
        <v>869</v>
      </c>
      <c r="AS22" s="10">
        <v>1.629474582642E12</v>
      </c>
    </row>
    <row r="23">
      <c r="A23" s="8" t="b">
        <f t="shared" si="1"/>
        <v>1</v>
      </c>
      <c r="B23" s="9" t="s">
        <v>97</v>
      </c>
      <c r="C23" s="8">
        <v>243.0</v>
      </c>
      <c r="D23" s="8" t="s">
        <v>870</v>
      </c>
      <c r="E23" s="10">
        <v>1.629464129699E12</v>
      </c>
      <c r="F23" s="8" t="b">
        <f t="shared" si="2"/>
        <v>0</v>
      </c>
      <c r="G23" s="9" t="s">
        <v>49</v>
      </c>
      <c r="H23" s="8">
        <v>1314.0</v>
      </c>
      <c r="I23" s="8" t="s">
        <v>879</v>
      </c>
      <c r="J23" s="10">
        <v>1.629464495279E12</v>
      </c>
      <c r="K23" s="8" t="b">
        <f t="shared" si="3"/>
        <v>1</v>
      </c>
      <c r="L23" s="9" t="s">
        <v>26</v>
      </c>
      <c r="M23" s="8">
        <v>126.0</v>
      </c>
      <c r="N23" s="8" t="s">
        <v>880</v>
      </c>
      <c r="O23" s="10">
        <v>1.629464912082E12</v>
      </c>
      <c r="P23" s="8" t="b">
        <f t="shared" si="4"/>
        <v>1</v>
      </c>
      <c r="Q23" s="9" t="s">
        <v>26</v>
      </c>
      <c r="R23" s="8">
        <v>162.0</v>
      </c>
      <c r="S23" s="8" t="s">
        <v>871</v>
      </c>
      <c r="T23" s="10">
        <v>1.629468997775E12</v>
      </c>
      <c r="U23" s="8" t="b">
        <f t="shared" si="5"/>
        <v>1</v>
      </c>
      <c r="V23" s="9" t="s">
        <v>26</v>
      </c>
      <c r="W23" s="8">
        <v>184.0</v>
      </c>
      <c r="X23" s="8" t="s">
        <v>881</v>
      </c>
      <c r="Y23" s="10">
        <v>1.629469415023E12</v>
      </c>
      <c r="Z23" s="8" t="b">
        <f t="shared" si="6"/>
        <v>1</v>
      </c>
      <c r="AA23" s="9" t="s">
        <v>55</v>
      </c>
      <c r="AB23" s="8">
        <v>954.0</v>
      </c>
      <c r="AC23" s="8" t="s">
        <v>882</v>
      </c>
      <c r="AD23" s="10">
        <v>1.629469995835E12</v>
      </c>
      <c r="AE23" s="8" t="b">
        <f t="shared" si="7"/>
        <v>1</v>
      </c>
      <c r="AF23" s="9" t="s">
        <v>26</v>
      </c>
      <c r="AG23" s="8">
        <v>135.0</v>
      </c>
      <c r="AH23" s="8" t="s">
        <v>876</v>
      </c>
      <c r="AI23" s="10">
        <v>1.629473338607E12</v>
      </c>
      <c r="AJ23" s="8" t="b">
        <f t="shared" si="8"/>
        <v>1</v>
      </c>
      <c r="AK23" s="9" t="s">
        <v>47</v>
      </c>
      <c r="AL23" s="8">
        <v>221.0</v>
      </c>
      <c r="AM23" s="8" t="s">
        <v>883</v>
      </c>
      <c r="AN23" s="10">
        <v>1.629473881208E12</v>
      </c>
      <c r="AO23" s="8" t="b">
        <f t="shared" si="9"/>
        <v>1</v>
      </c>
      <c r="AP23" s="9" t="s">
        <v>47</v>
      </c>
      <c r="AQ23" s="8">
        <v>189.0</v>
      </c>
      <c r="AR23" s="8" t="s">
        <v>869</v>
      </c>
      <c r="AS23" s="10">
        <v>1.629474582831E12</v>
      </c>
    </row>
    <row r="24">
      <c r="A24" s="8" t="b">
        <f t="shared" si="1"/>
        <v>1</v>
      </c>
      <c r="B24" s="9" t="s">
        <v>100</v>
      </c>
      <c r="C24" s="8">
        <v>209.0</v>
      </c>
      <c r="D24" s="8" t="s">
        <v>870</v>
      </c>
      <c r="E24" s="10">
        <v>1.62946412991E12</v>
      </c>
      <c r="F24" s="8" t="b">
        <f t="shared" si="2"/>
        <v>1</v>
      </c>
      <c r="G24" s="9" t="s">
        <v>55</v>
      </c>
      <c r="H24" s="8">
        <v>768.0</v>
      </c>
      <c r="I24" s="8" t="s">
        <v>884</v>
      </c>
      <c r="J24" s="10">
        <v>1.629464496052E12</v>
      </c>
      <c r="K24" s="8" t="b">
        <f t="shared" si="3"/>
        <v>1</v>
      </c>
      <c r="L24" s="9" t="s">
        <v>26</v>
      </c>
      <c r="M24" s="8">
        <v>158.0</v>
      </c>
      <c r="N24" s="8" t="s">
        <v>880</v>
      </c>
      <c r="O24" s="10">
        <v>1.629464912247E12</v>
      </c>
      <c r="P24" s="8" t="b">
        <f t="shared" si="4"/>
        <v>1</v>
      </c>
      <c r="Q24" s="9" t="s">
        <v>26</v>
      </c>
      <c r="R24" s="8">
        <v>172.0</v>
      </c>
      <c r="S24" s="8" t="s">
        <v>871</v>
      </c>
      <c r="T24" s="10">
        <v>1.629468997949E12</v>
      </c>
      <c r="U24" s="8" t="b">
        <f t="shared" si="5"/>
        <v>1</v>
      </c>
      <c r="V24" s="9" t="s">
        <v>24</v>
      </c>
      <c r="W24" s="8">
        <v>163.0</v>
      </c>
      <c r="X24" s="8" t="s">
        <v>881</v>
      </c>
      <c r="Y24" s="10">
        <v>1.629469415187E12</v>
      </c>
      <c r="Z24" s="8" t="b">
        <f t="shared" si="6"/>
        <v>1</v>
      </c>
      <c r="AA24" s="9" t="s">
        <v>23</v>
      </c>
      <c r="AB24" s="8">
        <v>1321.0</v>
      </c>
      <c r="AC24" s="8" t="s">
        <v>885</v>
      </c>
      <c r="AD24" s="10">
        <v>1.629469997156E12</v>
      </c>
      <c r="AE24" s="8" t="b">
        <f t="shared" si="7"/>
        <v>1</v>
      </c>
      <c r="AF24" s="9" t="s">
        <v>60</v>
      </c>
      <c r="AG24" s="8">
        <v>116.0</v>
      </c>
      <c r="AH24" s="8" t="s">
        <v>876</v>
      </c>
      <c r="AI24" s="10">
        <v>1.629473338727E12</v>
      </c>
      <c r="AJ24" s="8" t="b">
        <f t="shared" si="8"/>
        <v>1</v>
      </c>
      <c r="AK24" s="9" t="s">
        <v>62</v>
      </c>
      <c r="AL24" s="8">
        <v>239.0</v>
      </c>
      <c r="AM24" s="8" t="s">
        <v>883</v>
      </c>
      <c r="AN24" s="10">
        <v>1.629473881449E12</v>
      </c>
      <c r="AO24" s="8" t="b">
        <f t="shared" si="9"/>
        <v>1</v>
      </c>
      <c r="AP24" s="9" t="s">
        <v>37</v>
      </c>
      <c r="AQ24" s="8">
        <v>903.0</v>
      </c>
      <c r="AR24" s="8" t="s">
        <v>886</v>
      </c>
      <c r="AS24" s="10">
        <v>1.629474583734E12</v>
      </c>
    </row>
    <row r="25">
      <c r="A25" s="8" t="b">
        <f t="shared" si="1"/>
        <v>1</v>
      </c>
      <c r="B25" s="9" t="s">
        <v>47</v>
      </c>
      <c r="C25" s="8">
        <v>251.0</v>
      </c>
      <c r="D25" s="8" t="s">
        <v>887</v>
      </c>
      <c r="E25" s="10">
        <v>1.62946413016E12</v>
      </c>
      <c r="F25" s="8" t="b">
        <f t="shared" si="2"/>
        <v>1</v>
      </c>
      <c r="G25" s="9" t="s">
        <v>23</v>
      </c>
      <c r="H25" s="8">
        <v>1213.0</v>
      </c>
      <c r="I25" s="8" t="s">
        <v>888</v>
      </c>
      <c r="J25" s="10">
        <v>1.629464497265E12</v>
      </c>
      <c r="K25" s="8" t="b">
        <f t="shared" si="3"/>
        <v>1</v>
      </c>
      <c r="L25" s="9" t="s">
        <v>37</v>
      </c>
      <c r="M25" s="8">
        <v>209.0</v>
      </c>
      <c r="N25" s="8" t="s">
        <v>880</v>
      </c>
      <c r="O25" s="10">
        <v>1.62946491245E12</v>
      </c>
      <c r="P25" s="8" t="b">
        <f t="shared" si="4"/>
        <v>1</v>
      </c>
      <c r="Q25" s="9" t="s">
        <v>37</v>
      </c>
      <c r="R25" s="8">
        <v>286.0</v>
      </c>
      <c r="S25" s="8" t="s">
        <v>889</v>
      </c>
      <c r="T25" s="10">
        <v>1.629468998235E12</v>
      </c>
      <c r="U25" s="8" t="b">
        <f t="shared" si="5"/>
        <v>1</v>
      </c>
      <c r="V25" s="9" t="s">
        <v>37</v>
      </c>
      <c r="W25" s="8">
        <v>247.0</v>
      </c>
      <c r="X25" s="8" t="s">
        <v>881</v>
      </c>
      <c r="Y25" s="10">
        <v>1.629469415434E12</v>
      </c>
      <c r="Z25" s="8" t="b">
        <f t="shared" si="6"/>
        <v>1</v>
      </c>
      <c r="AA25" s="9" t="s">
        <v>23</v>
      </c>
      <c r="AB25" s="8">
        <v>143.0</v>
      </c>
      <c r="AC25" s="8" t="s">
        <v>885</v>
      </c>
      <c r="AD25" s="10">
        <v>1.629469997314E12</v>
      </c>
      <c r="AE25" s="8" t="b">
        <f t="shared" si="7"/>
        <v>1</v>
      </c>
      <c r="AF25" s="9" t="s">
        <v>47</v>
      </c>
      <c r="AG25" s="8">
        <v>239.0</v>
      </c>
      <c r="AH25" s="8" t="s">
        <v>876</v>
      </c>
      <c r="AI25" s="10">
        <v>1.629473338961E12</v>
      </c>
      <c r="AJ25" s="8" t="b">
        <f t="shared" si="8"/>
        <v>1</v>
      </c>
      <c r="AK25" s="9" t="s">
        <v>26</v>
      </c>
      <c r="AL25" s="8">
        <v>127.0</v>
      </c>
      <c r="AM25" s="8" t="s">
        <v>883</v>
      </c>
      <c r="AN25" s="10">
        <v>1.629473881579E12</v>
      </c>
      <c r="AO25" s="8" t="b">
        <f t="shared" si="9"/>
        <v>1</v>
      </c>
      <c r="AP25" s="9" t="s">
        <v>35</v>
      </c>
      <c r="AQ25" s="8">
        <v>134.0</v>
      </c>
      <c r="AR25" s="8" t="s">
        <v>886</v>
      </c>
      <c r="AS25" s="10">
        <v>1.62947458387E12</v>
      </c>
    </row>
    <row r="26">
      <c r="A26" s="8" t="b">
        <f t="shared" si="1"/>
        <v>1</v>
      </c>
      <c r="B26" s="9" t="s">
        <v>106</v>
      </c>
      <c r="C26" s="8">
        <v>160.0</v>
      </c>
      <c r="D26" s="8" t="s">
        <v>887</v>
      </c>
      <c r="E26" s="10">
        <v>1.629464130323E12</v>
      </c>
      <c r="F26" s="8" t="b">
        <f t="shared" si="2"/>
        <v>1</v>
      </c>
      <c r="G26" s="9" t="s">
        <v>23</v>
      </c>
      <c r="H26" s="8">
        <v>143.0</v>
      </c>
      <c r="I26" s="8" t="s">
        <v>888</v>
      </c>
      <c r="J26" s="10">
        <v>1.629464497412E12</v>
      </c>
      <c r="K26" s="8" t="b">
        <f t="shared" si="3"/>
        <v>1</v>
      </c>
      <c r="L26" s="9" t="s">
        <v>47</v>
      </c>
      <c r="M26" s="8">
        <v>113.0</v>
      </c>
      <c r="N26" s="8" t="s">
        <v>880</v>
      </c>
      <c r="O26" s="10">
        <v>1.62946491256E12</v>
      </c>
      <c r="P26" s="8" t="b">
        <f t="shared" si="4"/>
        <v>1</v>
      </c>
      <c r="Q26" s="9" t="s">
        <v>47</v>
      </c>
      <c r="R26" s="8">
        <v>122.0</v>
      </c>
      <c r="S26" s="8" t="s">
        <v>889</v>
      </c>
      <c r="T26" s="10">
        <v>1.629468998357E12</v>
      </c>
      <c r="U26" s="8" t="b">
        <f t="shared" si="5"/>
        <v>1</v>
      </c>
      <c r="V26" s="9" t="s">
        <v>47</v>
      </c>
      <c r="W26" s="8">
        <v>90.0</v>
      </c>
      <c r="X26" s="8" t="s">
        <v>881</v>
      </c>
      <c r="Y26" s="10">
        <v>1.629469415523E12</v>
      </c>
      <c r="Z26" s="8" t="b">
        <f t="shared" si="6"/>
        <v>1</v>
      </c>
      <c r="AA26" s="9" t="s">
        <v>47</v>
      </c>
      <c r="AB26" s="8">
        <v>267.0</v>
      </c>
      <c r="AC26" s="8" t="s">
        <v>885</v>
      </c>
      <c r="AD26" s="10">
        <v>1.629469997567E12</v>
      </c>
      <c r="AE26" s="8" t="b">
        <f t="shared" si="7"/>
        <v>1</v>
      </c>
      <c r="AF26" s="9" t="s">
        <v>60</v>
      </c>
      <c r="AG26" s="8">
        <v>441.0</v>
      </c>
      <c r="AH26" s="8" t="s">
        <v>890</v>
      </c>
      <c r="AI26" s="10">
        <v>1.629473339404E12</v>
      </c>
      <c r="AJ26" s="8" t="b">
        <f t="shared" si="8"/>
        <v>1</v>
      </c>
      <c r="AK26" s="9" t="s">
        <v>26</v>
      </c>
      <c r="AL26" s="8">
        <v>142.0</v>
      </c>
      <c r="AM26" s="8" t="s">
        <v>883</v>
      </c>
      <c r="AN26" s="10">
        <v>1.629473881734E12</v>
      </c>
      <c r="AO26" s="8" t="b">
        <f t="shared" si="9"/>
        <v>1</v>
      </c>
      <c r="AP26" s="9" t="s">
        <v>26</v>
      </c>
      <c r="AQ26" s="8">
        <v>92.0</v>
      </c>
      <c r="AR26" s="8" t="s">
        <v>886</v>
      </c>
      <c r="AS26" s="10">
        <v>1.629474583962E12</v>
      </c>
    </row>
    <row r="27">
      <c r="A27" s="8" t="b">
        <f t="shared" si="1"/>
        <v>1</v>
      </c>
      <c r="B27" s="9" t="s">
        <v>37</v>
      </c>
      <c r="C27" s="8">
        <v>126.0</v>
      </c>
      <c r="D27" s="8" t="s">
        <v>887</v>
      </c>
      <c r="E27" s="10">
        <v>1.629464130448E12</v>
      </c>
      <c r="F27" s="8" t="b">
        <f t="shared" si="2"/>
        <v>1</v>
      </c>
      <c r="G27" s="9" t="s">
        <v>47</v>
      </c>
      <c r="H27" s="8">
        <v>263.0</v>
      </c>
      <c r="I27" s="8" t="s">
        <v>888</v>
      </c>
      <c r="J27" s="10">
        <v>1.629464497667E12</v>
      </c>
      <c r="K27" s="8" t="b">
        <f t="shared" si="3"/>
        <v>1</v>
      </c>
      <c r="L27" s="9" t="s">
        <v>92</v>
      </c>
      <c r="M27" s="8">
        <v>289.0</v>
      </c>
      <c r="N27" s="8" t="s">
        <v>880</v>
      </c>
      <c r="O27" s="10">
        <v>1.629464912851E12</v>
      </c>
      <c r="P27" s="8" t="b">
        <f t="shared" si="4"/>
        <v>1</v>
      </c>
      <c r="Q27" s="9" t="s">
        <v>92</v>
      </c>
      <c r="R27" s="8">
        <v>379.0</v>
      </c>
      <c r="S27" s="8" t="s">
        <v>889</v>
      </c>
      <c r="T27" s="10">
        <v>1.629468998734E12</v>
      </c>
      <c r="U27" s="8" t="b">
        <f t="shared" si="5"/>
        <v>1</v>
      </c>
      <c r="V27" s="9" t="s">
        <v>92</v>
      </c>
      <c r="W27" s="8">
        <v>295.0</v>
      </c>
      <c r="X27" s="8" t="s">
        <v>881</v>
      </c>
      <c r="Y27" s="10">
        <v>1.62946941582E12</v>
      </c>
      <c r="Z27" s="8" t="b">
        <f t="shared" si="6"/>
        <v>1</v>
      </c>
      <c r="AA27" s="9" t="s">
        <v>62</v>
      </c>
      <c r="AB27" s="8">
        <v>284.0</v>
      </c>
      <c r="AC27" s="8" t="s">
        <v>885</v>
      </c>
      <c r="AD27" s="10">
        <v>1.629469997864E12</v>
      </c>
      <c r="AE27" s="8" t="b">
        <f t="shared" si="7"/>
        <v>1</v>
      </c>
      <c r="AF27" s="9" t="s">
        <v>26</v>
      </c>
      <c r="AG27" s="8">
        <v>133.0</v>
      </c>
      <c r="AH27" s="8" t="s">
        <v>890</v>
      </c>
      <c r="AI27" s="10">
        <v>1.629473339535E12</v>
      </c>
      <c r="AJ27" s="8" t="b">
        <f t="shared" si="8"/>
        <v>1</v>
      </c>
      <c r="AK27" s="9" t="s">
        <v>37</v>
      </c>
      <c r="AL27" s="8">
        <v>226.0</v>
      </c>
      <c r="AM27" s="8" t="s">
        <v>883</v>
      </c>
      <c r="AN27" s="10">
        <v>1.62947388194E12</v>
      </c>
      <c r="AO27" s="8" t="b">
        <f t="shared" si="9"/>
        <v>1</v>
      </c>
      <c r="AP27" s="9" t="s">
        <v>60</v>
      </c>
      <c r="AQ27" s="8">
        <v>134.0</v>
      </c>
      <c r="AR27" s="8" t="s">
        <v>891</v>
      </c>
      <c r="AS27" s="10">
        <v>1.629474584098E12</v>
      </c>
    </row>
    <row r="28">
      <c r="A28" s="8" t="b">
        <f t="shared" si="1"/>
        <v>1</v>
      </c>
      <c r="B28" s="9" t="s">
        <v>47</v>
      </c>
      <c r="C28" s="8">
        <v>255.0</v>
      </c>
      <c r="D28" s="8" t="s">
        <v>887</v>
      </c>
      <c r="E28" s="10">
        <v>1.6294641307E12</v>
      </c>
      <c r="F28" s="8" t="b">
        <f t="shared" si="2"/>
        <v>1</v>
      </c>
      <c r="G28" s="9" t="s">
        <v>62</v>
      </c>
      <c r="H28" s="8">
        <v>222.0</v>
      </c>
      <c r="I28" s="8" t="s">
        <v>888</v>
      </c>
      <c r="J28" s="10">
        <v>1.629464497889E12</v>
      </c>
      <c r="K28" s="8" t="b">
        <f t="shared" si="3"/>
        <v>1</v>
      </c>
      <c r="L28" s="9" t="s">
        <v>97</v>
      </c>
      <c r="M28" s="8">
        <v>251.0</v>
      </c>
      <c r="N28" s="8" t="s">
        <v>892</v>
      </c>
      <c r="O28" s="10">
        <v>1.629464913105E12</v>
      </c>
      <c r="P28" s="8" t="b">
        <f t="shared" si="4"/>
        <v>1</v>
      </c>
      <c r="Q28" s="9" t="s">
        <v>97</v>
      </c>
      <c r="R28" s="8">
        <v>230.0</v>
      </c>
      <c r="S28" s="8" t="s">
        <v>889</v>
      </c>
      <c r="T28" s="10">
        <v>1.629468998961E12</v>
      </c>
      <c r="U28" s="8" t="b">
        <f t="shared" si="5"/>
        <v>1</v>
      </c>
      <c r="V28" s="9" t="s">
        <v>97</v>
      </c>
      <c r="W28" s="8">
        <v>277.0</v>
      </c>
      <c r="X28" s="8" t="s">
        <v>893</v>
      </c>
      <c r="Y28" s="10">
        <v>1.629469416119E12</v>
      </c>
      <c r="Z28" s="8" t="b">
        <f t="shared" si="6"/>
        <v>1</v>
      </c>
      <c r="AA28" s="9" t="s">
        <v>26</v>
      </c>
      <c r="AB28" s="8">
        <v>195.0</v>
      </c>
      <c r="AC28" s="8" t="s">
        <v>894</v>
      </c>
      <c r="AD28" s="10">
        <v>1.629469998042E12</v>
      </c>
      <c r="AE28" s="8" t="b">
        <f t="shared" si="7"/>
        <v>1</v>
      </c>
      <c r="AF28" s="9" t="s">
        <v>35</v>
      </c>
      <c r="AG28" s="8">
        <v>142.0</v>
      </c>
      <c r="AH28" s="8" t="s">
        <v>890</v>
      </c>
      <c r="AI28" s="10">
        <v>1.629473339677E12</v>
      </c>
      <c r="AJ28" s="8" t="b">
        <f t="shared" si="8"/>
        <v>1</v>
      </c>
      <c r="AK28" s="9" t="s">
        <v>47</v>
      </c>
      <c r="AL28" s="8">
        <v>120.0</v>
      </c>
      <c r="AM28" s="8" t="s">
        <v>895</v>
      </c>
      <c r="AN28" s="10">
        <v>1.62947388206E12</v>
      </c>
      <c r="AO28" s="8" t="b">
        <f t="shared" si="9"/>
        <v>1</v>
      </c>
      <c r="AP28" s="9" t="s">
        <v>47</v>
      </c>
      <c r="AQ28" s="8">
        <v>247.0</v>
      </c>
      <c r="AR28" s="8" t="s">
        <v>891</v>
      </c>
      <c r="AS28" s="10">
        <v>1.629474584346E12</v>
      </c>
    </row>
    <row r="29">
      <c r="A29" s="8" t="b">
        <f t="shared" si="1"/>
        <v>0</v>
      </c>
      <c r="B29" s="9" t="s">
        <v>115</v>
      </c>
      <c r="C29" s="8">
        <v>1971.0</v>
      </c>
      <c r="D29" s="8" t="s">
        <v>896</v>
      </c>
      <c r="E29" s="10">
        <v>1.629464132674E12</v>
      </c>
      <c r="F29" s="8" t="b">
        <f t="shared" si="2"/>
        <v>1</v>
      </c>
      <c r="G29" s="9" t="s">
        <v>26</v>
      </c>
      <c r="H29" s="8">
        <v>134.0</v>
      </c>
      <c r="I29" s="8" t="s">
        <v>897</v>
      </c>
      <c r="J29" s="10">
        <v>1.629464498022E12</v>
      </c>
      <c r="K29" s="8" t="b">
        <f t="shared" si="3"/>
        <v>1</v>
      </c>
      <c r="L29" s="9" t="s">
        <v>100</v>
      </c>
      <c r="M29" s="8">
        <v>201.0</v>
      </c>
      <c r="N29" s="8" t="s">
        <v>892</v>
      </c>
      <c r="O29" s="10">
        <v>1.629464913301E12</v>
      </c>
      <c r="P29" s="8" t="b">
        <f t="shared" si="4"/>
        <v>1</v>
      </c>
      <c r="Q29" s="9" t="s">
        <v>100</v>
      </c>
      <c r="R29" s="8">
        <v>188.0</v>
      </c>
      <c r="S29" s="8" t="s">
        <v>898</v>
      </c>
      <c r="T29" s="10">
        <v>1.629468999169E12</v>
      </c>
      <c r="U29" s="8" t="b">
        <f t="shared" si="5"/>
        <v>1</v>
      </c>
      <c r="V29" s="9" t="s">
        <v>100</v>
      </c>
      <c r="W29" s="8">
        <v>224.0</v>
      </c>
      <c r="X29" s="8" t="s">
        <v>893</v>
      </c>
      <c r="Y29" s="10">
        <v>1.629469416323E12</v>
      </c>
      <c r="Z29" s="8" t="b">
        <f t="shared" si="6"/>
        <v>1</v>
      </c>
      <c r="AA29" s="9" t="s">
        <v>26</v>
      </c>
      <c r="AB29" s="8">
        <v>173.0</v>
      </c>
      <c r="AC29" s="8" t="s">
        <v>894</v>
      </c>
      <c r="AD29" s="10">
        <v>1.629469998218E12</v>
      </c>
      <c r="AE29" s="8" t="b">
        <f t="shared" si="7"/>
        <v>1</v>
      </c>
      <c r="AF29" s="9" t="s">
        <v>37</v>
      </c>
      <c r="AG29" s="8">
        <v>151.0</v>
      </c>
      <c r="AH29" s="8" t="s">
        <v>890</v>
      </c>
      <c r="AI29" s="10">
        <v>1.629473339829E12</v>
      </c>
      <c r="AJ29" s="8" t="b">
        <f t="shared" si="8"/>
        <v>1</v>
      </c>
      <c r="AK29" s="9" t="s">
        <v>92</v>
      </c>
      <c r="AL29" s="8">
        <v>314.0</v>
      </c>
      <c r="AM29" s="8" t="s">
        <v>895</v>
      </c>
      <c r="AN29" s="10">
        <v>1.629473882376E12</v>
      </c>
      <c r="AO29" s="8" t="b">
        <f t="shared" si="9"/>
        <v>0</v>
      </c>
      <c r="AP29" s="9" t="s">
        <v>49</v>
      </c>
      <c r="AQ29" s="8">
        <v>1309.0</v>
      </c>
      <c r="AR29" s="8" t="s">
        <v>899</v>
      </c>
      <c r="AS29" s="10">
        <v>1.629474585653E12</v>
      </c>
    </row>
    <row r="30">
      <c r="A30" s="8" t="b">
        <f t="shared" si="1"/>
        <v>0</v>
      </c>
      <c r="B30" s="9" t="s">
        <v>13</v>
      </c>
      <c r="C30" s="8">
        <v>150.0</v>
      </c>
      <c r="D30" s="8" t="s">
        <v>896</v>
      </c>
      <c r="E30" s="10">
        <v>1.629464132824E12</v>
      </c>
      <c r="F30" s="8" t="b">
        <f t="shared" si="2"/>
        <v>1</v>
      </c>
      <c r="G30" s="9" t="s">
        <v>26</v>
      </c>
      <c r="H30" s="8">
        <v>159.0</v>
      </c>
      <c r="I30" s="8" t="s">
        <v>897</v>
      </c>
      <c r="J30" s="10">
        <v>1.629464498197E12</v>
      </c>
      <c r="K30" s="8" t="b">
        <f t="shared" si="3"/>
        <v>1</v>
      </c>
      <c r="L30" s="9" t="s">
        <v>47</v>
      </c>
      <c r="M30" s="8">
        <v>265.0</v>
      </c>
      <c r="N30" s="8" t="s">
        <v>892</v>
      </c>
      <c r="O30" s="10">
        <v>1.629464913567E12</v>
      </c>
      <c r="P30" s="8" t="b">
        <f t="shared" si="4"/>
        <v>1</v>
      </c>
      <c r="Q30" s="9" t="s">
        <v>47</v>
      </c>
      <c r="R30" s="8">
        <v>222.0</v>
      </c>
      <c r="S30" s="8" t="s">
        <v>898</v>
      </c>
      <c r="T30" s="10">
        <v>1.629468999375E12</v>
      </c>
      <c r="U30" s="8" t="b">
        <f t="shared" si="5"/>
        <v>1</v>
      </c>
      <c r="V30" s="9" t="s">
        <v>97</v>
      </c>
      <c r="W30" s="8">
        <v>305.0</v>
      </c>
      <c r="X30" s="8" t="s">
        <v>893</v>
      </c>
      <c r="Y30" s="10">
        <v>1.629469416626E12</v>
      </c>
      <c r="Z30" s="8" t="b">
        <f t="shared" si="6"/>
        <v>1</v>
      </c>
      <c r="AA30" s="9" t="s">
        <v>37</v>
      </c>
      <c r="AB30" s="8">
        <v>276.0</v>
      </c>
      <c r="AC30" s="8" t="s">
        <v>894</v>
      </c>
      <c r="AD30" s="10">
        <v>1.629469998492E12</v>
      </c>
      <c r="AE30" s="8" t="b">
        <f t="shared" si="7"/>
        <v>1</v>
      </c>
      <c r="AF30" s="9" t="s">
        <v>41</v>
      </c>
      <c r="AG30" s="8">
        <v>410.0</v>
      </c>
      <c r="AH30" s="8" t="s">
        <v>900</v>
      </c>
      <c r="AI30" s="10">
        <v>1.629473340239E12</v>
      </c>
      <c r="AJ30" s="8" t="b">
        <f t="shared" si="8"/>
        <v>1</v>
      </c>
      <c r="AK30" s="9" t="s">
        <v>97</v>
      </c>
      <c r="AL30" s="8">
        <v>235.0</v>
      </c>
      <c r="AM30" s="8" t="s">
        <v>895</v>
      </c>
      <c r="AN30" s="10">
        <v>1.62947388261E12</v>
      </c>
      <c r="AO30" s="8" t="b">
        <f t="shared" si="9"/>
        <v>1</v>
      </c>
      <c r="AP30" s="9" t="s">
        <v>55</v>
      </c>
      <c r="AQ30" s="8">
        <v>971.0</v>
      </c>
      <c r="AR30" s="8" t="s">
        <v>901</v>
      </c>
      <c r="AS30" s="10">
        <v>1.629474586624E12</v>
      </c>
    </row>
    <row r="31">
      <c r="A31" s="8" t="b">
        <f t="shared" si="1"/>
        <v>0</v>
      </c>
      <c r="B31" s="9" t="s">
        <v>49</v>
      </c>
      <c r="C31" s="8">
        <v>161.0</v>
      </c>
      <c r="D31" s="8" t="s">
        <v>896</v>
      </c>
      <c r="E31" s="10">
        <v>1.629464132983E12</v>
      </c>
      <c r="F31" s="8" t="b">
        <f t="shared" si="2"/>
        <v>1</v>
      </c>
      <c r="G31" s="9" t="s">
        <v>37</v>
      </c>
      <c r="H31" s="8">
        <v>217.0</v>
      </c>
      <c r="I31" s="8" t="s">
        <v>897</v>
      </c>
      <c r="J31" s="10">
        <v>1.6294644984E12</v>
      </c>
      <c r="K31" s="8" t="b">
        <f t="shared" si="3"/>
        <v>1</v>
      </c>
      <c r="L31" s="9" t="s">
        <v>106</v>
      </c>
      <c r="M31" s="8">
        <v>287.0</v>
      </c>
      <c r="N31" s="8" t="s">
        <v>892</v>
      </c>
      <c r="O31" s="10">
        <v>1.629464913858E12</v>
      </c>
      <c r="P31" s="8" t="b">
        <f t="shared" si="4"/>
        <v>1</v>
      </c>
      <c r="Q31" s="9" t="s">
        <v>106</v>
      </c>
      <c r="R31" s="8">
        <v>306.0</v>
      </c>
      <c r="S31" s="8" t="s">
        <v>898</v>
      </c>
      <c r="T31" s="10">
        <v>1.62946899968E12</v>
      </c>
      <c r="U31" s="8" t="b">
        <f t="shared" si="5"/>
        <v>1</v>
      </c>
      <c r="V31" s="9" t="s">
        <v>92</v>
      </c>
      <c r="W31" s="8">
        <v>140.0</v>
      </c>
      <c r="X31" s="8" t="s">
        <v>893</v>
      </c>
      <c r="Y31" s="10">
        <v>1.629469416765E12</v>
      </c>
      <c r="Z31" s="8" t="b">
        <f t="shared" si="6"/>
        <v>1</v>
      </c>
      <c r="AA31" s="9" t="s">
        <v>47</v>
      </c>
      <c r="AB31" s="8">
        <v>123.0</v>
      </c>
      <c r="AC31" s="8" t="s">
        <v>894</v>
      </c>
      <c r="AD31" s="10">
        <v>1.629469998617E12</v>
      </c>
      <c r="AE31" s="8" t="b">
        <f t="shared" si="7"/>
        <v>1</v>
      </c>
      <c r="AF31" s="9" t="s">
        <v>47</v>
      </c>
      <c r="AG31" s="8">
        <v>334.0</v>
      </c>
      <c r="AH31" s="8" t="s">
        <v>900</v>
      </c>
      <c r="AI31" s="10">
        <v>1.629473340573E12</v>
      </c>
      <c r="AJ31" s="8" t="b">
        <f t="shared" si="8"/>
        <v>1</v>
      </c>
      <c r="AK31" s="9" t="s">
        <v>100</v>
      </c>
      <c r="AL31" s="8">
        <v>200.0</v>
      </c>
      <c r="AM31" s="8" t="s">
        <v>895</v>
      </c>
      <c r="AN31" s="10">
        <v>1.629473882821E12</v>
      </c>
      <c r="AO31" s="8" t="b">
        <f t="shared" si="9"/>
        <v>1</v>
      </c>
      <c r="AP31" s="9" t="s">
        <v>23</v>
      </c>
      <c r="AQ31" s="8">
        <v>937.0</v>
      </c>
      <c r="AR31" s="8" t="s">
        <v>902</v>
      </c>
      <c r="AS31" s="10">
        <v>1.629474587558E12</v>
      </c>
    </row>
    <row r="32">
      <c r="A32" s="8" t="b">
        <f t="shared" si="1"/>
        <v>0</v>
      </c>
      <c r="B32" s="9" t="s">
        <v>125</v>
      </c>
      <c r="C32" s="8">
        <v>158.0</v>
      </c>
      <c r="D32" s="8" t="s">
        <v>903</v>
      </c>
      <c r="E32" s="10">
        <v>1.629464133141E12</v>
      </c>
      <c r="F32" s="8" t="b">
        <f t="shared" si="2"/>
        <v>1</v>
      </c>
      <c r="G32" s="9" t="s">
        <v>47</v>
      </c>
      <c r="H32" s="8">
        <v>97.0</v>
      </c>
      <c r="I32" s="8" t="s">
        <v>897</v>
      </c>
      <c r="J32" s="10">
        <v>1.629464498496E12</v>
      </c>
      <c r="K32" s="8" t="b">
        <f t="shared" si="3"/>
        <v>1</v>
      </c>
      <c r="L32" s="9" t="s">
        <v>37</v>
      </c>
      <c r="M32" s="8">
        <v>427.0</v>
      </c>
      <c r="N32" s="8" t="s">
        <v>904</v>
      </c>
      <c r="O32" s="10">
        <v>1.629464914281E12</v>
      </c>
      <c r="P32" s="8" t="b">
        <f t="shared" si="4"/>
        <v>1</v>
      </c>
      <c r="Q32" s="9" t="s">
        <v>37</v>
      </c>
      <c r="R32" s="8">
        <v>443.0</v>
      </c>
      <c r="S32" s="8" t="s">
        <v>905</v>
      </c>
      <c r="T32" s="10">
        <v>1.629469000126E12</v>
      </c>
      <c r="U32" s="8" t="b">
        <f t="shared" si="5"/>
        <v>1</v>
      </c>
      <c r="V32" s="9" t="s">
        <v>47</v>
      </c>
      <c r="W32" s="8">
        <v>135.0</v>
      </c>
      <c r="X32" s="8" t="s">
        <v>893</v>
      </c>
      <c r="Y32" s="10">
        <v>1.6294694169E12</v>
      </c>
      <c r="Z32" s="8" t="b">
        <f t="shared" si="6"/>
        <v>1</v>
      </c>
      <c r="AA32" s="9" t="s">
        <v>47</v>
      </c>
      <c r="AB32" s="8">
        <v>2881.0</v>
      </c>
      <c r="AC32" s="8" t="s">
        <v>906</v>
      </c>
      <c r="AD32" s="10">
        <v>1.629470001514E12</v>
      </c>
      <c r="AE32" s="8" t="b">
        <f t="shared" si="7"/>
        <v>1</v>
      </c>
      <c r="AF32" s="9" t="s">
        <v>37</v>
      </c>
      <c r="AG32" s="8">
        <v>317.0</v>
      </c>
      <c r="AH32" s="8" t="s">
        <v>900</v>
      </c>
      <c r="AI32" s="10">
        <v>1.62947334089E12</v>
      </c>
      <c r="AJ32" s="8" t="b">
        <f t="shared" si="8"/>
        <v>1</v>
      </c>
      <c r="AK32" s="9" t="s">
        <v>47</v>
      </c>
      <c r="AL32" s="8">
        <v>340.0</v>
      </c>
      <c r="AM32" s="8" t="s">
        <v>907</v>
      </c>
      <c r="AN32" s="10">
        <v>1.629473883153E12</v>
      </c>
      <c r="AO32" s="8" t="b">
        <f t="shared" si="9"/>
        <v>1</v>
      </c>
      <c r="AP32" s="9" t="s">
        <v>23</v>
      </c>
      <c r="AQ32" s="8">
        <v>141.0</v>
      </c>
      <c r="AR32" s="8" t="s">
        <v>902</v>
      </c>
      <c r="AS32" s="10">
        <v>1.629474587708E12</v>
      </c>
    </row>
    <row r="33">
      <c r="A33" s="8" t="b">
        <f t="shared" si="1"/>
        <v>0</v>
      </c>
      <c r="B33" s="9" t="s">
        <v>131</v>
      </c>
      <c r="C33" s="8">
        <v>351.0</v>
      </c>
      <c r="D33" s="8" t="s">
        <v>903</v>
      </c>
      <c r="E33" s="10">
        <v>1.629464133494E12</v>
      </c>
      <c r="F33" s="8" t="b">
        <f t="shared" si="2"/>
        <v>1</v>
      </c>
      <c r="G33" s="9" t="s">
        <v>92</v>
      </c>
      <c r="H33" s="8">
        <v>283.0</v>
      </c>
      <c r="I33" s="8" t="s">
        <v>897</v>
      </c>
      <c r="J33" s="10">
        <v>1.62946449878E12</v>
      </c>
      <c r="K33" s="8" t="b">
        <f t="shared" si="3"/>
        <v>1</v>
      </c>
      <c r="L33" s="9" t="s">
        <v>47</v>
      </c>
      <c r="M33" s="8">
        <v>466.0</v>
      </c>
      <c r="N33" s="8" t="s">
        <v>904</v>
      </c>
      <c r="O33" s="10">
        <v>1.629464914747E12</v>
      </c>
      <c r="P33" s="8" t="b">
        <f t="shared" si="4"/>
        <v>1</v>
      </c>
      <c r="Q33" s="9" t="s">
        <v>47</v>
      </c>
      <c r="R33" s="8">
        <v>123.0</v>
      </c>
      <c r="S33" s="8" t="s">
        <v>905</v>
      </c>
      <c r="T33" s="10">
        <v>1.629469000265E12</v>
      </c>
      <c r="U33" s="8" t="b">
        <f t="shared" si="5"/>
        <v>1</v>
      </c>
      <c r="V33" s="9" t="s">
        <v>37</v>
      </c>
      <c r="W33" s="8">
        <v>131.0</v>
      </c>
      <c r="X33" s="8" t="s">
        <v>908</v>
      </c>
      <c r="Y33" s="10">
        <v>1.62946941703E12</v>
      </c>
      <c r="Z33" s="8" t="b">
        <f t="shared" si="6"/>
        <v>1</v>
      </c>
      <c r="AA33" s="9" t="s">
        <v>47</v>
      </c>
      <c r="AB33" s="8">
        <v>353.0</v>
      </c>
      <c r="AC33" s="8" t="s">
        <v>906</v>
      </c>
      <c r="AD33" s="10">
        <v>1.629470001852E12</v>
      </c>
      <c r="AE33" s="8" t="b">
        <f t="shared" si="7"/>
        <v>1</v>
      </c>
      <c r="AF33" s="9" t="s">
        <v>35</v>
      </c>
      <c r="AG33" s="8">
        <v>109.0</v>
      </c>
      <c r="AH33" s="8" t="s">
        <v>900</v>
      </c>
      <c r="AI33" s="10">
        <v>1.629473340997E12</v>
      </c>
      <c r="AJ33" s="8" t="b">
        <f t="shared" si="8"/>
        <v>1</v>
      </c>
      <c r="AK33" s="9" t="s">
        <v>106</v>
      </c>
      <c r="AL33" s="8">
        <v>438.0</v>
      </c>
      <c r="AM33" s="8" t="s">
        <v>907</v>
      </c>
      <c r="AN33" s="10">
        <v>1.629473883591E12</v>
      </c>
      <c r="AO33" s="8" t="b">
        <f t="shared" si="9"/>
        <v>1</v>
      </c>
      <c r="AP33" s="9" t="s">
        <v>47</v>
      </c>
      <c r="AQ33" s="8">
        <v>289.0</v>
      </c>
      <c r="AR33" s="8" t="s">
        <v>902</v>
      </c>
      <c r="AS33" s="10">
        <v>1.629474587986E12</v>
      </c>
    </row>
    <row r="34">
      <c r="A34" s="8" t="b">
        <f t="shared" si="1"/>
        <v>1</v>
      </c>
      <c r="B34" s="9" t="s">
        <v>47</v>
      </c>
      <c r="C34" s="8">
        <v>497.0</v>
      </c>
      <c r="D34" s="8" t="s">
        <v>903</v>
      </c>
      <c r="E34" s="10">
        <v>1.629464133988E12</v>
      </c>
      <c r="F34" s="8" t="b">
        <f t="shared" si="2"/>
        <v>1</v>
      </c>
      <c r="G34" s="9" t="s">
        <v>97</v>
      </c>
      <c r="H34" s="8">
        <v>232.0</v>
      </c>
      <c r="I34" s="8" t="s">
        <v>909</v>
      </c>
      <c r="J34" s="10">
        <v>1.629464499012E12</v>
      </c>
      <c r="K34" s="8" t="b">
        <f t="shared" si="3"/>
        <v>0</v>
      </c>
      <c r="L34" s="9" t="s">
        <v>115</v>
      </c>
      <c r="M34" s="8">
        <v>1107.0</v>
      </c>
      <c r="N34" s="8" t="s">
        <v>910</v>
      </c>
      <c r="O34" s="10">
        <v>1.629464915861E12</v>
      </c>
      <c r="P34" s="8" t="b">
        <f t="shared" si="4"/>
        <v>0</v>
      </c>
      <c r="Q34" s="9" t="s">
        <v>115</v>
      </c>
      <c r="R34" s="8">
        <v>1191.0</v>
      </c>
      <c r="S34" s="8" t="s">
        <v>911</v>
      </c>
      <c r="T34" s="10">
        <v>1.629469001438E12</v>
      </c>
      <c r="U34" s="8" t="b">
        <f t="shared" si="5"/>
        <v>1</v>
      </c>
      <c r="V34" s="9" t="s">
        <v>24</v>
      </c>
      <c r="W34" s="8">
        <v>137.0</v>
      </c>
      <c r="X34" s="8" t="s">
        <v>908</v>
      </c>
      <c r="Y34" s="10">
        <v>1.629469417181E12</v>
      </c>
      <c r="Z34" s="8" t="b">
        <f t="shared" si="6"/>
        <v>1</v>
      </c>
      <c r="AA34" s="9" t="s">
        <v>47</v>
      </c>
      <c r="AB34" s="8">
        <v>89.0</v>
      </c>
      <c r="AC34" s="8" t="s">
        <v>906</v>
      </c>
      <c r="AD34" s="10">
        <v>1.62947000194E12</v>
      </c>
      <c r="AE34" s="8" t="b">
        <f t="shared" si="7"/>
        <v>1</v>
      </c>
      <c r="AF34" s="9" t="s">
        <v>26</v>
      </c>
      <c r="AG34" s="8">
        <v>118.0</v>
      </c>
      <c r="AH34" s="8" t="s">
        <v>912</v>
      </c>
      <c r="AI34" s="10">
        <v>1.629473341116E12</v>
      </c>
      <c r="AJ34" s="8" t="b">
        <f t="shared" si="8"/>
        <v>1</v>
      </c>
      <c r="AK34" s="9" t="s">
        <v>31</v>
      </c>
      <c r="AL34" s="8">
        <v>361.0</v>
      </c>
      <c r="AM34" s="8" t="s">
        <v>907</v>
      </c>
      <c r="AN34" s="10">
        <v>1.62947388395E12</v>
      </c>
      <c r="AO34" s="8" t="b">
        <f t="shared" si="9"/>
        <v>1</v>
      </c>
      <c r="AP34" s="9" t="s">
        <v>62</v>
      </c>
      <c r="AQ34" s="8">
        <v>1394.0</v>
      </c>
      <c r="AR34" s="8" t="s">
        <v>913</v>
      </c>
      <c r="AS34" s="10">
        <v>1.629474589385E12</v>
      </c>
    </row>
    <row r="35">
      <c r="A35" s="8" t="b">
        <f t="shared" si="1"/>
        <v>0</v>
      </c>
      <c r="B35" s="9" t="s">
        <v>134</v>
      </c>
      <c r="C35" s="8">
        <v>222.0</v>
      </c>
      <c r="D35" s="8" t="s">
        <v>914</v>
      </c>
      <c r="E35" s="10">
        <v>1.629464134212E12</v>
      </c>
      <c r="F35" s="8" t="b">
        <f t="shared" si="2"/>
        <v>1</v>
      </c>
      <c r="G35" s="9" t="s">
        <v>100</v>
      </c>
      <c r="H35" s="8">
        <v>218.0</v>
      </c>
      <c r="I35" s="8" t="s">
        <v>909</v>
      </c>
      <c r="J35" s="10">
        <v>1.629464499228E12</v>
      </c>
      <c r="K35" s="8" t="b">
        <f t="shared" si="3"/>
        <v>0</v>
      </c>
      <c r="L35" s="9" t="s">
        <v>13</v>
      </c>
      <c r="M35" s="8">
        <v>143.0</v>
      </c>
      <c r="N35" s="8" t="s">
        <v>910</v>
      </c>
      <c r="O35" s="10">
        <v>1.629464915998E12</v>
      </c>
      <c r="P35" s="8" t="b">
        <f t="shared" si="4"/>
        <v>0</v>
      </c>
      <c r="Q35" s="9" t="s">
        <v>13</v>
      </c>
      <c r="R35" s="8">
        <v>134.0</v>
      </c>
      <c r="S35" s="8" t="s">
        <v>911</v>
      </c>
      <c r="T35" s="10">
        <v>1.629469001574E12</v>
      </c>
      <c r="U35" s="8" t="b">
        <f t="shared" si="5"/>
        <v>1</v>
      </c>
      <c r="V35" s="9" t="s">
        <v>26</v>
      </c>
      <c r="W35" s="8">
        <v>262.0</v>
      </c>
      <c r="X35" s="8" t="s">
        <v>908</v>
      </c>
      <c r="Y35" s="10">
        <v>1.62946941743E12</v>
      </c>
      <c r="Z35" s="8" t="b">
        <f t="shared" si="6"/>
        <v>1</v>
      </c>
      <c r="AA35" s="9" t="s">
        <v>47</v>
      </c>
      <c r="AB35" s="8">
        <v>127.0</v>
      </c>
      <c r="AC35" s="8" t="s">
        <v>915</v>
      </c>
      <c r="AD35" s="10">
        <v>1.629470002069E12</v>
      </c>
      <c r="AE35" s="8" t="b">
        <f t="shared" si="7"/>
        <v>1</v>
      </c>
      <c r="AF35" s="9" t="s">
        <v>60</v>
      </c>
      <c r="AG35" s="8">
        <v>58.0</v>
      </c>
      <c r="AH35" s="8" t="s">
        <v>912</v>
      </c>
      <c r="AI35" s="10">
        <v>1.629473341176E12</v>
      </c>
      <c r="AJ35" s="8" t="b">
        <f t="shared" si="8"/>
        <v>1</v>
      </c>
      <c r="AK35" s="9" t="s">
        <v>106</v>
      </c>
      <c r="AL35" s="8">
        <v>233.0</v>
      </c>
      <c r="AM35" s="8" t="s">
        <v>916</v>
      </c>
      <c r="AN35" s="10">
        <v>1.629473884183E12</v>
      </c>
      <c r="AO35" s="8" t="b">
        <f t="shared" si="9"/>
        <v>1</v>
      </c>
      <c r="AP35" s="9" t="s">
        <v>26</v>
      </c>
      <c r="AQ35" s="8">
        <v>162.0</v>
      </c>
      <c r="AR35" s="8" t="s">
        <v>913</v>
      </c>
      <c r="AS35" s="10">
        <v>1.629474589546E12</v>
      </c>
    </row>
    <row r="36">
      <c r="A36" s="8" t="b">
        <f t="shared" si="1"/>
        <v>1</v>
      </c>
      <c r="B36" s="9" t="s">
        <v>142</v>
      </c>
      <c r="C36" s="8">
        <v>402.0</v>
      </c>
      <c r="D36" s="8" t="s">
        <v>914</v>
      </c>
      <c r="E36" s="10">
        <v>1.629464134614E12</v>
      </c>
      <c r="F36" s="8" t="b">
        <f t="shared" si="2"/>
        <v>1</v>
      </c>
      <c r="G36" s="9" t="s">
        <v>47</v>
      </c>
      <c r="H36" s="8">
        <v>255.0</v>
      </c>
      <c r="I36" s="8" t="s">
        <v>909</v>
      </c>
      <c r="J36" s="10">
        <v>1.629464499484E12</v>
      </c>
      <c r="K36" s="8" t="b">
        <f t="shared" si="3"/>
        <v>0</v>
      </c>
      <c r="L36" s="9" t="s">
        <v>49</v>
      </c>
      <c r="M36" s="8">
        <v>142.0</v>
      </c>
      <c r="N36" s="8" t="s">
        <v>917</v>
      </c>
      <c r="O36" s="10">
        <v>1.629464916138E12</v>
      </c>
      <c r="P36" s="8" t="b">
        <f t="shared" si="4"/>
        <v>0</v>
      </c>
      <c r="Q36" s="9" t="s">
        <v>49</v>
      </c>
      <c r="R36" s="8">
        <v>91.0</v>
      </c>
      <c r="S36" s="8" t="s">
        <v>911</v>
      </c>
      <c r="T36" s="10">
        <v>1.629469001663E12</v>
      </c>
      <c r="U36" s="8" t="b">
        <f t="shared" si="5"/>
        <v>1</v>
      </c>
      <c r="V36" s="9" t="s">
        <v>26</v>
      </c>
      <c r="W36" s="8">
        <v>520.0</v>
      </c>
      <c r="X36" s="8" t="s">
        <v>908</v>
      </c>
      <c r="Y36" s="10">
        <v>1.629469417958E12</v>
      </c>
      <c r="Z36" s="8" t="b">
        <f t="shared" si="6"/>
        <v>1</v>
      </c>
      <c r="AA36" s="9" t="s">
        <v>47</v>
      </c>
      <c r="AB36" s="8">
        <v>92.0</v>
      </c>
      <c r="AC36" s="8" t="s">
        <v>915</v>
      </c>
      <c r="AD36" s="10">
        <v>1.629470002158E12</v>
      </c>
      <c r="AE36" s="8" t="b">
        <f t="shared" si="7"/>
        <v>1</v>
      </c>
      <c r="AF36" s="9" t="s">
        <v>47</v>
      </c>
      <c r="AG36" s="8">
        <v>205.0</v>
      </c>
      <c r="AH36" s="8" t="s">
        <v>912</v>
      </c>
      <c r="AI36" s="10">
        <v>1.62947334138E12</v>
      </c>
      <c r="AJ36" s="8" t="b">
        <f t="shared" si="8"/>
        <v>1</v>
      </c>
      <c r="AK36" s="9" t="s">
        <v>29</v>
      </c>
      <c r="AL36" s="8">
        <v>163.0</v>
      </c>
      <c r="AM36" s="8" t="s">
        <v>916</v>
      </c>
      <c r="AN36" s="10">
        <v>1.629473884347E12</v>
      </c>
      <c r="AO36" s="8" t="b">
        <f t="shared" si="9"/>
        <v>1</v>
      </c>
      <c r="AP36" s="9" t="s">
        <v>26</v>
      </c>
      <c r="AQ36" s="8">
        <v>171.0</v>
      </c>
      <c r="AR36" s="8" t="s">
        <v>913</v>
      </c>
      <c r="AS36" s="10">
        <v>1.629474589716E12</v>
      </c>
    </row>
    <row r="37">
      <c r="A37" s="8" t="b">
        <f t="shared" si="1"/>
        <v>1</v>
      </c>
      <c r="B37" s="9" t="s">
        <v>142</v>
      </c>
      <c r="C37" s="8">
        <v>160.0</v>
      </c>
      <c r="D37" s="8" t="s">
        <v>914</v>
      </c>
      <c r="E37" s="10">
        <v>1.629464134774E12</v>
      </c>
      <c r="F37" s="8" t="b">
        <f t="shared" si="2"/>
        <v>1</v>
      </c>
      <c r="G37" s="9" t="s">
        <v>106</v>
      </c>
      <c r="H37" s="8">
        <v>230.0</v>
      </c>
      <c r="I37" s="8" t="s">
        <v>909</v>
      </c>
      <c r="J37" s="10">
        <v>1.629464499717E12</v>
      </c>
      <c r="K37" s="8" t="b">
        <f t="shared" si="3"/>
        <v>0</v>
      </c>
      <c r="L37" s="9" t="s">
        <v>125</v>
      </c>
      <c r="M37" s="8">
        <v>126.0</v>
      </c>
      <c r="N37" s="8" t="s">
        <v>917</v>
      </c>
      <c r="O37" s="10">
        <v>1.629464916266E12</v>
      </c>
      <c r="P37" s="8" t="b">
        <f t="shared" si="4"/>
        <v>0</v>
      </c>
      <c r="Q37" s="9" t="s">
        <v>125</v>
      </c>
      <c r="R37" s="8">
        <v>151.0</v>
      </c>
      <c r="S37" s="8" t="s">
        <v>911</v>
      </c>
      <c r="T37" s="10">
        <v>1.629469001817E12</v>
      </c>
      <c r="U37" s="8" t="b">
        <f t="shared" si="5"/>
        <v>1</v>
      </c>
      <c r="V37" s="9" t="s">
        <v>37</v>
      </c>
      <c r="W37" s="8">
        <v>392.0</v>
      </c>
      <c r="X37" s="8" t="s">
        <v>918</v>
      </c>
      <c r="Y37" s="10">
        <v>1.629469418341E12</v>
      </c>
      <c r="Z37" s="8" t="b">
        <f t="shared" si="6"/>
        <v>1</v>
      </c>
      <c r="AA37" s="9" t="s">
        <v>92</v>
      </c>
      <c r="AB37" s="8">
        <v>2007.0</v>
      </c>
      <c r="AC37" s="8" t="s">
        <v>919</v>
      </c>
      <c r="AD37" s="10">
        <v>1.629470004173E12</v>
      </c>
      <c r="AE37" s="8" t="b">
        <f t="shared" si="7"/>
        <v>1</v>
      </c>
      <c r="AF37" s="9" t="s">
        <v>853</v>
      </c>
      <c r="AG37" s="8">
        <v>456.0</v>
      </c>
      <c r="AH37" s="8" t="s">
        <v>912</v>
      </c>
      <c r="AI37" s="10">
        <v>1.629473341835E12</v>
      </c>
      <c r="AJ37" s="8" t="b">
        <f t="shared" si="8"/>
        <v>1</v>
      </c>
      <c r="AK37" s="9" t="s">
        <v>60</v>
      </c>
      <c r="AL37" s="8">
        <v>222.0</v>
      </c>
      <c r="AM37" s="8" t="s">
        <v>916</v>
      </c>
      <c r="AN37" s="10">
        <v>1.629473884569E12</v>
      </c>
      <c r="AO37" s="8" t="b">
        <f t="shared" si="9"/>
        <v>1</v>
      </c>
      <c r="AP37" s="9" t="s">
        <v>37</v>
      </c>
      <c r="AQ37" s="8">
        <v>318.0</v>
      </c>
      <c r="AR37" s="8" t="s">
        <v>920</v>
      </c>
      <c r="AS37" s="10">
        <v>1.629474590049E12</v>
      </c>
    </row>
    <row r="38">
      <c r="A38" s="8" t="b">
        <f t="shared" si="1"/>
        <v>1</v>
      </c>
      <c r="B38" s="9" t="s">
        <v>47</v>
      </c>
      <c r="C38" s="8">
        <v>144.0</v>
      </c>
      <c r="D38" s="8" t="s">
        <v>914</v>
      </c>
      <c r="E38" s="10">
        <v>1.629464134918E12</v>
      </c>
      <c r="F38" s="8" t="b">
        <f t="shared" si="2"/>
        <v>1</v>
      </c>
      <c r="G38" s="9" t="s">
        <v>37</v>
      </c>
      <c r="H38" s="8">
        <v>494.0</v>
      </c>
      <c r="I38" s="8" t="s">
        <v>921</v>
      </c>
      <c r="J38" s="10">
        <v>1.629464500209E12</v>
      </c>
      <c r="K38" s="8" t="b">
        <f t="shared" si="3"/>
        <v>0</v>
      </c>
      <c r="L38" s="9" t="s">
        <v>131</v>
      </c>
      <c r="M38" s="8">
        <v>384.0</v>
      </c>
      <c r="N38" s="8" t="s">
        <v>917</v>
      </c>
      <c r="O38" s="10">
        <v>1.629464916651E12</v>
      </c>
      <c r="P38" s="8" t="b">
        <f t="shared" si="4"/>
        <v>0</v>
      </c>
      <c r="Q38" s="9" t="s">
        <v>131</v>
      </c>
      <c r="R38" s="8">
        <v>351.0</v>
      </c>
      <c r="S38" s="8" t="s">
        <v>922</v>
      </c>
      <c r="T38" s="10">
        <v>1.629469002169E12</v>
      </c>
      <c r="U38" s="8" t="b">
        <f t="shared" si="5"/>
        <v>1</v>
      </c>
      <c r="V38" s="9" t="s">
        <v>47</v>
      </c>
      <c r="W38" s="8">
        <v>176.0</v>
      </c>
      <c r="X38" s="8" t="s">
        <v>918</v>
      </c>
      <c r="Y38" s="10">
        <v>1.629469418519E12</v>
      </c>
      <c r="Z38" s="8" t="b">
        <f t="shared" si="6"/>
        <v>1</v>
      </c>
      <c r="AA38" s="9" t="s">
        <v>97</v>
      </c>
      <c r="AB38" s="8">
        <v>250.0</v>
      </c>
      <c r="AC38" s="8" t="s">
        <v>919</v>
      </c>
      <c r="AD38" s="10">
        <v>1.629470004424E12</v>
      </c>
      <c r="AE38" s="8" t="b">
        <f t="shared" si="7"/>
        <v>1</v>
      </c>
      <c r="AF38" s="9" t="s">
        <v>47</v>
      </c>
      <c r="AG38" s="8">
        <v>663.0</v>
      </c>
      <c r="AH38" s="8" t="s">
        <v>923</v>
      </c>
      <c r="AI38" s="10">
        <v>1.6294733425E12</v>
      </c>
      <c r="AJ38" s="8" t="b">
        <f t="shared" si="8"/>
        <v>1</v>
      </c>
      <c r="AK38" s="9" t="s">
        <v>29</v>
      </c>
      <c r="AL38" s="8">
        <v>436.0</v>
      </c>
      <c r="AM38" s="8" t="s">
        <v>924</v>
      </c>
      <c r="AN38" s="10">
        <v>1.629473885005E12</v>
      </c>
      <c r="AO38" s="8" t="b">
        <f t="shared" si="9"/>
        <v>1</v>
      </c>
      <c r="AP38" s="9" t="s">
        <v>47</v>
      </c>
      <c r="AQ38" s="8">
        <v>173.0</v>
      </c>
      <c r="AR38" s="8" t="s">
        <v>920</v>
      </c>
      <c r="AS38" s="10">
        <v>1.629474590217E12</v>
      </c>
    </row>
    <row r="39">
      <c r="A39" s="8" t="b">
        <f t="shared" si="1"/>
        <v>1</v>
      </c>
      <c r="B39" s="9" t="s">
        <v>106</v>
      </c>
      <c r="C39" s="8">
        <v>3544.0</v>
      </c>
      <c r="D39" s="8" t="s">
        <v>925</v>
      </c>
      <c r="E39" s="10">
        <v>1.629464138463E12</v>
      </c>
      <c r="F39" s="8" t="b">
        <f t="shared" si="2"/>
        <v>1</v>
      </c>
      <c r="G39" s="9" t="s">
        <v>47</v>
      </c>
      <c r="H39" s="8">
        <v>472.0</v>
      </c>
      <c r="I39" s="8" t="s">
        <v>921</v>
      </c>
      <c r="J39" s="10">
        <v>1.629464500681E12</v>
      </c>
      <c r="K39" s="8" t="b">
        <f t="shared" si="3"/>
        <v>1</v>
      </c>
      <c r="L39" s="9" t="s">
        <v>47</v>
      </c>
      <c r="M39" s="8">
        <v>195.0</v>
      </c>
      <c r="N39" s="8" t="s">
        <v>917</v>
      </c>
      <c r="O39" s="10">
        <v>1.629464916842E12</v>
      </c>
      <c r="P39" s="8" t="b">
        <f t="shared" si="4"/>
        <v>1</v>
      </c>
      <c r="Q39" s="9" t="s">
        <v>47</v>
      </c>
      <c r="R39" s="8">
        <v>228.0</v>
      </c>
      <c r="S39" s="8" t="s">
        <v>922</v>
      </c>
      <c r="T39" s="10">
        <v>1.629469002392E12</v>
      </c>
      <c r="U39" s="8" t="b">
        <f t="shared" si="5"/>
        <v>1</v>
      </c>
      <c r="V39" s="9" t="s">
        <v>92</v>
      </c>
      <c r="W39" s="8">
        <v>430.0</v>
      </c>
      <c r="X39" s="8" t="s">
        <v>918</v>
      </c>
      <c r="Y39" s="10">
        <v>1.62946941895E12</v>
      </c>
      <c r="Z39" s="8" t="b">
        <f t="shared" si="6"/>
        <v>1</v>
      </c>
      <c r="AA39" s="9" t="s">
        <v>100</v>
      </c>
      <c r="AB39" s="8">
        <v>368.0</v>
      </c>
      <c r="AC39" s="8" t="s">
        <v>919</v>
      </c>
      <c r="AD39" s="10">
        <v>1.629470004784E12</v>
      </c>
      <c r="AE39" s="8" t="b">
        <f t="shared" si="7"/>
        <v>0</v>
      </c>
      <c r="AF39" s="9" t="s">
        <v>49</v>
      </c>
      <c r="AG39" s="8">
        <v>1788.0</v>
      </c>
      <c r="AH39" s="8" t="s">
        <v>926</v>
      </c>
      <c r="AI39" s="10">
        <v>1.6294733443E12</v>
      </c>
      <c r="AJ39" s="8" t="b">
        <f t="shared" si="8"/>
        <v>1</v>
      </c>
      <c r="AK39" s="9" t="s">
        <v>106</v>
      </c>
      <c r="AL39" s="8">
        <v>142.0</v>
      </c>
      <c r="AM39" s="8" t="s">
        <v>924</v>
      </c>
      <c r="AN39" s="10">
        <v>1.629473885146E12</v>
      </c>
      <c r="AO39" s="8" t="b">
        <f t="shared" si="9"/>
        <v>1</v>
      </c>
      <c r="AP39" s="9" t="s">
        <v>92</v>
      </c>
      <c r="AQ39" s="8">
        <v>430.0</v>
      </c>
      <c r="AR39" s="8" t="s">
        <v>920</v>
      </c>
      <c r="AS39" s="10">
        <v>1.629474590641E12</v>
      </c>
    </row>
    <row r="40">
      <c r="A40" s="8" t="b">
        <f t="shared" si="1"/>
        <v>1</v>
      </c>
      <c r="B40" s="9" t="s">
        <v>37</v>
      </c>
      <c r="C40" s="8">
        <v>462.0</v>
      </c>
      <c r="D40" s="8" t="s">
        <v>925</v>
      </c>
      <c r="E40" s="10">
        <v>1.629464138923E12</v>
      </c>
      <c r="F40" s="8" t="b">
        <f t="shared" si="2"/>
        <v>0</v>
      </c>
      <c r="G40" s="9" t="s">
        <v>115</v>
      </c>
      <c r="H40" s="8">
        <v>1226.0</v>
      </c>
      <c r="I40" s="8" t="s">
        <v>927</v>
      </c>
      <c r="J40" s="10">
        <v>1.629464501908E12</v>
      </c>
      <c r="K40" s="8" t="b">
        <f t="shared" si="3"/>
        <v>0</v>
      </c>
      <c r="L40" s="9" t="s">
        <v>137</v>
      </c>
      <c r="M40" s="8">
        <v>676.0</v>
      </c>
      <c r="N40" s="8" t="s">
        <v>928</v>
      </c>
      <c r="O40" s="10">
        <v>1.629464917521E12</v>
      </c>
      <c r="P40" s="8" t="b">
        <f t="shared" si="4"/>
        <v>0</v>
      </c>
      <c r="Q40" s="9" t="s">
        <v>137</v>
      </c>
      <c r="R40" s="8">
        <v>602.0</v>
      </c>
      <c r="S40" s="8" t="s">
        <v>922</v>
      </c>
      <c r="T40" s="10">
        <v>1.629469002996E12</v>
      </c>
      <c r="U40" s="8" t="b">
        <f t="shared" si="5"/>
        <v>1</v>
      </c>
      <c r="V40" s="9" t="s">
        <v>97</v>
      </c>
      <c r="W40" s="8">
        <v>478.0</v>
      </c>
      <c r="X40" s="8" t="s">
        <v>929</v>
      </c>
      <c r="Y40" s="10">
        <v>1.629469419425E12</v>
      </c>
      <c r="Z40" s="8" t="b">
        <f t="shared" si="6"/>
        <v>1</v>
      </c>
      <c r="AA40" s="9" t="s">
        <v>47</v>
      </c>
      <c r="AB40" s="8">
        <v>316.0</v>
      </c>
      <c r="AC40" s="8" t="s">
        <v>930</v>
      </c>
      <c r="AD40" s="10">
        <v>1.629470005113E12</v>
      </c>
      <c r="AE40" s="8" t="b">
        <f t="shared" si="7"/>
        <v>1</v>
      </c>
      <c r="AF40" s="9" t="s">
        <v>55</v>
      </c>
      <c r="AG40" s="8">
        <v>1156.0</v>
      </c>
      <c r="AH40" s="8" t="s">
        <v>931</v>
      </c>
      <c r="AI40" s="10">
        <v>1.629473345457E12</v>
      </c>
      <c r="AJ40" s="8" t="b">
        <f t="shared" si="8"/>
        <v>1</v>
      </c>
      <c r="AK40" s="9" t="s">
        <v>31</v>
      </c>
      <c r="AL40" s="8">
        <v>143.0</v>
      </c>
      <c r="AM40" s="8" t="s">
        <v>924</v>
      </c>
      <c r="AN40" s="10">
        <v>1.629473885288E12</v>
      </c>
      <c r="AO40" s="8" t="b">
        <f t="shared" si="9"/>
        <v>1</v>
      </c>
      <c r="AP40" s="9" t="s">
        <v>97</v>
      </c>
      <c r="AQ40" s="8">
        <v>235.0</v>
      </c>
      <c r="AR40" s="8" t="s">
        <v>920</v>
      </c>
      <c r="AS40" s="10">
        <v>1.629474590874E12</v>
      </c>
    </row>
    <row r="41">
      <c r="A41" s="8" t="b">
        <f t="shared" si="1"/>
        <v>1</v>
      </c>
      <c r="B41" s="9" t="s">
        <v>47</v>
      </c>
      <c r="C41" s="8">
        <v>204.0</v>
      </c>
      <c r="D41" s="8" t="s">
        <v>932</v>
      </c>
      <c r="E41" s="10">
        <v>1.629464139131E12</v>
      </c>
      <c r="F41" s="8" t="b">
        <f t="shared" si="2"/>
        <v>1</v>
      </c>
      <c r="G41" s="9" t="s">
        <v>106</v>
      </c>
      <c r="H41" s="8">
        <v>119.0</v>
      </c>
      <c r="I41" s="8" t="s">
        <v>933</v>
      </c>
      <c r="J41" s="10">
        <v>1.629464502025E12</v>
      </c>
      <c r="K41" s="8" t="b">
        <f t="shared" si="3"/>
        <v>1</v>
      </c>
      <c r="L41" s="9" t="s">
        <v>142</v>
      </c>
      <c r="M41" s="8">
        <v>384.0</v>
      </c>
      <c r="N41" s="8" t="s">
        <v>928</v>
      </c>
      <c r="O41" s="10">
        <v>1.629464917905E12</v>
      </c>
      <c r="P41" s="8" t="b">
        <f t="shared" si="4"/>
        <v>1</v>
      </c>
      <c r="Q41" s="9" t="s">
        <v>142</v>
      </c>
      <c r="R41" s="8">
        <v>325.0</v>
      </c>
      <c r="S41" s="8" t="s">
        <v>934</v>
      </c>
      <c r="T41" s="10">
        <v>1.629469003322E12</v>
      </c>
      <c r="U41" s="8" t="b">
        <f t="shared" si="5"/>
        <v>1</v>
      </c>
      <c r="V41" s="9" t="s">
        <v>100</v>
      </c>
      <c r="W41" s="8">
        <v>376.0</v>
      </c>
      <c r="X41" s="8" t="s">
        <v>929</v>
      </c>
      <c r="Y41" s="10">
        <v>1.629469419802E12</v>
      </c>
      <c r="Z41" s="8" t="b">
        <f t="shared" si="6"/>
        <v>1</v>
      </c>
      <c r="AA41" s="9" t="s">
        <v>106</v>
      </c>
      <c r="AB41" s="8">
        <v>253.0</v>
      </c>
      <c r="AC41" s="8" t="s">
        <v>930</v>
      </c>
      <c r="AD41" s="10">
        <v>1.629470005352E12</v>
      </c>
      <c r="AE41" s="8" t="b">
        <f t="shared" si="7"/>
        <v>1</v>
      </c>
      <c r="AF41" s="9" t="s">
        <v>23</v>
      </c>
      <c r="AG41" s="8">
        <v>1030.0</v>
      </c>
      <c r="AH41" s="8" t="s">
        <v>935</v>
      </c>
      <c r="AI41" s="10">
        <v>1.629473346472E12</v>
      </c>
      <c r="AJ41" s="8" t="b">
        <f t="shared" si="8"/>
        <v>1</v>
      </c>
      <c r="AK41" s="9" t="s">
        <v>106</v>
      </c>
      <c r="AL41" s="8">
        <v>159.0</v>
      </c>
      <c r="AM41" s="8" t="s">
        <v>924</v>
      </c>
      <c r="AN41" s="10">
        <v>1.629473885449E12</v>
      </c>
      <c r="AO41" s="8" t="b">
        <f t="shared" si="9"/>
        <v>1</v>
      </c>
      <c r="AP41" s="9" t="s">
        <v>100</v>
      </c>
      <c r="AQ41" s="8">
        <v>216.0</v>
      </c>
      <c r="AR41" s="8" t="s">
        <v>936</v>
      </c>
      <c r="AS41" s="10">
        <v>1.629474591088E12</v>
      </c>
    </row>
    <row r="42">
      <c r="A42" s="8" t="b">
        <f t="shared" si="1"/>
        <v>1</v>
      </c>
      <c r="B42" s="9" t="s">
        <v>153</v>
      </c>
      <c r="C42" s="8">
        <v>4106.0</v>
      </c>
      <c r="D42" s="8" t="s">
        <v>937</v>
      </c>
      <c r="E42" s="10">
        <v>1.629464143247E12</v>
      </c>
      <c r="F42" s="8" t="b">
        <f t="shared" si="2"/>
        <v>1</v>
      </c>
      <c r="G42" s="9" t="s">
        <v>29</v>
      </c>
      <c r="H42" s="8">
        <v>140.0</v>
      </c>
      <c r="I42" s="8" t="s">
        <v>933</v>
      </c>
      <c r="J42" s="10">
        <v>1.629464502165E12</v>
      </c>
      <c r="K42" s="8" t="b">
        <f t="shared" si="3"/>
        <v>1</v>
      </c>
      <c r="L42" s="9" t="s">
        <v>188</v>
      </c>
      <c r="M42" s="8">
        <v>109.0</v>
      </c>
      <c r="N42" s="8" t="s">
        <v>938</v>
      </c>
      <c r="O42" s="10">
        <v>1.629464918014E12</v>
      </c>
      <c r="P42" s="8" t="b">
        <f t="shared" si="4"/>
        <v>1</v>
      </c>
      <c r="Q42" s="9" t="s">
        <v>153</v>
      </c>
      <c r="R42" s="8">
        <v>167.0</v>
      </c>
      <c r="S42" s="8" t="s">
        <v>934</v>
      </c>
      <c r="T42" s="10">
        <v>1.629469003486E12</v>
      </c>
      <c r="U42" s="8" t="b">
        <f t="shared" si="5"/>
        <v>1</v>
      </c>
      <c r="V42" s="9" t="s">
        <v>47</v>
      </c>
      <c r="W42" s="8">
        <v>238.0</v>
      </c>
      <c r="X42" s="8" t="s">
        <v>939</v>
      </c>
      <c r="Y42" s="10">
        <v>1.629469420042E12</v>
      </c>
      <c r="Z42" s="8" t="b">
        <f t="shared" si="6"/>
        <v>1</v>
      </c>
      <c r="AA42" s="9" t="s">
        <v>37</v>
      </c>
      <c r="AB42" s="8">
        <v>175.0</v>
      </c>
      <c r="AC42" s="8" t="s">
        <v>930</v>
      </c>
      <c r="AD42" s="10">
        <v>1.629470005532E12</v>
      </c>
      <c r="AE42" s="8" t="b">
        <f t="shared" si="7"/>
        <v>1</v>
      </c>
      <c r="AF42" s="9" t="s">
        <v>23</v>
      </c>
      <c r="AG42" s="8">
        <v>134.0</v>
      </c>
      <c r="AH42" s="8" t="s">
        <v>935</v>
      </c>
      <c r="AI42" s="10">
        <v>1.629473346609E12</v>
      </c>
      <c r="AJ42" s="8" t="b">
        <f t="shared" si="8"/>
        <v>1</v>
      </c>
      <c r="AK42" s="9" t="s">
        <v>47</v>
      </c>
      <c r="AL42" s="8">
        <v>158.0</v>
      </c>
      <c r="AM42" s="8" t="s">
        <v>924</v>
      </c>
      <c r="AN42" s="10">
        <v>1.629473885607E12</v>
      </c>
      <c r="AO42" s="8" t="b">
        <f t="shared" si="9"/>
        <v>1</v>
      </c>
      <c r="AP42" s="9" t="s">
        <v>47</v>
      </c>
      <c r="AQ42" s="8">
        <v>349.0</v>
      </c>
      <c r="AR42" s="8" t="s">
        <v>936</v>
      </c>
      <c r="AS42" s="10">
        <v>1.629474591439E12</v>
      </c>
    </row>
    <row r="43">
      <c r="A43" s="8" t="b">
        <f t="shared" si="1"/>
        <v>1</v>
      </c>
      <c r="B43" s="9" t="s">
        <v>176</v>
      </c>
      <c r="C43" s="8">
        <v>1296.0</v>
      </c>
      <c r="D43" s="8" t="s">
        <v>940</v>
      </c>
      <c r="E43" s="10">
        <v>1.629464144529E12</v>
      </c>
      <c r="F43" s="8" t="b">
        <f t="shared" si="2"/>
        <v>1</v>
      </c>
      <c r="G43" s="9" t="s">
        <v>127</v>
      </c>
      <c r="H43" s="8">
        <v>110.0</v>
      </c>
      <c r="I43" s="8" t="s">
        <v>933</v>
      </c>
      <c r="J43" s="10">
        <v>1.62946450228E12</v>
      </c>
      <c r="K43" s="8" t="b">
        <f t="shared" si="3"/>
        <v>1</v>
      </c>
      <c r="L43" s="9" t="s">
        <v>47</v>
      </c>
      <c r="M43" s="8">
        <v>2602.0</v>
      </c>
      <c r="N43" s="8" t="s">
        <v>941</v>
      </c>
      <c r="O43" s="10">
        <v>1.629464920615E12</v>
      </c>
      <c r="P43" s="8" t="b">
        <f t="shared" si="4"/>
        <v>1</v>
      </c>
      <c r="Q43" s="9" t="s">
        <v>47</v>
      </c>
      <c r="R43" s="8">
        <v>319.0</v>
      </c>
      <c r="S43" s="8" t="s">
        <v>934</v>
      </c>
      <c r="T43" s="10">
        <v>1.62946900381E12</v>
      </c>
      <c r="U43" s="8" t="b">
        <f t="shared" si="5"/>
        <v>1</v>
      </c>
      <c r="V43" s="9" t="s">
        <v>106</v>
      </c>
      <c r="W43" s="8">
        <v>180.0</v>
      </c>
      <c r="X43" s="8" t="s">
        <v>939</v>
      </c>
      <c r="Y43" s="10">
        <v>1.629469420222E12</v>
      </c>
      <c r="Z43" s="8" t="b">
        <f t="shared" si="6"/>
        <v>1</v>
      </c>
      <c r="AA43" s="9" t="s">
        <v>47</v>
      </c>
      <c r="AB43" s="8">
        <v>274.0</v>
      </c>
      <c r="AC43" s="8" t="s">
        <v>930</v>
      </c>
      <c r="AD43" s="10">
        <v>1.629470005801E12</v>
      </c>
      <c r="AE43" s="8" t="b">
        <f t="shared" si="7"/>
        <v>1</v>
      </c>
      <c r="AF43" s="9" t="s">
        <v>47</v>
      </c>
      <c r="AG43" s="8">
        <v>260.0</v>
      </c>
      <c r="AH43" s="8" t="s">
        <v>935</v>
      </c>
      <c r="AI43" s="10">
        <v>1.629473346867E12</v>
      </c>
      <c r="AJ43" s="8" t="b">
        <f t="shared" si="8"/>
        <v>1</v>
      </c>
      <c r="AK43" s="9" t="s">
        <v>106</v>
      </c>
      <c r="AL43" s="8">
        <v>854.0</v>
      </c>
      <c r="AM43" s="8" t="s">
        <v>942</v>
      </c>
      <c r="AN43" s="10">
        <v>1.629473886462E12</v>
      </c>
      <c r="AO43" s="8" t="b">
        <f t="shared" si="9"/>
        <v>1</v>
      </c>
      <c r="AP43" s="9" t="s">
        <v>106</v>
      </c>
      <c r="AQ43" s="8">
        <v>313.0</v>
      </c>
      <c r="AR43" s="8" t="s">
        <v>936</v>
      </c>
      <c r="AS43" s="10">
        <v>1.629474591749E12</v>
      </c>
    </row>
    <row r="44">
      <c r="A44" s="8" t="b">
        <f t="shared" si="1"/>
        <v>1</v>
      </c>
      <c r="B44" s="9" t="s">
        <v>142</v>
      </c>
      <c r="C44" s="8">
        <v>443.0</v>
      </c>
      <c r="D44" s="8" t="s">
        <v>940</v>
      </c>
      <c r="E44" s="10">
        <v>1.629464144973E12</v>
      </c>
      <c r="F44" s="8" t="b">
        <f t="shared" si="2"/>
        <v>1</v>
      </c>
      <c r="G44" s="9" t="s">
        <v>29</v>
      </c>
      <c r="H44" s="8">
        <v>421.0</v>
      </c>
      <c r="I44" s="8" t="s">
        <v>933</v>
      </c>
      <c r="J44" s="10">
        <v>1.629464502701E12</v>
      </c>
      <c r="K44" s="8" t="b">
        <f t="shared" si="3"/>
        <v>1</v>
      </c>
      <c r="L44" s="9" t="s">
        <v>106</v>
      </c>
      <c r="M44" s="8">
        <v>2659.0</v>
      </c>
      <c r="N44" s="8" t="s">
        <v>943</v>
      </c>
      <c r="O44" s="10">
        <v>1.629464923273E12</v>
      </c>
      <c r="P44" s="8" t="b">
        <f t="shared" si="4"/>
        <v>1</v>
      </c>
      <c r="Q44" s="9" t="s">
        <v>106</v>
      </c>
      <c r="R44" s="8">
        <v>2171.0</v>
      </c>
      <c r="S44" s="8" t="s">
        <v>944</v>
      </c>
      <c r="T44" s="10">
        <v>1.629469005979E12</v>
      </c>
      <c r="U44" s="8" t="b">
        <f t="shared" si="5"/>
        <v>1</v>
      </c>
      <c r="V44" s="9" t="s">
        <v>37</v>
      </c>
      <c r="W44" s="8">
        <v>310.0</v>
      </c>
      <c r="X44" s="8" t="s">
        <v>939</v>
      </c>
      <c r="Y44" s="10">
        <v>1.629469420529E12</v>
      </c>
      <c r="Z44" s="8" t="b">
        <f t="shared" si="6"/>
        <v>0</v>
      </c>
      <c r="AA44" s="9" t="s">
        <v>115</v>
      </c>
      <c r="AB44" s="8">
        <v>1392.0</v>
      </c>
      <c r="AC44" s="8" t="s">
        <v>945</v>
      </c>
      <c r="AD44" s="10">
        <v>1.629470007194E12</v>
      </c>
      <c r="AE44" s="8" t="b">
        <f t="shared" si="7"/>
        <v>1</v>
      </c>
      <c r="AF44" s="9" t="s">
        <v>62</v>
      </c>
      <c r="AG44" s="8">
        <v>266.0</v>
      </c>
      <c r="AH44" s="8" t="s">
        <v>946</v>
      </c>
      <c r="AI44" s="10">
        <v>1.629473347135E12</v>
      </c>
      <c r="AJ44" s="8" t="b">
        <f t="shared" si="8"/>
        <v>1</v>
      </c>
      <c r="AK44" s="9" t="s">
        <v>37</v>
      </c>
      <c r="AL44" s="8">
        <v>350.0</v>
      </c>
      <c r="AM44" s="8" t="s">
        <v>942</v>
      </c>
      <c r="AN44" s="10">
        <v>1.62947388682E12</v>
      </c>
      <c r="AO44" s="8" t="b">
        <f t="shared" si="9"/>
        <v>1</v>
      </c>
      <c r="AP44" s="9" t="s">
        <v>37</v>
      </c>
      <c r="AQ44" s="8">
        <v>284.0</v>
      </c>
      <c r="AR44" s="8" t="s">
        <v>947</v>
      </c>
      <c r="AS44" s="10">
        <v>1.629474592033E12</v>
      </c>
    </row>
    <row r="45">
      <c r="A45" s="8" t="b">
        <f t="shared" si="1"/>
        <v>1</v>
      </c>
      <c r="B45" s="9" t="s">
        <v>188</v>
      </c>
      <c r="C45" s="8">
        <v>301.0</v>
      </c>
      <c r="D45" s="8" t="s">
        <v>948</v>
      </c>
      <c r="E45" s="10">
        <v>1.629464145279E12</v>
      </c>
      <c r="F45" s="8" t="b">
        <f t="shared" si="2"/>
        <v>1</v>
      </c>
      <c r="G45" s="9" t="s">
        <v>106</v>
      </c>
      <c r="H45" s="8">
        <v>156.0</v>
      </c>
      <c r="I45" s="8" t="s">
        <v>933</v>
      </c>
      <c r="J45" s="10">
        <v>1.629464502853E12</v>
      </c>
      <c r="K45" s="8" t="b">
        <f t="shared" si="3"/>
        <v>1</v>
      </c>
      <c r="L45" s="9" t="s">
        <v>37</v>
      </c>
      <c r="M45" s="8">
        <v>152.0</v>
      </c>
      <c r="N45" s="8" t="s">
        <v>943</v>
      </c>
      <c r="O45" s="10">
        <v>1.629464923426E12</v>
      </c>
      <c r="P45" s="8" t="b">
        <f t="shared" si="4"/>
        <v>1</v>
      </c>
      <c r="Q45" s="9" t="s">
        <v>37</v>
      </c>
      <c r="R45" s="8">
        <v>381.0</v>
      </c>
      <c r="S45" s="8" t="s">
        <v>949</v>
      </c>
      <c r="T45" s="10">
        <v>1.629469006359E12</v>
      </c>
      <c r="U45" s="8" t="b">
        <f t="shared" si="5"/>
        <v>1</v>
      </c>
      <c r="V45" s="9" t="s">
        <v>47</v>
      </c>
      <c r="W45" s="8">
        <v>228.0</v>
      </c>
      <c r="X45" s="8" t="s">
        <v>939</v>
      </c>
      <c r="Y45" s="10">
        <v>1.629469420759E12</v>
      </c>
      <c r="Z45" s="8" t="b">
        <f t="shared" si="6"/>
        <v>0</v>
      </c>
      <c r="AA45" s="9" t="s">
        <v>13</v>
      </c>
      <c r="AB45" s="8">
        <v>126.0</v>
      </c>
      <c r="AC45" s="8" t="s">
        <v>945</v>
      </c>
      <c r="AD45" s="10">
        <v>1.629470007321E12</v>
      </c>
      <c r="AE45" s="8" t="b">
        <f t="shared" si="7"/>
        <v>1</v>
      </c>
      <c r="AF45" s="9" t="s">
        <v>26</v>
      </c>
      <c r="AG45" s="8">
        <v>213.0</v>
      </c>
      <c r="AH45" s="8" t="s">
        <v>946</v>
      </c>
      <c r="AI45" s="10">
        <v>1.629473347345E12</v>
      </c>
      <c r="AJ45" s="8" t="b">
        <f t="shared" si="8"/>
        <v>1</v>
      </c>
      <c r="AK45" s="9" t="s">
        <v>47</v>
      </c>
      <c r="AL45" s="8">
        <v>230.0</v>
      </c>
      <c r="AM45" s="8" t="s">
        <v>950</v>
      </c>
      <c r="AN45" s="10">
        <v>1.629473887059E12</v>
      </c>
      <c r="AO45" s="8" t="b">
        <f t="shared" si="9"/>
        <v>1</v>
      </c>
      <c r="AP45" s="9" t="s">
        <v>47</v>
      </c>
      <c r="AQ45" s="8">
        <v>166.0</v>
      </c>
      <c r="AR45" s="8" t="s">
        <v>947</v>
      </c>
      <c r="AS45" s="10">
        <v>1.629474592199E12</v>
      </c>
    </row>
    <row r="46">
      <c r="A46" s="8" t="b">
        <f t="shared" si="1"/>
        <v>1</v>
      </c>
      <c r="B46" s="9" t="s">
        <v>47</v>
      </c>
      <c r="C46" s="8">
        <v>1185.0</v>
      </c>
      <c r="D46" s="8" t="s">
        <v>951</v>
      </c>
      <c r="E46" s="10">
        <v>1.629464146459E12</v>
      </c>
      <c r="F46" s="8" t="b">
        <f t="shared" si="2"/>
        <v>0</v>
      </c>
      <c r="G46" s="9" t="s">
        <v>115</v>
      </c>
      <c r="H46" s="8">
        <v>109.0</v>
      </c>
      <c r="I46" s="8" t="s">
        <v>933</v>
      </c>
      <c r="J46" s="10">
        <v>1.62946450296E12</v>
      </c>
      <c r="K46" s="8" t="b">
        <f t="shared" si="3"/>
        <v>1</v>
      </c>
      <c r="L46" s="9" t="s">
        <v>47</v>
      </c>
      <c r="M46" s="8">
        <v>385.0</v>
      </c>
      <c r="N46" s="8" t="s">
        <v>943</v>
      </c>
      <c r="O46" s="10">
        <v>1.629464923814E12</v>
      </c>
      <c r="P46" s="8" t="b">
        <f t="shared" si="4"/>
        <v>1</v>
      </c>
      <c r="Q46" s="9" t="s">
        <v>47</v>
      </c>
      <c r="R46" s="8">
        <v>173.0</v>
      </c>
      <c r="S46" s="8" t="s">
        <v>949</v>
      </c>
      <c r="T46" s="10">
        <v>1.629469006532E12</v>
      </c>
      <c r="U46" s="8" t="b">
        <f t="shared" si="5"/>
        <v>0</v>
      </c>
      <c r="V46" s="9" t="s">
        <v>13</v>
      </c>
      <c r="W46" s="8">
        <v>960.0</v>
      </c>
      <c r="X46" s="8" t="s">
        <v>952</v>
      </c>
      <c r="Y46" s="10">
        <v>1.629469421718E12</v>
      </c>
      <c r="Z46" s="8" t="b">
        <f t="shared" si="6"/>
        <v>0</v>
      </c>
      <c r="AA46" s="9" t="s">
        <v>49</v>
      </c>
      <c r="AB46" s="8">
        <v>100.0</v>
      </c>
      <c r="AC46" s="8" t="s">
        <v>945</v>
      </c>
      <c r="AD46" s="10">
        <v>1.629470007422E12</v>
      </c>
      <c r="AE46" s="8" t="b">
        <f t="shared" si="7"/>
        <v>1</v>
      </c>
      <c r="AF46" s="9" t="s">
        <v>26</v>
      </c>
      <c r="AG46" s="8">
        <v>184.0</v>
      </c>
      <c r="AH46" s="8" t="s">
        <v>946</v>
      </c>
      <c r="AI46" s="10">
        <v>1.629473347527E12</v>
      </c>
      <c r="AJ46" s="8" t="b">
        <f t="shared" si="8"/>
        <v>0</v>
      </c>
      <c r="AK46" s="9" t="s">
        <v>13</v>
      </c>
      <c r="AL46" s="8">
        <v>1284.0</v>
      </c>
      <c r="AM46" s="8" t="s">
        <v>953</v>
      </c>
      <c r="AN46" s="10">
        <v>1.629473888325E12</v>
      </c>
      <c r="AO46" s="8" t="b">
        <f t="shared" si="9"/>
        <v>0</v>
      </c>
      <c r="AP46" s="9" t="s">
        <v>115</v>
      </c>
      <c r="AQ46" s="8">
        <v>1282.0</v>
      </c>
      <c r="AR46" s="8" t="s">
        <v>954</v>
      </c>
      <c r="AS46" s="10">
        <v>1.629474593483E12</v>
      </c>
    </row>
    <row r="47">
      <c r="A47" s="8" t="b">
        <f t="shared" si="1"/>
        <v>1</v>
      </c>
      <c r="B47" s="9" t="s">
        <v>195</v>
      </c>
      <c r="C47" s="8">
        <v>359.0</v>
      </c>
      <c r="D47" s="8" t="s">
        <v>951</v>
      </c>
      <c r="E47" s="10">
        <v>1.629464146829E12</v>
      </c>
      <c r="F47" s="8" t="b">
        <f t="shared" si="2"/>
        <v>0</v>
      </c>
      <c r="G47" s="9" t="s">
        <v>13</v>
      </c>
      <c r="H47" s="8">
        <v>1170.0</v>
      </c>
      <c r="I47" s="8" t="s">
        <v>955</v>
      </c>
      <c r="J47" s="10">
        <v>1.629464504132E12</v>
      </c>
      <c r="K47" s="8" t="b">
        <f t="shared" si="3"/>
        <v>1</v>
      </c>
      <c r="L47" s="9" t="s">
        <v>142</v>
      </c>
      <c r="M47" s="8">
        <v>2786.0</v>
      </c>
      <c r="N47" s="8" t="s">
        <v>956</v>
      </c>
      <c r="O47" s="10">
        <v>1.629464926596E12</v>
      </c>
      <c r="P47" s="8" t="b">
        <f t="shared" si="4"/>
        <v>1</v>
      </c>
      <c r="Q47" s="9" t="s">
        <v>170</v>
      </c>
      <c r="R47" s="8">
        <v>1425.0</v>
      </c>
      <c r="S47" s="8" t="s">
        <v>957</v>
      </c>
      <c r="T47" s="10">
        <v>1.629469007956E12</v>
      </c>
      <c r="U47" s="8" t="b">
        <f t="shared" si="5"/>
        <v>1</v>
      </c>
      <c r="V47" s="9" t="s">
        <v>47</v>
      </c>
      <c r="W47" s="8">
        <v>386.0</v>
      </c>
      <c r="X47" s="8" t="s">
        <v>958</v>
      </c>
      <c r="Y47" s="10">
        <v>1.629469422125E12</v>
      </c>
      <c r="Z47" s="8" t="b">
        <f t="shared" si="6"/>
        <v>0</v>
      </c>
      <c r="AA47" s="9" t="s">
        <v>125</v>
      </c>
      <c r="AB47" s="8">
        <v>183.0</v>
      </c>
      <c r="AC47" s="8" t="s">
        <v>945</v>
      </c>
      <c r="AD47" s="10">
        <v>1.629470007602E12</v>
      </c>
      <c r="AE47" s="8" t="b">
        <f t="shared" si="7"/>
        <v>1</v>
      </c>
      <c r="AF47" s="9" t="s">
        <v>37</v>
      </c>
      <c r="AG47" s="8">
        <v>264.0</v>
      </c>
      <c r="AH47" s="8" t="s">
        <v>946</v>
      </c>
      <c r="AI47" s="10">
        <v>1.629473347792E12</v>
      </c>
      <c r="AJ47" s="8" t="b">
        <f t="shared" si="8"/>
        <v>0</v>
      </c>
      <c r="AK47" s="9" t="s">
        <v>115</v>
      </c>
      <c r="AL47" s="8">
        <v>180.0</v>
      </c>
      <c r="AM47" s="8" t="s">
        <v>953</v>
      </c>
      <c r="AN47" s="10">
        <v>1.629473888505E12</v>
      </c>
      <c r="AO47" s="8" t="b">
        <f t="shared" si="9"/>
        <v>0</v>
      </c>
      <c r="AP47" s="9" t="s">
        <v>13</v>
      </c>
      <c r="AQ47" s="8">
        <v>183.0</v>
      </c>
      <c r="AR47" s="8" t="s">
        <v>954</v>
      </c>
      <c r="AS47" s="10">
        <v>1.629474593664E12</v>
      </c>
    </row>
    <row r="48">
      <c r="A48" s="8" t="b">
        <f t="shared" si="1"/>
        <v>1</v>
      </c>
      <c r="B48" s="9" t="s">
        <v>62</v>
      </c>
      <c r="C48" s="8">
        <v>207.0</v>
      </c>
      <c r="D48" s="8" t="s">
        <v>959</v>
      </c>
      <c r="E48" s="10">
        <v>1.629464147024E12</v>
      </c>
      <c r="F48" s="8" t="b">
        <f t="shared" si="2"/>
        <v>0</v>
      </c>
      <c r="G48" s="9" t="s">
        <v>49</v>
      </c>
      <c r="H48" s="8">
        <v>226.0</v>
      </c>
      <c r="I48" s="8" t="s">
        <v>955</v>
      </c>
      <c r="J48" s="10">
        <v>1.629464504358E12</v>
      </c>
      <c r="K48" s="8" t="b">
        <f t="shared" si="3"/>
        <v>1</v>
      </c>
      <c r="L48" s="9" t="s">
        <v>188</v>
      </c>
      <c r="M48" s="8">
        <v>122.0</v>
      </c>
      <c r="N48" s="8" t="s">
        <v>956</v>
      </c>
      <c r="O48" s="10">
        <v>1.629464926723E12</v>
      </c>
      <c r="P48" s="8" t="b">
        <f t="shared" si="4"/>
        <v>1</v>
      </c>
      <c r="Q48" s="9" t="s">
        <v>176</v>
      </c>
      <c r="R48" s="8">
        <v>2911.0</v>
      </c>
      <c r="S48" s="8" t="s">
        <v>960</v>
      </c>
      <c r="T48" s="10">
        <v>1.629469010868E12</v>
      </c>
      <c r="U48" s="8" t="b">
        <f t="shared" si="5"/>
        <v>0</v>
      </c>
      <c r="V48" s="9" t="s">
        <v>115</v>
      </c>
      <c r="W48" s="8">
        <v>358.0</v>
      </c>
      <c r="X48" s="8" t="s">
        <v>958</v>
      </c>
      <c r="Y48" s="10">
        <v>1.629469422463E12</v>
      </c>
      <c r="Z48" s="8" t="b">
        <f t="shared" si="6"/>
        <v>0</v>
      </c>
      <c r="AA48" s="9" t="s">
        <v>131</v>
      </c>
      <c r="AB48" s="8">
        <v>523.0</v>
      </c>
      <c r="AC48" s="8" t="s">
        <v>961</v>
      </c>
      <c r="AD48" s="10">
        <v>1.629470008125E12</v>
      </c>
      <c r="AE48" s="8" t="b">
        <f t="shared" si="7"/>
        <v>1</v>
      </c>
      <c r="AF48" s="9" t="s">
        <v>47</v>
      </c>
      <c r="AG48" s="8">
        <v>131.0</v>
      </c>
      <c r="AH48" s="8" t="s">
        <v>946</v>
      </c>
      <c r="AI48" s="10">
        <v>1.629473347924E12</v>
      </c>
      <c r="AJ48" s="8" t="b">
        <f t="shared" si="8"/>
        <v>0</v>
      </c>
      <c r="AK48" s="9" t="s">
        <v>13</v>
      </c>
      <c r="AL48" s="8">
        <v>734.0</v>
      </c>
      <c r="AM48" s="8" t="s">
        <v>962</v>
      </c>
      <c r="AN48" s="10">
        <v>1.62947388924E12</v>
      </c>
      <c r="AO48" s="8" t="b">
        <f t="shared" si="9"/>
        <v>0</v>
      </c>
      <c r="AP48" s="9" t="s">
        <v>49</v>
      </c>
      <c r="AQ48" s="8">
        <v>435.0</v>
      </c>
      <c r="AR48" s="8" t="s">
        <v>963</v>
      </c>
      <c r="AS48" s="10">
        <v>1.629474594102E12</v>
      </c>
    </row>
    <row r="49">
      <c r="A49" s="8" t="b">
        <f t="shared" si="1"/>
        <v>1</v>
      </c>
      <c r="B49" s="9" t="s">
        <v>47</v>
      </c>
      <c r="C49" s="8">
        <v>254.0</v>
      </c>
      <c r="D49" s="8" t="s">
        <v>959</v>
      </c>
      <c r="E49" s="10">
        <v>1.629464147278E12</v>
      </c>
      <c r="F49" s="8" t="b">
        <f t="shared" si="2"/>
        <v>0</v>
      </c>
      <c r="G49" s="9" t="s">
        <v>125</v>
      </c>
      <c r="H49" s="8">
        <v>234.0</v>
      </c>
      <c r="I49" s="8" t="s">
        <v>955</v>
      </c>
      <c r="J49" s="10">
        <v>1.629464504591E12</v>
      </c>
      <c r="K49" s="8" t="b">
        <f t="shared" si="3"/>
        <v>1</v>
      </c>
      <c r="L49" s="9" t="s">
        <v>176</v>
      </c>
      <c r="M49" s="8">
        <v>1176.0</v>
      </c>
      <c r="N49" s="8" t="s">
        <v>964</v>
      </c>
      <c r="O49" s="10">
        <v>1.629464927895E12</v>
      </c>
      <c r="P49" s="8" t="b">
        <f t="shared" si="4"/>
        <v>1</v>
      </c>
      <c r="Q49" s="9" t="s">
        <v>145</v>
      </c>
      <c r="R49" s="8">
        <v>1546.0</v>
      </c>
      <c r="S49" s="8" t="s">
        <v>965</v>
      </c>
      <c r="T49" s="10">
        <v>1.629469012436E12</v>
      </c>
      <c r="U49" s="8" t="b">
        <f t="shared" si="5"/>
        <v>0</v>
      </c>
      <c r="V49" s="9" t="s">
        <v>13</v>
      </c>
      <c r="W49" s="8">
        <v>117.0</v>
      </c>
      <c r="X49" s="8" t="s">
        <v>958</v>
      </c>
      <c r="Y49" s="10">
        <v>1.629469422579E12</v>
      </c>
      <c r="Z49" s="8" t="b">
        <f t="shared" si="6"/>
        <v>1</v>
      </c>
      <c r="AA49" s="9" t="s">
        <v>47</v>
      </c>
      <c r="AB49" s="8">
        <v>189.0</v>
      </c>
      <c r="AC49" s="8" t="s">
        <v>961</v>
      </c>
      <c r="AD49" s="10">
        <v>1.629470008313E12</v>
      </c>
      <c r="AE49" s="8" t="b">
        <f t="shared" si="7"/>
        <v>1</v>
      </c>
      <c r="AF49" s="9" t="s">
        <v>92</v>
      </c>
      <c r="AG49" s="8">
        <v>664.0</v>
      </c>
      <c r="AH49" s="8" t="s">
        <v>966</v>
      </c>
      <c r="AI49" s="10">
        <v>1.629473348587E12</v>
      </c>
      <c r="AJ49" s="8" t="b">
        <f t="shared" si="8"/>
        <v>1</v>
      </c>
      <c r="AK49" s="9" t="s">
        <v>47</v>
      </c>
      <c r="AL49" s="8">
        <v>143.0</v>
      </c>
      <c r="AM49" s="8" t="s">
        <v>962</v>
      </c>
      <c r="AN49" s="10">
        <v>1.629473889382E12</v>
      </c>
      <c r="AO49" s="8" t="b">
        <f t="shared" si="9"/>
        <v>0</v>
      </c>
      <c r="AP49" s="9" t="s">
        <v>125</v>
      </c>
      <c r="AQ49" s="8">
        <v>244.0</v>
      </c>
      <c r="AR49" s="8" t="s">
        <v>963</v>
      </c>
      <c r="AS49" s="10">
        <v>1.629474594343E12</v>
      </c>
    </row>
    <row r="50">
      <c r="A50" s="8" t="b">
        <f t="shared" si="1"/>
        <v>1</v>
      </c>
      <c r="B50" s="9" t="s">
        <v>97</v>
      </c>
      <c r="C50" s="8">
        <v>372.0</v>
      </c>
      <c r="D50" s="8" t="s">
        <v>959</v>
      </c>
      <c r="E50" s="10">
        <v>1.629464147653E12</v>
      </c>
      <c r="F50" s="8" t="b">
        <f t="shared" si="2"/>
        <v>0</v>
      </c>
      <c r="G50" s="9" t="s">
        <v>131</v>
      </c>
      <c r="H50" s="8">
        <v>523.0</v>
      </c>
      <c r="I50" s="8" t="s">
        <v>967</v>
      </c>
      <c r="J50" s="10">
        <v>1.629464505113E12</v>
      </c>
      <c r="K50" s="8" t="b">
        <f t="shared" si="3"/>
        <v>1</v>
      </c>
      <c r="L50" s="9" t="s">
        <v>142</v>
      </c>
      <c r="M50" s="8">
        <v>2807.0</v>
      </c>
      <c r="N50" s="8" t="s">
        <v>968</v>
      </c>
      <c r="O50" s="10">
        <v>1.629464930706E12</v>
      </c>
      <c r="P50" s="8" t="b">
        <f t="shared" si="4"/>
        <v>1</v>
      </c>
      <c r="Q50" s="9" t="s">
        <v>188</v>
      </c>
      <c r="R50" s="8">
        <v>614.0</v>
      </c>
      <c r="S50" s="8" t="s">
        <v>969</v>
      </c>
      <c r="T50" s="10">
        <v>1.629469013039E12</v>
      </c>
      <c r="U50" s="8" t="b">
        <f t="shared" si="5"/>
        <v>0</v>
      </c>
      <c r="V50" s="9" t="s">
        <v>49</v>
      </c>
      <c r="W50" s="8">
        <v>179.0</v>
      </c>
      <c r="X50" s="8" t="s">
        <v>958</v>
      </c>
      <c r="Y50" s="10">
        <v>1.629469422759E12</v>
      </c>
      <c r="Z50" s="8" t="b">
        <f t="shared" si="6"/>
        <v>0</v>
      </c>
      <c r="AA50" s="9" t="s">
        <v>134</v>
      </c>
      <c r="AB50" s="8">
        <v>678.0</v>
      </c>
      <c r="AC50" s="8" t="s">
        <v>961</v>
      </c>
      <c r="AD50" s="10">
        <v>1.629470008994E12</v>
      </c>
      <c r="AE50" s="8" t="b">
        <f t="shared" si="7"/>
        <v>1</v>
      </c>
      <c r="AF50" s="9" t="s">
        <v>97</v>
      </c>
      <c r="AG50" s="8">
        <v>225.0</v>
      </c>
      <c r="AH50" s="8" t="s">
        <v>966</v>
      </c>
      <c r="AI50" s="10">
        <v>1.629473348813E12</v>
      </c>
      <c r="AJ50" s="8" t="b">
        <f t="shared" si="8"/>
        <v>0</v>
      </c>
      <c r="AK50" s="9" t="s">
        <v>115</v>
      </c>
      <c r="AL50" s="8">
        <v>265.0</v>
      </c>
      <c r="AM50" s="8" t="s">
        <v>962</v>
      </c>
      <c r="AN50" s="10">
        <v>1.62947388965E12</v>
      </c>
      <c r="AO50" s="8" t="b">
        <f t="shared" si="9"/>
        <v>0</v>
      </c>
      <c r="AP50" s="9" t="s">
        <v>131</v>
      </c>
      <c r="AQ50" s="8">
        <v>527.0</v>
      </c>
      <c r="AR50" s="8" t="s">
        <v>963</v>
      </c>
      <c r="AS50" s="10">
        <v>1.62947459487E12</v>
      </c>
    </row>
    <row r="51">
      <c r="A51" s="8" t="b">
        <f t="shared" si="1"/>
        <v>1</v>
      </c>
      <c r="B51" s="9" t="s">
        <v>60</v>
      </c>
      <c r="C51" s="8">
        <v>269.0</v>
      </c>
      <c r="D51" s="8" t="s">
        <v>959</v>
      </c>
      <c r="E51" s="10">
        <v>1.62946414792E12</v>
      </c>
      <c r="F51" s="8" t="b">
        <f t="shared" si="2"/>
        <v>1</v>
      </c>
      <c r="G51" s="9" t="s">
        <v>47</v>
      </c>
      <c r="H51" s="8">
        <v>340.0</v>
      </c>
      <c r="I51" s="8" t="s">
        <v>967</v>
      </c>
      <c r="J51" s="10">
        <v>1.629464505454E12</v>
      </c>
      <c r="K51" s="8" t="b">
        <f t="shared" si="3"/>
        <v>1</v>
      </c>
      <c r="L51" s="9" t="s">
        <v>188</v>
      </c>
      <c r="M51" s="8">
        <v>107.0</v>
      </c>
      <c r="N51" s="8" t="s">
        <v>968</v>
      </c>
      <c r="O51" s="10">
        <v>1.629464930821E12</v>
      </c>
      <c r="P51" s="8" t="b">
        <f t="shared" si="4"/>
        <v>1</v>
      </c>
      <c r="Q51" s="9" t="s">
        <v>47</v>
      </c>
      <c r="R51" s="8">
        <v>445.0</v>
      </c>
      <c r="S51" s="8" t="s">
        <v>969</v>
      </c>
      <c r="T51" s="10">
        <v>1.629469013473E12</v>
      </c>
      <c r="U51" s="8" t="b">
        <f t="shared" si="5"/>
        <v>0</v>
      </c>
      <c r="V51" s="9" t="s">
        <v>125</v>
      </c>
      <c r="W51" s="8">
        <v>139.0</v>
      </c>
      <c r="X51" s="8" t="s">
        <v>958</v>
      </c>
      <c r="Y51" s="10">
        <v>1.629469422897E12</v>
      </c>
      <c r="Z51" s="8" t="b">
        <f t="shared" si="6"/>
        <v>1</v>
      </c>
      <c r="AA51" s="9" t="s">
        <v>142</v>
      </c>
      <c r="AB51" s="8">
        <v>450.0</v>
      </c>
      <c r="AC51" s="8" t="s">
        <v>970</v>
      </c>
      <c r="AD51" s="10">
        <v>1.629470009446E12</v>
      </c>
      <c r="AE51" s="8" t="b">
        <f t="shared" si="7"/>
        <v>1</v>
      </c>
      <c r="AF51" s="9" t="s">
        <v>100</v>
      </c>
      <c r="AG51" s="8">
        <v>219.0</v>
      </c>
      <c r="AH51" s="8" t="s">
        <v>971</v>
      </c>
      <c r="AI51" s="10">
        <v>1.629473349032E12</v>
      </c>
      <c r="AJ51" s="8" t="b">
        <f t="shared" si="8"/>
        <v>0</v>
      </c>
      <c r="AK51" s="9" t="s">
        <v>13</v>
      </c>
      <c r="AL51" s="8">
        <v>125.0</v>
      </c>
      <c r="AM51" s="8" t="s">
        <v>962</v>
      </c>
      <c r="AN51" s="10">
        <v>1.62947388977E12</v>
      </c>
      <c r="AO51" s="8" t="b">
        <f t="shared" si="9"/>
        <v>1</v>
      </c>
      <c r="AP51" s="9" t="s">
        <v>47</v>
      </c>
      <c r="AQ51" s="8">
        <v>343.0</v>
      </c>
      <c r="AR51" s="8" t="s">
        <v>972</v>
      </c>
      <c r="AS51" s="10">
        <v>1.629474595218E12</v>
      </c>
    </row>
    <row r="52">
      <c r="A52" s="8" t="b">
        <f t="shared" si="1"/>
        <v>1</v>
      </c>
      <c r="B52" s="9" t="s">
        <v>47</v>
      </c>
      <c r="C52" s="8">
        <v>400.0</v>
      </c>
      <c r="D52" s="8" t="s">
        <v>973</v>
      </c>
      <c r="E52" s="10">
        <v>1.62946414832E12</v>
      </c>
      <c r="F52" s="8" t="b">
        <f t="shared" si="2"/>
        <v>0</v>
      </c>
      <c r="G52" s="9" t="s">
        <v>134</v>
      </c>
      <c r="H52" s="8">
        <v>534.0</v>
      </c>
      <c r="I52" s="8" t="s">
        <v>967</v>
      </c>
      <c r="J52" s="10">
        <v>1.629464505987E12</v>
      </c>
      <c r="K52" s="8" t="b">
        <f t="shared" si="3"/>
        <v>1</v>
      </c>
      <c r="L52" s="9" t="s">
        <v>47</v>
      </c>
      <c r="M52" s="8">
        <v>1340.0</v>
      </c>
      <c r="N52" s="8" t="s">
        <v>974</v>
      </c>
      <c r="O52" s="10">
        <v>1.629464932148E12</v>
      </c>
      <c r="P52" s="8" t="b">
        <f t="shared" si="4"/>
        <v>1</v>
      </c>
      <c r="Q52" s="9" t="s">
        <v>97</v>
      </c>
      <c r="R52" s="8">
        <v>1193.0</v>
      </c>
      <c r="S52" s="8" t="s">
        <v>975</v>
      </c>
      <c r="T52" s="10">
        <v>1.629469014667E12</v>
      </c>
      <c r="U52" s="8" t="b">
        <f t="shared" si="5"/>
        <v>0</v>
      </c>
      <c r="V52" s="9" t="s">
        <v>131</v>
      </c>
      <c r="W52" s="8">
        <v>663.0</v>
      </c>
      <c r="X52" s="8" t="s">
        <v>976</v>
      </c>
      <c r="Y52" s="10">
        <v>1.629469423559E12</v>
      </c>
      <c r="Z52" s="8" t="b">
        <f t="shared" si="6"/>
        <v>1</v>
      </c>
      <c r="AA52" s="9" t="s">
        <v>149</v>
      </c>
      <c r="AB52" s="8">
        <v>167.0</v>
      </c>
      <c r="AC52" s="8" t="s">
        <v>970</v>
      </c>
      <c r="AD52" s="10">
        <v>1.629470009613E12</v>
      </c>
      <c r="AE52" s="8" t="b">
        <f t="shared" si="7"/>
        <v>1</v>
      </c>
      <c r="AF52" s="9" t="s">
        <v>47</v>
      </c>
      <c r="AG52" s="8">
        <v>247.0</v>
      </c>
      <c r="AH52" s="8" t="s">
        <v>971</v>
      </c>
      <c r="AI52" s="10">
        <v>1.62947334928E12</v>
      </c>
      <c r="AJ52" s="8" t="b">
        <f t="shared" si="8"/>
        <v>0</v>
      </c>
      <c r="AK52" s="9" t="s">
        <v>125</v>
      </c>
      <c r="AL52" s="8">
        <v>235.0</v>
      </c>
      <c r="AM52" s="8" t="s">
        <v>977</v>
      </c>
      <c r="AN52" s="10">
        <v>1.629473890005E12</v>
      </c>
      <c r="AO52" s="8" t="b">
        <f t="shared" si="9"/>
        <v>0</v>
      </c>
      <c r="AP52" s="9" t="s">
        <v>137</v>
      </c>
      <c r="AQ52" s="8">
        <v>677.0</v>
      </c>
      <c r="AR52" s="8" t="s">
        <v>972</v>
      </c>
      <c r="AS52" s="10">
        <v>1.629474595893E12</v>
      </c>
    </row>
    <row r="53">
      <c r="A53" s="8" t="b">
        <f t="shared" si="1"/>
        <v>1</v>
      </c>
      <c r="B53" s="9" t="s">
        <v>153</v>
      </c>
      <c r="C53" s="8">
        <v>1374.0</v>
      </c>
      <c r="D53" s="8" t="s">
        <v>978</v>
      </c>
      <c r="E53" s="10">
        <v>1.629464149694E12</v>
      </c>
      <c r="F53" s="8" t="b">
        <f t="shared" si="2"/>
        <v>1</v>
      </c>
      <c r="G53" s="9" t="s">
        <v>142</v>
      </c>
      <c r="H53" s="8">
        <v>436.0</v>
      </c>
      <c r="I53" s="8" t="s">
        <v>979</v>
      </c>
      <c r="J53" s="10">
        <v>1.629464506423E12</v>
      </c>
      <c r="K53" s="8" t="b">
        <f t="shared" si="3"/>
        <v>1</v>
      </c>
      <c r="L53" s="9" t="s">
        <v>195</v>
      </c>
      <c r="M53" s="8">
        <v>2087.0</v>
      </c>
      <c r="N53" s="8" t="s">
        <v>980</v>
      </c>
      <c r="O53" s="10">
        <v>1.629464934236E12</v>
      </c>
      <c r="P53" s="8" t="b">
        <f t="shared" si="4"/>
        <v>1</v>
      </c>
      <c r="Q53" s="9" t="s">
        <v>60</v>
      </c>
      <c r="R53" s="8">
        <v>207.0</v>
      </c>
      <c r="S53" s="8" t="s">
        <v>975</v>
      </c>
      <c r="T53" s="10">
        <v>1.629469014874E12</v>
      </c>
      <c r="U53" s="8" t="b">
        <f t="shared" si="5"/>
        <v>1</v>
      </c>
      <c r="V53" s="9" t="s">
        <v>47</v>
      </c>
      <c r="W53" s="8">
        <v>595.0</v>
      </c>
      <c r="X53" s="8" t="s">
        <v>981</v>
      </c>
      <c r="Y53" s="10">
        <v>1.629469424154E12</v>
      </c>
      <c r="Z53" s="8" t="b">
        <f t="shared" si="6"/>
        <v>1</v>
      </c>
      <c r="AA53" s="9" t="s">
        <v>47</v>
      </c>
      <c r="AB53" s="8">
        <v>1114.0</v>
      </c>
      <c r="AC53" s="8" t="s">
        <v>982</v>
      </c>
      <c r="AD53" s="10">
        <v>1.629470010724E12</v>
      </c>
      <c r="AE53" s="8" t="b">
        <f t="shared" si="7"/>
        <v>0</v>
      </c>
      <c r="AF53" s="9" t="s">
        <v>131</v>
      </c>
      <c r="AG53" s="8">
        <v>615.0</v>
      </c>
      <c r="AH53" s="8" t="s">
        <v>971</v>
      </c>
      <c r="AI53" s="10">
        <v>1.629473349894E12</v>
      </c>
      <c r="AJ53" s="8" t="b">
        <f t="shared" si="8"/>
        <v>0</v>
      </c>
      <c r="AK53" s="9" t="s">
        <v>49</v>
      </c>
      <c r="AL53" s="8">
        <v>67.0</v>
      </c>
      <c r="AM53" s="8" t="s">
        <v>977</v>
      </c>
      <c r="AN53" s="10">
        <v>1.629473890072E12</v>
      </c>
      <c r="AO53" s="8" t="b">
        <f t="shared" si="9"/>
        <v>1</v>
      </c>
      <c r="AP53" s="9" t="s">
        <v>145</v>
      </c>
      <c r="AQ53" s="8">
        <v>316.0</v>
      </c>
      <c r="AR53" s="8" t="s">
        <v>983</v>
      </c>
      <c r="AS53" s="10">
        <v>1.629474596209E12</v>
      </c>
    </row>
    <row r="54">
      <c r="A54" s="8" t="b">
        <f t="shared" si="1"/>
        <v>1</v>
      </c>
      <c r="B54" s="9" t="s">
        <v>218</v>
      </c>
      <c r="C54" s="8">
        <v>2160.0</v>
      </c>
      <c r="D54" s="8" t="s">
        <v>984</v>
      </c>
      <c r="E54" s="10">
        <v>1.629464151853E12</v>
      </c>
      <c r="F54" s="8" t="b">
        <f t="shared" si="2"/>
        <v>1</v>
      </c>
      <c r="G54" s="9" t="s">
        <v>146</v>
      </c>
      <c r="H54" s="8">
        <v>100.0</v>
      </c>
      <c r="I54" s="8" t="s">
        <v>979</v>
      </c>
      <c r="J54" s="10">
        <v>1.629464506524E12</v>
      </c>
      <c r="K54" s="8" t="b">
        <f t="shared" si="3"/>
        <v>1</v>
      </c>
      <c r="L54" s="9" t="s">
        <v>62</v>
      </c>
      <c r="M54" s="8">
        <v>245.0</v>
      </c>
      <c r="N54" s="8" t="s">
        <v>980</v>
      </c>
      <c r="O54" s="10">
        <v>1.629464934482E12</v>
      </c>
      <c r="P54" s="8" t="b">
        <f t="shared" si="4"/>
        <v>1</v>
      </c>
      <c r="Q54" s="9" t="s">
        <v>47</v>
      </c>
      <c r="R54" s="8">
        <v>247.0</v>
      </c>
      <c r="S54" s="8" t="s">
        <v>985</v>
      </c>
      <c r="T54" s="10">
        <v>1.62946901512E12</v>
      </c>
      <c r="U54" s="8" t="b">
        <f t="shared" si="5"/>
        <v>0</v>
      </c>
      <c r="V54" s="9" t="s">
        <v>139</v>
      </c>
      <c r="W54" s="8">
        <v>195.0</v>
      </c>
      <c r="X54" s="8" t="s">
        <v>981</v>
      </c>
      <c r="Y54" s="10">
        <v>1.62946942435E12</v>
      </c>
      <c r="Z54" s="8" t="b">
        <f t="shared" si="6"/>
        <v>1</v>
      </c>
      <c r="AA54" s="9" t="s">
        <v>106</v>
      </c>
      <c r="AB54" s="8">
        <v>2558.0</v>
      </c>
      <c r="AC54" s="8" t="s">
        <v>986</v>
      </c>
      <c r="AD54" s="10">
        <v>1.629470013281E12</v>
      </c>
      <c r="AE54" s="8" t="b">
        <f t="shared" si="7"/>
        <v>1</v>
      </c>
      <c r="AF54" s="9" t="s">
        <v>47</v>
      </c>
      <c r="AG54" s="8">
        <v>470.0</v>
      </c>
      <c r="AH54" s="8" t="s">
        <v>987</v>
      </c>
      <c r="AI54" s="10">
        <v>1.629473350365E12</v>
      </c>
      <c r="AJ54" s="8" t="b">
        <f t="shared" si="8"/>
        <v>0</v>
      </c>
      <c r="AK54" s="9" t="s">
        <v>125</v>
      </c>
      <c r="AL54" s="8">
        <v>463.0</v>
      </c>
      <c r="AM54" s="8" t="s">
        <v>977</v>
      </c>
      <c r="AN54" s="10">
        <v>1.62947389054E12</v>
      </c>
      <c r="AO54" s="8" t="b">
        <f t="shared" si="9"/>
        <v>1</v>
      </c>
      <c r="AP54" s="9" t="s">
        <v>151</v>
      </c>
      <c r="AQ54" s="8">
        <v>210.0</v>
      </c>
      <c r="AR54" s="8" t="s">
        <v>983</v>
      </c>
      <c r="AS54" s="10">
        <v>1.629474596416E12</v>
      </c>
    </row>
    <row r="55">
      <c r="A55" s="8" t="b">
        <f t="shared" si="1"/>
        <v>1</v>
      </c>
      <c r="B55" s="9" t="s">
        <v>151</v>
      </c>
      <c r="C55" s="8">
        <v>400.0</v>
      </c>
      <c r="D55" s="8" t="s">
        <v>988</v>
      </c>
      <c r="E55" s="10">
        <v>1.629464152254E12</v>
      </c>
      <c r="F55" s="8" t="b">
        <f t="shared" si="2"/>
        <v>1</v>
      </c>
      <c r="G55" s="9" t="s">
        <v>47</v>
      </c>
      <c r="H55" s="8">
        <v>346.0</v>
      </c>
      <c r="I55" s="8" t="s">
        <v>979</v>
      </c>
      <c r="J55" s="10">
        <v>1.629464506872E12</v>
      </c>
      <c r="K55" s="8" t="b">
        <f t="shared" si="3"/>
        <v>1</v>
      </c>
      <c r="L55" s="9" t="s">
        <v>47</v>
      </c>
      <c r="M55" s="8">
        <v>312.0</v>
      </c>
      <c r="N55" s="8" t="s">
        <v>980</v>
      </c>
      <c r="O55" s="10">
        <v>1.629464934794E12</v>
      </c>
      <c r="P55" s="8" t="b">
        <f t="shared" si="4"/>
        <v>1</v>
      </c>
      <c r="Q55" s="9" t="s">
        <v>170</v>
      </c>
      <c r="R55" s="8">
        <v>1396.0</v>
      </c>
      <c r="S55" s="8" t="s">
        <v>989</v>
      </c>
      <c r="T55" s="10">
        <v>1.629469016516E12</v>
      </c>
      <c r="U55" s="8" t="b">
        <f t="shared" si="5"/>
        <v>1</v>
      </c>
      <c r="V55" s="9" t="s">
        <v>142</v>
      </c>
      <c r="W55" s="8">
        <v>968.0</v>
      </c>
      <c r="X55" s="8" t="s">
        <v>990</v>
      </c>
      <c r="Y55" s="10">
        <v>1.629469425318E12</v>
      </c>
      <c r="Z55" s="8" t="b">
        <f t="shared" si="6"/>
        <v>1</v>
      </c>
      <c r="AA55" s="9" t="s">
        <v>37</v>
      </c>
      <c r="AB55" s="8">
        <v>125.0</v>
      </c>
      <c r="AC55" s="8" t="s">
        <v>986</v>
      </c>
      <c r="AD55" s="10">
        <v>1.629470013412E12</v>
      </c>
      <c r="AE55" s="8" t="b">
        <f t="shared" si="7"/>
        <v>1</v>
      </c>
      <c r="AF55" s="9" t="s">
        <v>100</v>
      </c>
      <c r="AG55" s="8">
        <v>149.0</v>
      </c>
      <c r="AH55" s="8" t="s">
        <v>987</v>
      </c>
      <c r="AI55" s="10">
        <v>1.629473350514E12</v>
      </c>
      <c r="AJ55" s="8" t="b">
        <f t="shared" si="8"/>
        <v>0</v>
      </c>
      <c r="AK55" s="9" t="s">
        <v>13</v>
      </c>
      <c r="AL55" s="8">
        <v>140.0</v>
      </c>
      <c r="AM55" s="8" t="s">
        <v>977</v>
      </c>
      <c r="AN55" s="10">
        <v>1.629473890678E12</v>
      </c>
      <c r="AO55" s="8" t="b">
        <f t="shared" si="9"/>
        <v>1</v>
      </c>
      <c r="AP55" s="9" t="s">
        <v>47</v>
      </c>
      <c r="AQ55" s="8">
        <v>238.0</v>
      </c>
      <c r="AR55" s="8" t="s">
        <v>983</v>
      </c>
      <c r="AS55" s="10">
        <v>1.629474596658E12</v>
      </c>
    </row>
    <row r="56">
      <c r="A56" s="8" t="b">
        <f t="shared" si="1"/>
        <v>1</v>
      </c>
      <c r="B56" s="9" t="s">
        <v>188</v>
      </c>
      <c r="C56" s="8">
        <v>175.0</v>
      </c>
      <c r="D56" s="8" t="s">
        <v>988</v>
      </c>
      <c r="E56" s="10">
        <v>1.629464152435E12</v>
      </c>
      <c r="F56" s="8" t="b">
        <f t="shared" si="2"/>
        <v>1</v>
      </c>
      <c r="G56" s="9" t="s">
        <v>106</v>
      </c>
      <c r="H56" s="8">
        <v>3569.0</v>
      </c>
      <c r="I56" s="8" t="s">
        <v>991</v>
      </c>
      <c r="J56" s="10">
        <v>1.629464510441E12</v>
      </c>
      <c r="K56" s="8" t="b">
        <f t="shared" si="3"/>
        <v>1</v>
      </c>
      <c r="L56" s="9" t="s">
        <v>97</v>
      </c>
      <c r="M56" s="8">
        <v>496.0</v>
      </c>
      <c r="N56" s="8" t="s">
        <v>992</v>
      </c>
      <c r="O56" s="10">
        <v>1.629464935291E12</v>
      </c>
      <c r="P56" s="8" t="b">
        <f t="shared" si="4"/>
        <v>1</v>
      </c>
      <c r="Q56" s="9" t="s">
        <v>218</v>
      </c>
      <c r="R56" s="8">
        <v>1287.0</v>
      </c>
      <c r="S56" s="8" t="s">
        <v>993</v>
      </c>
      <c r="T56" s="10">
        <v>1.629469017803E12</v>
      </c>
      <c r="U56" s="8" t="b">
        <f t="shared" si="5"/>
        <v>1</v>
      </c>
      <c r="V56" s="9" t="s">
        <v>142</v>
      </c>
      <c r="W56" s="8">
        <v>166.0</v>
      </c>
      <c r="X56" s="8" t="s">
        <v>990</v>
      </c>
      <c r="Y56" s="10">
        <v>1.629469425483E12</v>
      </c>
      <c r="Z56" s="8" t="b">
        <f t="shared" si="6"/>
        <v>1</v>
      </c>
      <c r="AA56" s="9" t="s">
        <v>47</v>
      </c>
      <c r="AB56" s="8">
        <v>398.0</v>
      </c>
      <c r="AC56" s="8" t="s">
        <v>986</v>
      </c>
      <c r="AD56" s="10">
        <v>1.629470013805E12</v>
      </c>
      <c r="AE56" s="8" t="b">
        <f t="shared" si="7"/>
        <v>1</v>
      </c>
      <c r="AF56" s="9" t="s">
        <v>47</v>
      </c>
      <c r="AG56" s="8">
        <v>768.0</v>
      </c>
      <c r="AH56" s="8" t="s">
        <v>994</v>
      </c>
      <c r="AI56" s="10">
        <v>1.62947335128E12</v>
      </c>
      <c r="AJ56" s="8" t="b">
        <f t="shared" si="8"/>
        <v>0</v>
      </c>
      <c r="AK56" s="9" t="s">
        <v>49</v>
      </c>
      <c r="AL56" s="8">
        <v>284.0</v>
      </c>
      <c r="AM56" s="8" t="s">
        <v>977</v>
      </c>
      <c r="AN56" s="10">
        <v>1.629473890961E12</v>
      </c>
      <c r="AO56" s="8" t="b">
        <f t="shared" si="9"/>
        <v>1</v>
      </c>
      <c r="AP56" s="9" t="s">
        <v>145</v>
      </c>
      <c r="AQ56" s="8">
        <v>5561.0</v>
      </c>
      <c r="AR56" s="8" t="s">
        <v>995</v>
      </c>
      <c r="AS56" s="10">
        <v>1.629474602217E12</v>
      </c>
    </row>
    <row r="57">
      <c r="A57" s="8" t="b">
        <f t="shared" si="1"/>
        <v>1</v>
      </c>
      <c r="B57" s="9" t="s">
        <v>233</v>
      </c>
      <c r="C57" s="8">
        <v>789.0</v>
      </c>
      <c r="D57" s="8" t="s">
        <v>996</v>
      </c>
      <c r="E57" s="10">
        <v>1.629464153219E12</v>
      </c>
      <c r="F57" s="8" t="b">
        <f t="shared" si="2"/>
        <v>1</v>
      </c>
      <c r="G57" s="9" t="s">
        <v>37</v>
      </c>
      <c r="H57" s="8">
        <v>111.0</v>
      </c>
      <c r="I57" s="8" t="s">
        <v>991</v>
      </c>
      <c r="J57" s="10">
        <v>1.629464510551E12</v>
      </c>
      <c r="K57" s="8" t="b">
        <f t="shared" si="3"/>
        <v>1</v>
      </c>
      <c r="L57" s="9" t="s">
        <v>60</v>
      </c>
      <c r="M57" s="8">
        <v>285.0</v>
      </c>
      <c r="N57" s="8" t="s">
        <v>992</v>
      </c>
      <c r="O57" s="10">
        <v>1.629464935575E12</v>
      </c>
      <c r="P57" s="8" t="b">
        <f t="shared" si="4"/>
        <v>1</v>
      </c>
      <c r="Q57" s="9" t="s">
        <v>145</v>
      </c>
      <c r="R57" s="8">
        <v>366.0</v>
      </c>
      <c r="S57" s="8" t="s">
        <v>997</v>
      </c>
      <c r="T57" s="10">
        <v>1.629469018168E12</v>
      </c>
      <c r="U57" s="8" t="b">
        <f t="shared" si="5"/>
        <v>1</v>
      </c>
      <c r="V57" s="9" t="s">
        <v>47</v>
      </c>
      <c r="W57" s="8">
        <v>283.0</v>
      </c>
      <c r="X57" s="8" t="s">
        <v>990</v>
      </c>
      <c r="Y57" s="10">
        <v>1.629469425769E12</v>
      </c>
      <c r="Z57" s="8" t="b">
        <f t="shared" si="6"/>
        <v>1</v>
      </c>
      <c r="AA57" s="9" t="s">
        <v>146</v>
      </c>
      <c r="AB57" s="8">
        <v>4739.0</v>
      </c>
      <c r="AC57" s="8" t="s">
        <v>998</v>
      </c>
      <c r="AD57" s="10">
        <v>1.629470018548E12</v>
      </c>
      <c r="AE57" s="8" t="b">
        <f t="shared" si="7"/>
        <v>1</v>
      </c>
      <c r="AF57" s="9" t="s">
        <v>106</v>
      </c>
      <c r="AG57" s="8">
        <v>384.0</v>
      </c>
      <c r="AH57" s="8" t="s">
        <v>994</v>
      </c>
      <c r="AI57" s="10">
        <v>1.629473351667E12</v>
      </c>
      <c r="AJ57" s="8" t="b">
        <f t="shared" si="8"/>
        <v>0</v>
      </c>
      <c r="AK57" s="9" t="s">
        <v>125</v>
      </c>
      <c r="AL57" s="8">
        <v>101.0</v>
      </c>
      <c r="AM57" s="8" t="s">
        <v>999</v>
      </c>
      <c r="AN57" s="10">
        <v>1.629473891061E12</v>
      </c>
      <c r="AO57" s="8" t="b">
        <f t="shared" si="9"/>
        <v>1</v>
      </c>
      <c r="AP57" s="9" t="s">
        <v>176</v>
      </c>
      <c r="AQ57" s="8">
        <v>2317.0</v>
      </c>
      <c r="AR57" s="8" t="s">
        <v>1000</v>
      </c>
      <c r="AS57" s="10">
        <v>1.629474604533E12</v>
      </c>
    </row>
    <row r="58">
      <c r="A58" s="8" t="b">
        <f t="shared" si="1"/>
        <v>1</v>
      </c>
      <c r="E58" s="13"/>
      <c r="F58" s="8" t="b">
        <f t="shared" si="2"/>
        <v>1</v>
      </c>
      <c r="G58" s="9" t="s">
        <v>47</v>
      </c>
      <c r="H58" s="8">
        <v>355.0</v>
      </c>
      <c r="I58" s="8" t="s">
        <v>991</v>
      </c>
      <c r="J58" s="10">
        <v>1.629464510905E12</v>
      </c>
      <c r="K58" s="8" t="b">
        <f t="shared" si="3"/>
        <v>1</v>
      </c>
      <c r="L58" s="9" t="s">
        <v>47</v>
      </c>
      <c r="M58" s="8">
        <v>475.0</v>
      </c>
      <c r="N58" s="8" t="s">
        <v>1001</v>
      </c>
      <c r="O58" s="10">
        <v>1.629464936049E12</v>
      </c>
      <c r="P58" s="8" t="b">
        <f t="shared" si="4"/>
        <v>1</v>
      </c>
      <c r="Q58" s="9" t="s">
        <v>188</v>
      </c>
      <c r="R58" s="8">
        <v>103.0</v>
      </c>
      <c r="S58" s="8" t="s">
        <v>997</v>
      </c>
      <c r="T58" s="10">
        <v>1.629469018277E12</v>
      </c>
      <c r="U58" s="8" t="b">
        <f t="shared" si="5"/>
        <v>1</v>
      </c>
      <c r="V58" s="9" t="s">
        <v>106</v>
      </c>
      <c r="W58" s="8">
        <v>2375.0</v>
      </c>
      <c r="X58" s="8" t="s">
        <v>1002</v>
      </c>
      <c r="Y58" s="10">
        <v>1.629469428141E12</v>
      </c>
      <c r="Z58" s="8" t="b">
        <f t="shared" si="6"/>
        <v>1</v>
      </c>
      <c r="AA58" s="9" t="s">
        <v>176</v>
      </c>
      <c r="AB58" s="8">
        <v>868.0</v>
      </c>
      <c r="AC58" s="8" t="s">
        <v>1003</v>
      </c>
      <c r="AD58" s="10">
        <v>1.629470019414E12</v>
      </c>
      <c r="AE58" s="8" t="b">
        <f t="shared" si="7"/>
        <v>1</v>
      </c>
      <c r="AF58" s="9" t="s">
        <v>37</v>
      </c>
      <c r="AG58" s="8">
        <v>144.0</v>
      </c>
      <c r="AH58" s="8" t="s">
        <v>994</v>
      </c>
      <c r="AI58" s="10">
        <v>1.629473351808E12</v>
      </c>
      <c r="AJ58" s="8" t="b">
        <f t="shared" si="8"/>
        <v>0</v>
      </c>
      <c r="AK58" s="9" t="s">
        <v>131</v>
      </c>
      <c r="AL58" s="8">
        <v>459.0</v>
      </c>
      <c r="AM58" s="8" t="s">
        <v>999</v>
      </c>
      <c r="AN58" s="10">
        <v>1.629473891522E12</v>
      </c>
      <c r="AO58" s="8" t="b">
        <f t="shared" si="9"/>
        <v>1</v>
      </c>
      <c r="AP58" s="9" t="s">
        <v>145</v>
      </c>
      <c r="AQ58" s="8">
        <v>986.0</v>
      </c>
      <c r="AR58" s="8" t="s">
        <v>1004</v>
      </c>
      <c r="AS58" s="10">
        <v>1.629474605519E12</v>
      </c>
    </row>
    <row r="59">
      <c r="A59" s="8" t="b">
        <f t="shared" si="1"/>
        <v>1</v>
      </c>
      <c r="E59" s="13"/>
      <c r="F59" s="8" t="b">
        <f t="shared" si="2"/>
        <v>1</v>
      </c>
      <c r="G59" s="9" t="s">
        <v>220</v>
      </c>
      <c r="H59" s="8">
        <v>3577.0</v>
      </c>
      <c r="I59" s="8" t="s">
        <v>1005</v>
      </c>
      <c r="J59" s="10">
        <v>1.629464514484E12</v>
      </c>
      <c r="K59" s="8" t="b">
        <f t="shared" si="3"/>
        <v>1</v>
      </c>
      <c r="L59" s="9" t="s">
        <v>220</v>
      </c>
      <c r="M59" s="8">
        <v>1198.0</v>
      </c>
      <c r="N59" s="8" t="s">
        <v>1006</v>
      </c>
      <c r="O59" s="10">
        <v>1.629464937249E12</v>
      </c>
      <c r="P59" s="8" t="b">
        <f t="shared" si="4"/>
        <v>1</v>
      </c>
      <c r="Q59" s="9" t="s">
        <v>233</v>
      </c>
      <c r="R59" s="8">
        <v>479.0</v>
      </c>
      <c r="S59" s="8" t="s">
        <v>997</v>
      </c>
      <c r="T59" s="10">
        <v>1.62946901875E12</v>
      </c>
      <c r="U59" s="8" t="b">
        <f t="shared" si="5"/>
        <v>1</v>
      </c>
      <c r="V59" s="9" t="s">
        <v>37</v>
      </c>
      <c r="W59" s="8">
        <v>278.0</v>
      </c>
      <c r="X59" s="8" t="s">
        <v>1002</v>
      </c>
      <c r="Y59" s="10">
        <v>1.629469428422E12</v>
      </c>
      <c r="Z59" s="8" t="b">
        <f t="shared" si="6"/>
        <v>1</v>
      </c>
      <c r="AA59" s="9" t="s">
        <v>151</v>
      </c>
      <c r="AB59" s="8">
        <v>460.0</v>
      </c>
      <c r="AC59" s="8" t="s">
        <v>1003</v>
      </c>
      <c r="AD59" s="10">
        <v>1.629470019871E12</v>
      </c>
      <c r="AE59" s="8" t="b">
        <f t="shared" si="7"/>
        <v>1</v>
      </c>
      <c r="AF59" s="9" t="s">
        <v>47</v>
      </c>
      <c r="AG59" s="8">
        <v>256.0</v>
      </c>
      <c r="AH59" s="8" t="s">
        <v>1007</v>
      </c>
      <c r="AI59" s="10">
        <v>1.629473352065E12</v>
      </c>
      <c r="AJ59" s="8" t="b">
        <f t="shared" si="8"/>
        <v>1</v>
      </c>
      <c r="AK59" s="9" t="s">
        <v>47</v>
      </c>
      <c r="AL59" s="8">
        <v>421.0</v>
      </c>
      <c r="AM59" s="8" t="s">
        <v>999</v>
      </c>
      <c r="AN59" s="10">
        <v>1.629473891942E12</v>
      </c>
      <c r="AO59" s="8" t="b">
        <f t="shared" si="9"/>
        <v>1</v>
      </c>
      <c r="AP59" s="9" t="s">
        <v>188</v>
      </c>
      <c r="AQ59" s="8">
        <v>166.0</v>
      </c>
      <c r="AR59" s="8" t="s">
        <v>1004</v>
      </c>
      <c r="AS59" s="10">
        <v>1.629474605693E12</v>
      </c>
    </row>
    <row r="60">
      <c r="A60" s="8" t="b">
        <f t="shared" si="1"/>
        <v>1</v>
      </c>
      <c r="E60" s="13"/>
      <c r="F60" s="8" t="b">
        <f t="shared" si="2"/>
        <v>1</v>
      </c>
      <c r="G60" s="9" t="s">
        <v>176</v>
      </c>
      <c r="H60" s="8">
        <v>1061.0</v>
      </c>
      <c r="I60" s="8" t="s">
        <v>1008</v>
      </c>
      <c r="J60" s="10">
        <v>1.629464515543E12</v>
      </c>
      <c r="K60" s="8" t="b">
        <f t="shared" si="3"/>
        <v>1</v>
      </c>
      <c r="L60" s="9" t="s">
        <v>218</v>
      </c>
      <c r="M60" s="8">
        <v>770.0</v>
      </c>
      <c r="N60" s="8" t="s">
        <v>1009</v>
      </c>
      <c r="O60" s="10">
        <v>1.629464938017E12</v>
      </c>
      <c r="P60" s="14">
        <f>countif(P3:P59,"FALSE")</f>
        <v>8</v>
      </c>
      <c r="T60" s="13"/>
      <c r="U60" s="8" t="b">
        <f t="shared" si="5"/>
        <v>1</v>
      </c>
      <c r="V60" s="9" t="s">
        <v>47</v>
      </c>
      <c r="W60" s="8">
        <v>380.0</v>
      </c>
      <c r="X60" s="8" t="s">
        <v>1002</v>
      </c>
      <c r="Y60" s="10">
        <v>1.629469428798E12</v>
      </c>
      <c r="Z60" s="8" t="b">
        <f t="shared" si="6"/>
        <v>1</v>
      </c>
      <c r="AA60" s="9" t="s">
        <v>188</v>
      </c>
      <c r="AB60" s="8">
        <v>104.0</v>
      </c>
      <c r="AC60" s="8" t="s">
        <v>1003</v>
      </c>
      <c r="AD60" s="10">
        <v>1.629470019978E12</v>
      </c>
      <c r="AE60" s="8" t="b">
        <f t="shared" si="7"/>
        <v>0</v>
      </c>
      <c r="AF60" s="9" t="s">
        <v>115</v>
      </c>
      <c r="AG60" s="8">
        <v>982.0</v>
      </c>
      <c r="AH60" s="8" t="s">
        <v>1010</v>
      </c>
      <c r="AI60" s="10">
        <v>1.629473353046E12</v>
      </c>
      <c r="AJ60" s="8" t="b">
        <f t="shared" si="8"/>
        <v>0</v>
      </c>
      <c r="AK60" s="9" t="s">
        <v>137</v>
      </c>
      <c r="AL60" s="8">
        <v>1939.0</v>
      </c>
      <c r="AM60" s="8" t="s">
        <v>1011</v>
      </c>
      <c r="AN60" s="10">
        <v>1.629473893882E12</v>
      </c>
      <c r="AO60" s="8" t="b">
        <f t="shared" si="9"/>
        <v>1</v>
      </c>
      <c r="AP60" s="9" t="s">
        <v>47</v>
      </c>
      <c r="AQ60" s="8">
        <v>1100.0</v>
      </c>
      <c r="AR60" s="8" t="s">
        <v>1012</v>
      </c>
      <c r="AS60" s="10">
        <v>1.629474606785E12</v>
      </c>
    </row>
    <row r="61">
      <c r="A61" s="8" t="b">
        <f t="shared" si="1"/>
        <v>1</v>
      </c>
      <c r="E61" s="13"/>
      <c r="F61" s="8" t="b">
        <f t="shared" si="2"/>
        <v>1</v>
      </c>
      <c r="G61" s="9" t="s">
        <v>145</v>
      </c>
      <c r="H61" s="8">
        <v>386.0</v>
      </c>
      <c r="I61" s="8" t="s">
        <v>1008</v>
      </c>
      <c r="J61" s="10">
        <v>1.62946451593E12</v>
      </c>
      <c r="K61" s="8" t="b">
        <f t="shared" si="3"/>
        <v>1</v>
      </c>
      <c r="L61" s="9" t="s">
        <v>151</v>
      </c>
      <c r="M61" s="8">
        <v>427.0</v>
      </c>
      <c r="N61" s="8" t="s">
        <v>1009</v>
      </c>
      <c r="O61" s="10">
        <v>1.629464938444E12</v>
      </c>
      <c r="T61" s="13"/>
      <c r="U61" s="8" t="b">
        <f t="shared" si="5"/>
        <v>1</v>
      </c>
      <c r="V61" s="9" t="s">
        <v>149</v>
      </c>
      <c r="W61" s="8">
        <v>4524.0</v>
      </c>
      <c r="X61" s="8" t="s">
        <v>1013</v>
      </c>
      <c r="Y61" s="10">
        <v>1.629469433325E12</v>
      </c>
      <c r="Z61" s="8" t="b">
        <f t="shared" si="6"/>
        <v>1</v>
      </c>
      <c r="AA61" s="9" t="s">
        <v>47</v>
      </c>
      <c r="AB61" s="8">
        <v>952.0</v>
      </c>
      <c r="AC61" s="8" t="s">
        <v>1014</v>
      </c>
      <c r="AD61" s="10">
        <v>1.629470020929E12</v>
      </c>
      <c r="AE61" s="8" t="b">
        <f t="shared" si="7"/>
        <v>0</v>
      </c>
      <c r="AF61" s="9" t="s">
        <v>13</v>
      </c>
      <c r="AG61" s="8">
        <v>126.0</v>
      </c>
      <c r="AH61" s="8" t="s">
        <v>1010</v>
      </c>
      <c r="AI61" s="10">
        <v>1.629473353174E12</v>
      </c>
      <c r="AJ61" s="8" t="b">
        <f t="shared" si="8"/>
        <v>1</v>
      </c>
      <c r="AK61" s="9" t="s">
        <v>145</v>
      </c>
      <c r="AL61" s="8">
        <v>326.0</v>
      </c>
      <c r="AM61" s="8" t="s">
        <v>1015</v>
      </c>
      <c r="AN61" s="10">
        <v>1.629473894206E12</v>
      </c>
      <c r="AO61" s="8" t="b">
        <f t="shared" si="9"/>
        <v>1</v>
      </c>
      <c r="AP61" s="9" t="s">
        <v>1016</v>
      </c>
      <c r="AQ61" s="8">
        <v>428.0</v>
      </c>
      <c r="AR61" s="8" t="s">
        <v>1017</v>
      </c>
      <c r="AS61" s="10">
        <v>1.629474607215E12</v>
      </c>
    </row>
    <row r="62">
      <c r="A62" s="8" t="b">
        <f t="shared" si="1"/>
        <v>1</v>
      </c>
      <c r="E62" s="13"/>
      <c r="F62" s="8" t="b">
        <f t="shared" si="2"/>
        <v>1</v>
      </c>
      <c r="G62" s="9" t="s">
        <v>188</v>
      </c>
      <c r="H62" s="8">
        <v>739.0</v>
      </c>
      <c r="I62" s="8" t="s">
        <v>1018</v>
      </c>
      <c r="J62" s="10">
        <v>1.629464516671E12</v>
      </c>
      <c r="K62" s="8" t="b">
        <f t="shared" si="3"/>
        <v>1</v>
      </c>
      <c r="L62" s="9" t="s">
        <v>188</v>
      </c>
      <c r="M62" s="8">
        <v>104.0</v>
      </c>
      <c r="N62" s="8" t="s">
        <v>1009</v>
      </c>
      <c r="O62" s="10">
        <v>1.62946493855E12</v>
      </c>
      <c r="T62" s="13"/>
      <c r="U62" s="8" t="b">
        <f t="shared" si="5"/>
        <v>1</v>
      </c>
      <c r="V62" s="9" t="s">
        <v>176</v>
      </c>
      <c r="W62" s="8">
        <v>1303.0</v>
      </c>
      <c r="X62" s="8" t="s">
        <v>1019</v>
      </c>
      <c r="Y62" s="10">
        <v>1.629469434628E12</v>
      </c>
      <c r="Z62" s="8" t="b">
        <f t="shared" si="6"/>
        <v>1</v>
      </c>
      <c r="AA62" s="9" t="s">
        <v>97</v>
      </c>
      <c r="AB62" s="8">
        <v>954.0</v>
      </c>
      <c r="AC62" s="8" t="s">
        <v>1020</v>
      </c>
      <c r="AD62" s="10">
        <v>1.629470021885E12</v>
      </c>
      <c r="AE62" s="8" t="b">
        <f t="shared" si="7"/>
        <v>0</v>
      </c>
      <c r="AF62" s="9" t="s">
        <v>49</v>
      </c>
      <c r="AG62" s="8">
        <v>134.0</v>
      </c>
      <c r="AH62" s="8" t="s">
        <v>1010</v>
      </c>
      <c r="AI62" s="10">
        <v>1.629473353308E12</v>
      </c>
      <c r="AJ62" s="8" t="b">
        <f t="shared" si="8"/>
        <v>1</v>
      </c>
      <c r="AK62" s="9" t="s">
        <v>151</v>
      </c>
      <c r="AL62" s="8">
        <v>210.0</v>
      </c>
      <c r="AM62" s="8" t="s">
        <v>1015</v>
      </c>
      <c r="AN62" s="10">
        <v>1.62947389442E12</v>
      </c>
      <c r="AO62" s="8" t="b">
        <f t="shared" si="9"/>
        <v>1</v>
      </c>
      <c r="AP62" s="9" t="s">
        <v>47</v>
      </c>
      <c r="AQ62" s="8">
        <v>584.0</v>
      </c>
      <c r="AR62" s="8" t="s">
        <v>1017</v>
      </c>
      <c r="AS62" s="10">
        <v>1.629474607797E12</v>
      </c>
    </row>
    <row r="63">
      <c r="E63" s="13"/>
      <c r="F63" s="8" t="b">
        <f t="shared" si="2"/>
        <v>1</v>
      </c>
      <c r="G63" s="9" t="s">
        <v>47</v>
      </c>
      <c r="H63" s="8">
        <v>345.0</v>
      </c>
      <c r="I63" s="8" t="s">
        <v>1021</v>
      </c>
      <c r="J63" s="10">
        <v>1.629464517014E12</v>
      </c>
      <c r="K63" s="8" t="b">
        <f t="shared" si="3"/>
        <v>1</v>
      </c>
      <c r="L63" s="9" t="s">
        <v>233</v>
      </c>
      <c r="M63" s="8">
        <v>317.0</v>
      </c>
      <c r="N63" s="8" t="s">
        <v>1009</v>
      </c>
      <c r="O63" s="10">
        <v>1.629464938864E12</v>
      </c>
      <c r="T63" s="13"/>
      <c r="U63" s="8" t="b">
        <f t="shared" si="5"/>
        <v>1</v>
      </c>
      <c r="V63" s="9" t="s">
        <v>151</v>
      </c>
      <c r="W63" s="8">
        <v>393.0</v>
      </c>
      <c r="X63" s="8" t="s">
        <v>1022</v>
      </c>
      <c r="Y63" s="10">
        <v>1.62946943502E12</v>
      </c>
      <c r="Z63" s="8" t="b">
        <f t="shared" si="6"/>
        <v>1</v>
      </c>
      <c r="AA63" s="9" t="s">
        <v>60</v>
      </c>
      <c r="AB63" s="8">
        <v>223.0</v>
      </c>
      <c r="AC63" s="8" t="s">
        <v>1023</v>
      </c>
      <c r="AD63" s="10">
        <v>1.629470022105E12</v>
      </c>
      <c r="AE63" s="8" t="b">
        <f t="shared" si="7"/>
        <v>0</v>
      </c>
      <c r="AF63" s="9" t="s">
        <v>13</v>
      </c>
      <c r="AG63" s="8">
        <v>185.0</v>
      </c>
      <c r="AH63" s="8" t="s">
        <v>1010</v>
      </c>
      <c r="AI63" s="10">
        <v>1.629473353505E12</v>
      </c>
      <c r="AJ63" s="8" t="b">
        <f t="shared" si="8"/>
        <v>1</v>
      </c>
      <c r="AK63" s="9" t="s">
        <v>47</v>
      </c>
      <c r="AL63" s="8">
        <v>164.0</v>
      </c>
      <c r="AM63" s="8" t="s">
        <v>1015</v>
      </c>
      <c r="AN63" s="10">
        <v>1.629473894582E12</v>
      </c>
      <c r="AO63" s="8" t="b">
        <f t="shared" si="9"/>
        <v>0</v>
      </c>
      <c r="AP63" s="9" t="s">
        <v>1024</v>
      </c>
      <c r="AQ63" s="8">
        <v>800.0</v>
      </c>
      <c r="AR63" s="8" t="s">
        <v>1025</v>
      </c>
      <c r="AS63" s="10">
        <v>1.629474608598E12</v>
      </c>
    </row>
    <row r="64">
      <c r="E64" s="13"/>
      <c r="F64" s="8" t="b">
        <f t="shared" si="2"/>
        <v>1</v>
      </c>
      <c r="G64" s="9" t="s">
        <v>195</v>
      </c>
      <c r="H64" s="8">
        <v>763.0</v>
      </c>
      <c r="I64" s="8" t="s">
        <v>1021</v>
      </c>
      <c r="J64" s="10">
        <v>1.629464517797E12</v>
      </c>
      <c r="O64" s="13"/>
      <c r="T64" s="13"/>
      <c r="U64" s="8" t="b">
        <f t="shared" si="5"/>
        <v>1</v>
      </c>
      <c r="V64" s="9" t="s">
        <v>188</v>
      </c>
      <c r="W64" s="8">
        <v>86.0</v>
      </c>
      <c r="X64" s="8" t="s">
        <v>1022</v>
      </c>
      <c r="Y64" s="10">
        <v>1.629469435127E12</v>
      </c>
      <c r="Z64" s="8" t="b">
        <f t="shared" si="6"/>
        <v>1</v>
      </c>
      <c r="AA64" s="9" t="s">
        <v>47</v>
      </c>
      <c r="AB64" s="8">
        <v>391.0</v>
      </c>
      <c r="AC64" s="8" t="s">
        <v>1023</v>
      </c>
      <c r="AD64" s="10">
        <v>1.629470022494E12</v>
      </c>
      <c r="AE64" s="8" t="b">
        <f t="shared" si="7"/>
        <v>0</v>
      </c>
      <c r="AF64" s="9" t="s">
        <v>49</v>
      </c>
      <c r="AG64" s="8">
        <v>454.0</v>
      </c>
      <c r="AH64" s="8" t="s">
        <v>1010</v>
      </c>
      <c r="AI64" s="10">
        <v>1.629473353947E12</v>
      </c>
      <c r="AJ64" s="8" t="b">
        <f t="shared" si="8"/>
        <v>1</v>
      </c>
      <c r="AK64" s="9" t="s">
        <v>106</v>
      </c>
      <c r="AL64" s="8">
        <v>2493.0</v>
      </c>
      <c r="AM64" s="8" t="s">
        <v>1026</v>
      </c>
      <c r="AN64" s="10">
        <v>1.629473897074E12</v>
      </c>
      <c r="AO64" s="8" t="b">
        <f t="shared" si="9"/>
        <v>1</v>
      </c>
      <c r="AP64" s="9" t="s">
        <v>47</v>
      </c>
      <c r="AQ64" s="8">
        <v>388.0</v>
      </c>
      <c r="AR64" s="8" t="s">
        <v>1025</v>
      </c>
      <c r="AS64" s="10">
        <v>1.629474608985E12</v>
      </c>
    </row>
    <row r="65">
      <c r="E65" s="13"/>
      <c r="F65" s="8" t="b">
        <f t="shared" si="2"/>
        <v>1</v>
      </c>
      <c r="G65" s="9" t="s">
        <v>62</v>
      </c>
      <c r="H65" s="8">
        <v>261.0</v>
      </c>
      <c r="I65" s="8" t="s">
        <v>1027</v>
      </c>
      <c r="J65" s="10">
        <v>1.629464518039E12</v>
      </c>
      <c r="O65" s="13"/>
      <c r="T65" s="13"/>
      <c r="U65" s="8" t="b">
        <f t="shared" si="5"/>
        <v>1</v>
      </c>
      <c r="V65" s="9" t="s">
        <v>47</v>
      </c>
      <c r="W65" s="8">
        <v>510.0</v>
      </c>
      <c r="X65" s="8" t="s">
        <v>1022</v>
      </c>
      <c r="Y65" s="10">
        <v>1.629469435616E12</v>
      </c>
      <c r="Z65" s="8" t="b">
        <f t="shared" si="6"/>
        <v>1</v>
      </c>
      <c r="AA65" s="9" t="s">
        <v>170</v>
      </c>
      <c r="AB65" s="8">
        <v>1768.0</v>
      </c>
      <c r="AC65" s="8" t="s">
        <v>1028</v>
      </c>
      <c r="AD65" s="10">
        <v>1.629470024265E12</v>
      </c>
      <c r="AE65" s="8" t="b">
        <f t="shared" si="7"/>
        <v>0</v>
      </c>
      <c r="AF65" s="9" t="s">
        <v>125</v>
      </c>
      <c r="AG65" s="8">
        <v>165.0</v>
      </c>
      <c r="AH65" s="8" t="s">
        <v>1029</v>
      </c>
      <c r="AI65" s="10">
        <v>1.629473354113E12</v>
      </c>
      <c r="AJ65" s="8" t="b">
        <f t="shared" si="8"/>
        <v>1</v>
      </c>
      <c r="AK65" s="9" t="s">
        <v>37</v>
      </c>
      <c r="AL65" s="8">
        <v>346.0</v>
      </c>
      <c r="AM65" s="8" t="s">
        <v>1026</v>
      </c>
      <c r="AN65" s="10">
        <v>1.629473897419E12</v>
      </c>
      <c r="AO65" s="8" t="b">
        <f t="shared" si="9"/>
        <v>1</v>
      </c>
      <c r="AP65" s="9" t="s">
        <v>195</v>
      </c>
      <c r="AQ65" s="8">
        <v>1085.0</v>
      </c>
      <c r="AR65" s="8" t="s">
        <v>1030</v>
      </c>
      <c r="AS65" s="10">
        <v>1.629474610069E12</v>
      </c>
    </row>
    <row r="66">
      <c r="E66" s="13"/>
      <c r="F66" s="8" t="b">
        <f t="shared" si="2"/>
        <v>1</v>
      </c>
      <c r="G66" s="9" t="s">
        <v>47</v>
      </c>
      <c r="H66" s="8">
        <v>354.0</v>
      </c>
      <c r="I66" s="8" t="s">
        <v>1027</v>
      </c>
      <c r="J66" s="10">
        <v>1.629464518389E12</v>
      </c>
      <c r="O66" s="13"/>
      <c r="T66" s="13"/>
      <c r="U66" s="8" t="b">
        <f t="shared" si="5"/>
        <v>1</v>
      </c>
      <c r="V66" s="9" t="s">
        <v>195</v>
      </c>
      <c r="W66" s="8">
        <v>457.0</v>
      </c>
      <c r="X66" s="8" t="s">
        <v>1031</v>
      </c>
      <c r="Y66" s="10">
        <v>1.629469436074E12</v>
      </c>
      <c r="Z66" s="8" t="b">
        <f t="shared" si="6"/>
        <v>1</v>
      </c>
      <c r="AA66" s="9" t="s">
        <v>218</v>
      </c>
      <c r="AB66" s="8">
        <v>1125.0</v>
      </c>
      <c r="AC66" s="8" t="s">
        <v>1032</v>
      </c>
      <c r="AD66" s="10">
        <v>1.629470025391E12</v>
      </c>
      <c r="AE66" s="8" t="b">
        <f t="shared" si="7"/>
        <v>0</v>
      </c>
      <c r="AF66" s="9" t="s">
        <v>131</v>
      </c>
      <c r="AG66" s="8">
        <v>570.0</v>
      </c>
      <c r="AH66" s="8" t="s">
        <v>1029</v>
      </c>
      <c r="AI66" s="10">
        <v>1.629473354681E12</v>
      </c>
      <c r="AJ66" s="8" t="b">
        <f t="shared" si="8"/>
        <v>1</v>
      </c>
      <c r="AK66" s="9" t="s">
        <v>47</v>
      </c>
      <c r="AL66" s="8">
        <v>348.0</v>
      </c>
      <c r="AM66" s="8" t="s">
        <v>1026</v>
      </c>
      <c r="AN66" s="10">
        <v>1.629473897768E12</v>
      </c>
      <c r="AO66" s="8" t="b">
        <f t="shared" si="9"/>
        <v>1</v>
      </c>
      <c r="AP66" s="9" t="s">
        <v>62</v>
      </c>
      <c r="AQ66" s="8">
        <v>242.0</v>
      </c>
      <c r="AR66" s="8" t="s">
        <v>1030</v>
      </c>
      <c r="AS66" s="10">
        <v>1.629474610312E12</v>
      </c>
    </row>
    <row r="67">
      <c r="E67" s="13"/>
      <c r="F67" s="8" t="b">
        <f t="shared" si="2"/>
        <v>1</v>
      </c>
      <c r="G67" s="9" t="s">
        <v>97</v>
      </c>
      <c r="H67" s="8">
        <v>549.0</v>
      </c>
      <c r="I67" s="8" t="s">
        <v>1027</v>
      </c>
      <c r="J67" s="10">
        <v>1.629464518939E12</v>
      </c>
      <c r="O67" s="13"/>
      <c r="T67" s="13"/>
      <c r="U67" s="8" t="b">
        <f t="shared" si="5"/>
        <v>1</v>
      </c>
      <c r="V67" s="9" t="s">
        <v>62</v>
      </c>
      <c r="W67" s="8">
        <v>188.0</v>
      </c>
      <c r="X67" s="8" t="s">
        <v>1031</v>
      </c>
      <c r="Y67" s="10">
        <v>1.62946943626E12</v>
      </c>
      <c r="Z67" s="8" t="b">
        <f t="shared" si="6"/>
        <v>1</v>
      </c>
      <c r="AA67" s="9" t="s">
        <v>145</v>
      </c>
      <c r="AB67" s="8">
        <v>689.0</v>
      </c>
      <c r="AC67" s="8" t="s">
        <v>1033</v>
      </c>
      <c r="AD67" s="10">
        <v>1.629470026079E12</v>
      </c>
      <c r="AE67" s="8" t="b">
        <f t="shared" si="7"/>
        <v>1</v>
      </c>
      <c r="AF67" s="9" t="s">
        <v>47</v>
      </c>
      <c r="AG67" s="8">
        <v>788.0</v>
      </c>
      <c r="AH67" s="8" t="s">
        <v>1034</v>
      </c>
      <c r="AI67" s="10">
        <v>1.629473355469E12</v>
      </c>
      <c r="AJ67" s="8" t="b">
        <f t="shared" si="8"/>
        <v>1</v>
      </c>
      <c r="AK67" s="9" t="s">
        <v>151</v>
      </c>
      <c r="AL67" s="8">
        <v>6619.0</v>
      </c>
      <c r="AM67" s="8" t="s">
        <v>1035</v>
      </c>
      <c r="AN67" s="10">
        <v>1.629473904404E12</v>
      </c>
      <c r="AO67" s="8" t="b">
        <f t="shared" si="9"/>
        <v>1</v>
      </c>
      <c r="AP67" s="9" t="s">
        <v>47</v>
      </c>
      <c r="AQ67" s="8">
        <v>424.0</v>
      </c>
      <c r="AR67" s="8" t="s">
        <v>1030</v>
      </c>
      <c r="AS67" s="10">
        <v>1.629474610737E12</v>
      </c>
    </row>
    <row r="68">
      <c r="E68" s="13"/>
      <c r="F68" s="8" t="b">
        <f t="shared" si="2"/>
        <v>1</v>
      </c>
      <c r="G68" s="9" t="s">
        <v>60</v>
      </c>
      <c r="H68" s="8">
        <v>302.0</v>
      </c>
      <c r="I68" s="8" t="s">
        <v>1036</v>
      </c>
      <c r="J68" s="10">
        <v>1.629464519241E12</v>
      </c>
      <c r="O68" s="13"/>
      <c r="T68" s="13"/>
      <c r="U68" s="8" t="b">
        <f t="shared" si="5"/>
        <v>1</v>
      </c>
      <c r="V68" s="9" t="s">
        <v>47</v>
      </c>
      <c r="W68" s="8">
        <v>269.0</v>
      </c>
      <c r="X68" s="8" t="s">
        <v>1031</v>
      </c>
      <c r="Y68" s="10">
        <v>1.629469436528E12</v>
      </c>
      <c r="Z68" s="8" t="b">
        <f t="shared" si="6"/>
        <v>1</v>
      </c>
      <c r="AA68" s="9" t="s">
        <v>188</v>
      </c>
      <c r="AB68" s="8">
        <v>107.0</v>
      </c>
      <c r="AC68" s="8" t="s">
        <v>1033</v>
      </c>
      <c r="AD68" s="10">
        <v>1.629470026186E12</v>
      </c>
      <c r="AE68" s="8" t="b">
        <f t="shared" si="7"/>
        <v>0</v>
      </c>
      <c r="AF68" s="9" t="s">
        <v>137</v>
      </c>
      <c r="AG68" s="8">
        <v>576.0</v>
      </c>
      <c r="AH68" s="8" t="s">
        <v>1037</v>
      </c>
      <c r="AI68" s="10">
        <v>1.629473356047E12</v>
      </c>
      <c r="AJ68" s="8" t="b">
        <f t="shared" si="8"/>
        <v>1</v>
      </c>
      <c r="AK68" s="9" t="s">
        <v>176</v>
      </c>
      <c r="AL68" s="8">
        <v>1528.0</v>
      </c>
      <c r="AM68" s="8" t="s">
        <v>1038</v>
      </c>
      <c r="AN68" s="10">
        <v>1.629473905914E12</v>
      </c>
      <c r="AO68" s="8" t="b">
        <f t="shared" si="9"/>
        <v>1</v>
      </c>
      <c r="AP68" s="9" t="s">
        <v>97</v>
      </c>
      <c r="AQ68" s="8">
        <v>690.0</v>
      </c>
      <c r="AR68" s="8" t="s">
        <v>1039</v>
      </c>
      <c r="AS68" s="10">
        <v>1.629474611426E12</v>
      </c>
    </row>
    <row r="69">
      <c r="E69" s="13"/>
      <c r="F69" s="8" t="b">
        <f t="shared" si="2"/>
        <v>1</v>
      </c>
      <c r="G69" s="9" t="s">
        <v>47</v>
      </c>
      <c r="H69" s="8">
        <v>407.0</v>
      </c>
      <c r="I69" s="8" t="s">
        <v>1036</v>
      </c>
      <c r="J69" s="10">
        <v>1.629464519649E12</v>
      </c>
      <c r="O69" s="13"/>
      <c r="T69" s="13"/>
      <c r="U69" s="8" t="b">
        <f t="shared" si="5"/>
        <v>1</v>
      </c>
      <c r="V69" s="9" t="s">
        <v>97</v>
      </c>
      <c r="W69" s="8">
        <v>758.0</v>
      </c>
      <c r="X69" s="8" t="s">
        <v>1040</v>
      </c>
      <c r="Y69" s="10">
        <v>1.629469437289E12</v>
      </c>
      <c r="Z69" s="8" t="b">
        <f t="shared" si="6"/>
        <v>1</v>
      </c>
      <c r="AA69" s="9" t="s">
        <v>233</v>
      </c>
      <c r="AB69" s="8">
        <v>425.0</v>
      </c>
      <c r="AC69" s="8" t="s">
        <v>1033</v>
      </c>
      <c r="AD69" s="10">
        <v>1.62947002661E12</v>
      </c>
      <c r="AE69" s="8" t="b">
        <f t="shared" si="7"/>
        <v>1</v>
      </c>
      <c r="AF69" s="9" t="s">
        <v>145</v>
      </c>
      <c r="AG69" s="8">
        <v>601.0</v>
      </c>
      <c r="AH69" s="8" t="s">
        <v>1037</v>
      </c>
      <c r="AI69" s="10">
        <v>1.629473356646E12</v>
      </c>
      <c r="AJ69" s="8" t="b">
        <f t="shared" si="8"/>
        <v>1</v>
      </c>
      <c r="AK69" s="9" t="s">
        <v>142</v>
      </c>
      <c r="AL69" s="8">
        <v>456.0</v>
      </c>
      <c r="AM69" s="8" t="s">
        <v>1041</v>
      </c>
      <c r="AN69" s="10">
        <v>1.629473906372E12</v>
      </c>
      <c r="AO69" s="8" t="b">
        <f t="shared" si="9"/>
        <v>1</v>
      </c>
      <c r="AP69" s="9" t="s">
        <v>60</v>
      </c>
      <c r="AQ69" s="8">
        <v>334.0</v>
      </c>
      <c r="AR69" s="8" t="s">
        <v>1039</v>
      </c>
      <c r="AS69" s="10">
        <v>1.62947461176E12</v>
      </c>
    </row>
    <row r="70">
      <c r="E70" s="13"/>
      <c r="F70" s="8" t="b">
        <f t="shared" si="2"/>
        <v>1</v>
      </c>
      <c r="G70" s="9" t="s">
        <v>220</v>
      </c>
      <c r="H70" s="8">
        <v>2807.0</v>
      </c>
      <c r="I70" s="8" t="s">
        <v>1042</v>
      </c>
      <c r="J70" s="10">
        <v>1.629464522457E12</v>
      </c>
      <c r="O70" s="13"/>
      <c r="T70" s="13"/>
      <c r="U70" s="8" t="b">
        <f t="shared" si="5"/>
        <v>1</v>
      </c>
      <c r="V70" s="9" t="s">
        <v>60</v>
      </c>
      <c r="W70" s="8">
        <v>283.0</v>
      </c>
      <c r="X70" s="8" t="s">
        <v>1040</v>
      </c>
      <c r="Y70" s="10">
        <v>1.629469437573E12</v>
      </c>
      <c r="AD70" s="13"/>
      <c r="AE70" s="8" t="b">
        <f t="shared" si="7"/>
        <v>1</v>
      </c>
      <c r="AF70" s="9" t="s">
        <v>146</v>
      </c>
      <c r="AG70" s="8">
        <v>612.0</v>
      </c>
      <c r="AH70" s="8" t="s">
        <v>1043</v>
      </c>
      <c r="AI70" s="10">
        <v>1.629473357259E12</v>
      </c>
      <c r="AJ70" s="8" t="b">
        <f t="shared" si="8"/>
        <v>1</v>
      </c>
      <c r="AK70" s="9" t="s">
        <v>188</v>
      </c>
      <c r="AL70" s="8">
        <v>157.0</v>
      </c>
      <c r="AM70" s="8" t="s">
        <v>1041</v>
      </c>
      <c r="AN70" s="10">
        <v>1.62947390653E12</v>
      </c>
      <c r="AO70" s="8" t="b">
        <f t="shared" si="9"/>
        <v>1</v>
      </c>
      <c r="AP70" s="9" t="s">
        <v>47</v>
      </c>
      <c r="AQ70" s="8">
        <v>266.0</v>
      </c>
      <c r="AR70" s="8" t="s">
        <v>1044</v>
      </c>
      <c r="AS70" s="10">
        <v>1.629474612026E12</v>
      </c>
    </row>
    <row r="71">
      <c r="E71" s="13"/>
      <c r="F71" s="8" t="b">
        <f t="shared" si="2"/>
        <v>1</v>
      </c>
      <c r="G71" s="9" t="s">
        <v>218</v>
      </c>
      <c r="H71" s="8">
        <v>911.0</v>
      </c>
      <c r="I71" s="8" t="s">
        <v>1045</v>
      </c>
      <c r="J71" s="10">
        <v>1.629464523366E12</v>
      </c>
      <c r="O71" s="13"/>
      <c r="T71" s="13"/>
      <c r="U71" s="8" t="b">
        <f t="shared" si="5"/>
        <v>1</v>
      </c>
      <c r="V71" s="9" t="s">
        <v>47</v>
      </c>
      <c r="W71" s="8">
        <v>349.0</v>
      </c>
      <c r="X71" s="8" t="s">
        <v>1040</v>
      </c>
      <c r="Y71" s="10">
        <v>1.629469437921E12</v>
      </c>
      <c r="AD71" s="13"/>
      <c r="AE71" s="8" t="b">
        <f t="shared" si="7"/>
        <v>1</v>
      </c>
      <c r="AF71" s="9" t="s">
        <v>47</v>
      </c>
      <c r="AG71" s="8">
        <v>220.0</v>
      </c>
      <c r="AH71" s="8" t="s">
        <v>1043</v>
      </c>
      <c r="AI71" s="10">
        <v>1.62947335748E12</v>
      </c>
      <c r="AJ71" s="8" t="b">
        <f t="shared" si="8"/>
        <v>1</v>
      </c>
      <c r="AK71" s="9" t="s">
        <v>47</v>
      </c>
      <c r="AL71" s="8">
        <v>376.0</v>
      </c>
      <c r="AM71" s="8" t="s">
        <v>1041</v>
      </c>
      <c r="AN71" s="10">
        <v>1.629473906905E12</v>
      </c>
      <c r="AO71" s="8" t="b">
        <f t="shared" si="9"/>
        <v>1</v>
      </c>
      <c r="AP71" s="9" t="s">
        <v>149</v>
      </c>
      <c r="AQ71" s="8">
        <v>394.0</v>
      </c>
      <c r="AR71" s="8" t="s">
        <v>1044</v>
      </c>
      <c r="AS71" s="10">
        <v>1.629474612421E12</v>
      </c>
    </row>
    <row r="72">
      <c r="E72" s="13"/>
      <c r="F72" s="8" t="b">
        <f t="shared" si="2"/>
        <v>1</v>
      </c>
      <c r="G72" s="9" t="s">
        <v>145</v>
      </c>
      <c r="H72" s="8">
        <v>292.0</v>
      </c>
      <c r="I72" s="8" t="s">
        <v>1045</v>
      </c>
      <c r="J72" s="10">
        <v>1.62946452366E12</v>
      </c>
      <c r="O72" s="13"/>
      <c r="T72" s="13"/>
      <c r="U72" s="8" t="b">
        <f t="shared" si="5"/>
        <v>1</v>
      </c>
      <c r="V72" s="9" t="s">
        <v>153</v>
      </c>
      <c r="W72" s="8">
        <v>1459.0</v>
      </c>
      <c r="X72" s="8" t="s">
        <v>1046</v>
      </c>
      <c r="Y72" s="10">
        <v>1.629469439379E12</v>
      </c>
      <c r="AD72" s="13"/>
      <c r="AE72" s="8" t="b">
        <f t="shared" si="7"/>
        <v>1</v>
      </c>
      <c r="AF72" s="9" t="s">
        <v>106</v>
      </c>
      <c r="AG72" s="8">
        <v>2740.0</v>
      </c>
      <c r="AH72" s="8" t="s">
        <v>1047</v>
      </c>
      <c r="AI72" s="10">
        <v>1.629473360218E12</v>
      </c>
      <c r="AJ72" s="8" t="b">
        <f t="shared" si="8"/>
        <v>1</v>
      </c>
      <c r="AK72" s="9" t="s">
        <v>195</v>
      </c>
      <c r="AL72" s="8">
        <v>767.0</v>
      </c>
      <c r="AM72" s="8" t="s">
        <v>1048</v>
      </c>
      <c r="AN72" s="10">
        <v>1.629473907672E12</v>
      </c>
      <c r="AO72" s="8" t="b">
        <f t="shared" si="9"/>
        <v>1</v>
      </c>
      <c r="AP72" s="9" t="s">
        <v>218</v>
      </c>
      <c r="AQ72" s="8">
        <v>1264.0</v>
      </c>
      <c r="AR72" s="8" t="s">
        <v>1049</v>
      </c>
      <c r="AS72" s="10">
        <v>1.629474613686E12</v>
      </c>
    </row>
    <row r="73">
      <c r="E73" s="13"/>
      <c r="F73" s="8" t="b">
        <f t="shared" si="2"/>
        <v>1</v>
      </c>
      <c r="G73" s="9" t="s">
        <v>188</v>
      </c>
      <c r="H73" s="8">
        <v>131.0</v>
      </c>
      <c r="I73" s="8" t="s">
        <v>1045</v>
      </c>
      <c r="J73" s="10">
        <v>1.629464523804E12</v>
      </c>
      <c r="O73" s="13"/>
      <c r="T73" s="13"/>
      <c r="U73" s="8" t="b">
        <f t="shared" si="5"/>
        <v>1</v>
      </c>
      <c r="V73" s="9" t="s">
        <v>218</v>
      </c>
      <c r="W73" s="8">
        <v>723.0</v>
      </c>
      <c r="X73" s="8" t="s">
        <v>1050</v>
      </c>
      <c r="Y73" s="10">
        <v>1.629469440129E12</v>
      </c>
      <c r="AD73" s="13"/>
      <c r="AE73" s="8" t="b">
        <f t="shared" si="7"/>
        <v>1</v>
      </c>
      <c r="AF73" s="9" t="s">
        <v>37</v>
      </c>
      <c r="AG73" s="8">
        <v>202.0</v>
      </c>
      <c r="AH73" s="8" t="s">
        <v>1047</v>
      </c>
      <c r="AI73" s="10">
        <v>1.629473360434E12</v>
      </c>
      <c r="AJ73" s="8" t="b">
        <f t="shared" si="8"/>
        <v>1</v>
      </c>
      <c r="AK73" s="9" t="s">
        <v>62</v>
      </c>
      <c r="AL73" s="8">
        <v>364.0</v>
      </c>
      <c r="AM73" s="8" t="s">
        <v>1051</v>
      </c>
      <c r="AN73" s="10">
        <v>1.629473908035E12</v>
      </c>
      <c r="AO73" s="8" t="b">
        <f t="shared" si="9"/>
        <v>1</v>
      </c>
      <c r="AP73" s="9" t="s">
        <v>145</v>
      </c>
      <c r="AQ73" s="8">
        <v>2594.0</v>
      </c>
      <c r="AR73" s="8" t="s">
        <v>1052</v>
      </c>
      <c r="AS73" s="10">
        <v>1.62947461628E12</v>
      </c>
    </row>
    <row r="74">
      <c r="E74" s="13"/>
      <c r="F74" s="8" t="b">
        <f t="shared" si="2"/>
        <v>1</v>
      </c>
      <c r="G74" s="9" t="s">
        <v>233</v>
      </c>
      <c r="H74" s="8">
        <v>587.0</v>
      </c>
      <c r="I74" s="8" t="s">
        <v>1053</v>
      </c>
      <c r="J74" s="10">
        <v>1.629464524378E12</v>
      </c>
      <c r="O74" s="13"/>
      <c r="T74" s="13"/>
      <c r="U74" s="8" t="b">
        <f t="shared" si="5"/>
        <v>1</v>
      </c>
      <c r="V74" s="9" t="s">
        <v>145</v>
      </c>
      <c r="W74" s="8">
        <v>298.0</v>
      </c>
      <c r="X74" s="8" t="s">
        <v>1050</v>
      </c>
      <c r="Y74" s="10">
        <v>1.629469440402E12</v>
      </c>
      <c r="AD74" s="13"/>
      <c r="AE74" s="8" t="b">
        <f t="shared" si="7"/>
        <v>1</v>
      </c>
      <c r="AF74" s="9" t="s">
        <v>47</v>
      </c>
      <c r="AG74" s="8">
        <v>414.0</v>
      </c>
      <c r="AH74" s="8" t="s">
        <v>1047</v>
      </c>
      <c r="AI74" s="10">
        <v>1.629473360832E12</v>
      </c>
      <c r="AJ74" s="8" t="b">
        <f t="shared" si="8"/>
        <v>1</v>
      </c>
      <c r="AK74" s="9" t="s">
        <v>47</v>
      </c>
      <c r="AL74" s="8">
        <v>425.0</v>
      </c>
      <c r="AM74" s="8" t="s">
        <v>1051</v>
      </c>
      <c r="AN74" s="10">
        <v>1.629473908459E12</v>
      </c>
      <c r="AO74" s="8" t="b">
        <f t="shared" si="9"/>
        <v>1</v>
      </c>
      <c r="AP74" s="9" t="s">
        <v>188</v>
      </c>
      <c r="AQ74" s="8">
        <v>103.0</v>
      </c>
      <c r="AR74" s="8" t="s">
        <v>1052</v>
      </c>
      <c r="AS74" s="10">
        <v>1.629474616384E12</v>
      </c>
    </row>
    <row r="75">
      <c r="E75" s="13"/>
      <c r="J75" s="13"/>
      <c r="O75" s="13"/>
      <c r="T75" s="13"/>
      <c r="U75" s="8" t="b">
        <f t="shared" si="5"/>
        <v>1</v>
      </c>
      <c r="V75" s="9" t="s">
        <v>188</v>
      </c>
      <c r="W75" s="8">
        <v>87.0</v>
      </c>
      <c r="X75" s="8" t="s">
        <v>1050</v>
      </c>
      <c r="Y75" s="10">
        <v>1.629469440496E12</v>
      </c>
      <c r="AD75" s="13"/>
      <c r="AE75" s="8" t="b">
        <f t="shared" si="7"/>
        <v>1</v>
      </c>
      <c r="AF75" s="9" t="s">
        <v>203</v>
      </c>
      <c r="AG75" s="8">
        <v>8972.0</v>
      </c>
      <c r="AH75" s="8" t="s">
        <v>1054</v>
      </c>
      <c r="AI75" s="10">
        <v>1.629473369805E12</v>
      </c>
      <c r="AJ75" s="8" t="b">
        <f t="shared" si="8"/>
        <v>1</v>
      </c>
      <c r="AK75" s="9" t="s">
        <v>97</v>
      </c>
      <c r="AL75" s="8">
        <v>1986.0</v>
      </c>
      <c r="AM75" s="8" t="s">
        <v>1055</v>
      </c>
      <c r="AN75" s="10">
        <v>1.629473910448E12</v>
      </c>
      <c r="AO75" s="8" t="b">
        <f t="shared" si="9"/>
        <v>1</v>
      </c>
      <c r="AP75" s="9" t="s">
        <v>233</v>
      </c>
      <c r="AQ75" s="8">
        <v>603.0</v>
      </c>
      <c r="AR75" s="8" t="s">
        <v>1052</v>
      </c>
      <c r="AS75" s="10">
        <v>1.629474616985E12</v>
      </c>
    </row>
    <row r="76">
      <c r="E76" s="13"/>
      <c r="J76" s="13"/>
      <c r="O76" s="13"/>
      <c r="T76" s="13"/>
      <c r="U76" s="8" t="b">
        <f t="shared" si="5"/>
        <v>1</v>
      </c>
      <c r="V76" s="9" t="s">
        <v>233</v>
      </c>
      <c r="W76" s="8">
        <v>696.0</v>
      </c>
      <c r="X76" s="8" t="s">
        <v>1056</v>
      </c>
      <c r="Y76" s="10">
        <v>1.629469441182E12</v>
      </c>
      <c r="AD76" s="13"/>
      <c r="AE76" s="8" t="b">
        <f t="shared" si="7"/>
        <v>1</v>
      </c>
      <c r="AF76" s="9" t="s">
        <v>188</v>
      </c>
      <c r="AG76" s="8">
        <v>105.0</v>
      </c>
      <c r="AH76" s="8" t="s">
        <v>1054</v>
      </c>
      <c r="AI76" s="10">
        <v>1.629473369912E12</v>
      </c>
      <c r="AJ76" s="8" t="b">
        <f t="shared" si="8"/>
        <v>1</v>
      </c>
      <c r="AK76" s="9" t="s">
        <v>60</v>
      </c>
      <c r="AL76" s="8">
        <v>217.0</v>
      </c>
      <c r="AM76" s="8" t="s">
        <v>1055</v>
      </c>
      <c r="AN76" s="10">
        <v>1.629473910662E12</v>
      </c>
      <c r="AO76" s="8" t="b">
        <f t="shared" si="9"/>
        <v>1</v>
      </c>
      <c r="AP76" s="9" t="s">
        <v>233</v>
      </c>
      <c r="AQ76" s="8">
        <v>4433.0</v>
      </c>
      <c r="AR76" s="8" t="s">
        <v>1057</v>
      </c>
      <c r="AS76" s="10">
        <v>1.629474621422E12</v>
      </c>
    </row>
    <row r="77">
      <c r="E77" s="13"/>
      <c r="J77" s="13"/>
      <c r="O77" s="13"/>
      <c r="T77" s="13"/>
      <c r="Y77" s="13"/>
      <c r="AD77" s="13"/>
      <c r="AE77" s="8" t="b">
        <f t="shared" si="7"/>
        <v>1</v>
      </c>
      <c r="AF77" s="9" t="s">
        <v>203</v>
      </c>
      <c r="AG77" s="8">
        <v>954.0</v>
      </c>
      <c r="AH77" s="8" t="s">
        <v>1058</v>
      </c>
      <c r="AI77" s="10">
        <v>1.629473370881E12</v>
      </c>
      <c r="AJ77" s="8" t="b">
        <f t="shared" si="8"/>
        <v>1</v>
      </c>
      <c r="AK77" s="9" t="s">
        <v>47</v>
      </c>
      <c r="AL77" s="8">
        <v>286.0</v>
      </c>
      <c r="AM77" s="8" t="s">
        <v>1055</v>
      </c>
      <c r="AN77" s="10">
        <v>1.62947391095E12</v>
      </c>
      <c r="AO77" s="8" t="b">
        <f t="shared" si="9"/>
        <v>1</v>
      </c>
      <c r="AP77" s="9" t="s">
        <v>233</v>
      </c>
      <c r="AQ77" s="8">
        <v>962.0</v>
      </c>
      <c r="AR77" s="8" t="s">
        <v>1059</v>
      </c>
      <c r="AS77" s="10">
        <v>1.62947462238E12</v>
      </c>
    </row>
    <row r="78">
      <c r="E78" s="13"/>
      <c r="J78" s="13"/>
      <c r="O78" s="13"/>
      <c r="T78" s="13"/>
      <c r="W78" s="8"/>
      <c r="Y78" s="13"/>
      <c r="AD78" s="13"/>
      <c r="AE78" s="8" t="b">
        <f t="shared" si="7"/>
        <v>1</v>
      </c>
      <c r="AF78" s="9" t="s">
        <v>47</v>
      </c>
      <c r="AG78" s="8">
        <v>114.0</v>
      </c>
      <c r="AH78" s="8" t="s">
        <v>1058</v>
      </c>
      <c r="AI78" s="10">
        <v>1.629473370977E12</v>
      </c>
      <c r="AJ78" s="8" t="b">
        <f t="shared" si="8"/>
        <v>1</v>
      </c>
      <c r="AK78" s="9" t="s">
        <v>153</v>
      </c>
      <c r="AL78" s="8">
        <v>4132.0</v>
      </c>
      <c r="AM78" s="8" t="s">
        <v>1060</v>
      </c>
      <c r="AN78" s="10">
        <v>1.629473915084E12</v>
      </c>
      <c r="AS78" s="13"/>
    </row>
    <row r="79">
      <c r="E79" s="13"/>
      <c r="J79" s="13"/>
      <c r="O79" s="13"/>
      <c r="T79" s="13"/>
      <c r="Y79" s="13"/>
      <c r="AD79" s="13"/>
      <c r="AE79" s="8" t="b">
        <f t="shared" si="7"/>
        <v>1</v>
      </c>
      <c r="AF79" s="9" t="s">
        <v>151</v>
      </c>
      <c r="AG79" s="8">
        <v>627.0</v>
      </c>
      <c r="AH79" s="8" t="s">
        <v>1061</v>
      </c>
      <c r="AI79" s="10">
        <v>1.629473371609E12</v>
      </c>
      <c r="AJ79" s="8" t="b">
        <f t="shared" si="8"/>
        <v>1</v>
      </c>
      <c r="AK79" s="9" t="s">
        <v>218</v>
      </c>
      <c r="AL79" s="8">
        <v>886.0</v>
      </c>
      <c r="AM79" s="8" t="s">
        <v>1060</v>
      </c>
      <c r="AN79" s="10">
        <v>1.629473915969E12</v>
      </c>
      <c r="AS79" s="13"/>
    </row>
    <row r="80">
      <c r="E80" s="13"/>
      <c r="J80" s="13"/>
      <c r="O80" s="13"/>
      <c r="T80" s="13"/>
      <c r="Y80" s="13"/>
      <c r="AD80" s="13"/>
      <c r="AE80" s="8" t="b">
        <f t="shared" si="7"/>
        <v>1</v>
      </c>
      <c r="AF80" s="9" t="s">
        <v>176</v>
      </c>
      <c r="AG80" s="8">
        <v>971.0</v>
      </c>
      <c r="AH80" s="8" t="s">
        <v>1062</v>
      </c>
      <c r="AI80" s="10">
        <v>1.629473372576E12</v>
      </c>
      <c r="AJ80" s="8" t="b">
        <f t="shared" si="8"/>
        <v>1</v>
      </c>
      <c r="AK80" s="9" t="s">
        <v>151</v>
      </c>
      <c r="AL80" s="8">
        <v>385.0</v>
      </c>
      <c r="AM80" s="8" t="s">
        <v>1063</v>
      </c>
      <c r="AN80" s="10">
        <v>1.629473916352E12</v>
      </c>
      <c r="AS80" s="13"/>
    </row>
    <row r="81">
      <c r="E81" s="13"/>
      <c r="J81" s="13"/>
      <c r="O81" s="13"/>
      <c r="T81" s="13"/>
      <c r="Y81" s="13"/>
      <c r="AD81" s="13"/>
      <c r="AE81" s="8" t="b">
        <f t="shared" si="7"/>
        <v>1</v>
      </c>
      <c r="AF81" s="9" t="s">
        <v>203</v>
      </c>
      <c r="AG81" s="8">
        <v>445.0</v>
      </c>
      <c r="AH81" s="8" t="s">
        <v>1064</v>
      </c>
      <c r="AI81" s="10">
        <v>1.629473373023E12</v>
      </c>
      <c r="AJ81" s="8" t="b">
        <f t="shared" si="8"/>
        <v>1</v>
      </c>
      <c r="AK81" s="9" t="s">
        <v>188</v>
      </c>
      <c r="AL81" s="8">
        <v>106.0</v>
      </c>
      <c r="AM81" s="8" t="s">
        <v>1063</v>
      </c>
      <c r="AN81" s="10">
        <v>1.62947391647E12</v>
      </c>
      <c r="AS81" s="13"/>
    </row>
    <row r="82">
      <c r="E82" s="13"/>
      <c r="J82" s="13"/>
      <c r="O82" s="13"/>
      <c r="T82" s="13"/>
      <c r="Y82" s="13"/>
      <c r="AD82" s="13"/>
      <c r="AE82" s="8" t="b">
        <f t="shared" si="7"/>
        <v>1</v>
      </c>
      <c r="AF82" s="9" t="s">
        <v>188</v>
      </c>
      <c r="AG82" s="8">
        <v>86.0</v>
      </c>
      <c r="AH82" s="8" t="s">
        <v>1064</v>
      </c>
      <c r="AI82" s="10">
        <v>1.629473373121E12</v>
      </c>
      <c r="AJ82" s="8" t="b">
        <f t="shared" si="8"/>
        <v>1</v>
      </c>
      <c r="AK82" s="9" t="s">
        <v>233</v>
      </c>
      <c r="AL82" s="8">
        <v>299.0</v>
      </c>
      <c r="AM82" s="8" t="s">
        <v>1063</v>
      </c>
      <c r="AN82" s="10">
        <v>1.629473916758E12</v>
      </c>
      <c r="AS82" s="13"/>
    </row>
    <row r="83">
      <c r="E83" s="13"/>
      <c r="J83" s="13"/>
      <c r="O83" s="13"/>
      <c r="T83" s="13"/>
      <c r="Y83" s="13"/>
      <c r="AD83" s="13"/>
      <c r="AE83" s="8" t="b">
        <f t="shared" si="7"/>
        <v>1</v>
      </c>
      <c r="AF83" s="9" t="s">
        <v>47</v>
      </c>
      <c r="AG83" s="8">
        <v>342.0</v>
      </c>
      <c r="AH83" s="8" t="s">
        <v>1064</v>
      </c>
      <c r="AI83" s="10">
        <v>1.629473373451E12</v>
      </c>
      <c r="AN83" s="13"/>
      <c r="AS83" s="13"/>
    </row>
    <row r="84">
      <c r="E84" s="13"/>
      <c r="J84" s="13"/>
      <c r="O84" s="13"/>
      <c r="T84" s="13"/>
      <c r="Y84" s="13"/>
      <c r="AD84" s="13"/>
      <c r="AE84" s="8" t="b">
        <f t="shared" si="7"/>
        <v>1</v>
      </c>
      <c r="AF84" s="9" t="s">
        <v>195</v>
      </c>
      <c r="AG84" s="8">
        <v>652.0</v>
      </c>
      <c r="AH84" s="8" t="s">
        <v>1065</v>
      </c>
      <c r="AI84" s="10">
        <v>1.629473374104E12</v>
      </c>
      <c r="AN84" s="13"/>
      <c r="AS84" s="13"/>
    </row>
    <row r="85">
      <c r="E85" s="13"/>
      <c r="J85" s="13"/>
      <c r="O85" s="13"/>
      <c r="T85" s="13"/>
      <c r="Y85" s="13"/>
      <c r="AD85" s="13"/>
      <c r="AE85" s="8" t="b">
        <f t="shared" si="7"/>
        <v>1</v>
      </c>
      <c r="AF85" s="9" t="s">
        <v>62</v>
      </c>
      <c r="AG85" s="8">
        <v>248.0</v>
      </c>
      <c r="AH85" s="8" t="s">
        <v>1065</v>
      </c>
      <c r="AI85" s="10">
        <v>1.629473374352E12</v>
      </c>
      <c r="AN85" s="13"/>
      <c r="AS85" s="13"/>
    </row>
    <row r="86">
      <c r="E86" s="13"/>
      <c r="J86" s="13"/>
      <c r="O86" s="13"/>
      <c r="T86" s="13"/>
      <c r="Y86" s="13"/>
      <c r="AD86" s="13"/>
      <c r="AE86" s="8" t="b">
        <f t="shared" si="7"/>
        <v>1</v>
      </c>
      <c r="AF86" s="9" t="s">
        <v>47</v>
      </c>
      <c r="AG86" s="8">
        <v>289.0</v>
      </c>
      <c r="AH86" s="8" t="s">
        <v>1065</v>
      </c>
      <c r="AI86" s="10">
        <v>1.629473374638E12</v>
      </c>
      <c r="AN86" s="13"/>
      <c r="AS86" s="13"/>
    </row>
    <row r="87">
      <c r="E87" s="13"/>
      <c r="J87" s="13"/>
      <c r="O87" s="13"/>
      <c r="T87" s="13"/>
      <c r="Y87" s="13"/>
      <c r="AD87" s="13"/>
      <c r="AE87" s="8" t="b">
        <f t="shared" si="7"/>
        <v>1</v>
      </c>
      <c r="AF87" s="9" t="s">
        <v>97</v>
      </c>
      <c r="AG87" s="8">
        <v>726.0</v>
      </c>
      <c r="AH87" s="8" t="s">
        <v>1066</v>
      </c>
      <c r="AI87" s="10">
        <v>1.629473375365E12</v>
      </c>
      <c r="AN87" s="13"/>
      <c r="AS87" s="13"/>
    </row>
    <row r="88">
      <c r="E88" s="13"/>
      <c r="J88" s="13"/>
      <c r="O88" s="13"/>
      <c r="T88" s="13"/>
      <c r="Y88" s="13"/>
      <c r="AD88" s="13"/>
      <c r="AE88" s="8" t="b">
        <f t="shared" si="7"/>
        <v>1</v>
      </c>
      <c r="AF88" s="9" t="s">
        <v>60</v>
      </c>
      <c r="AG88" s="8">
        <v>300.0</v>
      </c>
      <c r="AH88" s="8" t="s">
        <v>1066</v>
      </c>
      <c r="AI88" s="10">
        <v>1.629473375679E12</v>
      </c>
      <c r="AN88" s="13"/>
      <c r="AS88" s="13"/>
    </row>
    <row r="89">
      <c r="E89" s="13"/>
      <c r="J89" s="13"/>
      <c r="O89" s="13"/>
      <c r="T89" s="13"/>
      <c r="Y89" s="13"/>
      <c r="AD89" s="13"/>
      <c r="AE89" s="8" t="b">
        <f t="shared" si="7"/>
        <v>1</v>
      </c>
      <c r="AF89" s="9" t="s">
        <v>47</v>
      </c>
      <c r="AG89" s="8">
        <v>448.0</v>
      </c>
      <c r="AH89" s="8" t="s">
        <v>1067</v>
      </c>
      <c r="AI89" s="10">
        <v>1.629473376111E12</v>
      </c>
      <c r="AN89" s="13"/>
      <c r="AS89" s="13"/>
    </row>
    <row r="90">
      <c r="E90" s="13"/>
      <c r="J90" s="13"/>
      <c r="O90" s="13"/>
      <c r="T90" s="13"/>
      <c r="Y90" s="13"/>
      <c r="AD90" s="13"/>
      <c r="AE90" s="8" t="b">
        <f t="shared" si="7"/>
        <v>1</v>
      </c>
      <c r="AF90" s="9" t="s">
        <v>220</v>
      </c>
      <c r="AG90" s="8">
        <v>1678.0</v>
      </c>
      <c r="AH90" s="8" t="s">
        <v>1068</v>
      </c>
      <c r="AI90" s="10">
        <v>1.629473377792E12</v>
      </c>
      <c r="AN90" s="13"/>
      <c r="AS90" s="13"/>
    </row>
    <row r="91">
      <c r="E91" s="13"/>
      <c r="J91" s="13"/>
      <c r="O91" s="13"/>
      <c r="T91" s="13"/>
      <c r="Y91" s="13"/>
      <c r="AD91" s="13"/>
      <c r="AE91" s="8" t="b">
        <f t="shared" si="7"/>
        <v>1</v>
      </c>
      <c r="AF91" s="9" t="s">
        <v>218</v>
      </c>
      <c r="AG91" s="8">
        <v>703.0</v>
      </c>
      <c r="AH91" s="8" t="s">
        <v>1069</v>
      </c>
      <c r="AI91" s="10">
        <v>1.629473378496E12</v>
      </c>
      <c r="AN91" s="13"/>
      <c r="AS91" s="13"/>
    </row>
    <row r="92">
      <c r="E92" s="13"/>
      <c r="J92" s="13"/>
      <c r="O92" s="13"/>
      <c r="T92" s="13"/>
      <c r="Y92" s="13"/>
      <c r="AD92" s="13"/>
      <c r="AE92" s="8" t="b">
        <f t="shared" si="7"/>
        <v>1</v>
      </c>
      <c r="AF92" s="9" t="s">
        <v>145</v>
      </c>
      <c r="AG92" s="8">
        <v>258.0</v>
      </c>
      <c r="AH92" s="8" t="s">
        <v>1069</v>
      </c>
      <c r="AI92" s="10">
        <v>1.629473378752E12</v>
      </c>
      <c r="AN92" s="13"/>
      <c r="AS92" s="13"/>
    </row>
    <row r="93">
      <c r="E93" s="13"/>
      <c r="J93" s="13"/>
      <c r="O93" s="13"/>
      <c r="T93" s="13"/>
      <c r="Y93" s="13"/>
      <c r="AD93" s="13"/>
      <c r="AE93" s="8" t="b">
        <f t="shared" si="7"/>
        <v>1</v>
      </c>
      <c r="AF93" s="9" t="s">
        <v>188</v>
      </c>
      <c r="AG93" s="8">
        <v>97.0</v>
      </c>
      <c r="AH93" s="8" t="s">
        <v>1069</v>
      </c>
      <c r="AI93" s="10">
        <v>1.629473378859E12</v>
      </c>
      <c r="AN93" s="13"/>
      <c r="AS93" s="13"/>
    </row>
    <row r="94">
      <c r="E94" s="13"/>
      <c r="J94" s="13"/>
      <c r="O94" s="13"/>
      <c r="T94" s="13"/>
      <c r="Y94" s="13"/>
      <c r="AD94" s="13"/>
      <c r="AE94" s="8" t="b">
        <f t="shared" si="7"/>
        <v>1</v>
      </c>
      <c r="AF94" s="9" t="s">
        <v>233</v>
      </c>
      <c r="AG94" s="8">
        <v>353.0</v>
      </c>
      <c r="AH94" s="8" t="s">
        <v>1070</v>
      </c>
      <c r="AI94" s="10">
        <v>1.629473379202E12</v>
      </c>
      <c r="AN94" s="13"/>
      <c r="AS94" s="13"/>
    </row>
    <row r="95">
      <c r="E95" s="13"/>
      <c r="J95" s="13"/>
      <c r="O95" s="13"/>
      <c r="T95" s="13"/>
      <c r="Y95" s="13"/>
      <c r="AD95" s="13"/>
      <c r="AI95" s="13"/>
      <c r="AN95" s="13"/>
      <c r="AS95" s="13"/>
    </row>
    <row r="96">
      <c r="E96" s="13"/>
      <c r="J96" s="13"/>
      <c r="O96" s="13"/>
      <c r="T96" s="13"/>
      <c r="Y96" s="13"/>
      <c r="AD96" s="13"/>
      <c r="AI96" s="13"/>
      <c r="AN96" s="13"/>
      <c r="AS96" s="13"/>
    </row>
    <row r="97">
      <c r="E97" s="13"/>
      <c r="J97" s="13"/>
      <c r="O97" s="13"/>
      <c r="T97" s="13"/>
      <c r="Y97" s="13"/>
      <c r="AD97" s="13"/>
      <c r="AI97" s="13"/>
      <c r="AN97" s="13"/>
      <c r="AS97" s="13"/>
    </row>
    <row r="98">
      <c r="E98" s="13"/>
      <c r="J98" s="13"/>
      <c r="O98" s="13"/>
      <c r="T98" s="13"/>
      <c r="Y98" s="13"/>
      <c r="AD98" s="13"/>
      <c r="AI98" s="13"/>
      <c r="AN98" s="13"/>
      <c r="AS98" s="13"/>
    </row>
    <row r="99">
      <c r="E99" s="13"/>
      <c r="J99" s="13"/>
      <c r="O99" s="13"/>
      <c r="T99" s="13"/>
      <c r="Y99" s="13"/>
      <c r="AD99" s="13"/>
      <c r="AI99" s="13"/>
      <c r="AN99" s="13"/>
      <c r="AS99" s="13"/>
    </row>
    <row r="100">
      <c r="A100" s="4"/>
      <c r="B100" s="15" t="s">
        <v>269</v>
      </c>
      <c r="C100" s="15"/>
      <c r="E100" s="13"/>
      <c r="F100" s="16"/>
      <c r="G100" s="15" t="s">
        <v>269</v>
      </c>
      <c r="H100" s="15"/>
      <c r="J100" s="13"/>
      <c r="K100" s="16"/>
      <c r="L100" s="15" t="s">
        <v>269</v>
      </c>
      <c r="M100" s="15"/>
      <c r="O100" s="13"/>
      <c r="P100" s="16"/>
      <c r="Q100" s="15" t="s">
        <v>269</v>
      </c>
      <c r="R100" s="15"/>
      <c r="T100" s="13"/>
      <c r="U100" s="16"/>
      <c r="V100" s="15" t="s">
        <v>269</v>
      </c>
      <c r="W100" s="15"/>
      <c r="Y100" s="13"/>
      <c r="Z100" s="16"/>
      <c r="AA100" s="15" t="s">
        <v>269</v>
      </c>
      <c r="AB100" s="15"/>
      <c r="AD100" s="13"/>
      <c r="AE100" s="16"/>
      <c r="AF100" s="15" t="s">
        <v>269</v>
      </c>
      <c r="AG100" s="15"/>
      <c r="AI100" s="13"/>
      <c r="AJ100" s="16"/>
      <c r="AK100" s="15" t="s">
        <v>269</v>
      </c>
      <c r="AL100" s="15"/>
      <c r="AN100" s="13"/>
      <c r="AO100" s="16"/>
      <c r="AP100" s="15" t="s">
        <v>269</v>
      </c>
      <c r="AQ100" s="15"/>
      <c r="AS100" s="13"/>
    </row>
    <row r="101">
      <c r="A101" s="21"/>
      <c r="B101" s="21" t="s">
        <v>270</v>
      </c>
      <c r="C101" s="19">
        <f> AVERAGE(C4:C99)</f>
        <v>561.6851852</v>
      </c>
      <c r="E101" s="13"/>
      <c r="F101" s="21"/>
      <c r="G101" s="21" t="s">
        <v>270</v>
      </c>
      <c r="H101" s="19">
        <f> AVERAGE(H4:H99)</f>
        <v>535.5070423</v>
      </c>
      <c r="J101" s="13"/>
      <c r="K101" s="21"/>
      <c r="L101" s="21" t="s">
        <v>270</v>
      </c>
      <c r="M101" s="19">
        <f> AVERAGE(M4:M99)</f>
        <v>557.35</v>
      </c>
      <c r="O101" s="13"/>
      <c r="P101" s="20"/>
      <c r="Q101" s="21" t="s">
        <v>270</v>
      </c>
      <c r="R101" s="19">
        <f> AVERAGE(R4:R99)</f>
        <v>509.5714286</v>
      </c>
      <c r="T101" s="13"/>
      <c r="U101" s="21"/>
      <c r="V101" s="21" t="s">
        <v>270</v>
      </c>
      <c r="W101" s="19">
        <f> AVERAGE(W4:W99)</f>
        <v>476.109589</v>
      </c>
      <c r="Y101" s="13"/>
      <c r="Z101" s="21"/>
      <c r="AA101" s="21" t="s">
        <v>270</v>
      </c>
      <c r="AB101" s="19">
        <f> AVERAGE(AB4:AB99)</f>
        <v>597.3939394</v>
      </c>
      <c r="AD101" s="13"/>
      <c r="AE101" s="21"/>
      <c r="AF101" s="21" t="s">
        <v>270</v>
      </c>
      <c r="AG101" s="19">
        <f> AVERAGE(AG4:AG99)</f>
        <v>505.5714286</v>
      </c>
      <c r="AI101" s="13"/>
      <c r="AJ101" s="21"/>
      <c r="AK101" s="21" t="s">
        <v>270</v>
      </c>
      <c r="AL101" s="19">
        <f> AVERAGE(AL4:AL99)</f>
        <v>559.7974684</v>
      </c>
      <c r="AN101" s="13"/>
      <c r="AO101" s="21"/>
      <c r="AP101" s="21" t="s">
        <v>270</v>
      </c>
      <c r="AQ101" s="19">
        <f> AVERAGE(AQ4:AQ99)</f>
        <v>604.4594595</v>
      </c>
      <c r="AS101" s="13"/>
    </row>
    <row r="102">
      <c r="A102" s="18"/>
      <c r="B102" s="18" t="s">
        <v>271</v>
      </c>
      <c r="C102" s="22">
        <f>STDEV(C4:C99)</f>
        <v>788.2131649</v>
      </c>
      <c r="E102" s="13"/>
      <c r="F102" s="18"/>
      <c r="G102" s="18" t="s">
        <v>271</v>
      </c>
      <c r="H102" s="22">
        <f>STDEV(H4:H99)</f>
        <v>671.8874666</v>
      </c>
      <c r="J102" s="13"/>
      <c r="K102" s="18"/>
      <c r="L102" s="18" t="s">
        <v>271</v>
      </c>
      <c r="M102" s="22">
        <f>STDEV(M4:M99)</f>
        <v>690.0363986</v>
      </c>
      <c r="O102" s="13"/>
      <c r="P102" s="20"/>
      <c r="Q102" s="18" t="s">
        <v>271</v>
      </c>
      <c r="R102" s="22">
        <f>STDEV(R4:R99)</f>
        <v>592.5873885</v>
      </c>
      <c r="T102" s="13"/>
      <c r="U102" s="18"/>
      <c r="V102" s="18" t="s">
        <v>271</v>
      </c>
      <c r="W102" s="22">
        <f>STDEV(W4:W99)</f>
        <v>654.5909996</v>
      </c>
      <c r="Y102" s="13"/>
      <c r="Z102" s="18"/>
      <c r="AA102" s="18" t="s">
        <v>271</v>
      </c>
      <c r="AB102" s="22">
        <f>STDEV(AB4:AB99)</f>
        <v>777.7712909</v>
      </c>
      <c r="AD102" s="13"/>
      <c r="AE102" s="18"/>
      <c r="AF102" s="18" t="s">
        <v>271</v>
      </c>
      <c r="AG102" s="22">
        <f>STDEV(AG4:AG99)</f>
        <v>985.6222642</v>
      </c>
      <c r="AI102" s="13"/>
      <c r="AJ102" s="18"/>
      <c r="AK102" s="18" t="s">
        <v>271</v>
      </c>
      <c r="AL102" s="22">
        <f>STDEV(AL4:AL99)</f>
        <v>929.944062</v>
      </c>
      <c r="AN102" s="13"/>
      <c r="AO102" s="18"/>
      <c r="AP102" s="18" t="s">
        <v>271</v>
      </c>
      <c r="AQ102" s="22">
        <f>STDEV(AQ4:AQ99)</f>
        <v>880.6648203</v>
      </c>
      <c r="AS102" s="13"/>
    </row>
    <row r="103">
      <c r="A103" s="21"/>
      <c r="B103" s="21" t="s">
        <v>272</v>
      </c>
      <c r="C103" s="22">
        <f>MEDIAN(C4:C99)</f>
        <v>254.5</v>
      </c>
      <c r="E103" s="13"/>
      <c r="F103" s="21"/>
      <c r="G103" s="21" t="s">
        <v>272</v>
      </c>
      <c r="H103" s="22">
        <f>MEDIAN(H4:H99)</f>
        <v>340</v>
      </c>
      <c r="J103" s="13"/>
      <c r="K103" s="21"/>
      <c r="L103" s="21" t="s">
        <v>272</v>
      </c>
      <c r="M103" s="22">
        <f>MEDIAN(M4:M99)</f>
        <v>289.5</v>
      </c>
      <c r="O103" s="13"/>
      <c r="P103" s="20"/>
      <c r="Q103" s="21" t="s">
        <v>272</v>
      </c>
      <c r="R103" s="22">
        <f>MEDIAN(R4:R99)</f>
        <v>262.5</v>
      </c>
      <c r="T103" s="13"/>
      <c r="U103" s="21"/>
      <c r="V103" s="21" t="s">
        <v>272</v>
      </c>
      <c r="W103" s="22">
        <f>MEDIAN(W4:W99)</f>
        <v>283</v>
      </c>
      <c r="Y103" s="13"/>
      <c r="Z103" s="21"/>
      <c r="AA103" s="21" t="s">
        <v>272</v>
      </c>
      <c r="AB103" s="22">
        <f>MEDIAN(AB4:AB99)</f>
        <v>280</v>
      </c>
      <c r="AD103" s="13"/>
      <c r="AE103" s="21"/>
      <c r="AF103" s="21" t="s">
        <v>272</v>
      </c>
      <c r="AG103" s="22">
        <f>MEDIAN(AG4:AG99)</f>
        <v>264</v>
      </c>
      <c r="AI103" s="13"/>
      <c r="AJ103" s="21"/>
      <c r="AK103" s="21" t="s">
        <v>272</v>
      </c>
      <c r="AL103" s="22">
        <f>MEDIAN(AL4:AL99)</f>
        <v>267</v>
      </c>
      <c r="AN103" s="13"/>
      <c r="AO103" s="21"/>
      <c r="AP103" s="21" t="s">
        <v>272</v>
      </c>
      <c r="AQ103" s="22">
        <f>MEDIAN(AQ4:AQ99)</f>
        <v>314.5</v>
      </c>
      <c r="AS103" s="13"/>
    </row>
    <row r="104">
      <c r="A104" s="21"/>
      <c r="B104" s="21" t="s">
        <v>273</v>
      </c>
      <c r="C104" s="22">
        <f>min(C4:C99)</f>
        <v>86</v>
      </c>
      <c r="E104" s="13"/>
      <c r="F104" s="21"/>
      <c r="G104" s="21" t="s">
        <v>273</v>
      </c>
      <c r="H104" s="22">
        <f>min(H4:H99)</f>
        <v>45</v>
      </c>
      <c r="J104" s="13"/>
      <c r="K104" s="21"/>
      <c r="L104" s="21" t="s">
        <v>273</v>
      </c>
      <c r="M104" s="22">
        <f>min(M4:M99)</f>
        <v>80</v>
      </c>
      <c r="O104" s="13"/>
      <c r="P104" s="20"/>
      <c r="Q104" s="21" t="s">
        <v>273</v>
      </c>
      <c r="R104" s="22">
        <f>min(R4:R99)</f>
        <v>59</v>
      </c>
      <c r="T104" s="13"/>
      <c r="U104" s="21"/>
      <c r="V104" s="21" t="s">
        <v>273</v>
      </c>
      <c r="W104" s="22">
        <f>min(W4:W99)</f>
        <v>67</v>
      </c>
      <c r="Y104" s="13"/>
      <c r="Z104" s="21"/>
      <c r="AA104" s="21" t="s">
        <v>273</v>
      </c>
      <c r="AB104" s="22">
        <f>min(AB4:AB99)</f>
        <v>89</v>
      </c>
      <c r="AD104" s="13"/>
      <c r="AE104" s="21"/>
      <c r="AF104" s="21" t="s">
        <v>273</v>
      </c>
      <c r="AG104" s="22">
        <f>min(AG4:AG99)</f>
        <v>40</v>
      </c>
      <c r="AI104" s="13"/>
      <c r="AJ104" s="21"/>
      <c r="AK104" s="21" t="s">
        <v>273</v>
      </c>
      <c r="AL104" s="22">
        <f>min(AL4:AL99)</f>
        <v>67</v>
      </c>
      <c r="AN104" s="13"/>
      <c r="AO104" s="21"/>
      <c r="AP104" s="21" t="s">
        <v>273</v>
      </c>
      <c r="AQ104" s="22">
        <f>min(AQ4:AQ99)</f>
        <v>73</v>
      </c>
      <c r="AS104" s="13"/>
    </row>
    <row r="105">
      <c r="A105" s="21"/>
      <c r="B105" s="21" t="s">
        <v>274</v>
      </c>
      <c r="C105" s="22">
        <f>max(C4:C99)</f>
        <v>4106</v>
      </c>
      <c r="E105" s="13"/>
      <c r="F105" s="21"/>
      <c r="G105" s="21" t="s">
        <v>274</v>
      </c>
      <c r="H105" s="22">
        <f>max(H4:H99)</f>
        <v>3577</v>
      </c>
      <c r="J105" s="13"/>
      <c r="K105" s="21"/>
      <c r="L105" s="21" t="s">
        <v>274</v>
      </c>
      <c r="M105" s="22">
        <f>max(M4:M99)</f>
        <v>2807</v>
      </c>
      <c r="O105" s="13"/>
      <c r="P105" s="20"/>
      <c r="Q105" s="21" t="s">
        <v>274</v>
      </c>
      <c r="R105" s="22">
        <f>max(R4:R99)</f>
        <v>2911</v>
      </c>
      <c r="T105" s="13"/>
      <c r="U105" s="21"/>
      <c r="V105" s="21" t="s">
        <v>274</v>
      </c>
      <c r="W105" s="22">
        <f>max(W4:W99)</f>
        <v>4524</v>
      </c>
      <c r="Y105" s="13"/>
      <c r="Z105" s="21"/>
      <c r="AA105" s="21" t="s">
        <v>274</v>
      </c>
      <c r="AB105" s="22">
        <f>max(AB4:AB99)</f>
        <v>4739</v>
      </c>
      <c r="AD105" s="13"/>
      <c r="AE105" s="21"/>
      <c r="AF105" s="21" t="s">
        <v>274</v>
      </c>
      <c r="AG105" s="22">
        <f>max(AG4:AG99)</f>
        <v>8972</v>
      </c>
      <c r="AI105" s="13"/>
      <c r="AJ105" s="21"/>
      <c r="AK105" s="21" t="s">
        <v>274</v>
      </c>
      <c r="AL105" s="22">
        <f>max(AL4:AL99)</f>
        <v>6619</v>
      </c>
      <c r="AN105" s="13"/>
      <c r="AO105" s="21"/>
      <c r="AP105" s="21" t="s">
        <v>274</v>
      </c>
      <c r="AQ105" s="22">
        <f>max(AQ4:AQ99)</f>
        <v>5561</v>
      </c>
      <c r="AS105" s="13"/>
    </row>
    <row r="106">
      <c r="A106" s="21"/>
      <c r="B106" s="21" t="s">
        <v>275</v>
      </c>
      <c r="C106" s="22">
        <f>sum(C4:C99)/1000</f>
        <v>30.331</v>
      </c>
      <c r="E106" s="13"/>
      <c r="F106" s="21"/>
      <c r="G106" s="21" t="s">
        <v>275</v>
      </c>
      <c r="H106" s="22">
        <f>sum(H4:H99)/1000</f>
        <v>38.021</v>
      </c>
      <c r="J106" s="13"/>
      <c r="K106" s="21"/>
      <c r="L106" s="21" t="s">
        <v>275</v>
      </c>
      <c r="M106" s="22">
        <f>sum(M4:M99)/1000</f>
        <v>33.441</v>
      </c>
      <c r="O106" s="13"/>
      <c r="P106" s="20"/>
      <c r="Q106" s="21" t="s">
        <v>275</v>
      </c>
      <c r="R106" s="22">
        <f>sum(R4:R99)/1000</f>
        <v>28.536</v>
      </c>
      <c r="T106" s="13"/>
      <c r="U106" s="21"/>
      <c r="V106" s="21" t="s">
        <v>275</v>
      </c>
      <c r="W106" s="22">
        <f>sum(W4:W99)/1000</f>
        <v>34.756</v>
      </c>
      <c r="Y106" s="13"/>
      <c r="Z106" s="21"/>
      <c r="AA106" s="21" t="s">
        <v>275</v>
      </c>
      <c r="AB106" s="22">
        <f>sum(AB4:AB99)/1000</f>
        <v>39.428</v>
      </c>
      <c r="AD106" s="13"/>
      <c r="AE106" s="21"/>
      <c r="AF106" s="21" t="s">
        <v>275</v>
      </c>
      <c r="AG106" s="22">
        <f>sum(AG4:AG99)/1000</f>
        <v>46.007</v>
      </c>
      <c r="AI106" s="13"/>
      <c r="AJ106" s="21"/>
      <c r="AK106" s="21" t="s">
        <v>275</v>
      </c>
      <c r="AL106" s="22">
        <f>sum(AL4:AL99)/1000</f>
        <v>44.224</v>
      </c>
      <c r="AN106" s="13"/>
      <c r="AO106" s="21"/>
      <c r="AP106" s="21" t="s">
        <v>275</v>
      </c>
      <c r="AQ106" s="22">
        <f>sum(AQ4:AQ99)/1000</f>
        <v>44.73</v>
      </c>
      <c r="AS106" s="13"/>
    </row>
    <row r="107">
      <c r="A107" s="21"/>
      <c r="B107" s="21" t="s">
        <v>276</v>
      </c>
      <c r="C107" s="22">
        <f>COUNTA(C4:C99)+1</f>
        <v>55</v>
      </c>
      <c r="E107" s="13"/>
      <c r="F107" s="21"/>
      <c r="G107" s="21" t="s">
        <v>276</v>
      </c>
      <c r="H107" s="22">
        <f>COUNTA(H4:H99)+1</f>
        <v>72</v>
      </c>
      <c r="J107" s="13"/>
      <c r="K107" s="21"/>
      <c r="L107" s="21" t="s">
        <v>276</v>
      </c>
      <c r="M107" s="22">
        <f>COUNTA(M4:M99)+1</f>
        <v>61</v>
      </c>
      <c r="O107" s="13"/>
      <c r="P107" s="20"/>
      <c r="Q107" s="21" t="s">
        <v>276</v>
      </c>
      <c r="R107" s="22">
        <f>COUNTA(R4:R99)+1</f>
        <v>57</v>
      </c>
      <c r="T107" s="13"/>
      <c r="U107" s="21"/>
      <c r="V107" s="21" t="s">
        <v>276</v>
      </c>
      <c r="W107" s="22">
        <f>COUNTA(W4:W78)+1</f>
        <v>74</v>
      </c>
      <c r="Y107" s="13"/>
      <c r="Z107" s="21"/>
      <c r="AA107" s="21" t="s">
        <v>276</v>
      </c>
      <c r="AB107" s="22">
        <f>COUNTA(AB4:AB99)+1</f>
        <v>67</v>
      </c>
      <c r="AD107" s="13"/>
      <c r="AE107" s="21"/>
      <c r="AF107" s="21" t="s">
        <v>276</v>
      </c>
      <c r="AG107" s="22">
        <f>COUNTA(AG4:AG99)+1</f>
        <v>92</v>
      </c>
      <c r="AI107" s="13"/>
      <c r="AJ107" s="21"/>
      <c r="AK107" s="21" t="s">
        <v>276</v>
      </c>
      <c r="AL107" s="22">
        <f>COUNTA(AL4:AL99)+1</f>
        <v>80</v>
      </c>
      <c r="AN107" s="13"/>
      <c r="AO107" s="21"/>
      <c r="AP107" s="21" t="s">
        <v>276</v>
      </c>
      <c r="AQ107" s="22">
        <f>COUNTA(AQ4:AQ99)+1</f>
        <v>75</v>
      </c>
      <c r="AS107" s="13"/>
    </row>
    <row r="108">
      <c r="A108" s="21"/>
      <c r="B108" s="21" t="s">
        <v>277</v>
      </c>
      <c r="C108" s="23">
        <f>C110+C109+C111+C112</f>
        <v>55</v>
      </c>
      <c r="E108" s="13"/>
      <c r="F108" s="21"/>
      <c r="G108" s="21" t="s">
        <v>277</v>
      </c>
      <c r="H108" s="23">
        <f>H110+H109+H111+H112</f>
        <v>72</v>
      </c>
      <c r="J108" s="13"/>
      <c r="K108" s="21"/>
      <c r="L108" s="21" t="s">
        <v>277</v>
      </c>
      <c r="M108" s="23">
        <f>M110+M109+M111+M112</f>
        <v>61</v>
      </c>
      <c r="O108" s="13"/>
      <c r="P108" s="17"/>
      <c r="Q108" s="24" t="s">
        <v>277</v>
      </c>
      <c r="R108" s="23">
        <f>R110+R109+R111+R112</f>
        <v>60</v>
      </c>
      <c r="T108" s="13"/>
      <c r="U108" s="21"/>
      <c r="V108" s="21" t="s">
        <v>277</v>
      </c>
      <c r="W108" s="23">
        <f>W110+W109+W111+W112</f>
        <v>72</v>
      </c>
      <c r="Y108" s="13"/>
      <c r="Z108" s="21"/>
      <c r="AA108" s="21" t="s">
        <v>277</v>
      </c>
      <c r="AB108" s="23">
        <f>AB110+AB109+AB111+AB112</f>
        <v>70</v>
      </c>
      <c r="AD108" s="13"/>
      <c r="AE108" s="21"/>
      <c r="AF108" s="21" t="s">
        <v>277</v>
      </c>
      <c r="AG108" s="23">
        <f>AG110+AG109+AG111+AG112</f>
        <v>92</v>
      </c>
      <c r="AI108" s="13"/>
      <c r="AJ108" s="21"/>
      <c r="AK108" s="21" t="s">
        <v>277</v>
      </c>
      <c r="AL108" s="23">
        <f>AL110+AL109+AL111+AL112</f>
        <v>80</v>
      </c>
      <c r="AN108" s="13"/>
      <c r="AO108" s="21"/>
      <c r="AP108" s="21" t="s">
        <v>277</v>
      </c>
      <c r="AQ108" s="23">
        <f>AQ110+AQ109+AQ111+AQ112</f>
        <v>78</v>
      </c>
      <c r="AS108" s="13"/>
    </row>
    <row r="109">
      <c r="A109" s="21"/>
      <c r="B109" s="43" t="s">
        <v>278</v>
      </c>
      <c r="C109" s="14">
        <f>(C107-55)/2</f>
        <v>0</v>
      </c>
      <c r="E109" s="13"/>
      <c r="F109" s="44"/>
      <c r="G109" s="43" t="s">
        <v>278</v>
      </c>
      <c r="H109" s="14">
        <f>(H107-60)/2</f>
        <v>6</v>
      </c>
      <c r="J109" s="13"/>
      <c r="K109" s="44"/>
      <c r="L109" s="43" t="s">
        <v>278</v>
      </c>
      <c r="M109" s="14">
        <f>(M107-61)/2</f>
        <v>0</v>
      </c>
      <c r="O109" s="13"/>
      <c r="P109" s="8"/>
      <c r="Q109" s="28" t="s">
        <v>278</v>
      </c>
      <c r="R109" s="30">
        <f>(R107-57)/2</f>
        <v>0</v>
      </c>
      <c r="T109" s="13"/>
      <c r="U109" s="44"/>
      <c r="V109" s="43" t="s">
        <v>278</v>
      </c>
      <c r="W109" s="8">
        <f>(H107-60)/2</f>
        <v>6</v>
      </c>
      <c r="Y109" s="13"/>
      <c r="Z109" s="44"/>
      <c r="AA109" s="43" t="s">
        <v>278</v>
      </c>
      <c r="AB109" s="30">
        <f>(AB107-57)/2</f>
        <v>5</v>
      </c>
      <c r="AD109" s="13"/>
      <c r="AE109" s="44"/>
      <c r="AF109" s="43" t="s">
        <v>278</v>
      </c>
      <c r="AG109" s="14">
        <f>(AG107-60)/2</f>
        <v>16</v>
      </c>
      <c r="AI109" s="13"/>
      <c r="AJ109" s="44"/>
      <c r="AK109" s="43" t="s">
        <v>278</v>
      </c>
      <c r="AL109" s="14">
        <f>(AL107-60)/2</f>
        <v>10</v>
      </c>
      <c r="AN109" s="13"/>
      <c r="AO109" s="44"/>
      <c r="AP109" s="43" t="s">
        <v>278</v>
      </c>
      <c r="AQ109" s="30">
        <f>(AQ107-57)/2</f>
        <v>9</v>
      </c>
      <c r="AS109" s="13"/>
    </row>
    <row r="110">
      <c r="A110" s="18"/>
      <c r="B110" s="18" t="s">
        <v>282</v>
      </c>
      <c r="C110" s="31">
        <v>55.0</v>
      </c>
      <c r="E110" s="13"/>
      <c r="F110" s="18"/>
      <c r="G110" s="18" t="s">
        <v>282</v>
      </c>
      <c r="H110" s="31">
        <v>60.0</v>
      </c>
      <c r="J110" s="13"/>
      <c r="K110" s="18"/>
      <c r="L110" s="18" t="s">
        <v>282</v>
      </c>
      <c r="M110" s="31">
        <v>61.0</v>
      </c>
      <c r="O110" s="13"/>
      <c r="Q110" s="32" t="s">
        <v>282</v>
      </c>
      <c r="R110" s="31">
        <v>60.0</v>
      </c>
      <c r="T110" s="13"/>
      <c r="U110" s="18"/>
      <c r="V110" s="18" t="s">
        <v>282</v>
      </c>
      <c r="W110" s="31">
        <v>60.0</v>
      </c>
      <c r="Y110" s="13"/>
      <c r="Z110" s="18"/>
      <c r="AA110" s="18" t="s">
        <v>282</v>
      </c>
      <c r="AB110" s="31">
        <v>60.0</v>
      </c>
      <c r="AD110" s="13"/>
      <c r="AE110" s="18"/>
      <c r="AF110" s="18" t="s">
        <v>282</v>
      </c>
      <c r="AG110" s="31">
        <v>60.0</v>
      </c>
      <c r="AI110" s="13"/>
      <c r="AJ110" s="18"/>
      <c r="AK110" s="18" t="s">
        <v>282</v>
      </c>
      <c r="AL110" s="31">
        <v>60.0</v>
      </c>
      <c r="AN110" s="13"/>
      <c r="AO110" s="18"/>
      <c r="AP110" s="18" t="s">
        <v>282</v>
      </c>
      <c r="AQ110" s="31">
        <v>60.0</v>
      </c>
      <c r="AS110" s="13"/>
    </row>
    <row r="111">
      <c r="A111" s="21"/>
      <c r="B111" s="21" t="s">
        <v>283</v>
      </c>
      <c r="C111" s="31">
        <f>C109</f>
        <v>0</v>
      </c>
      <c r="E111" s="13"/>
      <c r="F111" s="21"/>
      <c r="G111" s="21" t="s">
        <v>283</v>
      </c>
      <c r="H111" s="31">
        <f>H109</f>
        <v>6</v>
      </c>
      <c r="J111" s="13"/>
      <c r="K111" s="21"/>
      <c r="L111" s="21" t="s">
        <v>283</v>
      </c>
      <c r="M111" s="31">
        <f>M109</f>
        <v>0</v>
      </c>
      <c r="O111" s="13"/>
      <c r="Q111" s="26" t="s">
        <v>283</v>
      </c>
      <c r="R111" s="31">
        <f>R109</f>
        <v>0</v>
      </c>
      <c r="T111" s="13"/>
      <c r="U111" s="21"/>
      <c r="V111" s="21" t="s">
        <v>283</v>
      </c>
      <c r="W111" s="31">
        <f>W109</f>
        <v>6</v>
      </c>
      <c r="Y111" s="13"/>
      <c r="Z111" s="21"/>
      <c r="AA111" s="21" t="s">
        <v>283</v>
      </c>
      <c r="AB111" s="31">
        <f>AB109</f>
        <v>5</v>
      </c>
      <c r="AD111" s="13"/>
      <c r="AE111" s="21"/>
      <c r="AF111" s="21" t="s">
        <v>283</v>
      </c>
      <c r="AG111" s="31">
        <f>AG109</f>
        <v>16</v>
      </c>
      <c r="AI111" s="13"/>
      <c r="AJ111" s="21"/>
      <c r="AK111" s="21" t="s">
        <v>283</v>
      </c>
      <c r="AL111" s="31">
        <f>AL109</f>
        <v>10</v>
      </c>
      <c r="AN111" s="13"/>
      <c r="AO111" s="21"/>
      <c r="AP111" s="21" t="s">
        <v>283</v>
      </c>
      <c r="AQ111" s="31">
        <f>AQ109</f>
        <v>9</v>
      </c>
      <c r="AS111" s="13"/>
    </row>
    <row r="112">
      <c r="A112" s="21"/>
      <c r="B112" s="21" t="s">
        <v>284</v>
      </c>
      <c r="C112" s="31">
        <v>0.0</v>
      </c>
      <c r="E112" s="13"/>
      <c r="F112" s="21"/>
      <c r="G112" s="21" t="s">
        <v>284</v>
      </c>
      <c r="H112" s="31">
        <v>0.0</v>
      </c>
      <c r="J112" s="13"/>
      <c r="K112" s="21"/>
      <c r="L112" s="21" t="s">
        <v>284</v>
      </c>
      <c r="M112" s="31">
        <v>0.0</v>
      </c>
      <c r="O112" s="13"/>
      <c r="Q112" s="26" t="s">
        <v>284</v>
      </c>
      <c r="R112" s="31">
        <v>0.0</v>
      </c>
      <c r="T112" s="13"/>
      <c r="U112" s="21"/>
      <c r="V112" s="21" t="s">
        <v>284</v>
      </c>
      <c r="W112" s="31">
        <v>0.0</v>
      </c>
      <c r="Y112" s="13"/>
      <c r="Z112" s="21"/>
      <c r="AA112" s="21" t="s">
        <v>284</v>
      </c>
      <c r="AB112" s="31">
        <v>0.0</v>
      </c>
      <c r="AD112" s="13"/>
      <c r="AE112" s="21"/>
      <c r="AF112" s="21" t="s">
        <v>284</v>
      </c>
      <c r="AG112" s="31">
        <v>0.0</v>
      </c>
      <c r="AI112" s="13"/>
      <c r="AJ112" s="21"/>
      <c r="AK112" s="21" t="s">
        <v>284</v>
      </c>
      <c r="AL112" s="31">
        <v>0.0</v>
      </c>
      <c r="AN112" s="13"/>
      <c r="AO112" s="21"/>
      <c r="AP112" s="21" t="s">
        <v>284</v>
      </c>
      <c r="AQ112" s="31">
        <v>0.0</v>
      </c>
      <c r="AS112" s="13"/>
    </row>
    <row r="113">
      <c r="A113" s="18"/>
      <c r="B113" s="18" t="s">
        <v>286</v>
      </c>
      <c r="C113" s="31">
        <f>COUNTIF(A3:A94,FALSE)-4+5+2</f>
        <v>11</v>
      </c>
      <c r="E113" s="13"/>
      <c r="F113" s="18"/>
      <c r="G113" s="18" t="s">
        <v>286</v>
      </c>
      <c r="H113" s="46">
        <f>COUNTIF(F3:F94,FALSE)-1+3</f>
        <v>11</v>
      </c>
      <c r="J113" s="13"/>
      <c r="K113" s="18"/>
      <c r="L113" s="18" t="s">
        <v>286</v>
      </c>
      <c r="M113" s="31">
        <f>COUNTIF(K3:K94,FALSE)-4+5+2</f>
        <v>11</v>
      </c>
      <c r="O113" s="13"/>
      <c r="Q113" s="32" t="s">
        <v>286</v>
      </c>
      <c r="R113" s="31">
        <f>COUNTIF(P3:P94,FALSE)-4+5+2</f>
        <v>11</v>
      </c>
      <c r="T113" s="13"/>
      <c r="U113" s="18"/>
      <c r="V113" s="18" t="s">
        <v>286</v>
      </c>
      <c r="W113" s="31">
        <f>COUNTIF(U3:U94,FALSE)-1-4+5+2</f>
        <v>11</v>
      </c>
      <c r="Y113" s="13"/>
      <c r="Z113" s="18"/>
      <c r="AA113" s="18" t="s">
        <v>286</v>
      </c>
      <c r="AB113" s="31">
        <f>COUNTIF(Z3:Z94,FALSE)-4+5+2</f>
        <v>11</v>
      </c>
      <c r="AD113" s="13"/>
      <c r="AE113" s="18"/>
      <c r="AF113" s="18" t="s">
        <v>286</v>
      </c>
      <c r="AG113" s="31">
        <f>COUNTIF(AE3:AE94,FALSE)-1-4+2+5+2</f>
        <v>15</v>
      </c>
      <c r="AI113" s="13"/>
      <c r="AJ113" s="18"/>
      <c r="AK113" s="18" t="s">
        <v>286</v>
      </c>
      <c r="AL113" s="31">
        <f>COUNTIF(AJ3:AJ94,FALSE)-3+2</f>
        <v>14</v>
      </c>
      <c r="AN113" s="13"/>
      <c r="AO113" s="18"/>
      <c r="AP113" s="18" t="s">
        <v>286</v>
      </c>
      <c r="AQ113" s="31">
        <f>COUNTIF(AO3:AO94,FALSE)+5+1</f>
        <v>16</v>
      </c>
      <c r="AS113" s="13"/>
    </row>
    <row r="114">
      <c r="A114" s="21"/>
      <c r="B114" s="21" t="s">
        <v>287</v>
      </c>
      <c r="C114" s="35">
        <f>C108+C113</f>
        <v>66</v>
      </c>
      <c r="E114" s="13"/>
      <c r="F114" s="21"/>
      <c r="G114" s="21" t="s">
        <v>287</v>
      </c>
      <c r="H114" s="35">
        <f>H108+H113</f>
        <v>83</v>
      </c>
      <c r="J114" s="13"/>
      <c r="K114" s="21"/>
      <c r="L114" s="21" t="s">
        <v>287</v>
      </c>
      <c r="M114" s="35">
        <f>M108+M113</f>
        <v>72</v>
      </c>
      <c r="O114" s="13"/>
      <c r="Q114" s="26" t="s">
        <v>287</v>
      </c>
      <c r="R114" s="35">
        <f>R108+R113</f>
        <v>71</v>
      </c>
      <c r="T114" s="13"/>
      <c r="U114" s="21"/>
      <c r="V114" s="21" t="s">
        <v>287</v>
      </c>
      <c r="W114" s="35">
        <f>W108+W113</f>
        <v>83</v>
      </c>
      <c r="Y114" s="13"/>
      <c r="Z114" s="21"/>
      <c r="AA114" s="21" t="s">
        <v>287</v>
      </c>
      <c r="AB114" s="35">
        <f>AB108+AB113</f>
        <v>81</v>
      </c>
      <c r="AD114" s="13"/>
      <c r="AE114" s="21"/>
      <c r="AF114" s="21" t="s">
        <v>287</v>
      </c>
      <c r="AG114" s="35">
        <f>AG108+AG113</f>
        <v>107</v>
      </c>
      <c r="AI114" s="13"/>
      <c r="AJ114" s="21"/>
      <c r="AK114" s="21" t="s">
        <v>287</v>
      </c>
      <c r="AL114" s="35">
        <f>AL108+AL113</f>
        <v>94</v>
      </c>
      <c r="AN114" s="13"/>
      <c r="AO114" s="21"/>
      <c r="AP114" s="21" t="s">
        <v>287</v>
      </c>
      <c r="AQ114" s="35">
        <f>AQ108+AQ113</f>
        <v>94</v>
      </c>
      <c r="AS114" s="13"/>
    </row>
    <row r="115">
      <c r="A115" s="21"/>
      <c r="B115" s="21" t="s">
        <v>288</v>
      </c>
      <c r="C115" s="35">
        <f>C107-C109</f>
        <v>55</v>
      </c>
      <c r="E115" s="13"/>
      <c r="F115" s="21"/>
      <c r="G115" s="21" t="s">
        <v>288</v>
      </c>
      <c r="H115" s="35">
        <f>H107-H109</f>
        <v>66</v>
      </c>
      <c r="J115" s="13"/>
      <c r="K115" s="21"/>
      <c r="L115" s="21" t="s">
        <v>288</v>
      </c>
      <c r="M115" s="35">
        <f>M107-M109</f>
        <v>61</v>
      </c>
      <c r="O115" s="13"/>
      <c r="Q115" s="26" t="s">
        <v>288</v>
      </c>
      <c r="R115" s="35">
        <f>R107-R109</f>
        <v>57</v>
      </c>
      <c r="T115" s="13"/>
      <c r="U115" s="21"/>
      <c r="V115" s="21" t="s">
        <v>288</v>
      </c>
      <c r="W115" s="35">
        <f>W107-W109</f>
        <v>68</v>
      </c>
      <c r="Y115" s="13"/>
      <c r="Z115" s="21"/>
      <c r="AA115" s="21" t="s">
        <v>288</v>
      </c>
      <c r="AB115" s="35">
        <f>AB107-AB109</f>
        <v>62</v>
      </c>
      <c r="AD115" s="13"/>
      <c r="AE115" s="21"/>
      <c r="AF115" s="21" t="s">
        <v>288</v>
      </c>
      <c r="AG115" s="35">
        <f>AG107-AG109</f>
        <v>76</v>
      </c>
      <c r="AI115" s="13"/>
      <c r="AJ115" s="21"/>
      <c r="AK115" s="21" t="s">
        <v>288</v>
      </c>
      <c r="AL115" s="35">
        <f>AL107-AL109</f>
        <v>70</v>
      </c>
      <c r="AN115" s="13"/>
      <c r="AO115" s="21"/>
      <c r="AP115" s="21" t="s">
        <v>288</v>
      </c>
      <c r="AQ115" s="35">
        <f>AQ107-AQ109</f>
        <v>66</v>
      </c>
      <c r="AS115" s="13"/>
    </row>
    <row r="116">
      <c r="A116" s="36"/>
      <c r="B116" s="36" t="s">
        <v>289</v>
      </c>
      <c r="C116" s="35">
        <f>((ABS(C115)-1)/C106)*1/5</f>
        <v>0.3560713461</v>
      </c>
      <c r="E116" s="13"/>
      <c r="F116" s="36"/>
      <c r="G116" s="36" t="s">
        <v>289</v>
      </c>
      <c r="H116" s="35">
        <f>((ABS(H115)-1)/H106)*1/5</f>
        <v>0.3419163094</v>
      </c>
      <c r="J116" s="13"/>
      <c r="K116" s="36"/>
      <c r="L116" s="36" t="s">
        <v>289</v>
      </c>
      <c r="M116" s="35">
        <f>((ABS(M115)-1)/M106)*1/5</f>
        <v>0.3588409438</v>
      </c>
      <c r="O116" s="13"/>
      <c r="Q116" s="37" t="s">
        <v>289</v>
      </c>
      <c r="R116" s="35">
        <f>((ABS(R115)-1)/R106)*1/5</f>
        <v>0.3924866835</v>
      </c>
      <c r="T116" s="13"/>
      <c r="U116" s="36"/>
      <c r="V116" s="36" t="s">
        <v>289</v>
      </c>
      <c r="W116" s="35">
        <f>((ABS(W115)-1)/W106)*1/5</f>
        <v>0.3855449419</v>
      </c>
      <c r="Y116" s="13"/>
      <c r="Z116" s="36"/>
      <c r="AA116" s="36" t="s">
        <v>289</v>
      </c>
      <c r="AB116" s="35">
        <f>((ABS(AB115)-1)/AB106)*1/5</f>
        <v>0.3094247743</v>
      </c>
      <c r="AD116" s="13"/>
      <c r="AE116" s="36"/>
      <c r="AF116" s="36" t="s">
        <v>289</v>
      </c>
      <c r="AG116" s="35">
        <f>((ABS(AG115)-1)/AG106)*1/5</f>
        <v>0.3260373421</v>
      </c>
      <c r="AI116" s="13"/>
      <c r="AJ116" s="36"/>
      <c r="AK116" s="36" t="s">
        <v>289</v>
      </c>
      <c r="AL116" s="35">
        <f>((ABS(AL115)-1)/AL106)*1/5</f>
        <v>0.3120477569</v>
      </c>
      <c r="AN116" s="13"/>
      <c r="AO116" s="36"/>
      <c r="AP116" s="36" t="s">
        <v>289</v>
      </c>
      <c r="AQ116" s="35">
        <f>((ABS(AQ115)-1)/AQ106)*1/5</f>
        <v>0.290632685</v>
      </c>
      <c r="AS116" s="13"/>
    </row>
    <row r="117">
      <c r="A117" s="36"/>
      <c r="B117" s="36" t="s">
        <v>290</v>
      </c>
      <c r="C117" s="35">
        <f>((ABS(C115)-1)/C106)*1/5*60</f>
        <v>21.36428077</v>
      </c>
      <c r="E117" s="13"/>
      <c r="F117" s="36"/>
      <c r="G117" s="36" t="s">
        <v>290</v>
      </c>
      <c r="H117" s="35">
        <f>((ABS(H115)-1)/H106)*1/5*60</f>
        <v>20.51497856</v>
      </c>
      <c r="J117" s="13"/>
      <c r="K117" s="36"/>
      <c r="L117" s="36" t="s">
        <v>290</v>
      </c>
      <c r="M117" s="35">
        <f>((ABS(M115)-1)/M106)*1/5*60</f>
        <v>21.53045663</v>
      </c>
      <c r="O117" s="13"/>
      <c r="Q117" s="37" t="s">
        <v>290</v>
      </c>
      <c r="R117" s="35">
        <f>((ABS(R115)-1)/R106)*1/5*60</f>
        <v>23.54920101</v>
      </c>
      <c r="T117" s="13"/>
      <c r="U117" s="36"/>
      <c r="V117" s="36" t="s">
        <v>290</v>
      </c>
      <c r="W117" s="35">
        <f>((ABS(W115)-1)/W106)*1/5*60</f>
        <v>23.13269651</v>
      </c>
      <c r="Y117" s="13"/>
      <c r="Z117" s="36"/>
      <c r="AA117" s="36" t="s">
        <v>290</v>
      </c>
      <c r="AB117" s="35">
        <f>((ABS(AB115)-1)/AB106)*1/5*60</f>
        <v>18.56548646</v>
      </c>
      <c r="AD117" s="13"/>
      <c r="AE117" s="36"/>
      <c r="AF117" s="36" t="s">
        <v>290</v>
      </c>
      <c r="AG117" s="35">
        <f>((ABS(AG115)-1)/AG106)*1/5*60</f>
        <v>19.56224053</v>
      </c>
      <c r="AI117" s="13"/>
      <c r="AJ117" s="36"/>
      <c r="AK117" s="36" t="s">
        <v>290</v>
      </c>
      <c r="AL117" s="35">
        <f>((ABS(AL115)-1)/AL106)*1/5*60</f>
        <v>18.72286541</v>
      </c>
      <c r="AN117" s="13"/>
      <c r="AO117" s="36"/>
      <c r="AP117" s="36" t="s">
        <v>290</v>
      </c>
      <c r="AQ117" s="35">
        <f>((ABS(AQ115)-1)/AQ106)*1/5*60</f>
        <v>17.4379611</v>
      </c>
      <c r="AS117" s="13"/>
    </row>
    <row r="118">
      <c r="A118" s="36"/>
      <c r="B118" s="36" t="s">
        <v>291</v>
      </c>
      <c r="C118" s="35">
        <f>C116*(1-C127)</f>
        <v>0.3560713461</v>
      </c>
      <c r="E118" s="13"/>
      <c r="F118" s="36"/>
      <c r="G118" s="36" t="s">
        <v>291</v>
      </c>
      <c r="H118" s="35">
        <f>H116*(1-H127)</f>
        <v>0.3419163094</v>
      </c>
      <c r="J118" s="13"/>
      <c r="K118" s="36"/>
      <c r="L118" s="36" t="s">
        <v>291</v>
      </c>
      <c r="M118" s="35">
        <f>M116*(1-M127)</f>
        <v>0.3588409438</v>
      </c>
      <c r="O118" s="13"/>
      <c r="Q118" s="37" t="s">
        <v>291</v>
      </c>
      <c r="R118" s="35">
        <f>R116*(1-R127)</f>
        <v>0.3924866835</v>
      </c>
      <c r="T118" s="13"/>
      <c r="U118" s="36"/>
      <c r="V118" s="36" t="s">
        <v>291</v>
      </c>
      <c r="W118" s="35">
        <f>W116*(1-W127)</f>
        <v>0.3855449419</v>
      </c>
      <c r="Y118" s="13"/>
      <c r="Z118" s="36"/>
      <c r="AA118" s="36" t="s">
        <v>291</v>
      </c>
      <c r="AB118" s="35">
        <f>AB116*(1-AB127)</f>
        <v>0.3094247743</v>
      </c>
      <c r="AD118" s="13"/>
      <c r="AE118" s="36"/>
      <c r="AF118" s="36" t="s">
        <v>291</v>
      </c>
      <c r="AG118" s="35">
        <f>AG116*(1-AG127)</f>
        <v>0.3260373421</v>
      </c>
      <c r="AI118" s="13"/>
      <c r="AJ118" s="36"/>
      <c r="AK118" s="36" t="s">
        <v>291</v>
      </c>
      <c r="AL118" s="35">
        <f>AL116*(1-AL127)</f>
        <v>0.3120477569</v>
      </c>
      <c r="AN118" s="13"/>
      <c r="AO118" s="36"/>
      <c r="AP118" s="36" t="s">
        <v>291</v>
      </c>
      <c r="AQ118" s="35">
        <f>AQ116*(1-AQ127)</f>
        <v>0.290632685</v>
      </c>
      <c r="AS118" s="13"/>
    </row>
    <row r="119">
      <c r="A119" s="36"/>
      <c r="B119" s="36" t="s">
        <v>292</v>
      </c>
      <c r="C119" s="35">
        <f>C117*(1-C127)</f>
        <v>21.36428077</v>
      </c>
      <c r="E119" s="13"/>
      <c r="F119" s="36"/>
      <c r="G119" s="36" t="s">
        <v>292</v>
      </c>
      <c r="H119" s="35">
        <f>H117*(1-H127)</f>
        <v>20.51497856</v>
      </c>
      <c r="J119" s="13"/>
      <c r="K119" s="36"/>
      <c r="L119" s="36" t="s">
        <v>292</v>
      </c>
      <c r="M119" s="35">
        <f>M117*(1-M127)</f>
        <v>21.53045663</v>
      </c>
      <c r="O119" s="13"/>
      <c r="Q119" s="37" t="s">
        <v>292</v>
      </c>
      <c r="R119" s="35">
        <f>R117*(1-R127)</f>
        <v>23.54920101</v>
      </c>
      <c r="T119" s="13"/>
      <c r="U119" s="36"/>
      <c r="V119" s="36" t="s">
        <v>292</v>
      </c>
      <c r="W119" s="35">
        <f>W117*(1-W127)</f>
        <v>23.13269651</v>
      </c>
      <c r="Y119" s="13"/>
      <c r="Z119" s="36"/>
      <c r="AA119" s="36" t="s">
        <v>292</v>
      </c>
      <c r="AB119" s="35">
        <f>AB117*(1-AB127)</f>
        <v>18.56548646</v>
      </c>
      <c r="AD119" s="13"/>
      <c r="AE119" s="36"/>
      <c r="AF119" s="36" t="s">
        <v>292</v>
      </c>
      <c r="AG119" s="35">
        <f>AG117*(1-AG127)</f>
        <v>19.56224053</v>
      </c>
      <c r="AI119" s="13"/>
      <c r="AJ119" s="36"/>
      <c r="AK119" s="36" t="s">
        <v>292</v>
      </c>
      <c r="AL119" s="35">
        <f>AL117*(1-AL127)</f>
        <v>18.72286541</v>
      </c>
      <c r="AN119" s="13"/>
      <c r="AO119" s="36"/>
      <c r="AP119" s="36" t="s">
        <v>292</v>
      </c>
      <c r="AQ119" s="35">
        <f>AQ117*(1-AQ127)</f>
        <v>17.4379611</v>
      </c>
      <c r="AS119" s="13"/>
    </row>
    <row r="120">
      <c r="A120" s="36"/>
      <c r="B120" s="36" t="s">
        <v>293</v>
      </c>
      <c r="C120" s="35">
        <f>(ABS(C115)-1)/C106</f>
        <v>1.780356731</v>
      </c>
      <c r="E120" s="13"/>
      <c r="F120" s="36"/>
      <c r="G120" s="36" t="s">
        <v>293</v>
      </c>
      <c r="H120" s="35">
        <f>(ABS(H115)-1)/H106</f>
        <v>1.709581547</v>
      </c>
      <c r="J120" s="13"/>
      <c r="K120" s="36"/>
      <c r="L120" s="36" t="s">
        <v>293</v>
      </c>
      <c r="M120" s="35">
        <f>(ABS(M115)-1)/M106</f>
        <v>1.794204719</v>
      </c>
      <c r="O120" s="13"/>
      <c r="Q120" s="37" t="s">
        <v>293</v>
      </c>
      <c r="R120" s="35">
        <f>(ABS(R115)-1)/R106</f>
        <v>1.962433417</v>
      </c>
      <c r="T120" s="13"/>
      <c r="U120" s="36"/>
      <c r="V120" s="36" t="s">
        <v>293</v>
      </c>
      <c r="W120" s="35">
        <f>(ABS(W115)-1)/W106</f>
        <v>1.927724709</v>
      </c>
      <c r="Y120" s="13"/>
      <c r="Z120" s="36"/>
      <c r="AA120" s="36" t="s">
        <v>293</v>
      </c>
      <c r="AB120" s="35">
        <f>(ABS(AB115)-1)/AB106</f>
        <v>1.547123871</v>
      </c>
      <c r="AD120" s="13"/>
      <c r="AE120" s="36"/>
      <c r="AF120" s="36" t="s">
        <v>293</v>
      </c>
      <c r="AG120" s="35">
        <f>(ABS(AG115)-1)/AG106</f>
        <v>1.630186711</v>
      </c>
      <c r="AI120" s="13"/>
      <c r="AJ120" s="36"/>
      <c r="AK120" s="36" t="s">
        <v>293</v>
      </c>
      <c r="AL120" s="35">
        <f>(ABS(AL115)-1)/AL106</f>
        <v>1.560238784</v>
      </c>
      <c r="AN120" s="13"/>
      <c r="AO120" s="36"/>
      <c r="AP120" s="36" t="s">
        <v>293</v>
      </c>
      <c r="AQ120" s="35">
        <f>(ABS(AQ115)-1)/AQ106</f>
        <v>1.453163425</v>
      </c>
      <c r="AS120" s="13"/>
    </row>
    <row r="121">
      <c r="A121" s="36"/>
      <c r="B121" s="36" t="s">
        <v>294</v>
      </c>
      <c r="C121" s="35">
        <f>(ABS(C108)-1)/C106</f>
        <v>1.780356731</v>
      </c>
      <c r="E121" s="13"/>
      <c r="F121" s="36"/>
      <c r="G121" s="36" t="s">
        <v>294</v>
      </c>
      <c r="H121" s="35">
        <f>(ABS(H108)-1)/H106</f>
        <v>1.867389074</v>
      </c>
      <c r="J121" s="13"/>
      <c r="K121" s="36"/>
      <c r="L121" s="36" t="s">
        <v>294</v>
      </c>
      <c r="M121" s="35">
        <f>(ABS(M108)-1)/M106</f>
        <v>1.794204719</v>
      </c>
      <c r="O121" s="13"/>
      <c r="Q121" s="37" t="s">
        <v>294</v>
      </c>
      <c r="R121" s="35">
        <f>(ABS(R108)-1)/R106</f>
        <v>2.067563779</v>
      </c>
      <c r="T121" s="13"/>
      <c r="U121" s="36"/>
      <c r="V121" s="36" t="s">
        <v>294</v>
      </c>
      <c r="W121" s="35">
        <f>(ABS(W108)-1)/W106</f>
        <v>2.042812752</v>
      </c>
      <c r="Y121" s="13"/>
      <c r="Z121" s="36"/>
      <c r="AA121" s="36" t="s">
        <v>294</v>
      </c>
      <c r="AB121" s="35">
        <f>(ABS(AB108)-1)/AB106</f>
        <v>1.750025363</v>
      </c>
      <c r="AD121" s="13"/>
      <c r="AE121" s="36"/>
      <c r="AF121" s="36" t="s">
        <v>294</v>
      </c>
      <c r="AG121" s="35">
        <f>(ABS(AG108)-1)/AG106</f>
        <v>1.977959876</v>
      </c>
      <c r="AI121" s="13"/>
      <c r="AJ121" s="36"/>
      <c r="AK121" s="36" t="s">
        <v>294</v>
      </c>
      <c r="AL121" s="35">
        <f>(ABS(AL108)-1)/AL106</f>
        <v>1.786360347</v>
      </c>
      <c r="AN121" s="13"/>
      <c r="AO121" s="36"/>
      <c r="AP121" s="36" t="s">
        <v>294</v>
      </c>
      <c r="AQ121" s="35">
        <f>(ABS(AQ108)-1)/AQ106</f>
        <v>1.72143975</v>
      </c>
      <c r="AS121" s="13"/>
    </row>
    <row r="122">
      <c r="A122" s="8"/>
      <c r="B122" s="8" t="s">
        <v>295</v>
      </c>
      <c r="C122" s="35">
        <f>(ABS(C114)-1)/C106</f>
        <v>2.143021991</v>
      </c>
      <c r="E122" s="13"/>
      <c r="F122" s="8"/>
      <c r="G122" s="8" t="s">
        <v>295</v>
      </c>
      <c r="H122" s="35">
        <f>(ABS(H114)-1)/H106</f>
        <v>2.156702875</v>
      </c>
      <c r="J122" s="13"/>
      <c r="K122" s="8"/>
      <c r="L122" s="8" t="s">
        <v>295</v>
      </c>
      <c r="M122" s="35">
        <f>(ABS(M114)-1)/M106</f>
        <v>2.123142251</v>
      </c>
      <c r="O122" s="13"/>
      <c r="Q122" s="4" t="s">
        <v>295</v>
      </c>
      <c r="R122" s="35">
        <f>(ABS(R114)-1)/R106</f>
        <v>2.453041772</v>
      </c>
      <c r="T122" s="13"/>
      <c r="U122" s="8"/>
      <c r="V122" s="8" t="s">
        <v>295</v>
      </c>
      <c r="W122" s="35">
        <f>(ABS(W114)-1)/W106</f>
        <v>2.359304868</v>
      </c>
      <c r="Y122" s="13"/>
      <c r="Z122" s="8"/>
      <c r="AA122" s="8" t="s">
        <v>295</v>
      </c>
      <c r="AB122" s="35">
        <f>(ABS(AB114)-1)/AB106</f>
        <v>2.029014913</v>
      </c>
      <c r="AD122" s="13"/>
      <c r="AE122" s="8"/>
      <c r="AF122" s="8" t="s">
        <v>295</v>
      </c>
      <c r="AG122" s="35">
        <f>(ABS(AG114)-1)/AG106</f>
        <v>2.303997218</v>
      </c>
      <c r="AI122" s="13"/>
      <c r="AJ122" s="8"/>
      <c r="AK122" s="8" t="s">
        <v>295</v>
      </c>
      <c r="AL122" s="35">
        <f>(ABS(AL114)-1)/AL106</f>
        <v>2.102930535</v>
      </c>
      <c r="AN122" s="13"/>
      <c r="AO122" s="8"/>
      <c r="AP122" s="8" t="s">
        <v>295</v>
      </c>
      <c r="AQ122" s="35">
        <f>(ABS(AQ114)-1)/AQ106</f>
        <v>2.079141516</v>
      </c>
      <c r="AS122" s="13"/>
    </row>
    <row r="123">
      <c r="A123" s="8"/>
      <c r="B123" s="8" t="s">
        <v>296</v>
      </c>
      <c r="C123" s="35">
        <f>ABS(C108)/ABS(C115)</f>
        <v>1</v>
      </c>
      <c r="E123" s="13"/>
      <c r="F123" s="8"/>
      <c r="G123" s="8" t="s">
        <v>296</v>
      </c>
      <c r="H123" s="35">
        <f>ABS(H108)/ABS(H115)</f>
        <v>1.090909091</v>
      </c>
      <c r="J123" s="13"/>
      <c r="K123" s="8"/>
      <c r="L123" s="8" t="s">
        <v>296</v>
      </c>
      <c r="M123" s="35">
        <f>ABS(M108)/ABS(M115)</f>
        <v>1</v>
      </c>
      <c r="O123" s="13"/>
      <c r="Q123" s="4" t="s">
        <v>296</v>
      </c>
      <c r="R123" s="35">
        <f>ABS(R108)/ABS(R115)</f>
        <v>1.052631579</v>
      </c>
      <c r="T123" s="13"/>
      <c r="U123" s="8"/>
      <c r="V123" s="8" t="s">
        <v>296</v>
      </c>
      <c r="W123" s="35">
        <f>ABS(W108)/ABS(W115)</f>
        <v>1.058823529</v>
      </c>
      <c r="Y123" s="13"/>
      <c r="Z123" s="8"/>
      <c r="AA123" s="8" t="s">
        <v>296</v>
      </c>
      <c r="AB123" s="35">
        <f>ABS(AB108)/ABS(AB115)</f>
        <v>1.129032258</v>
      </c>
      <c r="AD123" s="13"/>
      <c r="AE123" s="8"/>
      <c r="AF123" s="8" t="s">
        <v>296</v>
      </c>
      <c r="AG123" s="35">
        <f>ABS(AG108)/ABS(AG115)</f>
        <v>1.210526316</v>
      </c>
      <c r="AI123" s="13"/>
      <c r="AJ123" s="8"/>
      <c r="AK123" s="8" t="s">
        <v>296</v>
      </c>
      <c r="AL123" s="35">
        <f>ABS(AL108)/ABS(AL115)</f>
        <v>1.142857143</v>
      </c>
      <c r="AN123" s="13"/>
      <c r="AO123" s="8"/>
      <c r="AP123" s="8" t="s">
        <v>296</v>
      </c>
      <c r="AQ123" s="35">
        <f>ABS(AQ108)/ABS(AQ115)</f>
        <v>1.181818182</v>
      </c>
      <c r="AS123" s="13"/>
    </row>
    <row r="124">
      <c r="A124" s="8"/>
      <c r="B124" s="8" t="s">
        <v>297</v>
      </c>
      <c r="C124" s="35">
        <f>ABS(C114)/ABS(C115)</f>
        <v>1.2</v>
      </c>
      <c r="E124" s="13"/>
      <c r="F124" s="8"/>
      <c r="G124" s="8" t="s">
        <v>297</v>
      </c>
      <c r="H124" s="35">
        <f>ABS(H114)/ABS(H115)</f>
        <v>1.257575758</v>
      </c>
      <c r="J124" s="13"/>
      <c r="K124" s="8"/>
      <c r="L124" s="8" t="s">
        <v>297</v>
      </c>
      <c r="M124" s="35">
        <f>ABS(M114)/ABS(M115)</f>
        <v>1.180327869</v>
      </c>
      <c r="O124" s="13"/>
      <c r="Q124" s="4" t="s">
        <v>297</v>
      </c>
      <c r="R124" s="35">
        <f>ABS(R114)/ABS(R115)</f>
        <v>1.245614035</v>
      </c>
      <c r="T124" s="13"/>
      <c r="U124" s="8"/>
      <c r="V124" s="8" t="s">
        <v>297</v>
      </c>
      <c r="W124" s="35">
        <f>ABS(W114)/ABS(W115)</f>
        <v>1.220588235</v>
      </c>
      <c r="Y124" s="13"/>
      <c r="Z124" s="8"/>
      <c r="AA124" s="8" t="s">
        <v>297</v>
      </c>
      <c r="AB124" s="35">
        <f>ABS(AB114)/ABS(AB115)</f>
        <v>1.306451613</v>
      </c>
      <c r="AD124" s="13"/>
      <c r="AE124" s="8"/>
      <c r="AF124" s="8" t="s">
        <v>297</v>
      </c>
      <c r="AG124" s="35">
        <f>ABS(AG114)/ABS(AG115)</f>
        <v>1.407894737</v>
      </c>
      <c r="AI124" s="13"/>
      <c r="AJ124" s="8"/>
      <c r="AK124" s="8" t="s">
        <v>297</v>
      </c>
      <c r="AL124" s="35">
        <f>ABS(AL114)/ABS(AL115)</f>
        <v>1.342857143</v>
      </c>
      <c r="AN124" s="13"/>
      <c r="AO124" s="8"/>
      <c r="AP124" s="8" t="s">
        <v>297</v>
      </c>
      <c r="AQ124" s="35">
        <f>ABS(AQ114)/ABS(AQ115)</f>
        <v>1.424242424</v>
      </c>
      <c r="AS124" s="13"/>
    </row>
    <row r="125">
      <c r="A125" s="8"/>
      <c r="B125" s="8" t="s">
        <v>298</v>
      </c>
      <c r="C125" s="31">
        <f>C112/MAX(ABS(C110),ABS(C115))</f>
        <v>0</v>
      </c>
      <c r="E125" s="13"/>
      <c r="F125" s="8"/>
      <c r="G125" s="8" t="s">
        <v>298</v>
      </c>
      <c r="H125" s="31">
        <f>H112/MAX(ABS(H110),ABS(H115))</f>
        <v>0</v>
      </c>
      <c r="J125" s="13"/>
      <c r="K125" s="8"/>
      <c r="L125" s="8" t="s">
        <v>298</v>
      </c>
      <c r="M125" s="31">
        <f>M112/MAX(ABS(M110),ABS(M115))</f>
        <v>0</v>
      </c>
      <c r="O125" s="13"/>
      <c r="Q125" s="4" t="s">
        <v>298</v>
      </c>
      <c r="R125" s="31">
        <f>R112/MAX(ABS(R110),ABS(R115))</f>
        <v>0</v>
      </c>
      <c r="T125" s="13"/>
      <c r="U125" s="8"/>
      <c r="V125" s="8" t="s">
        <v>298</v>
      </c>
      <c r="W125" s="31">
        <f>W112/MAX(ABS(W110),ABS(W115))</f>
        <v>0</v>
      </c>
      <c r="Y125" s="13"/>
      <c r="Z125" s="8"/>
      <c r="AA125" s="8" t="s">
        <v>298</v>
      </c>
      <c r="AB125" s="31">
        <f>AB112/MAX(ABS(AB110),ABS(AB115))</f>
        <v>0</v>
      </c>
      <c r="AD125" s="13"/>
      <c r="AE125" s="8"/>
      <c r="AF125" s="8" t="s">
        <v>298</v>
      </c>
      <c r="AG125" s="31">
        <f>AG112/MAX(ABS(AG110),ABS(AG115))</f>
        <v>0</v>
      </c>
      <c r="AI125" s="13"/>
      <c r="AJ125" s="8"/>
      <c r="AK125" s="8" t="s">
        <v>298</v>
      </c>
      <c r="AL125" s="31">
        <f>AL112/MAX(ABS(AL110),ABS(AL115))</f>
        <v>0</v>
      </c>
      <c r="AN125" s="13"/>
      <c r="AO125" s="8"/>
      <c r="AP125" s="8" t="s">
        <v>298</v>
      </c>
      <c r="AQ125" s="31">
        <f>AQ112/MAX(ABS(AQ110),ABS(AQ115))</f>
        <v>0</v>
      </c>
      <c r="AS125" s="13"/>
    </row>
    <row r="126">
      <c r="A126" s="36"/>
      <c r="B126" s="36" t="s">
        <v>299</v>
      </c>
      <c r="C126" s="35">
        <f>C111/(C110+C112+C111)</f>
        <v>0</v>
      </c>
      <c r="E126" s="13"/>
      <c r="F126" s="36"/>
      <c r="G126" s="36" t="s">
        <v>299</v>
      </c>
      <c r="H126" s="35">
        <f>H111/(H110+H112+H111)</f>
        <v>0.09090909091</v>
      </c>
      <c r="J126" s="13"/>
      <c r="K126" s="36"/>
      <c r="L126" s="36" t="s">
        <v>299</v>
      </c>
      <c r="M126" s="35">
        <f>M111/(M110+M112+M111)</f>
        <v>0</v>
      </c>
      <c r="O126" s="13"/>
      <c r="Q126" s="37" t="s">
        <v>299</v>
      </c>
      <c r="R126" s="35">
        <f>R111/(R110+R112+R111)</f>
        <v>0</v>
      </c>
      <c r="T126" s="13"/>
      <c r="U126" s="36"/>
      <c r="V126" s="36" t="s">
        <v>299</v>
      </c>
      <c r="W126" s="35">
        <f>W111/(W110+W112+W111)</f>
        <v>0.09090909091</v>
      </c>
      <c r="Y126" s="13"/>
      <c r="Z126" s="36"/>
      <c r="AA126" s="36" t="s">
        <v>299</v>
      </c>
      <c r="AB126" s="35">
        <f>AB111/(AB110+AB112+AB111)</f>
        <v>0.07692307692</v>
      </c>
      <c r="AD126" s="13"/>
      <c r="AE126" s="36"/>
      <c r="AF126" s="36" t="s">
        <v>299</v>
      </c>
      <c r="AG126" s="35">
        <f>AG111/(AG110+AG112+AG111)</f>
        <v>0.2105263158</v>
      </c>
      <c r="AI126" s="13"/>
      <c r="AJ126" s="36"/>
      <c r="AK126" s="36" t="s">
        <v>299</v>
      </c>
      <c r="AL126" s="35">
        <f>AL111/(AL110+AL112+AL111)</f>
        <v>0.1428571429</v>
      </c>
      <c r="AN126" s="13"/>
      <c r="AO126" s="36"/>
      <c r="AP126" s="36" t="s">
        <v>299</v>
      </c>
      <c r="AQ126" s="35">
        <f>AQ111/(AQ110+AQ112+AQ111)</f>
        <v>0.1304347826</v>
      </c>
      <c r="AS126" s="13"/>
    </row>
    <row r="127">
      <c r="A127" s="36"/>
      <c r="B127" s="36" t="s">
        <v>300</v>
      </c>
      <c r="C127" s="35">
        <f>C112/(C110+C112+C111)</f>
        <v>0</v>
      </c>
      <c r="E127" s="13"/>
      <c r="F127" s="36"/>
      <c r="G127" s="36" t="s">
        <v>300</v>
      </c>
      <c r="H127" s="35">
        <f>H112/(H110+H112+H111)</f>
        <v>0</v>
      </c>
      <c r="J127" s="13"/>
      <c r="K127" s="36"/>
      <c r="L127" s="36" t="s">
        <v>300</v>
      </c>
      <c r="M127" s="35">
        <f>M112/(M110+M112+M111)</f>
        <v>0</v>
      </c>
      <c r="O127" s="13"/>
      <c r="Q127" s="37" t="s">
        <v>300</v>
      </c>
      <c r="R127" s="35">
        <f>R112/(R110+R112+R111)</f>
        <v>0</v>
      </c>
      <c r="T127" s="13"/>
      <c r="U127" s="36"/>
      <c r="V127" s="36" t="s">
        <v>300</v>
      </c>
      <c r="W127" s="35">
        <f>W112/(W110+W112+W111)</f>
        <v>0</v>
      </c>
      <c r="Y127" s="13"/>
      <c r="Z127" s="36"/>
      <c r="AA127" s="36" t="s">
        <v>300</v>
      </c>
      <c r="AB127" s="35">
        <f>AB112/(AB110+AB112+AB111)</f>
        <v>0</v>
      </c>
      <c r="AD127" s="13"/>
      <c r="AE127" s="36"/>
      <c r="AF127" s="36" t="s">
        <v>300</v>
      </c>
      <c r="AG127" s="35">
        <f>AG112/(AG110+AG112+AG111)</f>
        <v>0</v>
      </c>
      <c r="AI127" s="13"/>
      <c r="AJ127" s="36"/>
      <c r="AK127" s="36" t="s">
        <v>300</v>
      </c>
      <c r="AL127" s="35">
        <f>AL112/(AL110+AL112+AL111)</f>
        <v>0</v>
      </c>
      <c r="AN127" s="13"/>
      <c r="AO127" s="36"/>
      <c r="AP127" s="36" t="s">
        <v>300</v>
      </c>
      <c r="AQ127" s="35">
        <f>AQ112/(AQ110+AQ112+AQ111)</f>
        <v>0</v>
      </c>
      <c r="AS127" s="13"/>
    </row>
    <row r="128">
      <c r="A128" s="36"/>
      <c r="B128" s="36" t="s">
        <v>301</v>
      </c>
      <c r="C128" s="35">
        <f>(C111+C112)/(C110+C111+C112)</f>
        <v>0</v>
      </c>
      <c r="E128" s="13"/>
      <c r="F128" s="36"/>
      <c r="G128" s="36" t="s">
        <v>301</v>
      </c>
      <c r="H128" s="35">
        <f>(H111+H112)/(H110+H111+H112)</f>
        <v>0.09090909091</v>
      </c>
      <c r="J128" s="13"/>
      <c r="K128" s="36"/>
      <c r="L128" s="36" t="s">
        <v>301</v>
      </c>
      <c r="M128" s="35">
        <f>(M111+M112)/(M110+M111+M112)</f>
        <v>0</v>
      </c>
      <c r="O128" s="13"/>
      <c r="Q128" s="37" t="s">
        <v>301</v>
      </c>
      <c r="R128" s="35">
        <f>(R111+R112)/(R110+R111+R112)</f>
        <v>0</v>
      </c>
      <c r="T128" s="13"/>
      <c r="U128" s="36"/>
      <c r="V128" s="36" t="s">
        <v>301</v>
      </c>
      <c r="W128" s="35">
        <f>(W111+W112)/(W110+W111+W112)</f>
        <v>0.09090909091</v>
      </c>
      <c r="Y128" s="13"/>
      <c r="Z128" s="36"/>
      <c r="AA128" s="36" t="s">
        <v>301</v>
      </c>
      <c r="AB128" s="35">
        <f>(AB111+AB112)/(AB110+AB111+AB112)</f>
        <v>0.07692307692</v>
      </c>
      <c r="AD128" s="13"/>
      <c r="AE128" s="36"/>
      <c r="AF128" s="36" t="s">
        <v>301</v>
      </c>
      <c r="AG128" s="35">
        <f>(AG111+AG112)/(AG110+AG111+AG112)</f>
        <v>0.2105263158</v>
      </c>
      <c r="AI128" s="13"/>
      <c r="AJ128" s="36"/>
      <c r="AK128" s="36" t="s">
        <v>301</v>
      </c>
      <c r="AL128" s="35">
        <f>(AL111+AL112)/(AL110+AL111+AL112)</f>
        <v>0.1428571429</v>
      </c>
      <c r="AN128" s="13"/>
      <c r="AO128" s="36"/>
      <c r="AP128" s="36" t="s">
        <v>301</v>
      </c>
      <c r="AQ128" s="35">
        <f>(AQ111+AQ112)/(AQ110+AQ111+AQ112)</f>
        <v>0.1304347826</v>
      </c>
      <c r="AS128" s="13"/>
    </row>
    <row r="129">
      <c r="A129" s="36"/>
      <c r="B129" s="36" t="s">
        <v>302</v>
      </c>
      <c r="C129" s="35" t="str">
        <f>ABS(C111)/ABS(C109)</f>
        <v>#DIV/0!</v>
      </c>
      <c r="E129" s="13"/>
      <c r="F129" s="36"/>
      <c r="G129" s="36" t="s">
        <v>302</v>
      </c>
      <c r="H129" s="35">
        <f>ABS(H111)/ABS(H109)</f>
        <v>1</v>
      </c>
      <c r="J129" s="13"/>
      <c r="K129" s="36"/>
      <c r="L129" s="36" t="s">
        <v>302</v>
      </c>
      <c r="M129" s="35" t="str">
        <f>ABS(M111)/ABS(M109)</f>
        <v>#DIV/0!</v>
      </c>
      <c r="O129" s="13"/>
      <c r="Q129" s="37" t="s">
        <v>302</v>
      </c>
      <c r="R129" s="35" t="str">
        <f>ABS(R111)/ABS(R109)</f>
        <v>#DIV/0!</v>
      </c>
      <c r="T129" s="13"/>
      <c r="U129" s="36"/>
      <c r="V129" s="36" t="s">
        <v>302</v>
      </c>
      <c r="W129" s="35">
        <f>ABS(W111)/ABS(W109)</f>
        <v>1</v>
      </c>
      <c r="Y129" s="13"/>
      <c r="Z129" s="36"/>
      <c r="AA129" s="36" t="s">
        <v>302</v>
      </c>
      <c r="AB129" s="35">
        <f>ABS(AB111)/ABS(AB109)</f>
        <v>1</v>
      </c>
      <c r="AD129" s="13"/>
      <c r="AE129" s="36"/>
      <c r="AF129" s="36" t="s">
        <v>302</v>
      </c>
      <c r="AG129" s="35">
        <f>ABS(AG111)/ABS(AG109)</f>
        <v>1</v>
      </c>
      <c r="AI129" s="13"/>
      <c r="AJ129" s="36"/>
      <c r="AK129" s="36" t="s">
        <v>302</v>
      </c>
      <c r="AL129" s="35">
        <f>ABS(AL111)/ABS(AL109)</f>
        <v>1</v>
      </c>
      <c r="AN129" s="13"/>
      <c r="AO129" s="36"/>
      <c r="AP129" s="36" t="s">
        <v>302</v>
      </c>
      <c r="AQ129" s="35">
        <f>ABS(AQ111)/ABS(AQ109)</f>
        <v>1</v>
      </c>
      <c r="AS129" s="13"/>
    </row>
    <row r="130">
      <c r="A130" s="36"/>
      <c r="B130" s="36" t="s">
        <v>303</v>
      </c>
      <c r="C130" s="35" t="str">
        <f>C111/(C111+C112)</f>
        <v>#DIV/0!</v>
      </c>
      <c r="E130" s="13"/>
      <c r="F130" s="36"/>
      <c r="G130" s="36" t="s">
        <v>303</v>
      </c>
      <c r="H130" s="35">
        <f>H111/(H111+H112)</f>
        <v>1</v>
      </c>
      <c r="J130" s="13"/>
      <c r="K130" s="36"/>
      <c r="L130" s="36" t="s">
        <v>303</v>
      </c>
      <c r="M130" s="35" t="str">
        <f>M111/(M111+M112)</f>
        <v>#DIV/0!</v>
      </c>
      <c r="O130" s="13"/>
      <c r="Q130" s="37" t="s">
        <v>303</v>
      </c>
      <c r="R130" s="35" t="str">
        <f>R111/(R111+R112)</f>
        <v>#DIV/0!</v>
      </c>
      <c r="T130" s="13"/>
      <c r="U130" s="36"/>
      <c r="V130" s="36" t="s">
        <v>303</v>
      </c>
      <c r="W130" s="35">
        <f>W111/(W111+W112)</f>
        <v>1</v>
      </c>
      <c r="Y130" s="13"/>
      <c r="Z130" s="36"/>
      <c r="AA130" s="36" t="s">
        <v>303</v>
      </c>
      <c r="AB130" s="35">
        <f>AB111/(AB111+AB112)</f>
        <v>1</v>
      </c>
      <c r="AD130" s="13"/>
      <c r="AE130" s="36"/>
      <c r="AF130" s="36" t="s">
        <v>303</v>
      </c>
      <c r="AG130" s="35">
        <f>AG111/(AG111+AG112)</f>
        <v>1</v>
      </c>
      <c r="AI130" s="13"/>
      <c r="AJ130" s="36"/>
      <c r="AK130" s="36" t="s">
        <v>303</v>
      </c>
      <c r="AL130" s="35">
        <f>AL111/(AL111+AL112)</f>
        <v>1</v>
      </c>
      <c r="AN130" s="13"/>
      <c r="AO130" s="36"/>
      <c r="AP130" s="36" t="s">
        <v>303</v>
      </c>
      <c r="AQ130" s="35">
        <f>AQ111/(AQ111+AQ112)</f>
        <v>1</v>
      </c>
      <c r="AS130" s="13"/>
    </row>
    <row r="131">
      <c r="A131" s="36"/>
      <c r="B131" s="36" t="s">
        <v>304</v>
      </c>
      <c r="C131" s="35">
        <f>C110/(C109+C110+C111+C112)</f>
        <v>1</v>
      </c>
      <c r="E131" s="13"/>
      <c r="F131" s="36"/>
      <c r="G131" s="36" t="s">
        <v>304</v>
      </c>
      <c r="H131" s="35">
        <f>H110/(H109+H110+H111+H112)</f>
        <v>0.8333333333</v>
      </c>
      <c r="J131" s="13"/>
      <c r="K131" s="36"/>
      <c r="L131" s="36" t="s">
        <v>304</v>
      </c>
      <c r="M131" s="35">
        <f>M110/(M109+M110+M111+M112)</f>
        <v>1</v>
      </c>
      <c r="O131" s="13"/>
      <c r="Q131" s="37" t="s">
        <v>304</v>
      </c>
      <c r="R131" s="35">
        <f>R110/(R109+R110+R111+R112)</f>
        <v>1</v>
      </c>
      <c r="T131" s="13"/>
      <c r="U131" s="36"/>
      <c r="V131" s="36" t="s">
        <v>304</v>
      </c>
      <c r="W131" s="35">
        <f>W110/(W109+W110+W111+W112)</f>
        <v>0.8333333333</v>
      </c>
      <c r="Y131" s="13"/>
      <c r="Z131" s="36"/>
      <c r="AA131" s="36" t="s">
        <v>304</v>
      </c>
      <c r="AB131" s="35">
        <f>AB110/(AB109+AB110+AB111+AB112)</f>
        <v>0.8571428571</v>
      </c>
      <c r="AD131" s="13"/>
      <c r="AE131" s="36"/>
      <c r="AF131" s="36" t="s">
        <v>304</v>
      </c>
      <c r="AG131" s="35">
        <f>AG110/(AG109+AG110+AG111+AG112)</f>
        <v>0.652173913</v>
      </c>
      <c r="AI131" s="13"/>
      <c r="AJ131" s="36"/>
      <c r="AK131" s="36" t="s">
        <v>304</v>
      </c>
      <c r="AL131" s="35">
        <f>AL110/(AL109+AL110+AL111+AL112)</f>
        <v>0.75</v>
      </c>
      <c r="AN131" s="13"/>
      <c r="AO131" s="36"/>
      <c r="AP131" s="36" t="s">
        <v>304</v>
      </c>
      <c r="AQ131" s="35">
        <f>AQ110/(AQ109+AQ110+AQ111+AQ112)</f>
        <v>0.7692307692</v>
      </c>
      <c r="AS131" s="13"/>
    </row>
    <row r="132">
      <c r="A132" s="36"/>
      <c r="B132" s="36" t="s">
        <v>305</v>
      </c>
      <c r="C132" s="35">
        <f>(C112+C111+C109)/(C110+C112+C111+C109)</f>
        <v>0</v>
      </c>
      <c r="E132" s="13"/>
      <c r="F132" s="36"/>
      <c r="G132" s="36" t="s">
        <v>305</v>
      </c>
      <c r="H132" s="35">
        <f>(H112+H111+H109)/(H110+H112+H111+H109)</f>
        <v>0.1666666667</v>
      </c>
      <c r="J132" s="13"/>
      <c r="K132" s="36"/>
      <c r="L132" s="36" t="s">
        <v>305</v>
      </c>
      <c r="M132" s="35">
        <f>(M112+M111+M109)/(M110+M112+M111+M109)</f>
        <v>0</v>
      </c>
      <c r="O132" s="13"/>
      <c r="Q132" s="37" t="s">
        <v>305</v>
      </c>
      <c r="R132" s="35">
        <f>(R112+R111+R109)/(R110+R112+R111+R109)</f>
        <v>0</v>
      </c>
      <c r="T132" s="13"/>
      <c r="U132" s="36"/>
      <c r="V132" s="36" t="s">
        <v>305</v>
      </c>
      <c r="W132" s="35">
        <f>(W112+W111+W109)/(W110+W112+W111+W109)</f>
        <v>0.1666666667</v>
      </c>
      <c r="Y132" s="13"/>
      <c r="Z132" s="36"/>
      <c r="AA132" s="36" t="s">
        <v>305</v>
      </c>
      <c r="AB132" s="35">
        <f>(AB112+AB111+AB109)/(AB110+AB112+AB111+AB109)</f>
        <v>0.1428571429</v>
      </c>
      <c r="AD132" s="13"/>
      <c r="AE132" s="36"/>
      <c r="AF132" s="36" t="s">
        <v>305</v>
      </c>
      <c r="AG132" s="35">
        <f>(AG112+AG111+AG109)/(AG110+AG112+AG111+AG109)</f>
        <v>0.347826087</v>
      </c>
      <c r="AI132" s="13"/>
      <c r="AJ132" s="36"/>
      <c r="AK132" s="36" t="s">
        <v>305</v>
      </c>
      <c r="AL132" s="35">
        <f>(AL112+AL111+AL109)/(AL110+AL112+AL111+AL109)</f>
        <v>0.25</v>
      </c>
      <c r="AN132" s="13"/>
      <c r="AO132" s="36"/>
      <c r="AP132" s="36" t="s">
        <v>305</v>
      </c>
      <c r="AQ132" s="35">
        <f>(AQ112+AQ111+AQ109)/(AQ110+AQ112+AQ111+AQ109)</f>
        <v>0.2307692308</v>
      </c>
      <c r="AS132" s="13"/>
    </row>
    <row r="133">
      <c r="A133" s="36"/>
      <c r="B133" s="36" t="s">
        <v>306</v>
      </c>
      <c r="C133" s="35">
        <f>(C111+C109)/C110</f>
        <v>0</v>
      </c>
      <c r="E133" s="13"/>
      <c r="F133" s="36"/>
      <c r="G133" s="36" t="s">
        <v>306</v>
      </c>
      <c r="H133" s="35">
        <f>(H111+H109)/H110</f>
        <v>0.2</v>
      </c>
      <c r="J133" s="13"/>
      <c r="K133" s="36"/>
      <c r="L133" s="36" t="s">
        <v>306</v>
      </c>
      <c r="M133" s="35">
        <f>(M111+M109)/M110</f>
        <v>0</v>
      </c>
      <c r="O133" s="13"/>
      <c r="Q133" s="37" t="s">
        <v>306</v>
      </c>
      <c r="R133" s="35">
        <f>(R111+R109)/R110</f>
        <v>0</v>
      </c>
      <c r="T133" s="13"/>
      <c r="U133" s="36"/>
      <c r="V133" s="36" t="s">
        <v>306</v>
      </c>
      <c r="W133" s="35">
        <f>(W111+W109)/W110</f>
        <v>0.2</v>
      </c>
      <c r="Y133" s="13"/>
      <c r="Z133" s="36"/>
      <c r="AA133" s="36" t="s">
        <v>306</v>
      </c>
      <c r="AB133" s="35">
        <f>(AB111+AB109)/AB110</f>
        <v>0.1666666667</v>
      </c>
      <c r="AD133" s="13"/>
      <c r="AE133" s="36"/>
      <c r="AF133" s="36" t="s">
        <v>306</v>
      </c>
      <c r="AG133" s="35">
        <f>(AG111+AG109)/AG110</f>
        <v>0.5333333333</v>
      </c>
      <c r="AI133" s="13"/>
      <c r="AJ133" s="36"/>
      <c r="AK133" s="36" t="s">
        <v>306</v>
      </c>
      <c r="AL133" s="35">
        <f>(AL111+AL109)/AL110</f>
        <v>0.3333333333</v>
      </c>
      <c r="AN133" s="13"/>
      <c r="AO133" s="36"/>
      <c r="AP133" s="36" t="s">
        <v>306</v>
      </c>
      <c r="AQ133" s="35">
        <f>(AQ111+AQ109)/AQ110</f>
        <v>0.3</v>
      </c>
      <c r="AS133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E150" s="13"/>
      <c r="J150" s="13"/>
      <c r="O150" s="13"/>
      <c r="T150" s="13"/>
      <c r="Y150" s="13"/>
      <c r="AD150" s="13"/>
      <c r="AI150" s="13"/>
      <c r="AN150" s="13"/>
      <c r="AS150" s="13"/>
    </row>
    <row r="151">
      <c r="E151" s="13"/>
      <c r="J151" s="13"/>
      <c r="O151" s="13"/>
      <c r="T151" s="13"/>
      <c r="Y151" s="13"/>
      <c r="AD151" s="13"/>
      <c r="AI151" s="13"/>
      <c r="AN151" s="13"/>
      <c r="AS151" s="13"/>
    </row>
    <row r="152">
      <c r="E152" s="13"/>
      <c r="J152" s="13"/>
      <c r="O152" s="13"/>
      <c r="T152" s="13"/>
      <c r="Y152" s="13"/>
      <c r="AD152" s="13"/>
      <c r="AI152" s="13"/>
      <c r="AN152" s="13"/>
      <c r="AS152" s="13"/>
    </row>
    <row r="153">
      <c r="E153" s="13"/>
      <c r="J153" s="13"/>
      <c r="O153" s="13"/>
      <c r="T153" s="13"/>
      <c r="Y153" s="13"/>
      <c r="AD153" s="13"/>
      <c r="AI153" s="13"/>
      <c r="AN153" s="13"/>
      <c r="AS153" s="13"/>
    </row>
    <row r="154">
      <c r="E154" s="13"/>
      <c r="J154" s="13"/>
      <c r="O154" s="13"/>
      <c r="T154" s="13"/>
      <c r="Y154" s="13"/>
      <c r="AD154" s="13"/>
      <c r="AI154" s="13"/>
      <c r="AN154" s="13"/>
      <c r="AS154" s="13"/>
    </row>
    <row r="155">
      <c r="E155" s="13"/>
      <c r="J155" s="13"/>
      <c r="O155" s="13"/>
      <c r="T155" s="13"/>
      <c r="Y155" s="13"/>
      <c r="AD155" s="13"/>
      <c r="AI155" s="13"/>
      <c r="AN155" s="13"/>
      <c r="AS155" s="13"/>
    </row>
    <row r="156">
      <c r="E156" s="13"/>
      <c r="J156" s="13"/>
      <c r="O156" s="13"/>
      <c r="T156" s="13"/>
      <c r="Y156" s="13"/>
      <c r="AD156" s="13"/>
      <c r="AI156" s="13"/>
      <c r="AN156" s="13"/>
      <c r="AS156" s="13"/>
    </row>
    <row r="157">
      <c r="E157" s="13"/>
      <c r="J157" s="13"/>
      <c r="O157" s="13"/>
      <c r="T157" s="13"/>
      <c r="Y157" s="13"/>
      <c r="AD157" s="13"/>
      <c r="AI157" s="13"/>
      <c r="AN157" s="13"/>
      <c r="AS157" s="13"/>
    </row>
    <row r="158">
      <c r="E158" s="13"/>
      <c r="J158" s="13"/>
      <c r="O158" s="13"/>
      <c r="T158" s="13"/>
      <c r="Y158" s="13"/>
      <c r="AD158" s="13"/>
      <c r="AI158" s="13"/>
      <c r="AN158" s="13"/>
      <c r="AS158" s="13"/>
    </row>
    <row r="159">
      <c r="E159" s="13"/>
      <c r="J159" s="13"/>
      <c r="O159" s="13"/>
      <c r="T159" s="13"/>
      <c r="Y159" s="13"/>
      <c r="AD159" s="13"/>
      <c r="AI159" s="13"/>
      <c r="AN159" s="13"/>
      <c r="AS159" s="13"/>
    </row>
    <row r="160">
      <c r="E160" s="13"/>
      <c r="J160" s="13"/>
      <c r="O160" s="13"/>
      <c r="T160" s="13"/>
      <c r="Y160" s="13"/>
      <c r="AD160" s="13"/>
      <c r="AI160" s="13"/>
      <c r="AN160" s="13"/>
      <c r="AS160" s="13"/>
    </row>
    <row r="161">
      <c r="E161" s="13"/>
      <c r="J161" s="13"/>
      <c r="O161" s="13"/>
      <c r="T161" s="13"/>
      <c r="Y161" s="13"/>
      <c r="AD161" s="13"/>
      <c r="AI161" s="13"/>
      <c r="AN161" s="13"/>
      <c r="AS161" s="13"/>
    </row>
    <row r="162">
      <c r="E162" s="13"/>
      <c r="J162" s="13"/>
      <c r="O162" s="13"/>
      <c r="T162" s="13"/>
      <c r="Y162" s="13"/>
      <c r="AD162" s="13"/>
      <c r="AI162" s="13"/>
      <c r="AN162" s="13"/>
      <c r="AS162" s="13"/>
    </row>
    <row r="163">
      <c r="E163" s="13"/>
      <c r="J163" s="13"/>
      <c r="O163" s="13"/>
      <c r="T163" s="13"/>
      <c r="Y163" s="13"/>
      <c r="AD163" s="13"/>
      <c r="AI163" s="13"/>
      <c r="AN163" s="13"/>
      <c r="AS163" s="13"/>
    </row>
    <row r="164">
      <c r="E164" s="13"/>
      <c r="J164" s="13"/>
      <c r="O164" s="13"/>
      <c r="T164" s="13"/>
      <c r="Y164" s="13"/>
      <c r="AD164" s="13"/>
      <c r="AI164" s="13"/>
      <c r="AN164" s="13"/>
      <c r="AS164" s="13"/>
    </row>
    <row r="165">
      <c r="E165" s="13"/>
      <c r="J165" s="13"/>
      <c r="O165" s="13"/>
      <c r="T165" s="13"/>
      <c r="Y165" s="13"/>
      <c r="AD165" s="13"/>
      <c r="AI165" s="13"/>
      <c r="AN165" s="13"/>
      <c r="AS165" s="13"/>
    </row>
    <row r="166">
      <c r="E166" s="13"/>
      <c r="J166" s="13"/>
      <c r="O166" s="13"/>
      <c r="T166" s="13"/>
      <c r="Y166" s="13"/>
      <c r="AD166" s="13"/>
      <c r="AI166" s="13"/>
      <c r="AN166" s="13"/>
      <c r="AS166" s="13"/>
    </row>
    <row r="167">
      <c r="E167" s="13"/>
      <c r="J167" s="13"/>
      <c r="O167" s="13"/>
      <c r="T167" s="13"/>
      <c r="Y167" s="13"/>
      <c r="AD167" s="13"/>
      <c r="AI167" s="13"/>
      <c r="AN167" s="13"/>
      <c r="AS167" s="13"/>
    </row>
    <row r="168">
      <c r="E168" s="13"/>
      <c r="J168" s="13"/>
      <c r="O168" s="13"/>
      <c r="T168" s="13"/>
      <c r="Y168" s="13"/>
      <c r="AD168" s="13"/>
      <c r="AI168" s="13"/>
      <c r="AN168" s="13"/>
      <c r="AS168" s="13"/>
    </row>
    <row r="169">
      <c r="E169" s="13"/>
      <c r="J169" s="13"/>
      <c r="O169" s="13"/>
      <c r="T169" s="13"/>
      <c r="Y169" s="13"/>
      <c r="AD169" s="13"/>
      <c r="AI169" s="13"/>
      <c r="AN169" s="13"/>
      <c r="AS169" s="13"/>
    </row>
    <row r="170">
      <c r="E170" s="13"/>
      <c r="J170" s="13"/>
      <c r="O170" s="13"/>
      <c r="T170" s="13"/>
      <c r="Y170" s="13"/>
      <c r="AD170" s="13"/>
      <c r="AI170" s="13"/>
      <c r="AN170" s="13"/>
      <c r="AS170" s="13"/>
    </row>
    <row r="171">
      <c r="E171" s="13"/>
      <c r="J171" s="13"/>
      <c r="O171" s="13"/>
      <c r="T171" s="13"/>
      <c r="Y171" s="13"/>
      <c r="AD171" s="13"/>
      <c r="AI171" s="13"/>
      <c r="AN171" s="13"/>
      <c r="AS171" s="13"/>
    </row>
    <row r="172">
      <c r="E172" s="13"/>
      <c r="J172" s="13"/>
      <c r="O172" s="13"/>
      <c r="T172" s="13"/>
      <c r="Y172" s="13"/>
      <c r="AD172" s="13"/>
      <c r="AI172" s="13"/>
      <c r="AN172" s="13"/>
      <c r="AS172" s="13"/>
    </row>
    <row r="173">
      <c r="E173" s="13"/>
      <c r="J173" s="13"/>
      <c r="O173" s="13"/>
      <c r="T173" s="13"/>
      <c r="Y173" s="13"/>
      <c r="AD173" s="13"/>
      <c r="AI173" s="13"/>
      <c r="AN173" s="13"/>
      <c r="AS173" s="13"/>
    </row>
    <row r="174">
      <c r="E174" s="13"/>
      <c r="J174" s="13"/>
      <c r="O174" s="13"/>
      <c r="T174" s="13"/>
      <c r="Y174" s="13"/>
      <c r="AD174" s="13"/>
      <c r="AI174" s="13"/>
      <c r="AN174" s="13"/>
      <c r="AS174" s="13"/>
    </row>
    <row r="175">
      <c r="E175" s="13"/>
      <c r="J175" s="13"/>
      <c r="O175" s="13"/>
      <c r="T175" s="13"/>
      <c r="Y175" s="13"/>
      <c r="AD175" s="13"/>
      <c r="AI175" s="13"/>
      <c r="AN175" s="13"/>
      <c r="AS175" s="13"/>
    </row>
    <row r="176">
      <c r="E176" s="13"/>
      <c r="J176" s="13"/>
      <c r="O176" s="13"/>
      <c r="T176" s="13"/>
      <c r="Y176" s="13"/>
      <c r="AD176" s="13"/>
      <c r="AI176" s="13"/>
      <c r="AN176" s="13"/>
      <c r="AS176" s="13"/>
    </row>
    <row r="177">
      <c r="E177" s="13"/>
      <c r="J177" s="13"/>
      <c r="O177" s="13"/>
      <c r="T177" s="13"/>
      <c r="Y177" s="13"/>
      <c r="AD177" s="13"/>
      <c r="AI177" s="13"/>
      <c r="AN177" s="13"/>
      <c r="AS177" s="13"/>
    </row>
    <row r="178">
      <c r="E178" s="13"/>
      <c r="J178" s="13"/>
      <c r="O178" s="13"/>
      <c r="T178" s="13"/>
      <c r="Y178" s="13"/>
      <c r="AD178" s="13"/>
      <c r="AI178" s="13"/>
      <c r="AN178" s="13"/>
      <c r="AS178" s="13"/>
    </row>
    <row r="179">
      <c r="E179" s="13"/>
      <c r="J179" s="13"/>
      <c r="O179" s="13"/>
      <c r="T179" s="13"/>
      <c r="Y179" s="13"/>
      <c r="AD179" s="13"/>
      <c r="AI179" s="13"/>
      <c r="AN179" s="13"/>
      <c r="AS179" s="13"/>
    </row>
    <row r="180">
      <c r="E180" s="13"/>
      <c r="J180" s="13"/>
      <c r="O180" s="13"/>
      <c r="T180" s="13"/>
      <c r="Y180" s="13"/>
      <c r="AD180" s="13"/>
      <c r="AI180" s="13"/>
      <c r="AN180" s="13"/>
      <c r="AS180" s="13"/>
    </row>
    <row r="181">
      <c r="E181" s="13"/>
      <c r="J181" s="13"/>
      <c r="O181" s="13"/>
      <c r="T181" s="13"/>
      <c r="Y181" s="13"/>
      <c r="AD181" s="13"/>
      <c r="AI181" s="13"/>
      <c r="AN181" s="13"/>
      <c r="AS181" s="13"/>
    </row>
    <row r="182">
      <c r="E182" s="13"/>
      <c r="J182" s="13"/>
      <c r="O182" s="13"/>
      <c r="T182" s="13"/>
      <c r="Y182" s="13"/>
      <c r="AD182" s="13"/>
      <c r="AI182" s="13"/>
      <c r="AN182" s="13"/>
      <c r="AS182" s="13"/>
    </row>
    <row r="183">
      <c r="E183" s="13"/>
      <c r="J183" s="13"/>
      <c r="O183" s="13"/>
      <c r="T183" s="13"/>
      <c r="Y183" s="13"/>
      <c r="AD183" s="13"/>
      <c r="AI183" s="13"/>
      <c r="AN183" s="13"/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72" si="1"> EXACT(B3, LOWER(B3))</f>
        <v>0</v>
      </c>
      <c r="B3" s="8" t="s">
        <v>13</v>
      </c>
      <c r="C3" s="8">
        <v>13177.0</v>
      </c>
      <c r="D3" s="8" t="s">
        <v>1071</v>
      </c>
      <c r="E3" s="10">
        <v>1.629718598805E12</v>
      </c>
      <c r="F3" s="8" t="b">
        <f t="shared" ref="F3:F74" si="2"> EXACT(G3, LOWER(G3))</f>
        <v>0</v>
      </c>
      <c r="G3" s="8" t="s">
        <v>13</v>
      </c>
      <c r="H3" s="8">
        <v>12788.0</v>
      </c>
      <c r="I3" s="8" t="s">
        <v>1072</v>
      </c>
      <c r="J3" s="10">
        <v>1.62971920983E12</v>
      </c>
      <c r="K3" s="8" t="b">
        <f t="shared" ref="K3:K62" si="3"> EXACT(L3, LOWER(L3))</f>
        <v>0</v>
      </c>
      <c r="L3" s="9" t="s">
        <v>13</v>
      </c>
      <c r="M3" s="8">
        <v>15923.0</v>
      </c>
      <c r="N3" s="8" t="s">
        <v>1073</v>
      </c>
      <c r="O3" s="10">
        <v>1.629719673294E12</v>
      </c>
      <c r="P3" s="8" t="b">
        <f t="shared" ref="P3:P70" si="4"> EXACT(Q3, LOWER(Q3))</f>
        <v>0</v>
      </c>
      <c r="Q3" s="9" t="s">
        <v>13</v>
      </c>
      <c r="R3" s="8">
        <v>16133.0</v>
      </c>
      <c r="S3" s="8" t="s">
        <v>1074</v>
      </c>
      <c r="T3" s="10">
        <v>1.629724218446E12</v>
      </c>
      <c r="U3" s="8" t="b">
        <f t="shared" ref="U3:U68" si="5"> EXACT(V3, LOWER(V3))</f>
        <v>0</v>
      </c>
      <c r="V3" s="9" t="s">
        <v>13</v>
      </c>
      <c r="W3" s="8">
        <v>47226.0</v>
      </c>
      <c r="X3" s="8" t="s">
        <v>1075</v>
      </c>
      <c r="Y3" s="10">
        <v>1.629724684231E12</v>
      </c>
      <c r="Z3" s="8" t="b">
        <f t="shared" ref="Z3:Z64" si="6"> EXACT(AA3, LOWER(AA3))</f>
        <v>0</v>
      </c>
      <c r="AA3" s="9" t="s">
        <v>13</v>
      </c>
      <c r="AB3" s="8">
        <v>12900.0</v>
      </c>
      <c r="AC3" s="8" t="s">
        <v>1076</v>
      </c>
      <c r="AD3" s="10">
        <v>1.629725111121E12</v>
      </c>
      <c r="AE3" s="8" t="b">
        <f t="shared" ref="AE3:AE70" si="7"> EXACT(AF3, LOWER(AF3))</f>
        <v>0</v>
      </c>
      <c r="AF3" s="9" t="s">
        <v>13</v>
      </c>
      <c r="AG3" s="8">
        <v>13826.0</v>
      </c>
      <c r="AH3" s="8" t="s">
        <v>1077</v>
      </c>
      <c r="AI3" s="10">
        <v>1.629729222079E12</v>
      </c>
      <c r="AJ3" s="8" t="b">
        <f t="shared" ref="AJ3:AJ66" si="8"> EXACT(AK3, LOWER(AK3))</f>
        <v>0</v>
      </c>
      <c r="AK3" s="9" t="s">
        <v>13</v>
      </c>
      <c r="AL3" s="8">
        <v>17258.0</v>
      </c>
      <c r="AM3" s="8" t="s">
        <v>1078</v>
      </c>
      <c r="AN3" s="10">
        <v>1.629729695783E12</v>
      </c>
      <c r="AO3" s="8" t="b">
        <f t="shared" ref="AO3:AO68" si="9"> EXACT(AP3, LOWER(AP3))</f>
        <v>0</v>
      </c>
      <c r="AP3" s="9" t="s">
        <v>13</v>
      </c>
      <c r="AQ3" s="8">
        <v>12259.0</v>
      </c>
      <c r="AR3" s="8" t="s">
        <v>1079</v>
      </c>
      <c r="AS3" s="10">
        <v>1.629730166928E12</v>
      </c>
    </row>
    <row r="4">
      <c r="A4" s="8" t="b">
        <f t="shared" si="1"/>
        <v>1</v>
      </c>
      <c r="B4" s="8" t="s">
        <v>23</v>
      </c>
      <c r="C4" s="8">
        <v>95.0</v>
      </c>
      <c r="D4" s="8" t="s">
        <v>1071</v>
      </c>
      <c r="E4" s="10">
        <v>1.62971859891E12</v>
      </c>
      <c r="F4" s="8" t="b">
        <f t="shared" si="2"/>
        <v>1</v>
      </c>
      <c r="G4" s="8" t="s">
        <v>23</v>
      </c>
      <c r="H4" s="8">
        <v>90.0</v>
      </c>
      <c r="I4" s="8" t="s">
        <v>1072</v>
      </c>
      <c r="J4" s="10">
        <v>1.629719209929E12</v>
      </c>
      <c r="K4" s="8" t="b">
        <f t="shared" si="3"/>
        <v>1</v>
      </c>
      <c r="L4" s="9" t="s">
        <v>23</v>
      </c>
      <c r="M4" s="8">
        <v>88.0</v>
      </c>
      <c r="N4" s="8" t="s">
        <v>1073</v>
      </c>
      <c r="O4" s="10">
        <v>1.629719673394E12</v>
      </c>
      <c r="P4" s="8" t="b">
        <f t="shared" si="4"/>
        <v>1</v>
      </c>
      <c r="Q4" s="9" t="s">
        <v>23</v>
      </c>
      <c r="R4" s="8">
        <v>139.0</v>
      </c>
      <c r="S4" s="8" t="s">
        <v>1074</v>
      </c>
      <c r="T4" s="10">
        <v>1.629724218581E12</v>
      </c>
      <c r="U4" s="8" t="b">
        <f t="shared" si="5"/>
        <v>1</v>
      </c>
      <c r="V4" s="9" t="s">
        <v>23</v>
      </c>
      <c r="W4" s="8">
        <v>179.0</v>
      </c>
      <c r="X4" s="8" t="s">
        <v>1075</v>
      </c>
      <c r="Y4" s="10">
        <v>1.62972468441E12</v>
      </c>
      <c r="Z4" s="8" t="b">
        <f t="shared" si="6"/>
        <v>1</v>
      </c>
      <c r="AA4" s="9" t="s">
        <v>23</v>
      </c>
      <c r="AB4" s="8">
        <v>201.0</v>
      </c>
      <c r="AC4" s="8" t="s">
        <v>1076</v>
      </c>
      <c r="AD4" s="10">
        <v>1.629725111317E12</v>
      </c>
      <c r="AE4" s="8" t="b">
        <f t="shared" si="7"/>
        <v>1</v>
      </c>
      <c r="AF4" s="9" t="s">
        <v>23</v>
      </c>
      <c r="AG4" s="8">
        <v>197.0</v>
      </c>
      <c r="AH4" s="8" t="s">
        <v>1077</v>
      </c>
      <c r="AI4" s="10">
        <v>1.629729222273E12</v>
      </c>
      <c r="AJ4" s="8" t="b">
        <f t="shared" si="8"/>
        <v>1</v>
      </c>
      <c r="AK4" s="9" t="s">
        <v>23</v>
      </c>
      <c r="AL4" s="8">
        <v>105.0</v>
      </c>
      <c r="AM4" s="8" t="s">
        <v>1078</v>
      </c>
      <c r="AN4" s="10">
        <v>1.629729695897E12</v>
      </c>
      <c r="AO4" s="8" t="b">
        <f t="shared" si="9"/>
        <v>1</v>
      </c>
      <c r="AP4" s="9" t="s">
        <v>23</v>
      </c>
      <c r="AQ4" s="8">
        <v>129.0</v>
      </c>
      <c r="AR4" s="8" t="s">
        <v>1080</v>
      </c>
      <c r="AS4" s="10">
        <v>1.629730167054E12</v>
      </c>
    </row>
    <row r="5">
      <c r="A5" s="8" t="b">
        <f t="shared" si="1"/>
        <v>1</v>
      </c>
      <c r="B5" s="8" t="s">
        <v>24</v>
      </c>
      <c r="C5" s="8">
        <v>201.0</v>
      </c>
      <c r="D5" s="8" t="s">
        <v>1081</v>
      </c>
      <c r="E5" s="10">
        <v>1.629718599098E12</v>
      </c>
      <c r="F5" s="8" t="b">
        <f t="shared" si="2"/>
        <v>1</v>
      </c>
      <c r="G5" s="8" t="s">
        <v>24</v>
      </c>
      <c r="H5" s="8">
        <v>200.0</v>
      </c>
      <c r="I5" s="8" t="s">
        <v>1082</v>
      </c>
      <c r="J5" s="10">
        <v>1.629719210116E12</v>
      </c>
      <c r="K5" s="8" t="b">
        <f t="shared" si="3"/>
        <v>1</v>
      </c>
      <c r="L5" s="9" t="s">
        <v>24</v>
      </c>
      <c r="M5" s="8">
        <v>144.0</v>
      </c>
      <c r="N5" s="8" t="s">
        <v>1073</v>
      </c>
      <c r="O5" s="10">
        <v>1.629719673522E12</v>
      </c>
      <c r="P5" s="8" t="b">
        <f t="shared" si="4"/>
        <v>1</v>
      </c>
      <c r="Q5" s="9" t="s">
        <v>24</v>
      </c>
      <c r="R5" s="8">
        <v>578.0</v>
      </c>
      <c r="S5" s="8" t="s">
        <v>1083</v>
      </c>
      <c r="T5" s="10">
        <v>1.629724219157E12</v>
      </c>
      <c r="U5" s="8" t="b">
        <f t="shared" si="5"/>
        <v>1</v>
      </c>
      <c r="V5" s="9" t="s">
        <v>24</v>
      </c>
      <c r="W5" s="8">
        <v>260.0</v>
      </c>
      <c r="X5" s="8" t="s">
        <v>1075</v>
      </c>
      <c r="Y5" s="10">
        <v>1.629724684667E12</v>
      </c>
      <c r="Z5" s="8" t="b">
        <f t="shared" si="6"/>
        <v>1</v>
      </c>
      <c r="AA5" s="9" t="s">
        <v>24</v>
      </c>
      <c r="AB5" s="8">
        <v>284.0</v>
      </c>
      <c r="AC5" s="8" t="s">
        <v>1076</v>
      </c>
      <c r="AD5" s="10">
        <v>1.629725111601E12</v>
      </c>
      <c r="AE5" s="8" t="b">
        <f t="shared" si="7"/>
        <v>1</v>
      </c>
      <c r="AF5" s="9" t="s">
        <v>24</v>
      </c>
      <c r="AG5" s="8">
        <v>243.0</v>
      </c>
      <c r="AH5" s="8" t="s">
        <v>1077</v>
      </c>
      <c r="AI5" s="10">
        <v>1.629729222516E12</v>
      </c>
      <c r="AJ5" s="8" t="b">
        <f t="shared" si="8"/>
        <v>1</v>
      </c>
      <c r="AK5" s="9" t="s">
        <v>24</v>
      </c>
      <c r="AL5" s="8">
        <v>168.0</v>
      </c>
      <c r="AM5" s="8" t="s">
        <v>1084</v>
      </c>
      <c r="AN5" s="10">
        <v>1.629729696054E12</v>
      </c>
      <c r="AO5" s="8" t="b">
        <f t="shared" si="9"/>
        <v>1</v>
      </c>
      <c r="AP5" s="9" t="s">
        <v>24</v>
      </c>
      <c r="AQ5" s="8">
        <v>252.0</v>
      </c>
      <c r="AR5" s="8" t="s">
        <v>1080</v>
      </c>
      <c r="AS5" s="10">
        <v>1.629730167312E12</v>
      </c>
    </row>
    <row r="6">
      <c r="A6" s="8" t="b">
        <f t="shared" si="1"/>
        <v>1</v>
      </c>
      <c r="B6" s="8" t="s">
        <v>97</v>
      </c>
      <c r="C6" s="8">
        <v>127.0</v>
      </c>
      <c r="D6" s="8" t="s">
        <v>1081</v>
      </c>
      <c r="E6" s="10">
        <v>1.629718599225E12</v>
      </c>
      <c r="F6" s="8" t="b">
        <f t="shared" si="2"/>
        <v>1</v>
      </c>
      <c r="G6" s="8" t="s">
        <v>29</v>
      </c>
      <c r="H6" s="8">
        <v>108.0</v>
      </c>
      <c r="I6" s="8" t="s">
        <v>1082</v>
      </c>
      <c r="J6" s="10">
        <v>1.629719210223E12</v>
      </c>
      <c r="K6" s="8" t="b">
        <f t="shared" si="3"/>
        <v>1</v>
      </c>
      <c r="L6" s="9" t="s">
        <v>29</v>
      </c>
      <c r="M6" s="8">
        <v>134.0</v>
      </c>
      <c r="N6" s="8" t="s">
        <v>1073</v>
      </c>
      <c r="O6" s="10">
        <v>1.629719673655E12</v>
      </c>
      <c r="P6" s="8" t="b">
        <f t="shared" si="4"/>
        <v>1</v>
      </c>
      <c r="Q6" s="9" t="s">
        <v>29</v>
      </c>
      <c r="R6" s="8">
        <v>370.0</v>
      </c>
      <c r="S6" s="8" t="s">
        <v>1083</v>
      </c>
      <c r="T6" s="10">
        <v>1.629724219527E12</v>
      </c>
      <c r="U6" s="8" t="b">
        <f t="shared" si="5"/>
        <v>1</v>
      </c>
      <c r="V6" s="9" t="s">
        <v>29</v>
      </c>
      <c r="W6" s="8">
        <v>267.0</v>
      </c>
      <c r="X6" s="8" t="s">
        <v>1075</v>
      </c>
      <c r="Y6" s="10">
        <v>1.629724684932E12</v>
      </c>
      <c r="Z6" s="8" t="b">
        <f t="shared" si="6"/>
        <v>1</v>
      </c>
      <c r="AA6" s="9" t="s">
        <v>29</v>
      </c>
      <c r="AB6" s="8">
        <v>251.0</v>
      </c>
      <c r="AC6" s="8" t="s">
        <v>1076</v>
      </c>
      <c r="AD6" s="10">
        <v>1.629725111851E12</v>
      </c>
      <c r="AE6" s="8" t="b">
        <f t="shared" si="7"/>
        <v>1</v>
      </c>
      <c r="AF6" s="9" t="s">
        <v>29</v>
      </c>
      <c r="AG6" s="8">
        <v>436.0</v>
      </c>
      <c r="AH6" s="8" t="s">
        <v>1077</v>
      </c>
      <c r="AI6" s="10">
        <v>1.629729222953E12</v>
      </c>
      <c r="AJ6" s="8" t="b">
        <f t="shared" si="8"/>
        <v>1</v>
      </c>
      <c r="AK6" s="9" t="s">
        <v>29</v>
      </c>
      <c r="AL6" s="8">
        <v>167.0</v>
      </c>
      <c r="AM6" s="8" t="s">
        <v>1084</v>
      </c>
      <c r="AN6" s="10">
        <v>1.62972969622E12</v>
      </c>
      <c r="AO6" s="8" t="b">
        <f t="shared" si="9"/>
        <v>1</v>
      </c>
      <c r="AP6" s="9" t="s">
        <v>29</v>
      </c>
      <c r="AQ6" s="8">
        <v>375.0</v>
      </c>
      <c r="AR6" s="8" t="s">
        <v>1080</v>
      </c>
      <c r="AS6" s="10">
        <v>1.629730167682E12</v>
      </c>
    </row>
    <row r="7">
      <c r="A7" s="8" t="b">
        <f t="shared" si="1"/>
        <v>1</v>
      </c>
      <c r="B7" s="8" t="s">
        <v>31</v>
      </c>
      <c r="C7" s="8">
        <v>91.0</v>
      </c>
      <c r="D7" s="8" t="s">
        <v>1081</v>
      </c>
      <c r="E7" s="10">
        <v>1.62971859932E12</v>
      </c>
      <c r="F7" s="8" t="b">
        <f t="shared" si="2"/>
        <v>1</v>
      </c>
      <c r="G7" s="8" t="s">
        <v>32</v>
      </c>
      <c r="H7" s="8">
        <v>101.0</v>
      </c>
      <c r="I7" s="8" t="s">
        <v>1082</v>
      </c>
      <c r="J7" s="10">
        <v>1.629719210324E12</v>
      </c>
      <c r="K7" s="8" t="b">
        <f t="shared" si="3"/>
        <v>1</v>
      </c>
      <c r="L7" s="9" t="s">
        <v>31</v>
      </c>
      <c r="M7" s="8">
        <v>99.0</v>
      </c>
      <c r="N7" s="8" t="s">
        <v>1073</v>
      </c>
      <c r="O7" s="10">
        <v>1.629719673757E12</v>
      </c>
      <c r="P7" s="8" t="b">
        <f t="shared" si="4"/>
        <v>1</v>
      </c>
      <c r="Q7" s="9" t="s">
        <v>31</v>
      </c>
      <c r="R7" s="8">
        <v>315.0</v>
      </c>
      <c r="S7" s="8" t="s">
        <v>1083</v>
      </c>
      <c r="T7" s="10">
        <v>1.629724219842E12</v>
      </c>
      <c r="U7" s="8" t="b">
        <f t="shared" si="5"/>
        <v>1</v>
      </c>
      <c r="V7" s="9" t="s">
        <v>31</v>
      </c>
      <c r="W7" s="8">
        <v>151.0</v>
      </c>
      <c r="X7" s="8" t="s">
        <v>1085</v>
      </c>
      <c r="Y7" s="10">
        <v>1.629724685084E12</v>
      </c>
      <c r="Z7" s="8" t="b">
        <f t="shared" si="6"/>
        <v>1</v>
      </c>
      <c r="AA7" s="9" t="s">
        <v>31</v>
      </c>
      <c r="AB7" s="8">
        <v>184.0</v>
      </c>
      <c r="AC7" s="8" t="s">
        <v>1086</v>
      </c>
      <c r="AD7" s="10">
        <v>1.629725112035E12</v>
      </c>
      <c r="AE7" s="8" t="b">
        <f t="shared" si="7"/>
        <v>1</v>
      </c>
      <c r="AF7" s="9" t="s">
        <v>31</v>
      </c>
      <c r="AG7" s="8">
        <v>217.0</v>
      </c>
      <c r="AH7" s="8" t="s">
        <v>1087</v>
      </c>
      <c r="AI7" s="10">
        <v>1.62972922317E12</v>
      </c>
      <c r="AJ7" s="8" t="b">
        <f t="shared" si="8"/>
        <v>1</v>
      </c>
      <c r="AK7" s="9" t="s">
        <v>31</v>
      </c>
      <c r="AL7" s="8">
        <v>109.0</v>
      </c>
      <c r="AM7" s="8" t="s">
        <v>1084</v>
      </c>
      <c r="AN7" s="10">
        <v>1.629729696325E12</v>
      </c>
      <c r="AO7" s="8" t="b">
        <f t="shared" si="9"/>
        <v>1</v>
      </c>
      <c r="AP7" s="9" t="s">
        <v>31</v>
      </c>
      <c r="AQ7" s="8">
        <v>212.0</v>
      </c>
      <c r="AR7" s="8" t="s">
        <v>1080</v>
      </c>
      <c r="AS7" s="10">
        <v>1.629730167895E12</v>
      </c>
    </row>
    <row r="8">
      <c r="A8" s="8" t="b">
        <f t="shared" si="1"/>
        <v>1</v>
      </c>
      <c r="B8" s="8" t="s">
        <v>35</v>
      </c>
      <c r="C8" s="8">
        <v>100.0</v>
      </c>
      <c r="D8" s="8" t="s">
        <v>1081</v>
      </c>
      <c r="E8" s="10">
        <v>1.629718599418E12</v>
      </c>
      <c r="F8" s="8" t="b">
        <f t="shared" si="2"/>
        <v>1</v>
      </c>
      <c r="G8" s="8" t="s">
        <v>35</v>
      </c>
      <c r="H8" s="8">
        <v>108.0</v>
      </c>
      <c r="I8" s="8" t="s">
        <v>1082</v>
      </c>
      <c r="J8" s="10">
        <v>1.629719210433E12</v>
      </c>
      <c r="K8" s="8" t="b">
        <f t="shared" si="3"/>
        <v>1</v>
      </c>
      <c r="L8" s="9" t="s">
        <v>35</v>
      </c>
      <c r="M8" s="8">
        <v>143.0</v>
      </c>
      <c r="N8" s="8" t="s">
        <v>1073</v>
      </c>
      <c r="O8" s="10">
        <v>1.629719673899E12</v>
      </c>
      <c r="P8" s="8" t="b">
        <f t="shared" si="4"/>
        <v>1</v>
      </c>
      <c r="Q8" s="9" t="s">
        <v>35</v>
      </c>
      <c r="R8" s="8">
        <v>214.0</v>
      </c>
      <c r="S8" s="8" t="s">
        <v>1088</v>
      </c>
      <c r="T8" s="10">
        <v>1.629724220067E12</v>
      </c>
      <c r="U8" s="8" t="b">
        <f t="shared" si="5"/>
        <v>1</v>
      </c>
      <c r="V8" s="9" t="s">
        <v>35</v>
      </c>
      <c r="W8" s="8">
        <v>167.0</v>
      </c>
      <c r="X8" s="8" t="s">
        <v>1085</v>
      </c>
      <c r="Y8" s="10">
        <v>1.629724685253E12</v>
      </c>
      <c r="Z8" s="8" t="b">
        <f t="shared" si="6"/>
        <v>1</v>
      </c>
      <c r="AA8" s="9" t="s">
        <v>35</v>
      </c>
      <c r="AB8" s="8">
        <v>209.0</v>
      </c>
      <c r="AC8" s="8" t="s">
        <v>1086</v>
      </c>
      <c r="AD8" s="10">
        <v>1.629725112245E12</v>
      </c>
      <c r="AE8" s="8" t="b">
        <f t="shared" si="7"/>
        <v>1</v>
      </c>
      <c r="AF8" s="9" t="s">
        <v>35</v>
      </c>
      <c r="AG8" s="8">
        <v>225.0</v>
      </c>
      <c r="AH8" s="8" t="s">
        <v>1087</v>
      </c>
      <c r="AI8" s="10">
        <v>1.629729223396E12</v>
      </c>
      <c r="AJ8" s="8" t="b">
        <f t="shared" si="8"/>
        <v>1</v>
      </c>
      <c r="AK8" s="9" t="s">
        <v>35</v>
      </c>
      <c r="AL8" s="8">
        <v>142.0</v>
      </c>
      <c r="AM8" s="8" t="s">
        <v>1084</v>
      </c>
      <c r="AN8" s="10">
        <v>1.629729696471E12</v>
      </c>
      <c r="AO8" s="8" t="b">
        <f t="shared" si="9"/>
        <v>1</v>
      </c>
      <c r="AP8" s="9" t="s">
        <v>35</v>
      </c>
      <c r="AQ8" s="8">
        <v>181.0</v>
      </c>
      <c r="AR8" s="8" t="s">
        <v>1089</v>
      </c>
      <c r="AS8" s="10">
        <v>1.629730168076E12</v>
      </c>
    </row>
    <row r="9">
      <c r="A9" s="8" t="b">
        <f t="shared" si="1"/>
        <v>1</v>
      </c>
      <c r="B9" s="8" t="s">
        <v>37</v>
      </c>
      <c r="C9" s="8">
        <v>142.0</v>
      </c>
      <c r="D9" s="8" t="s">
        <v>1081</v>
      </c>
      <c r="E9" s="10">
        <v>1.629718599559E12</v>
      </c>
      <c r="F9" s="8" t="b">
        <f t="shared" si="2"/>
        <v>1</v>
      </c>
      <c r="G9" s="8" t="s">
        <v>37</v>
      </c>
      <c r="H9" s="8">
        <v>151.0</v>
      </c>
      <c r="I9" s="8" t="s">
        <v>1082</v>
      </c>
      <c r="J9" s="10">
        <v>1.629719210585E12</v>
      </c>
      <c r="K9" s="8" t="b">
        <f t="shared" si="3"/>
        <v>1</v>
      </c>
      <c r="L9" s="9" t="s">
        <v>37</v>
      </c>
      <c r="M9" s="8">
        <v>168.0</v>
      </c>
      <c r="N9" s="8" t="s">
        <v>1090</v>
      </c>
      <c r="O9" s="10">
        <v>1.629719674064E12</v>
      </c>
      <c r="P9" s="8" t="b">
        <f t="shared" si="4"/>
        <v>1</v>
      </c>
      <c r="Q9" s="9" t="s">
        <v>37</v>
      </c>
      <c r="R9" s="8">
        <v>183.0</v>
      </c>
      <c r="S9" s="8" t="s">
        <v>1088</v>
      </c>
      <c r="T9" s="10">
        <v>1.62972422025E12</v>
      </c>
      <c r="U9" s="8" t="b">
        <f t="shared" si="5"/>
        <v>1</v>
      </c>
      <c r="V9" s="9" t="s">
        <v>37</v>
      </c>
      <c r="W9" s="8">
        <v>119.0</v>
      </c>
      <c r="X9" s="8" t="s">
        <v>1085</v>
      </c>
      <c r="Y9" s="10">
        <v>1.629724685393E12</v>
      </c>
      <c r="Z9" s="8" t="b">
        <f t="shared" si="6"/>
        <v>1</v>
      </c>
      <c r="AA9" s="9" t="s">
        <v>37</v>
      </c>
      <c r="AB9" s="8">
        <v>178.0</v>
      </c>
      <c r="AC9" s="8" t="s">
        <v>1086</v>
      </c>
      <c r="AD9" s="10">
        <v>1.629725112421E12</v>
      </c>
      <c r="AE9" s="8" t="b">
        <f t="shared" si="7"/>
        <v>1</v>
      </c>
      <c r="AF9" s="9" t="s">
        <v>37</v>
      </c>
      <c r="AG9" s="8">
        <v>201.0</v>
      </c>
      <c r="AH9" s="8" t="s">
        <v>1087</v>
      </c>
      <c r="AI9" s="10">
        <v>1.629729223594E12</v>
      </c>
      <c r="AJ9" s="8" t="b">
        <f t="shared" si="8"/>
        <v>1</v>
      </c>
      <c r="AK9" s="9" t="s">
        <v>37</v>
      </c>
      <c r="AL9" s="8">
        <v>118.0</v>
      </c>
      <c r="AM9" s="8" t="s">
        <v>1084</v>
      </c>
      <c r="AN9" s="10">
        <v>1.629729696589E12</v>
      </c>
      <c r="AO9" s="8" t="b">
        <f t="shared" si="9"/>
        <v>1</v>
      </c>
      <c r="AP9" s="9" t="s">
        <v>37</v>
      </c>
      <c r="AQ9" s="8">
        <v>197.0</v>
      </c>
      <c r="AR9" s="8" t="s">
        <v>1089</v>
      </c>
      <c r="AS9" s="10">
        <v>1.629730168274E12</v>
      </c>
    </row>
    <row r="10">
      <c r="A10" s="8" t="b">
        <f t="shared" si="1"/>
        <v>1</v>
      </c>
      <c r="B10" s="8" t="s">
        <v>35</v>
      </c>
      <c r="C10" s="8">
        <v>362.0</v>
      </c>
      <c r="D10" s="8" t="s">
        <v>1081</v>
      </c>
      <c r="E10" s="10">
        <v>1.629718599925E12</v>
      </c>
      <c r="F10" s="8" t="b">
        <f t="shared" si="2"/>
        <v>1</v>
      </c>
      <c r="G10" s="8" t="s">
        <v>35</v>
      </c>
      <c r="H10" s="8">
        <v>348.0</v>
      </c>
      <c r="I10" s="8" t="s">
        <v>1082</v>
      </c>
      <c r="J10" s="10">
        <v>1.629719210951E12</v>
      </c>
      <c r="K10" s="8" t="b">
        <f t="shared" si="3"/>
        <v>1</v>
      </c>
      <c r="L10" s="9" t="s">
        <v>41</v>
      </c>
      <c r="M10" s="8">
        <v>1241.0</v>
      </c>
      <c r="N10" s="8" t="s">
        <v>1091</v>
      </c>
      <c r="O10" s="10">
        <v>1.629719675306E12</v>
      </c>
      <c r="P10" s="8" t="b">
        <f t="shared" si="4"/>
        <v>1</v>
      </c>
      <c r="Q10" s="9" t="s">
        <v>41</v>
      </c>
      <c r="R10" s="8">
        <v>1122.0</v>
      </c>
      <c r="S10" s="8" t="s">
        <v>1092</v>
      </c>
      <c r="T10" s="10">
        <v>1.629724221361E12</v>
      </c>
      <c r="U10" s="8" t="b">
        <f t="shared" si="5"/>
        <v>1</v>
      </c>
      <c r="V10" s="9" t="s">
        <v>41</v>
      </c>
      <c r="W10" s="8">
        <v>1308.0</v>
      </c>
      <c r="X10" s="8" t="s">
        <v>1093</v>
      </c>
      <c r="Y10" s="10">
        <v>1.629724686682E12</v>
      </c>
      <c r="Z10" s="8" t="b">
        <f t="shared" si="6"/>
        <v>1</v>
      </c>
      <c r="AA10" s="9" t="s">
        <v>41</v>
      </c>
      <c r="AB10" s="8">
        <v>915.0</v>
      </c>
      <c r="AC10" s="8" t="s">
        <v>1094</v>
      </c>
      <c r="AD10" s="10">
        <v>1.629725113338E12</v>
      </c>
      <c r="AE10" s="8" t="b">
        <f t="shared" si="7"/>
        <v>1</v>
      </c>
      <c r="AF10" s="9" t="s">
        <v>41</v>
      </c>
      <c r="AG10" s="8">
        <v>1619.0</v>
      </c>
      <c r="AH10" s="8" t="s">
        <v>1095</v>
      </c>
      <c r="AI10" s="10">
        <v>1.629729225217E12</v>
      </c>
      <c r="AJ10" s="8" t="b">
        <f t="shared" si="8"/>
        <v>1</v>
      </c>
      <c r="AK10" s="9" t="s">
        <v>41</v>
      </c>
      <c r="AL10" s="8">
        <v>807.0</v>
      </c>
      <c r="AM10" s="8" t="s">
        <v>1096</v>
      </c>
      <c r="AN10" s="10">
        <v>1.629729697403E12</v>
      </c>
      <c r="AO10" s="8" t="b">
        <f t="shared" si="9"/>
        <v>1</v>
      </c>
      <c r="AP10" s="9" t="s">
        <v>41</v>
      </c>
      <c r="AQ10" s="8">
        <v>1004.0</v>
      </c>
      <c r="AR10" s="8" t="s">
        <v>1097</v>
      </c>
      <c r="AS10" s="10">
        <v>1.629730169278E12</v>
      </c>
    </row>
    <row r="11">
      <c r="A11" s="8" t="b">
        <f t="shared" si="1"/>
        <v>1</v>
      </c>
      <c r="B11" s="8" t="s">
        <v>31</v>
      </c>
      <c r="C11" s="8">
        <v>142.0</v>
      </c>
      <c r="D11" s="8" t="s">
        <v>1098</v>
      </c>
      <c r="E11" s="10">
        <v>1.629718600066E12</v>
      </c>
      <c r="F11" s="8" t="b">
        <f t="shared" si="2"/>
        <v>1</v>
      </c>
      <c r="G11" s="8" t="s">
        <v>32</v>
      </c>
      <c r="H11" s="8">
        <v>138.0</v>
      </c>
      <c r="I11" s="8" t="s">
        <v>1099</v>
      </c>
      <c r="J11" s="10">
        <v>1.629719211071E12</v>
      </c>
      <c r="K11" s="8" t="b">
        <f t="shared" si="3"/>
        <v>1</v>
      </c>
      <c r="L11" s="9" t="s">
        <v>47</v>
      </c>
      <c r="M11" s="8">
        <v>264.0</v>
      </c>
      <c r="N11" s="8" t="s">
        <v>1091</v>
      </c>
      <c r="O11" s="10">
        <v>1.629719675575E12</v>
      </c>
      <c r="P11" s="8" t="b">
        <f t="shared" si="4"/>
        <v>1</v>
      </c>
      <c r="Q11" s="9" t="s">
        <v>47</v>
      </c>
      <c r="R11" s="8">
        <v>298.0</v>
      </c>
      <c r="S11" s="8" t="s">
        <v>1092</v>
      </c>
      <c r="T11" s="10">
        <v>1.62972422166E12</v>
      </c>
      <c r="U11" s="8" t="b">
        <f t="shared" si="5"/>
        <v>1</v>
      </c>
      <c r="V11" s="9" t="s">
        <v>47</v>
      </c>
      <c r="W11" s="8">
        <v>247.0</v>
      </c>
      <c r="X11" s="8" t="s">
        <v>1093</v>
      </c>
      <c r="Y11" s="10">
        <v>1.629724686926E12</v>
      </c>
      <c r="Z11" s="8" t="b">
        <f t="shared" si="6"/>
        <v>1</v>
      </c>
      <c r="AA11" s="9" t="s">
        <v>47</v>
      </c>
      <c r="AB11" s="8">
        <v>868.0</v>
      </c>
      <c r="AC11" s="8" t="s">
        <v>1100</v>
      </c>
      <c r="AD11" s="10">
        <v>1.629725114207E12</v>
      </c>
      <c r="AE11" s="8" t="b">
        <f t="shared" si="7"/>
        <v>1</v>
      </c>
      <c r="AF11" s="9" t="s">
        <v>47</v>
      </c>
      <c r="AG11" s="8">
        <v>281.0</v>
      </c>
      <c r="AH11" s="8" t="s">
        <v>1095</v>
      </c>
      <c r="AI11" s="10">
        <v>1.629729225497E12</v>
      </c>
      <c r="AJ11" s="8" t="b">
        <f t="shared" si="8"/>
        <v>1</v>
      </c>
      <c r="AK11" s="9" t="s">
        <v>47</v>
      </c>
      <c r="AL11" s="8">
        <v>272.0</v>
      </c>
      <c r="AM11" s="8" t="s">
        <v>1096</v>
      </c>
      <c r="AN11" s="10">
        <v>1.629729697666E12</v>
      </c>
      <c r="AO11" s="8" t="b">
        <f t="shared" si="9"/>
        <v>1</v>
      </c>
      <c r="AP11" s="9" t="s">
        <v>47</v>
      </c>
      <c r="AQ11" s="8">
        <v>247.0</v>
      </c>
      <c r="AR11" s="8" t="s">
        <v>1097</v>
      </c>
      <c r="AS11" s="10">
        <v>1.629730169524E12</v>
      </c>
    </row>
    <row r="12">
      <c r="A12" s="8" t="b">
        <f t="shared" si="1"/>
        <v>1</v>
      </c>
      <c r="B12" s="8" t="s">
        <v>97</v>
      </c>
      <c r="C12" s="8">
        <v>149.0</v>
      </c>
      <c r="D12" s="8" t="s">
        <v>1098</v>
      </c>
      <c r="E12" s="10">
        <v>1.629718600211E12</v>
      </c>
      <c r="F12" s="8" t="b">
        <f t="shared" si="2"/>
        <v>1</v>
      </c>
      <c r="G12" s="8" t="s">
        <v>29</v>
      </c>
      <c r="H12" s="8">
        <v>143.0</v>
      </c>
      <c r="I12" s="8" t="s">
        <v>1099</v>
      </c>
      <c r="J12" s="10">
        <v>1.629719211213E12</v>
      </c>
      <c r="K12" s="8" t="b">
        <f t="shared" si="3"/>
        <v>1</v>
      </c>
      <c r="L12" s="9" t="s">
        <v>37</v>
      </c>
      <c r="M12" s="8">
        <v>1280.0</v>
      </c>
      <c r="N12" s="8" t="s">
        <v>1101</v>
      </c>
      <c r="O12" s="10">
        <v>1.629719676852E12</v>
      </c>
      <c r="P12" s="8" t="b">
        <f t="shared" si="4"/>
        <v>1</v>
      </c>
      <c r="Q12" s="9" t="s">
        <v>37</v>
      </c>
      <c r="R12" s="8">
        <v>1221.0</v>
      </c>
      <c r="S12" s="8" t="s">
        <v>1102</v>
      </c>
      <c r="T12" s="10">
        <v>1.62972422288E12</v>
      </c>
      <c r="U12" s="8" t="b">
        <f t="shared" si="5"/>
        <v>1</v>
      </c>
      <c r="V12" s="9" t="s">
        <v>37</v>
      </c>
      <c r="W12" s="8">
        <v>544.0</v>
      </c>
      <c r="X12" s="8" t="s">
        <v>1103</v>
      </c>
      <c r="Y12" s="10">
        <v>1.629724687473E12</v>
      </c>
      <c r="Z12" s="8" t="b">
        <f t="shared" si="6"/>
        <v>0</v>
      </c>
      <c r="AA12" s="9" t="s">
        <v>49</v>
      </c>
      <c r="AB12" s="8">
        <v>3427.0</v>
      </c>
      <c r="AC12" s="8" t="s">
        <v>1104</v>
      </c>
      <c r="AD12" s="10">
        <v>1.629725117646E12</v>
      </c>
      <c r="AE12" s="8" t="b">
        <f t="shared" si="7"/>
        <v>1</v>
      </c>
      <c r="AF12" s="9" t="s">
        <v>37</v>
      </c>
      <c r="AG12" s="8">
        <v>771.0</v>
      </c>
      <c r="AH12" s="8" t="s">
        <v>1105</v>
      </c>
      <c r="AI12" s="10">
        <v>1.629729226268E12</v>
      </c>
      <c r="AJ12" s="8" t="b">
        <f t="shared" si="8"/>
        <v>1</v>
      </c>
      <c r="AK12" s="9" t="s">
        <v>37</v>
      </c>
      <c r="AL12" s="8">
        <v>501.0</v>
      </c>
      <c r="AM12" s="8" t="s">
        <v>1106</v>
      </c>
      <c r="AN12" s="10">
        <v>1.629729698168E12</v>
      </c>
      <c r="AO12" s="8" t="b">
        <f t="shared" si="9"/>
        <v>1</v>
      </c>
      <c r="AP12" s="9" t="s">
        <v>37</v>
      </c>
      <c r="AQ12" s="8">
        <v>1672.0</v>
      </c>
      <c r="AR12" s="8" t="s">
        <v>1107</v>
      </c>
      <c r="AS12" s="10">
        <v>1.629730171198E12</v>
      </c>
    </row>
    <row r="13">
      <c r="A13" s="8" t="b">
        <f t="shared" si="1"/>
        <v>1</v>
      </c>
      <c r="B13" s="8" t="s">
        <v>24</v>
      </c>
      <c r="C13" s="8">
        <v>126.0</v>
      </c>
      <c r="D13" s="8" t="s">
        <v>1098</v>
      </c>
      <c r="E13" s="10">
        <v>1.629718600338E12</v>
      </c>
      <c r="F13" s="8" t="b">
        <f t="shared" si="2"/>
        <v>1</v>
      </c>
      <c r="G13" s="8" t="s">
        <v>24</v>
      </c>
      <c r="H13" s="8">
        <v>158.0</v>
      </c>
      <c r="I13" s="8" t="s">
        <v>1099</v>
      </c>
      <c r="J13" s="10">
        <v>1.629719211371E12</v>
      </c>
      <c r="K13" s="8" t="b">
        <f t="shared" si="3"/>
        <v>1</v>
      </c>
      <c r="L13" s="9" t="s">
        <v>35</v>
      </c>
      <c r="M13" s="8">
        <v>159.0</v>
      </c>
      <c r="N13" s="8" t="s">
        <v>1108</v>
      </c>
      <c r="O13" s="10">
        <v>1.629719677015E12</v>
      </c>
      <c r="P13" s="8" t="b">
        <f t="shared" si="4"/>
        <v>1</v>
      </c>
      <c r="Q13" s="9" t="s">
        <v>35</v>
      </c>
      <c r="R13" s="8">
        <v>226.0</v>
      </c>
      <c r="S13" s="8" t="s">
        <v>1109</v>
      </c>
      <c r="T13" s="10">
        <v>1.629724223107E12</v>
      </c>
      <c r="U13" s="8" t="b">
        <f t="shared" si="5"/>
        <v>1</v>
      </c>
      <c r="V13" s="9" t="s">
        <v>35</v>
      </c>
      <c r="W13" s="8">
        <v>167.0</v>
      </c>
      <c r="X13" s="8" t="s">
        <v>1103</v>
      </c>
      <c r="Y13" s="10">
        <v>1.629724687639E12</v>
      </c>
      <c r="Z13" s="8" t="b">
        <f t="shared" si="6"/>
        <v>1</v>
      </c>
      <c r="AA13" s="9" t="s">
        <v>47</v>
      </c>
      <c r="AB13" s="8">
        <v>930.0</v>
      </c>
      <c r="AC13" s="8" t="s">
        <v>1110</v>
      </c>
      <c r="AD13" s="10">
        <v>1.629725118564E12</v>
      </c>
      <c r="AE13" s="8" t="b">
        <f t="shared" si="7"/>
        <v>1</v>
      </c>
      <c r="AF13" s="9" t="s">
        <v>35</v>
      </c>
      <c r="AG13" s="8">
        <v>190.0</v>
      </c>
      <c r="AH13" s="8" t="s">
        <v>1105</v>
      </c>
      <c r="AI13" s="10">
        <v>1.629729226458E12</v>
      </c>
      <c r="AJ13" s="8" t="b">
        <f t="shared" si="8"/>
        <v>1</v>
      </c>
      <c r="AK13" s="9" t="s">
        <v>35</v>
      </c>
      <c r="AL13" s="8">
        <v>134.0</v>
      </c>
      <c r="AM13" s="8" t="s">
        <v>1106</v>
      </c>
      <c r="AN13" s="10">
        <v>1.629729698305E12</v>
      </c>
      <c r="AO13" s="8" t="b">
        <f t="shared" si="9"/>
        <v>1</v>
      </c>
      <c r="AP13" s="9" t="s">
        <v>35</v>
      </c>
      <c r="AQ13" s="8">
        <v>193.0</v>
      </c>
      <c r="AR13" s="8" t="s">
        <v>1107</v>
      </c>
      <c r="AS13" s="10">
        <v>1.629730171387E12</v>
      </c>
    </row>
    <row r="14">
      <c r="A14" s="8" t="b">
        <f t="shared" si="1"/>
        <v>1</v>
      </c>
      <c r="B14" s="8" t="s">
        <v>23</v>
      </c>
      <c r="C14" s="8">
        <v>171.0</v>
      </c>
      <c r="D14" s="8" t="s">
        <v>1098</v>
      </c>
      <c r="E14" s="10">
        <v>1.62971860052E12</v>
      </c>
      <c r="F14" s="8" t="b">
        <f t="shared" si="2"/>
        <v>1</v>
      </c>
      <c r="G14" s="8" t="s">
        <v>29</v>
      </c>
      <c r="H14" s="8">
        <v>762.0</v>
      </c>
      <c r="I14" s="8" t="s">
        <v>1111</v>
      </c>
      <c r="J14" s="10">
        <v>1.629719212133E12</v>
      </c>
      <c r="K14" s="8" t="b">
        <f t="shared" si="3"/>
        <v>1</v>
      </c>
      <c r="L14" s="9" t="s">
        <v>26</v>
      </c>
      <c r="M14" s="8">
        <v>116.0</v>
      </c>
      <c r="N14" s="8" t="s">
        <v>1108</v>
      </c>
      <c r="O14" s="10">
        <v>1.62971967713E12</v>
      </c>
      <c r="P14" s="8" t="b">
        <f t="shared" si="4"/>
        <v>1</v>
      </c>
      <c r="Q14" s="9" t="s">
        <v>26</v>
      </c>
      <c r="R14" s="8">
        <v>117.0</v>
      </c>
      <c r="S14" s="8" t="s">
        <v>1109</v>
      </c>
      <c r="T14" s="10">
        <v>1.629724223225E12</v>
      </c>
      <c r="U14" s="8" t="b">
        <f t="shared" si="5"/>
        <v>1</v>
      </c>
      <c r="V14" s="9" t="s">
        <v>26</v>
      </c>
      <c r="W14" s="8">
        <v>134.0</v>
      </c>
      <c r="X14" s="8" t="s">
        <v>1103</v>
      </c>
      <c r="Y14" s="10">
        <v>1.629724687774E12</v>
      </c>
      <c r="Z14" s="8" t="b">
        <f t="shared" si="6"/>
        <v>1</v>
      </c>
      <c r="AA14" s="9" t="s">
        <v>37</v>
      </c>
      <c r="AB14" s="8">
        <v>885.0</v>
      </c>
      <c r="AC14" s="8" t="s">
        <v>1112</v>
      </c>
      <c r="AD14" s="10">
        <v>1.629725119449E12</v>
      </c>
      <c r="AE14" s="8" t="b">
        <f t="shared" si="7"/>
        <v>1</v>
      </c>
      <c r="AF14" s="9" t="s">
        <v>26</v>
      </c>
      <c r="AG14" s="8">
        <v>151.0</v>
      </c>
      <c r="AH14" s="8" t="s">
        <v>1105</v>
      </c>
      <c r="AI14" s="10">
        <v>1.629729226607E12</v>
      </c>
      <c r="AJ14" s="8" t="b">
        <f t="shared" si="8"/>
        <v>1</v>
      </c>
      <c r="AK14" s="9" t="s">
        <v>26</v>
      </c>
      <c r="AL14" s="8">
        <v>124.0</v>
      </c>
      <c r="AM14" s="8" t="s">
        <v>1106</v>
      </c>
      <c r="AN14" s="10">
        <v>1.629729698429E12</v>
      </c>
      <c r="AO14" s="8" t="b">
        <f t="shared" si="9"/>
        <v>1</v>
      </c>
      <c r="AP14" s="9" t="s">
        <v>26</v>
      </c>
      <c r="AQ14" s="8">
        <v>166.0</v>
      </c>
      <c r="AR14" s="8" t="s">
        <v>1107</v>
      </c>
      <c r="AS14" s="10">
        <v>1.629730171556E12</v>
      </c>
    </row>
    <row r="15">
      <c r="A15" s="8" t="b">
        <f t="shared" si="1"/>
        <v>1</v>
      </c>
      <c r="B15" s="8" t="s">
        <v>24</v>
      </c>
      <c r="C15" s="8">
        <v>648.0</v>
      </c>
      <c r="D15" s="8" t="s">
        <v>1113</v>
      </c>
      <c r="E15" s="10">
        <v>1.629718601161E12</v>
      </c>
      <c r="F15" s="8" t="b">
        <f t="shared" si="2"/>
        <v>1</v>
      </c>
      <c r="G15" s="8" t="s">
        <v>31</v>
      </c>
      <c r="H15" s="8">
        <v>225.0</v>
      </c>
      <c r="I15" s="8" t="s">
        <v>1111</v>
      </c>
      <c r="J15" s="10">
        <v>1.629719212357E12</v>
      </c>
      <c r="K15" s="8" t="b">
        <f t="shared" si="3"/>
        <v>1</v>
      </c>
      <c r="L15" s="9" t="s">
        <v>60</v>
      </c>
      <c r="M15" s="8">
        <v>84.0</v>
      </c>
      <c r="N15" s="8" t="s">
        <v>1108</v>
      </c>
      <c r="O15" s="10">
        <v>1.629719677213E12</v>
      </c>
      <c r="P15" s="8" t="b">
        <f t="shared" si="4"/>
        <v>1</v>
      </c>
      <c r="Q15" s="9" t="s">
        <v>60</v>
      </c>
      <c r="R15" s="8">
        <v>167.0</v>
      </c>
      <c r="S15" s="8" t="s">
        <v>1109</v>
      </c>
      <c r="T15" s="10">
        <v>1.629724223391E12</v>
      </c>
      <c r="U15" s="8" t="b">
        <f t="shared" si="5"/>
        <v>1</v>
      </c>
      <c r="V15" s="9" t="s">
        <v>60</v>
      </c>
      <c r="W15" s="8">
        <v>117.0</v>
      </c>
      <c r="X15" s="8" t="s">
        <v>1103</v>
      </c>
      <c r="Y15" s="10">
        <v>1.62972468789E12</v>
      </c>
      <c r="Z15" s="8" t="b">
        <f t="shared" si="6"/>
        <v>1</v>
      </c>
      <c r="AA15" s="9" t="s">
        <v>35</v>
      </c>
      <c r="AB15" s="8">
        <v>175.0</v>
      </c>
      <c r="AC15" s="8" t="s">
        <v>1112</v>
      </c>
      <c r="AD15" s="10">
        <v>1.629725119623E12</v>
      </c>
      <c r="AE15" s="8" t="b">
        <f t="shared" si="7"/>
        <v>1</v>
      </c>
      <c r="AF15" s="9" t="s">
        <v>60</v>
      </c>
      <c r="AG15" s="8">
        <v>151.0</v>
      </c>
      <c r="AH15" s="8" t="s">
        <v>1105</v>
      </c>
      <c r="AI15" s="10">
        <v>1.62972922676E12</v>
      </c>
      <c r="AJ15" s="8" t="b">
        <f t="shared" si="8"/>
        <v>1</v>
      </c>
      <c r="AK15" s="9" t="s">
        <v>60</v>
      </c>
      <c r="AL15" s="8">
        <v>77.0</v>
      </c>
      <c r="AM15" s="8" t="s">
        <v>1106</v>
      </c>
      <c r="AN15" s="10">
        <v>1.6297296985E12</v>
      </c>
      <c r="AO15" s="8" t="b">
        <f t="shared" si="9"/>
        <v>1</v>
      </c>
      <c r="AP15" s="9" t="s">
        <v>60</v>
      </c>
      <c r="AQ15" s="8">
        <v>169.0</v>
      </c>
      <c r="AR15" s="8" t="s">
        <v>1107</v>
      </c>
      <c r="AS15" s="10">
        <v>1.629730171725E12</v>
      </c>
    </row>
    <row r="16">
      <c r="A16" s="8" t="b">
        <f t="shared" si="1"/>
        <v>1</v>
      </c>
      <c r="B16" s="8" t="s">
        <v>29</v>
      </c>
      <c r="C16" s="8">
        <v>217.0</v>
      </c>
      <c r="D16" s="8" t="s">
        <v>1113</v>
      </c>
      <c r="E16" s="10">
        <v>1.629718601375E12</v>
      </c>
      <c r="F16" s="8" t="b">
        <f t="shared" si="2"/>
        <v>1</v>
      </c>
      <c r="G16" s="8" t="s">
        <v>35</v>
      </c>
      <c r="H16" s="8">
        <v>150.0</v>
      </c>
      <c r="I16" s="8" t="s">
        <v>1111</v>
      </c>
      <c r="J16" s="10">
        <v>1.629719212508E12</v>
      </c>
      <c r="K16" s="8" t="b">
        <f t="shared" si="3"/>
        <v>1</v>
      </c>
      <c r="L16" s="9" t="s">
        <v>47</v>
      </c>
      <c r="M16" s="8">
        <v>197.0</v>
      </c>
      <c r="N16" s="8" t="s">
        <v>1108</v>
      </c>
      <c r="O16" s="10">
        <v>1.629719677408E12</v>
      </c>
      <c r="P16" s="8" t="b">
        <f t="shared" si="4"/>
        <v>1</v>
      </c>
      <c r="Q16" s="9" t="s">
        <v>47</v>
      </c>
      <c r="R16" s="8">
        <v>265.0</v>
      </c>
      <c r="S16" s="8" t="s">
        <v>1109</v>
      </c>
      <c r="T16" s="10">
        <v>1.629724223654E12</v>
      </c>
      <c r="U16" s="8" t="b">
        <f t="shared" si="5"/>
        <v>1</v>
      </c>
      <c r="V16" s="9" t="s">
        <v>47</v>
      </c>
      <c r="W16" s="8">
        <v>281.0</v>
      </c>
      <c r="X16" s="8" t="s">
        <v>1114</v>
      </c>
      <c r="Y16" s="10">
        <v>1.62972468817E12</v>
      </c>
      <c r="Z16" s="8" t="b">
        <f t="shared" si="6"/>
        <v>1</v>
      </c>
      <c r="AA16" s="9" t="s">
        <v>26</v>
      </c>
      <c r="AB16" s="8">
        <v>143.0</v>
      </c>
      <c r="AC16" s="8" t="s">
        <v>1112</v>
      </c>
      <c r="AD16" s="10">
        <v>1.629725119772E12</v>
      </c>
      <c r="AE16" s="8" t="b">
        <f t="shared" si="7"/>
        <v>1</v>
      </c>
      <c r="AF16" s="9" t="s">
        <v>47</v>
      </c>
      <c r="AG16" s="8">
        <v>1184.0</v>
      </c>
      <c r="AH16" s="8" t="s">
        <v>1115</v>
      </c>
      <c r="AI16" s="10">
        <v>1.629729227945E12</v>
      </c>
      <c r="AJ16" s="8" t="b">
        <f t="shared" si="8"/>
        <v>1</v>
      </c>
      <c r="AK16" s="9" t="s">
        <v>47</v>
      </c>
      <c r="AL16" s="8">
        <v>197.0</v>
      </c>
      <c r="AM16" s="8" t="s">
        <v>1106</v>
      </c>
      <c r="AN16" s="10">
        <v>1.629729698699E12</v>
      </c>
      <c r="AO16" s="8" t="b">
        <f t="shared" si="9"/>
        <v>1</v>
      </c>
      <c r="AP16" s="9" t="s">
        <v>47</v>
      </c>
      <c r="AQ16" s="8">
        <v>297.0</v>
      </c>
      <c r="AR16" s="8" t="s">
        <v>1116</v>
      </c>
      <c r="AS16" s="10">
        <v>1.629730172021E12</v>
      </c>
    </row>
    <row r="17">
      <c r="A17" s="8" t="b">
        <f t="shared" si="1"/>
        <v>1</v>
      </c>
      <c r="B17" s="8" t="s">
        <v>31</v>
      </c>
      <c r="C17" s="8">
        <v>177.0</v>
      </c>
      <c r="D17" s="8" t="s">
        <v>1113</v>
      </c>
      <c r="E17" s="10">
        <v>1.629718601553E12</v>
      </c>
      <c r="F17" s="8" t="b">
        <f t="shared" si="2"/>
        <v>1</v>
      </c>
      <c r="G17" s="8" t="s">
        <v>37</v>
      </c>
      <c r="H17" s="8">
        <v>143.0</v>
      </c>
      <c r="I17" s="8" t="s">
        <v>1111</v>
      </c>
      <c r="J17" s="10">
        <v>1.629719212649E12</v>
      </c>
      <c r="K17" s="8" t="b">
        <f t="shared" si="3"/>
        <v>0</v>
      </c>
      <c r="L17" s="9" t="s">
        <v>49</v>
      </c>
      <c r="M17" s="8">
        <v>1515.0</v>
      </c>
      <c r="N17" s="8" t="s">
        <v>1117</v>
      </c>
      <c r="O17" s="10">
        <v>1.629719678928E12</v>
      </c>
      <c r="P17" s="8" t="b">
        <f t="shared" si="4"/>
        <v>0</v>
      </c>
      <c r="Q17" s="9" t="s">
        <v>49</v>
      </c>
      <c r="R17" s="8">
        <v>630.0</v>
      </c>
      <c r="S17" s="8" t="s">
        <v>1118</v>
      </c>
      <c r="T17" s="10">
        <v>1.629724224284E12</v>
      </c>
      <c r="U17" s="8" t="b">
        <f t="shared" si="5"/>
        <v>0</v>
      </c>
      <c r="V17" s="9" t="s">
        <v>49</v>
      </c>
      <c r="W17" s="8">
        <v>1142.0</v>
      </c>
      <c r="X17" s="8" t="s">
        <v>1119</v>
      </c>
      <c r="Y17" s="10">
        <v>1.629724689325E12</v>
      </c>
      <c r="Z17" s="8" t="b">
        <f t="shared" si="6"/>
        <v>1</v>
      </c>
      <c r="AA17" s="9" t="s">
        <v>60</v>
      </c>
      <c r="AB17" s="8">
        <v>117.0</v>
      </c>
      <c r="AC17" s="8" t="s">
        <v>1112</v>
      </c>
      <c r="AD17" s="10">
        <v>1.629725119882E12</v>
      </c>
      <c r="AE17" s="8" t="b">
        <f t="shared" si="7"/>
        <v>0</v>
      </c>
      <c r="AF17" s="9" t="s">
        <v>49</v>
      </c>
      <c r="AG17" s="8">
        <v>656.0</v>
      </c>
      <c r="AH17" s="8" t="s">
        <v>1120</v>
      </c>
      <c r="AI17" s="10">
        <v>1.629729228606E12</v>
      </c>
      <c r="AJ17" s="8" t="b">
        <f t="shared" si="8"/>
        <v>0</v>
      </c>
      <c r="AK17" s="9" t="s">
        <v>49</v>
      </c>
      <c r="AL17" s="8">
        <v>531.0</v>
      </c>
      <c r="AM17" s="8" t="s">
        <v>1121</v>
      </c>
      <c r="AN17" s="10">
        <v>1.629729699245E12</v>
      </c>
      <c r="AO17" s="8" t="b">
        <f t="shared" si="9"/>
        <v>0</v>
      </c>
      <c r="AP17" s="9" t="s">
        <v>49</v>
      </c>
      <c r="AQ17" s="8">
        <v>716.0</v>
      </c>
      <c r="AR17" s="8" t="s">
        <v>1116</v>
      </c>
      <c r="AS17" s="10">
        <v>1.629730172744E12</v>
      </c>
    </row>
    <row r="18">
      <c r="A18" s="8" t="b">
        <f t="shared" si="1"/>
        <v>1</v>
      </c>
      <c r="B18" s="8" t="s">
        <v>35</v>
      </c>
      <c r="C18" s="8">
        <v>124.0</v>
      </c>
      <c r="D18" s="8" t="s">
        <v>1113</v>
      </c>
      <c r="E18" s="10">
        <v>1.629718601679E12</v>
      </c>
      <c r="F18" s="8" t="b">
        <f t="shared" si="2"/>
        <v>1</v>
      </c>
      <c r="G18" s="8" t="s">
        <v>41</v>
      </c>
      <c r="H18" s="8">
        <v>1166.0</v>
      </c>
      <c r="I18" s="8" t="s">
        <v>1122</v>
      </c>
      <c r="J18" s="10">
        <v>1.629719213816E12</v>
      </c>
      <c r="K18" s="8" t="b">
        <f t="shared" si="3"/>
        <v>1</v>
      </c>
      <c r="L18" s="9" t="s">
        <v>55</v>
      </c>
      <c r="M18" s="8">
        <v>891.0</v>
      </c>
      <c r="N18" s="8" t="s">
        <v>1123</v>
      </c>
      <c r="O18" s="10">
        <v>1.629719679815E12</v>
      </c>
      <c r="P18" s="8" t="b">
        <f t="shared" si="4"/>
        <v>1</v>
      </c>
      <c r="Q18" s="9" t="s">
        <v>593</v>
      </c>
      <c r="R18" s="8">
        <v>737.0</v>
      </c>
      <c r="S18" s="8" t="s">
        <v>1124</v>
      </c>
      <c r="T18" s="10">
        <v>1.629724225026E12</v>
      </c>
      <c r="U18" s="8" t="b">
        <f t="shared" si="5"/>
        <v>1</v>
      </c>
      <c r="V18" s="9" t="s">
        <v>55</v>
      </c>
      <c r="W18" s="8">
        <v>904.0</v>
      </c>
      <c r="X18" s="8" t="s">
        <v>1125</v>
      </c>
      <c r="Y18" s="10">
        <v>1.629724690231E12</v>
      </c>
      <c r="Z18" s="8" t="b">
        <f t="shared" si="6"/>
        <v>1</v>
      </c>
      <c r="AA18" s="9" t="s">
        <v>47</v>
      </c>
      <c r="AB18" s="8">
        <v>507.0</v>
      </c>
      <c r="AC18" s="8" t="s">
        <v>1126</v>
      </c>
      <c r="AD18" s="10">
        <v>1.629725120392E12</v>
      </c>
      <c r="AE18" s="8" t="b">
        <f t="shared" si="7"/>
        <v>1</v>
      </c>
      <c r="AF18" s="9" t="s">
        <v>55</v>
      </c>
      <c r="AG18" s="8">
        <v>795.0</v>
      </c>
      <c r="AH18" s="8" t="s">
        <v>1127</v>
      </c>
      <c r="AI18" s="10">
        <v>1.629729229394E12</v>
      </c>
      <c r="AJ18" s="8" t="b">
        <f t="shared" si="8"/>
        <v>1</v>
      </c>
      <c r="AK18" s="9" t="s">
        <v>55</v>
      </c>
      <c r="AL18" s="8">
        <v>1096.0</v>
      </c>
      <c r="AM18" s="8" t="s">
        <v>1128</v>
      </c>
      <c r="AN18" s="10">
        <v>1.629729700329E12</v>
      </c>
      <c r="AO18" s="8" t="b">
        <f t="shared" si="9"/>
        <v>1</v>
      </c>
      <c r="AP18" s="9" t="s">
        <v>55</v>
      </c>
      <c r="AQ18" s="8">
        <v>685.0</v>
      </c>
      <c r="AR18" s="8" t="s">
        <v>1129</v>
      </c>
      <c r="AS18" s="10">
        <v>1.629730173423E12</v>
      </c>
    </row>
    <row r="19">
      <c r="A19" s="8" t="b">
        <f t="shared" si="1"/>
        <v>1</v>
      </c>
      <c r="B19" s="8" t="s">
        <v>37</v>
      </c>
      <c r="C19" s="8">
        <v>125.0</v>
      </c>
      <c r="D19" s="8" t="s">
        <v>1113</v>
      </c>
      <c r="E19" s="10">
        <v>1.6297186018E12</v>
      </c>
      <c r="F19" s="8" t="b">
        <f t="shared" si="2"/>
        <v>1</v>
      </c>
      <c r="G19" s="9" t="s">
        <v>1130</v>
      </c>
      <c r="H19" s="8">
        <v>223.0</v>
      </c>
      <c r="I19" s="8" t="s">
        <v>1131</v>
      </c>
      <c r="J19" s="10">
        <v>1.629719214037E12</v>
      </c>
      <c r="K19" s="8" t="b">
        <f t="shared" si="3"/>
        <v>1</v>
      </c>
      <c r="L19" s="9" t="s">
        <v>23</v>
      </c>
      <c r="M19" s="8">
        <v>752.0</v>
      </c>
      <c r="N19" s="8" t="s">
        <v>1132</v>
      </c>
      <c r="O19" s="10">
        <v>1.629719680567E12</v>
      </c>
      <c r="P19" s="8" t="b">
        <f t="shared" si="4"/>
        <v>0</v>
      </c>
      <c r="Q19" s="9" t="s">
        <v>49</v>
      </c>
      <c r="R19" s="8">
        <v>354.0</v>
      </c>
      <c r="S19" s="8" t="s">
        <v>1124</v>
      </c>
      <c r="T19" s="10">
        <v>1.629724225393E12</v>
      </c>
      <c r="U19" s="8" t="b">
        <f t="shared" si="5"/>
        <v>1</v>
      </c>
      <c r="V19" s="9" t="s">
        <v>23</v>
      </c>
      <c r="W19" s="8">
        <v>694.0</v>
      </c>
      <c r="X19" s="8" t="s">
        <v>1125</v>
      </c>
      <c r="Y19" s="10">
        <v>1.629724690908E12</v>
      </c>
      <c r="Z19" s="8" t="b">
        <f t="shared" si="6"/>
        <v>0</v>
      </c>
      <c r="AA19" s="9" t="s">
        <v>49</v>
      </c>
      <c r="AB19" s="8">
        <v>1684.0</v>
      </c>
      <c r="AC19" s="8" t="s">
        <v>1133</v>
      </c>
      <c r="AD19" s="10">
        <v>1.629725122075E12</v>
      </c>
      <c r="AE19" s="8" t="b">
        <f t="shared" si="7"/>
        <v>1</v>
      </c>
      <c r="AF19" s="9" t="s">
        <v>23</v>
      </c>
      <c r="AG19" s="8">
        <v>620.0</v>
      </c>
      <c r="AH19" s="8" t="s">
        <v>1134</v>
      </c>
      <c r="AI19" s="10">
        <v>1.629729230013E12</v>
      </c>
      <c r="AJ19" s="8" t="b">
        <f t="shared" si="8"/>
        <v>1</v>
      </c>
      <c r="AK19" s="9" t="s">
        <v>23</v>
      </c>
      <c r="AL19" s="8">
        <v>451.0</v>
      </c>
      <c r="AM19" s="8" t="s">
        <v>1128</v>
      </c>
      <c r="AN19" s="10">
        <v>1.629729700779E12</v>
      </c>
      <c r="AO19" s="8" t="b">
        <f t="shared" si="9"/>
        <v>1</v>
      </c>
      <c r="AP19" s="9" t="s">
        <v>23</v>
      </c>
      <c r="AQ19" s="8">
        <v>514.0</v>
      </c>
      <c r="AR19" s="8" t="s">
        <v>1129</v>
      </c>
      <c r="AS19" s="10">
        <v>1.629730173935E12</v>
      </c>
    </row>
    <row r="20">
      <c r="A20" s="8" t="b">
        <f t="shared" si="1"/>
        <v>1</v>
      </c>
      <c r="B20" s="8" t="s">
        <v>41</v>
      </c>
      <c r="C20" s="8">
        <v>1058.0</v>
      </c>
      <c r="D20" s="8" t="s">
        <v>1135</v>
      </c>
      <c r="E20" s="10">
        <v>1.62971860286E12</v>
      </c>
      <c r="F20" s="8" t="b">
        <f t="shared" si="2"/>
        <v>1</v>
      </c>
      <c r="G20" s="8" t="s">
        <v>37</v>
      </c>
      <c r="H20" s="8">
        <v>1337.0</v>
      </c>
      <c r="I20" s="8" t="s">
        <v>1136</v>
      </c>
      <c r="J20" s="10">
        <v>1.629719215375E12</v>
      </c>
      <c r="K20" s="8" t="b">
        <f t="shared" si="3"/>
        <v>1</v>
      </c>
      <c r="L20" s="9" t="s">
        <v>23</v>
      </c>
      <c r="M20" s="8">
        <v>159.0</v>
      </c>
      <c r="N20" s="8" t="s">
        <v>1132</v>
      </c>
      <c r="O20" s="10">
        <v>1.629719680727E12</v>
      </c>
      <c r="P20" s="8" t="b">
        <f t="shared" si="4"/>
        <v>1</v>
      </c>
      <c r="Q20" s="9" t="s">
        <v>55</v>
      </c>
      <c r="R20" s="8">
        <v>215.0</v>
      </c>
      <c r="S20" s="8" t="s">
        <v>1124</v>
      </c>
      <c r="T20" s="10">
        <v>1.629724225592E12</v>
      </c>
      <c r="U20" s="8" t="b">
        <f t="shared" si="5"/>
        <v>1</v>
      </c>
      <c r="V20" s="9" t="s">
        <v>23</v>
      </c>
      <c r="W20" s="8">
        <v>150.0</v>
      </c>
      <c r="X20" s="8" t="s">
        <v>1137</v>
      </c>
      <c r="Y20" s="10">
        <v>1.629724691059E12</v>
      </c>
      <c r="Z20" s="8" t="b">
        <f t="shared" si="6"/>
        <v>1</v>
      </c>
      <c r="AA20" s="9" t="s">
        <v>55</v>
      </c>
      <c r="AB20" s="8">
        <v>711.0</v>
      </c>
      <c r="AC20" s="8" t="s">
        <v>1133</v>
      </c>
      <c r="AD20" s="10">
        <v>1.629725122786E12</v>
      </c>
      <c r="AE20" s="8" t="b">
        <f t="shared" si="7"/>
        <v>1</v>
      </c>
      <c r="AF20" s="9" t="s">
        <v>23</v>
      </c>
      <c r="AG20" s="8">
        <v>161.0</v>
      </c>
      <c r="AH20" s="8" t="s">
        <v>1134</v>
      </c>
      <c r="AI20" s="10">
        <v>1.629729230176E12</v>
      </c>
      <c r="AJ20" s="8" t="b">
        <f t="shared" si="8"/>
        <v>1</v>
      </c>
      <c r="AK20" s="9" t="s">
        <v>23</v>
      </c>
      <c r="AL20" s="8">
        <v>151.0</v>
      </c>
      <c r="AM20" s="8" t="s">
        <v>1128</v>
      </c>
      <c r="AN20" s="10">
        <v>1.629729700928E12</v>
      </c>
      <c r="AO20" s="8" t="b">
        <f t="shared" si="9"/>
        <v>1</v>
      </c>
      <c r="AP20" s="9" t="s">
        <v>23</v>
      </c>
      <c r="AQ20" s="8">
        <v>174.0</v>
      </c>
      <c r="AR20" s="8" t="s">
        <v>1138</v>
      </c>
      <c r="AS20" s="10">
        <v>1.62973017411E12</v>
      </c>
    </row>
    <row r="21">
      <c r="A21" s="8" t="b">
        <f t="shared" si="1"/>
        <v>1</v>
      </c>
      <c r="B21" s="9" t="s">
        <v>1130</v>
      </c>
      <c r="C21" s="8">
        <v>256.0</v>
      </c>
      <c r="D21" s="8" t="s">
        <v>1139</v>
      </c>
      <c r="E21" s="10">
        <v>1.629718603117E12</v>
      </c>
      <c r="F21" s="8" t="b">
        <f t="shared" si="2"/>
        <v>1</v>
      </c>
      <c r="G21" s="8" t="s">
        <v>35</v>
      </c>
      <c r="H21" s="8">
        <v>142.0</v>
      </c>
      <c r="I21" s="8" t="s">
        <v>1136</v>
      </c>
      <c r="J21" s="10">
        <v>1.629719215533E12</v>
      </c>
      <c r="K21" s="8" t="b">
        <f t="shared" si="3"/>
        <v>1</v>
      </c>
      <c r="L21" s="9" t="s">
        <v>47</v>
      </c>
      <c r="M21" s="8">
        <v>204.0</v>
      </c>
      <c r="N21" s="8" t="s">
        <v>1132</v>
      </c>
      <c r="O21" s="10">
        <v>1.629719680939E12</v>
      </c>
      <c r="P21" s="8" t="b">
        <f t="shared" si="4"/>
        <v>1</v>
      </c>
      <c r="Q21" s="9" t="s">
        <v>23</v>
      </c>
      <c r="R21" s="8">
        <v>660.0</v>
      </c>
      <c r="S21" s="8" t="s">
        <v>1140</v>
      </c>
      <c r="T21" s="10">
        <v>1.629724226251E12</v>
      </c>
      <c r="U21" s="8" t="b">
        <f t="shared" si="5"/>
        <v>1</v>
      </c>
      <c r="V21" s="9" t="s">
        <v>47</v>
      </c>
      <c r="W21" s="8">
        <v>221.0</v>
      </c>
      <c r="X21" s="8" t="s">
        <v>1137</v>
      </c>
      <c r="Y21" s="10">
        <v>1.629724691279E12</v>
      </c>
      <c r="Z21" s="8" t="b">
        <f t="shared" si="6"/>
        <v>1</v>
      </c>
      <c r="AA21" s="9" t="s">
        <v>23</v>
      </c>
      <c r="AB21" s="8">
        <v>578.0</v>
      </c>
      <c r="AC21" s="8" t="s">
        <v>1141</v>
      </c>
      <c r="AD21" s="10">
        <v>1.629725123362E12</v>
      </c>
      <c r="AE21" s="8" t="b">
        <f t="shared" si="7"/>
        <v>1</v>
      </c>
      <c r="AF21" s="9" t="s">
        <v>47</v>
      </c>
      <c r="AG21" s="8">
        <v>242.0</v>
      </c>
      <c r="AH21" s="8" t="s">
        <v>1134</v>
      </c>
      <c r="AI21" s="10">
        <v>1.629729230422E12</v>
      </c>
      <c r="AJ21" s="8" t="b">
        <f t="shared" si="8"/>
        <v>1</v>
      </c>
      <c r="AK21" s="9" t="s">
        <v>47</v>
      </c>
      <c r="AL21" s="8">
        <v>195.0</v>
      </c>
      <c r="AM21" s="8" t="s">
        <v>1142</v>
      </c>
      <c r="AN21" s="10">
        <v>1.629729701124E12</v>
      </c>
      <c r="AO21" s="8" t="b">
        <f t="shared" si="9"/>
        <v>1</v>
      </c>
      <c r="AP21" s="9" t="s">
        <v>47</v>
      </c>
      <c r="AQ21" s="8">
        <v>234.0</v>
      </c>
      <c r="AR21" s="8" t="s">
        <v>1138</v>
      </c>
      <c r="AS21" s="10">
        <v>1.629730174344E12</v>
      </c>
    </row>
    <row r="22">
      <c r="A22" s="8" t="b">
        <f t="shared" si="1"/>
        <v>1</v>
      </c>
      <c r="B22" s="8" t="s">
        <v>37</v>
      </c>
      <c r="C22" s="8">
        <v>535.0</v>
      </c>
      <c r="D22" s="8" t="s">
        <v>1139</v>
      </c>
      <c r="E22" s="10">
        <v>1.629718603651E12</v>
      </c>
      <c r="F22" s="8" t="b">
        <f t="shared" si="2"/>
        <v>1</v>
      </c>
      <c r="G22" s="8" t="s">
        <v>26</v>
      </c>
      <c r="H22" s="8">
        <v>101.0</v>
      </c>
      <c r="I22" s="8" t="s">
        <v>1136</v>
      </c>
      <c r="J22" s="10">
        <v>1.629719215647E12</v>
      </c>
      <c r="K22" s="8" t="b">
        <f t="shared" si="3"/>
        <v>1</v>
      </c>
      <c r="L22" s="9" t="s">
        <v>62</v>
      </c>
      <c r="M22" s="8">
        <v>215.0</v>
      </c>
      <c r="N22" s="8" t="s">
        <v>1143</v>
      </c>
      <c r="O22" s="10">
        <v>1.629719681144E12</v>
      </c>
      <c r="P22" s="8" t="b">
        <f t="shared" si="4"/>
        <v>1</v>
      </c>
      <c r="Q22" s="9" t="s">
        <v>23</v>
      </c>
      <c r="R22" s="8">
        <v>163.0</v>
      </c>
      <c r="S22" s="8" t="s">
        <v>1140</v>
      </c>
      <c r="T22" s="10">
        <v>1.629724226414E12</v>
      </c>
      <c r="U22" s="8" t="b">
        <f t="shared" si="5"/>
        <v>1</v>
      </c>
      <c r="V22" s="9" t="s">
        <v>62</v>
      </c>
      <c r="W22" s="8">
        <v>223.0</v>
      </c>
      <c r="X22" s="8" t="s">
        <v>1137</v>
      </c>
      <c r="Y22" s="10">
        <v>1.629724691504E12</v>
      </c>
      <c r="Z22" s="8" t="b">
        <f t="shared" si="6"/>
        <v>1</v>
      </c>
      <c r="AA22" s="9" t="s">
        <v>23</v>
      </c>
      <c r="AB22" s="8">
        <v>143.0</v>
      </c>
      <c r="AC22" s="8" t="s">
        <v>1141</v>
      </c>
      <c r="AD22" s="10">
        <v>1.629725123507E12</v>
      </c>
      <c r="AE22" s="8" t="b">
        <f t="shared" si="7"/>
        <v>1</v>
      </c>
      <c r="AF22" s="9" t="s">
        <v>62</v>
      </c>
      <c r="AG22" s="8">
        <v>290.0</v>
      </c>
      <c r="AH22" s="8" t="s">
        <v>1134</v>
      </c>
      <c r="AI22" s="10">
        <v>1.629729230705E12</v>
      </c>
      <c r="AJ22" s="8" t="b">
        <f t="shared" si="8"/>
        <v>1</v>
      </c>
      <c r="AK22" s="9" t="s">
        <v>62</v>
      </c>
      <c r="AL22" s="8">
        <v>193.0</v>
      </c>
      <c r="AM22" s="8" t="s">
        <v>1142</v>
      </c>
      <c r="AN22" s="10">
        <v>1.629729701325E12</v>
      </c>
      <c r="AO22" s="8" t="b">
        <f t="shared" si="9"/>
        <v>1</v>
      </c>
      <c r="AP22" s="9" t="s">
        <v>62</v>
      </c>
      <c r="AQ22" s="8">
        <v>240.0</v>
      </c>
      <c r="AR22" s="8" t="s">
        <v>1138</v>
      </c>
      <c r="AS22" s="10">
        <v>1.629730174584E12</v>
      </c>
    </row>
    <row r="23">
      <c r="A23" s="8" t="b">
        <f t="shared" si="1"/>
        <v>1</v>
      </c>
      <c r="B23" s="8" t="s">
        <v>35</v>
      </c>
      <c r="C23" s="8">
        <v>134.0</v>
      </c>
      <c r="D23" s="8" t="s">
        <v>1139</v>
      </c>
      <c r="E23" s="10">
        <v>1.629718603785E12</v>
      </c>
      <c r="F23" s="8" t="b">
        <f t="shared" si="2"/>
        <v>1</v>
      </c>
      <c r="G23" s="8" t="s">
        <v>63</v>
      </c>
      <c r="H23" s="8">
        <v>94.0</v>
      </c>
      <c r="I23" s="8" t="s">
        <v>1136</v>
      </c>
      <c r="J23" s="10">
        <v>1.629719215713E12</v>
      </c>
      <c r="K23" s="8" t="b">
        <f t="shared" si="3"/>
        <v>1</v>
      </c>
      <c r="L23" s="9" t="s">
        <v>26</v>
      </c>
      <c r="M23" s="8">
        <v>142.0</v>
      </c>
      <c r="N23" s="8" t="s">
        <v>1143</v>
      </c>
      <c r="O23" s="10">
        <v>1.629719681285E12</v>
      </c>
      <c r="P23" s="8" t="b">
        <f t="shared" si="4"/>
        <v>1</v>
      </c>
      <c r="Q23" s="9" t="s">
        <v>47</v>
      </c>
      <c r="R23" s="8">
        <v>241.0</v>
      </c>
      <c r="S23" s="8" t="s">
        <v>1140</v>
      </c>
      <c r="T23" s="10">
        <v>1.629724226655E12</v>
      </c>
      <c r="U23" s="8" t="b">
        <f t="shared" si="5"/>
        <v>1</v>
      </c>
      <c r="V23" s="9" t="s">
        <v>26</v>
      </c>
      <c r="W23" s="8">
        <v>162.0</v>
      </c>
      <c r="X23" s="8" t="s">
        <v>1137</v>
      </c>
      <c r="Y23" s="10">
        <v>1.629724691668E12</v>
      </c>
      <c r="Z23" s="8" t="b">
        <f t="shared" si="6"/>
        <v>1</v>
      </c>
      <c r="AA23" s="9" t="s">
        <v>47</v>
      </c>
      <c r="AB23" s="8">
        <v>194.0</v>
      </c>
      <c r="AC23" s="8" t="s">
        <v>1141</v>
      </c>
      <c r="AD23" s="10">
        <v>1.6297251237E12</v>
      </c>
      <c r="AE23" s="8" t="b">
        <f t="shared" si="7"/>
        <v>1</v>
      </c>
      <c r="AF23" s="9" t="s">
        <v>24</v>
      </c>
      <c r="AG23" s="8">
        <v>184.0</v>
      </c>
      <c r="AH23" s="8" t="s">
        <v>1134</v>
      </c>
      <c r="AI23" s="10">
        <v>1.629729230891E12</v>
      </c>
      <c r="AJ23" s="8" t="b">
        <f t="shared" si="8"/>
        <v>1</v>
      </c>
      <c r="AK23" s="9" t="s">
        <v>26</v>
      </c>
      <c r="AL23" s="8">
        <v>273.0</v>
      </c>
      <c r="AM23" s="8" t="s">
        <v>1142</v>
      </c>
      <c r="AN23" s="10">
        <v>1.62972970159E12</v>
      </c>
      <c r="AO23" s="8" t="b">
        <f t="shared" si="9"/>
        <v>1</v>
      </c>
      <c r="AP23" s="9" t="s">
        <v>26</v>
      </c>
      <c r="AQ23" s="8">
        <v>201.0</v>
      </c>
      <c r="AR23" s="8" t="s">
        <v>1138</v>
      </c>
      <c r="AS23" s="10">
        <v>1.629730174784E12</v>
      </c>
    </row>
    <row r="24">
      <c r="A24" s="8" t="b">
        <f t="shared" si="1"/>
        <v>1</v>
      </c>
      <c r="B24" s="8" t="s">
        <v>26</v>
      </c>
      <c r="C24" s="8">
        <v>134.0</v>
      </c>
      <c r="D24" s="8" t="s">
        <v>1139</v>
      </c>
      <c r="E24" s="10">
        <v>1.629718603934E12</v>
      </c>
      <c r="F24" s="8" t="b">
        <f t="shared" si="2"/>
        <v>1</v>
      </c>
      <c r="G24" s="9" t="s">
        <v>1130</v>
      </c>
      <c r="H24" s="8">
        <v>194.0</v>
      </c>
      <c r="I24" s="8" t="s">
        <v>1136</v>
      </c>
      <c r="J24" s="10">
        <v>1.629719215908E12</v>
      </c>
      <c r="K24" s="8" t="b">
        <f t="shared" si="3"/>
        <v>1</v>
      </c>
      <c r="L24" s="9" t="s">
        <v>26</v>
      </c>
      <c r="M24" s="8">
        <v>176.0</v>
      </c>
      <c r="N24" s="8" t="s">
        <v>1143</v>
      </c>
      <c r="O24" s="10">
        <v>1.629719681461E12</v>
      </c>
      <c r="P24" s="8" t="b">
        <f t="shared" si="4"/>
        <v>1</v>
      </c>
      <c r="Q24" s="9" t="s">
        <v>1144</v>
      </c>
      <c r="R24" s="8">
        <v>341.0</v>
      </c>
      <c r="S24" s="8" t="s">
        <v>1140</v>
      </c>
      <c r="T24" s="10">
        <v>1.629724226997E12</v>
      </c>
      <c r="U24" s="8" t="b">
        <f t="shared" si="5"/>
        <v>1</v>
      </c>
      <c r="V24" s="9" t="s">
        <v>26</v>
      </c>
      <c r="W24" s="8">
        <v>206.0</v>
      </c>
      <c r="X24" s="8" t="s">
        <v>1137</v>
      </c>
      <c r="Y24" s="10">
        <v>1.62972469187E12</v>
      </c>
      <c r="Z24" s="8" t="b">
        <f t="shared" si="6"/>
        <v>1</v>
      </c>
      <c r="AA24" s="9" t="s">
        <v>62</v>
      </c>
      <c r="AB24" s="8">
        <v>205.0</v>
      </c>
      <c r="AC24" s="8" t="s">
        <v>1141</v>
      </c>
      <c r="AD24" s="10">
        <v>1.629725123905E12</v>
      </c>
      <c r="AE24" s="8" t="b">
        <f t="shared" si="7"/>
        <v>1</v>
      </c>
      <c r="AF24" s="9" t="s">
        <v>24</v>
      </c>
      <c r="AG24" s="8">
        <v>201.0</v>
      </c>
      <c r="AH24" s="8" t="s">
        <v>1145</v>
      </c>
      <c r="AI24" s="10">
        <v>1.629729231093E12</v>
      </c>
      <c r="AJ24" s="8" t="b">
        <f t="shared" si="8"/>
        <v>1</v>
      </c>
      <c r="AK24" s="9" t="s">
        <v>26</v>
      </c>
      <c r="AL24" s="8">
        <v>183.0</v>
      </c>
      <c r="AM24" s="8" t="s">
        <v>1142</v>
      </c>
      <c r="AN24" s="10">
        <v>1.629729701772E12</v>
      </c>
      <c r="AO24" s="8" t="b">
        <f t="shared" si="9"/>
        <v>1</v>
      </c>
      <c r="AP24" s="9" t="s">
        <v>26</v>
      </c>
      <c r="AQ24" s="8">
        <v>194.0</v>
      </c>
      <c r="AR24" s="8" t="s">
        <v>1138</v>
      </c>
      <c r="AS24" s="10">
        <v>1.629730174976E12</v>
      </c>
    </row>
    <row r="25">
      <c r="A25" s="8" t="b">
        <f t="shared" si="1"/>
        <v>1</v>
      </c>
      <c r="B25" s="8" t="s">
        <v>60</v>
      </c>
      <c r="C25" s="8">
        <v>83.0</v>
      </c>
      <c r="D25" s="8" t="s">
        <v>1139</v>
      </c>
      <c r="E25" s="10">
        <v>1.629718603996E12</v>
      </c>
      <c r="F25" s="8" t="b">
        <f t="shared" si="2"/>
        <v>1</v>
      </c>
      <c r="G25" s="8" t="s">
        <v>63</v>
      </c>
      <c r="H25" s="8">
        <v>434.0</v>
      </c>
      <c r="I25" s="8" t="s">
        <v>1146</v>
      </c>
      <c r="J25" s="10">
        <v>1.629719216359E12</v>
      </c>
      <c r="K25" s="8" t="b">
        <f t="shared" si="3"/>
        <v>1</v>
      </c>
      <c r="L25" s="9" t="s">
        <v>37</v>
      </c>
      <c r="M25" s="8">
        <v>217.0</v>
      </c>
      <c r="N25" s="8" t="s">
        <v>1143</v>
      </c>
      <c r="O25" s="10">
        <v>1.629719681678E12</v>
      </c>
      <c r="P25" s="8" t="b">
        <f t="shared" si="4"/>
        <v>1</v>
      </c>
      <c r="Q25" s="9" t="s">
        <v>47</v>
      </c>
      <c r="R25" s="8">
        <v>236.0</v>
      </c>
      <c r="S25" s="8" t="s">
        <v>1147</v>
      </c>
      <c r="T25" s="10">
        <v>1.629724227232E12</v>
      </c>
      <c r="U25" s="8" t="b">
        <f t="shared" si="5"/>
        <v>1</v>
      </c>
      <c r="V25" s="9" t="s">
        <v>37</v>
      </c>
      <c r="W25" s="8">
        <v>259.0</v>
      </c>
      <c r="X25" s="8" t="s">
        <v>1148</v>
      </c>
      <c r="Y25" s="10">
        <v>1.62972469213E12</v>
      </c>
      <c r="Z25" s="8" t="b">
        <f t="shared" si="6"/>
        <v>1</v>
      </c>
      <c r="AA25" s="9" t="s">
        <v>26</v>
      </c>
      <c r="AB25" s="8">
        <v>164.0</v>
      </c>
      <c r="AC25" s="8" t="s">
        <v>1149</v>
      </c>
      <c r="AD25" s="10">
        <v>1.629725124068E12</v>
      </c>
      <c r="AE25" s="8" t="b">
        <f t="shared" si="7"/>
        <v>1</v>
      </c>
      <c r="AF25" s="9" t="s">
        <v>37</v>
      </c>
      <c r="AG25" s="8">
        <v>201.0</v>
      </c>
      <c r="AH25" s="8" t="s">
        <v>1145</v>
      </c>
      <c r="AI25" s="10">
        <v>1.629729231296E12</v>
      </c>
      <c r="AJ25" s="8" t="b">
        <f t="shared" si="8"/>
        <v>1</v>
      </c>
      <c r="AK25" s="9" t="s">
        <v>37</v>
      </c>
      <c r="AL25" s="8">
        <v>193.0</v>
      </c>
      <c r="AM25" s="8" t="s">
        <v>1142</v>
      </c>
      <c r="AN25" s="10">
        <v>1.629729701973E12</v>
      </c>
      <c r="AO25" s="8" t="b">
        <f t="shared" si="9"/>
        <v>1</v>
      </c>
      <c r="AP25" s="9" t="s">
        <v>37</v>
      </c>
      <c r="AQ25" s="8">
        <v>207.0</v>
      </c>
      <c r="AR25" s="8" t="s">
        <v>1150</v>
      </c>
      <c r="AS25" s="10">
        <v>1.629730175187E12</v>
      </c>
    </row>
    <row r="26">
      <c r="A26" s="8" t="b">
        <f t="shared" si="1"/>
        <v>1</v>
      </c>
      <c r="B26" s="9" t="s">
        <v>1130</v>
      </c>
      <c r="C26" s="8">
        <v>190.0</v>
      </c>
      <c r="D26" s="8" t="s">
        <v>1151</v>
      </c>
      <c r="E26" s="10">
        <v>1.62971860419E12</v>
      </c>
      <c r="F26" s="8" t="b">
        <f t="shared" si="2"/>
        <v>1</v>
      </c>
      <c r="G26" s="8" t="s">
        <v>26</v>
      </c>
      <c r="H26" s="8">
        <v>124.0</v>
      </c>
      <c r="I26" s="8" t="s">
        <v>1146</v>
      </c>
      <c r="J26" s="10">
        <v>1.629719216465E12</v>
      </c>
      <c r="K26" s="8" t="b">
        <f t="shared" si="3"/>
        <v>1</v>
      </c>
      <c r="L26" s="9" t="s">
        <v>47</v>
      </c>
      <c r="M26" s="8">
        <v>222.0</v>
      </c>
      <c r="N26" s="8" t="s">
        <v>1143</v>
      </c>
      <c r="O26" s="10">
        <v>1.629719681898E12</v>
      </c>
      <c r="P26" s="8" t="b">
        <f t="shared" si="4"/>
        <v>1</v>
      </c>
      <c r="Q26" s="9" t="s">
        <v>62</v>
      </c>
      <c r="R26" s="8">
        <v>257.0</v>
      </c>
      <c r="S26" s="8" t="s">
        <v>1147</v>
      </c>
      <c r="T26" s="10">
        <v>1.62972422749E12</v>
      </c>
      <c r="U26" s="8" t="b">
        <f t="shared" si="5"/>
        <v>1</v>
      </c>
      <c r="V26" s="9" t="s">
        <v>47</v>
      </c>
      <c r="W26" s="8">
        <v>1036.0</v>
      </c>
      <c r="X26" s="8" t="s">
        <v>1152</v>
      </c>
      <c r="Y26" s="10">
        <v>1.629724693166E12</v>
      </c>
      <c r="Z26" s="8" t="b">
        <f t="shared" si="6"/>
        <v>1</v>
      </c>
      <c r="AA26" s="9" t="s">
        <v>26</v>
      </c>
      <c r="AB26" s="8">
        <v>182.0</v>
      </c>
      <c r="AC26" s="8" t="s">
        <v>1149</v>
      </c>
      <c r="AD26" s="10">
        <v>1.629725124253E12</v>
      </c>
      <c r="AE26" s="8" t="b">
        <f t="shared" si="7"/>
        <v>1</v>
      </c>
      <c r="AF26" s="9" t="s">
        <v>47</v>
      </c>
      <c r="AG26" s="8">
        <v>170.0</v>
      </c>
      <c r="AH26" s="8" t="s">
        <v>1145</v>
      </c>
      <c r="AI26" s="10">
        <v>1.629729231463E12</v>
      </c>
      <c r="AJ26" s="8" t="b">
        <f t="shared" si="8"/>
        <v>1</v>
      </c>
      <c r="AK26" s="9" t="s">
        <v>47</v>
      </c>
      <c r="AL26" s="8">
        <v>148.0</v>
      </c>
      <c r="AM26" s="8" t="s">
        <v>1153</v>
      </c>
      <c r="AN26" s="10">
        <v>1.629729702116E12</v>
      </c>
      <c r="AO26" s="8" t="b">
        <f t="shared" si="9"/>
        <v>1</v>
      </c>
      <c r="AP26" s="9" t="s">
        <v>47</v>
      </c>
      <c r="AQ26" s="8">
        <v>182.0</v>
      </c>
      <c r="AR26" s="8" t="s">
        <v>1150</v>
      </c>
      <c r="AS26" s="10">
        <v>1.629730175368E12</v>
      </c>
    </row>
    <row r="27">
      <c r="A27" s="8" t="b">
        <f t="shared" si="1"/>
        <v>0</v>
      </c>
      <c r="B27" s="8" t="s">
        <v>49</v>
      </c>
      <c r="C27" s="8">
        <v>446.0</v>
      </c>
      <c r="D27" s="8" t="s">
        <v>1151</v>
      </c>
      <c r="E27" s="10">
        <v>1.629718604638E12</v>
      </c>
      <c r="F27" s="8" t="b">
        <f t="shared" si="2"/>
        <v>1</v>
      </c>
      <c r="G27" s="8" t="s">
        <v>60</v>
      </c>
      <c r="H27" s="8">
        <v>550.0</v>
      </c>
      <c r="I27" s="8" t="s">
        <v>1154</v>
      </c>
      <c r="J27" s="10">
        <v>1.629719217021E12</v>
      </c>
      <c r="K27" s="8" t="b">
        <f t="shared" si="3"/>
        <v>1</v>
      </c>
      <c r="L27" s="9" t="s">
        <v>92</v>
      </c>
      <c r="M27" s="8">
        <v>290.0</v>
      </c>
      <c r="N27" s="8" t="s">
        <v>1155</v>
      </c>
      <c r="O27" s="10">
        <v>1.629719682192E12</v>
      </c>
      <c r="P27" s="8" t="b">
        <f t="shared" si="4"/>
        <v>1</v>
      </c>
      <c r="Q27" s="9" t="s">
        <v>26</v>
      </c>
      <c r="R27" s="8">
        <v>151.0</v>
      </c>
      <c r="S27" s="8" t="s">
        <v>1147</v>
      </c>
      <c r="T27" s="10">
        <v>1.629724227641E12</v>
      </c>
      <c r="U27" s="8" t="b">
        <f t="shared" si="5"/>
        <v>1</v>
      </c>
      <c r="V27" s="9" t="s">
        <v>92</v>
      </c>
      <c r="W27" s="8">
        <v>546.0</v>
      </c>
      <c r="X27" s="8" t="s">
        <v>1152</v>
      </c>
      <c r="Y27" s="10">
        <v>1.629724693714E12</v>
      </c>
      <c r="Z27" s="8" t="b">
        <f t="shared" si="6"/>
        <v>1</v>
      </c>
      <c r="AA27" s="9" t="s">
        <v>37</v>
      </c>
      <c r="AB27" s="8">
        <v>225.0</v>
      </c>
      <c r="AC27" s="8" t="s">
        <v>1149</v>
      </c>
      <c r="AD27" s="10">
        <v>1.629725124475E12</v>
      </c>
      <c r="AE27" s="8" t="b">
        <f t="shared" si="7"/>
        <v>1</v>
      </c>
      <c r="AF27" s="9" t="s">
        <v>37</v>
      </c>
      <c r="AG27" s="8">
        <v>262.0</v>
      </c>
      <c r="AH27" s="8" t="s">
        <v>1145</v>
      </c>
      <c r="AI27" s="10">
        <v>1.629729231725E12</v>
      </c>
      <c r="AJ27" s="8" t="b">
        <f t="shared" si="8"/>
        <v>1</v>
      </c>
      <c r="AK27" s="9" t="s">
        <v>92</v>
      </c>
      <c r="AL27" s="8">
        <v>262.0</v>
      </c>
      <c r="AM27" s="8" t="s">
        <v>1153</v>
      </c>
      <c r="AN27" s="10">
        <v>1.62972970238E12</v>
      </c>
      <c r="AO27" s="8" t="b">
        <f t="shared" si="9"/>
        <v>1</v>
      </c>
      <c r="AP27" s="9" t="s">
        <v>92</v>
      </c>
      <c r="AQ27" s="8">
        <v>337.0</v>
      </c>
      <c r="AR27" s="8" t="s">
        <v>1150</v>
      </c>
      <c r="AS27" s="10">
        <v>1.629730175705E12</v>
      </c>
    </row>
    <row r="28">
      <c r="A28" s="8" t="b">
        <f t="shared" si="1"/>
        <v>1</v>
      </c>
      <c r="B28" s="9" t="s">
        <v>1156</v>
      </c>
      <c r="C28" s="8">
        <v>1146.0</v>
      </c>
      <c r="D28" s="8" t="s">
        <v>1157</v>
      </c>
      <c r="E28" s="10">
        <v>1.629718605786E12</v>
      </c>
      <c r="F28" s="8" t="b">
        <f t="shared" si="2"/>
        <v>1</v>
      </c>
      <c r="G28" s="9" t="s">
        <v>1130</v>
      </c>
      <c r="H28" s="8">
        <v>299.0</v>
      </c>
      <c r="I28" s="8" t="s">
        <v>1154</v>
      </c>
      <c r="J28" s="10">
        <v>1.629719217313E12</v>
      </c>
      <c r="K28" s="8" t="b">
        <f t="shared" si="3"/>
        <v>1</v>
      </c>
      <c r="L28" s="9" t="s">
        <v>97</v>
      </c>
      <c r="M28" s="8">
        <v>258.0</v>
      </c>
      <c r="N28" s="8" t="s">
        <v>1155</v>
      </c>
      <c r="O28" s="10">
        <v>1.629719682454E12</v>
      </c>
      <c r="P28" s="8" t="b">
        <f t="shared" si="4"/>
        <v>1</v>
      </c>
      <c r="Q28" s="9" t="s">
        <v>26</v>
      </c>
      <c r="R28" s="8">
        <v>175.0</v>
      </c>
      <c r="S28" s="8" t="s">
        <v>1147</v>
      </c>
      <c r="T28" s="10">
        <v>1.629724227815E12</v>
      </c>
      <c r="U28" s="8" t="b">
        <f t="shared" si="5"/>
        <v>1</v>
      </c>
      <c r="V28" s="9" t="s">
        <v>97</v>
      </c>
      <c r="W28" s="8">
        <v>292.0</v>
      </c>
      <c r="X28" s="8" t="s">
        <v>1158</v>
      </c>
      <c r="Y28" s="10">
        <v>1.629724694006E12</v>
      </c>
      <c r="Z28" s="8" t="b">
        <f t="shared" si="6"/>
        <v>1</v>
      </c>
      <c r="AA28" s="9" t="s">
        <v>47</v>
      </c>
      <c r="AB28" s="8">
        <v>196.0</v>
      </c>
      <c r="AC28" s="8" t="s">
        <v>1149</v>
      </c>
      <c r="AD28" s="10">
        <v>1.629725124673E12</v>
      </c>
      <c r="AE28" s="8" t="b">
        <f t="shared" si="7"/>
        <v>1</v>
      </c>
      <c r="AF28" s="9" t="s">
        <v>24</v>
      </c>
      <c r="AG28" s="8">
        <v>156.0</v>
      </c>
      <c r="AH28" s="8" t="s">
        <v>1145</v>
      </c>
      <c r="AI28" s="10">
        <v>1.629729231893E12</v>
      </c>
      <c r="AJ28" s="8" t="b">
        <f t="shared" si="8"/>
        <v>1</v>
      </c>
      <c r="AK28" s="9" t="s">
        <v>97</v>
      </c>
      <c r="AL28" s="8">
        <v>202.0</v>
      </c>
      <c r="AM28" s="8" t="s">
        <v>1153</v>
      </c>
      <c r="AN28" s="10">
        <v>1.629729702577E12</v>
      </c>
      <c r="AO28" s="8" t="b">
        <f t="shared" si="9"/>
        <v>1</v>
      </c>
      <c r="AP28" s="9" t="s">
        <v>195</v>
      </c>
      <c r="AQ28" s="8">
        <v>244.0</v>
      </c>
      <c r="AR28" s="8" t="s">
        <v>1150</v>
      </c>
      <c r="AS28" s="10">
        <v>1.629730175948E12</v>
      </c>
    </row>
    <row r="29">
      <c r="A29" s="8" t="b">
        <f t="shared" si="1"/>
        <v>1</v>
      </c>
      <c r="B29" s="8" t="s">
        <v>23</v>
      </c>
      <c r="C29" s="8">
        <v>523.0</v>
      </c>
      <c r="D29" s="8" t="s">
        <v>1159</v>
      </c>
      <c r="E29" s="10">
        <v>1.629718606305E12</v>
      </c>
      <c r="F29" s="8" t="b">
        <f t="shared" si="2"/>
        <v>0</v>
      </c>
      <c r="G29" s="8" t="s">
        <v>49</v>
      </c>
      <c r="H29" s="8">
        <v>580.0</v>
      </c>
      <c r="I29" s="8" t="s">
        <v>1154</v>
      </c>
      <c r="J29" s="10">
        <v>1.629719217898E12</v>
      </c>
      <c r="K29" s="8" t="b">
        <f t="shared" si="3"/>
        <v>1</v>
      </c>
      <c r="L29" s="9" t="s">
        <v>100</v>
      </c>
      <c r="M29" s="8">
        <v>201.0</v>
      </c>
      <c r="N29" s="8" t="s">
        <v>1155</v>
      </c>
      <c r="O29" s="10">
        <v>1.62971968265E12</v>
      </c>
      <c r="P29" s="8" t="b">
        <f t="shared" si="4"/>
        <v>1</v>
      </c>
      <c r="Q29" s="9" t="s">
        <v>37</v>
      </c>
      <c r="R29" s="8">
        <v>201.0</v>
      </c>
      <c r="S29" s="8" t="s">
        <v>1160</v>
      </c>
      <c r="T29" s="10">
        <v>1.629724228016E12</v>
      </c>
      <c r="U29" s="8" t="b">
        <f t="shared" si="5"/>
        <v>1</v>
      </c>
      <c r="V29" s="9" t="s">
        <v>100</v>
      </c>
      <c r="W29" s="8">
        <v>218.0</v>
      </c>
      <c r="X29" s="8" t="s">
        <v>1158</v>
      </c>
      <c r="Y29" s="10">
        <v>1.629724694222E12</v>
      </c>
      <c r="Z29" s="8" t="b">
        <f t="shared" si="6"/>
        <v>1</v>
      </c>
      <c r="AA29" s="9" t="s">
        <v>92</v>
      </c>
      <c r="AB29" s="8">
        <v>364.0</v>
      </c>
      <c r="AC29" s="8" t="s">
        <v>1161</v>
      </c>
      <c r="AD29" s="10">
        <v>1.629725125036E12</v>
      </c>
      <c r="AE29" s="8" t="b">
        <f t="shared" si="7"/>
        <v>1</v>
      </c>
      <c r="AF29" s="9" t="s">
        <v>24</v>
      </c>
      <c r="AG29" s="8">
        <v>159.0</v>
      </c>
      <c r="AH29" s="8" t="s">
        <v>1162</v>
      </c>
      <c r="AI29" s="10">
        <v>1.629729232039E12</v>
      </c>
      <c r="AJ29" s="8" t="b">
        <f t="shared" si="8"/>
        <v>1</v>
      </c>
      <c r="AK29" s="9" t="s">
        <v>100</v>
      </c>
      <c r="AL29" s="8">
        <v>183.0</v>
      </c>
      <c r="AM29" s="8" t="s">
        <v>1153</v>
      </c>
      <c r="AN29" s="10">
        <v>1.62972970276E12</v>
      </c>
      <c r="AO29" s="8" t="b">
        <f t="shared" si="9"/>
        <v>1</v>
      </c>
      <c r="AP29" s="9" t="s">
        <v>100</v>
      </c>
      <c r="AQ29" s="8">
        <v>183.0</v>
      </c>
      <c r="AR29" s="8" t="s">
        <v>1163</v>
      </c>
      <c r="AS29" s="10">
        <v>1.629730176132E12</v>
      </c>
    </row>
    <row r="30">
      <c r="A30" s="8" t="b">
        <f t="shared" si="1"/>
        <v>1</v>
      </c>
      <c r="B30" s="8" t="s">
        <v>23</v>
      </c>
      <c r="C30" s="8">
        <v>138.0</v>
      </c>
      <c r="D30" s="8" t="s">
        <v>1159</v>
      </c>
      <c r="E30" s="10">
        <v>1.629718606444E12</v>
      </c>
      <c r="F30" s="8" t="b">
        <f t="shared" si="2"/>
        <v>1</v>
      </c>
      <c r="G30" s="9" t="s">
        <v>1156</v>
      </c>
      <c r="H30" s="8">
        <v>1023.0</v>
      </c>
      <c r="I30" s="8" t="s">
        <v>1164</v>
      </c>
      <c r="J30" s="10">
        <v>1.629719218929E12</v>
      </c>
      <c r="K30" s="8" t="b">
        <f t="shared" si="3"/>
        <v>1</v>
      </c>
      <c r="L30" s="9" t="s">
        <v>47</v>
      </c>
      <c r="M30" s="8">
        <v>710.0</v>
      </c>
      <c r="N30" s="8" t="s">
        <v>1165</v>
      </c>
      <c r="O30" s="10">
        <v>1.629719683359E12</v>
      </c>
      <c r="P30" s="8" t="b">
        <f t="shared" si="4"/>
        <v>1</v>
      </c>
      <c r="Q30" s="9" t="s">
        <v>47</v>
      </c>
      <c r="R30" s="8">
        <v>156.0</v>
      </c>
      <c r="S30" s="8" t="s">
        <v>1160</v>
      </c>
      <c r="T30" s="10">
        <v>1.629724228178E12</v>
      </c>
      <c r="U30" s="8" t="b">
        <f t="shared" si="5"/>
        <v>1</v>
      </c>
      <c r="V30" s="9" t="s">
        <v>47</v>
      </c>
      <c r="W30" s="8">
        <v>2348.0</v>
      </c>
      <c r="X30" s="8" t="s">
        <v>1166</v>
      </c>
      <c r="Y30" s="10">
        <v>1.629724696571E12</v>
      </c>
      <c r="Z30" s="8" t="b">
        <f t="shared" si="6"/>
        <v>1</v>
      </c>
      <c r="AA30" s="9" t="s">
        <v>97</v>
      </c>
      <c r="AB30" s="8">
        <v>258.0</v>
      </c>
      <c r="AC30" s="8" t="s">
        <v>1161</v>
      </c>
      <c r="AD30" s="10">
        <v>1.629725125294E12</v>
      </c>
      <c r="AE30" s="8" t="b">
        <f t="shared" si="7"/>
        <v>1</v>
      </c>
      <c r="AF30" s="9" t="s">
        <v>62</v>
      </c>
      <c r="AG30" s="8">
        <v>176.0</v>
      </c>
      <c r="AH30" s="8" t="s">
        <v>1162</v>
      </c>
      <c r="AI30" s="10">
        <v>1.629729232216E12</v>
      </c>
      <c r="AJ30" s="8" t="b">
        <f t="shared" si="8"/>
        <v>1</v>
      </c>
      <c r="AK30" s="9" t="s">
        <v>47</v>
      </c>
      <c r="AL30" s="8">
        <v>295.0</v>
      </c>
      <c r="AM30" s="8" t="s">
        <v>1167</v>
      </c>
      <c r="AN30" s="10">
        <v>1.629729703061E12</v>
      </c>
      <c r="AO30" s="8" t="b">
        <f t="shared" si="9"/>
        <v>1</v>
      </c>
      <c r="AP30" s="9" t="s">
        <v>195</v>
      </c>
      <c r="AQ30" s="8">
        <v>605.0</v>
      </c>
      <c r="AR30" s="8" t="s">
        <v>1163</v>
      </c>
      <c r="AS30" s="10">
        <v>1.629730176737E12</v>
      </c>
    </row>
    <row r="31">
      <c r="A31" s="8" t="b">
        <f t="shared" si="1"/>
        <v>1</v>
      </c>
      <c r="B31" s="9" t="s">
        <v>1130</v>
      </c>
      <c r="C31" s="8">
        <v>179.0</v>
      </c>
      <c r="D31" s="8" t="s">
        <v>1159</v>
      </c>
      <c r="E31" s="10">
        <v>1.629718606619E12</v>
      </c>
      <c r="F31" s="8" t="b">
        <f t="shared" si="2"/>
        <v>1</v>
      </c>
      <c r="G31" s="8" t="s">
        <v>23</v>
      </c>
      <c r="H31" s="8">
        <v>793.0</v>
      </c>
      <c r="I31" s="8" t="s">
        <v>1168</v>
      </c>
      <c r="J31" s="10">
        <v>1.629719219713E12</v>
      </c>
      <c r="K31" s="8" t="b">
        <f t="shared" si="3"/>
        <v>1</v>
      </c>
      <c r="L31" s="9" t="s">
        <v>106</v>
      </c>
      <c r="M31" s="8">
        <v>191.0</v>
      </c>
      <c r="N31" s="8" t="s">
        <v>1165</v>
      </c>
      <c r="O31" s="10">
        <v>1.62971968355E12</v>
      </c>
      <c r="P31" s="8" t="b">
        <f t="shared" si="4"/>
        <v>1</v>
      </c>
      <c r="Q31" s="9" t="s">
        <v>92</v>
      </c>
      <c r="R31" s="8">
        <v>346.0</v>
      </c>
      <c r="S31" s="8" t="s">
        <v>1160</v>
      </c>
      <c r="T31" s="10">
        <v>1.629724228519E12</v>
      </c>
      <c r="U31" s="8" t="b">
        <f t="shared" si="5"/>
        <v>1</v>
      </c>
      <c r="V31" s="9" t="s">
        <v>106</v>
      </c>
      <c r="W31" s="8">
        <v>213.0</v>
      </c>
      <c r="X31" s="8" t="s">
        <v>1166</v>
      </c>
      <c r="Y31" s="10">
        <v>1.629724696786E12</v>
      </c>
      <c r="Z31" s="8" t="b">
        <f t="shared" si="6"/>
        <v>1</v>
      </c>
      <c r="AA31" s="9" t="s">
        <v>100</v>
      </c>
      <c r="AB31" s="8">
        <v>193.0</v>
      </c>
      <c r="AC31" s="8" t="s">
        <v>1161</v>
      </c>
      <c r="AD31" s="10">
        <v>1.629725125487E12</v>
      </c>
      <c r="AE31" s="8" t="b">
        <f t="shared" si="7"/>
        <v>1</v>
      </c>
      <c r="AF31" s="9" t="s">
        <v>26</v>
      </c>
      <c r="AG31" s="8">
        <v>440.0</v>
      </c>
      <c r="AH31" s="8" t="s">
        <v>1162</v>
      </c>
      <c r="AI31" s="10">
        <v>1.629729232661E12</v>
      </c>
      <c r="AJ31" s="8" t="b">
        <f t="shared" si="8"/>
        <v>1</v>
      </c>
      <c r="AK31" s="9" t="s">
        <v>63</v>
      </c>
      <c r="AL31" s="8">
        <v>307.0</v>
      </c>
      <c r="AM31" s="8" t="s">
        <v>1167</v>
      </c>
      <c r="AN31" s="10">
        <v>1.629729703362E12</v>
      </c>
      <c r="AO31" s="8" t="b">
        <f t="shared" si="9"/>
        <v>1</v>
      </c>
      <c r="AP31" s="9" t="s">
        <v>92</v>
      </c>
      <c r="AQ31" s="8">
        <v>166.0</v>
      </c>
      <c r="AR31" s="8" t="s">
        <v>1163</v>
      </c>
      <c r="AS31" s="10">
        <v>1.629730176906E12</v>
      </c>
    </row>
    <row r="32">
      <c r="A32" s="8" t="b">
        <f t="shared" si="1"/>
        <v>1</v>
      </c>
      <c r="B32" s="8" t="s">
        <v>62</v>
      </c>
      <c r="C32" s="8">
        <v>186.0</v>
      </c>
      <c r="D32" s="8" t="s">
        <v>1159</v>
      </c>
      <c r="E32" s="10">
        <v>1.629718606827E12</v>
      </c>
      <c r="F32" s="8" t="b">
        <f t="shared" si="2"/>
        <v>1</v>
      </c>
      <c r="G32" s="8" t="s">
        <v>23</v>
      </c>
      <c r="H32" s="8">
        <v>167.0</v>
      </c>
      <c r="I32" s="8" t="s">
        <v>1168</v>
      </c>
      <c r="J32" s="10">
        <v>1.629719219877E12</v>
      </c>
      <c r="K32" s="8" t="b">
        <f t="shared" si="3"/>
        <v>1</v>
      </c>
      <c r="L32" s="9" t="s">
        <v>37</v>
      </c>
      <c r="M32" s="8">
        <v>262.0</v>
      </c>
      <c r="N32" s="8" t="s">
        <v>1165</v>
      </c>
      <c r="O32" s="10">
        <v>1.629719683812E12</v>
      </c>
      <c r="P32" s="8" t="b">
        <f t="shared" si="4"/>
        <v>1</v>
      </c>
      <c r="Q32" s="9" t="s">
        <v>97</v>
      </c>
      <c r="R32" s="8">
        <v>243.0</v>
      </c>
      <c r="S32" s="8" t="s">
        <v>1160</v>
      </c>
      <c r="T32" s="10">
        <v>1.629724228759E12</v>
      </c>
      <c r="U32" s="8" t="b">
        <f t="shared" si="5"/>
        <v>1</v>
      </c>
      <c r="V32" s="9" t="s">
        <v>37</v>
      </c>
      <c r="W32" s="8">
        <v>878.0</v>
      </c>
      <c r="X32" s="8" t="s">
        <v>1169</v>
      </c>
      <c r="Y32" s="10">
        <v>1.629724697664E12</v>
      </c>
      <c r="Z32" s="8" t="b">
        <f t="shared" si="6"/>
        <v>1</v>
      </c>
      <c r="AA32" s="9" t="s">
        <v>47</v>
      </c>
      <c r="AB32" s="8">
        <v>315.0</v>
      </c>
      <c r="AC32" s="8" t="s">
        <v>1161</v>
      </c>
      <c r="AD32" s="10">
        <v>1.629725125802E12</v>
      </c>
      <c r="AE32" s="8" t="b">
        <f t="shared" si="7"/>
        <v>1</v>
      </c>
      <c r="AF32" s="9" t="s">
        <v>26</v>
      </c>
      <c r="AG32" s="8">
        <v>186.0</v>
      </c>
      <c r="AH32" s="8" t="s">
        <v>1162</v>
      </c>
      <c r="AI32" s="10">
        <v>1.629729232839E12</v>
      </c>
      <c r="AJ32" s="8" t="b">
        <f t="shared" si="8"/>
        <v>1</v>
      </c>
      <c r="AK32" s="9" t="s">
        <v>92</v>
      </c>
      <c r="AL32" s="8">
        <v>188.0</v>
      </c>
      <c r="AM32" s="8" t="s">
        <v>1167</v>
      </c>
      <c r="AN32" s="10">
        <v>1.629729703551E12</v>
      </c>
      <c r="AO32" s="8" t="b">
        <f t="shared" si="9"/>
        <v>1</v>
      </c>
      <c r="AP32" s="9" t="s">
        <v>97</v>
      </c>
      <c r="AQ32" s="8">
        <v>561.0</v>
      </c>
      <c r="AR32" s="8" t="s">
        <v>1170</v>
      </c>
      <c r="AS32" s="10">
        <v>1.629730177463E12</v>
      </c>
    </row>
    <row r="33">
      <c r="A33" s="8" t="b">
        <f t="shared" si="1"/>
        <v>1</v>
      </c>
      <c r="B33" s="8" t="s">
        <v>26</v>
      </c>
      <c r="C33" s="8">
        <v>136.0</v>
      </c>
      <c r="D33" s="8" t="s">
        <v>1159</v>
      </c>
      <c r="E33" s="10">
        <v>1.629718606946E12</v>
      </c>
      <c r="F33" s="8" t="b">
        <f t="shared" si="2"/>
        <v>1</v>
      </c>
      <c r="G33" s="9" t="s">
        <v>1130</v>
      </c>
      <c r="H33" s="8">
        <v>202.0</v>
      </c>
      <c r="I33" s="8" t="s">
        <v>1171</v>
      </c>
      <c r="J33" s="10">
        <v>1.629719220078E12</v>
      </c>
      <c r="K33" s="8" t="b">
        <f t="shared" si="3"/>
        <v>1</v>
      </c>
      <c r="L33" s="9" t="s">
        <v>47</v>
      </c>
      <c r="M33" s="8">
        <v>148.0</v>
      </c>
      <c r="N33" s="8" t="s">
        <v>1165</v>
      </c>
      <c r="O33" s="10">
        <v>1.629719683963E12</v>
      </c>
      <c r="P33" s="8" t="b">
        <f t="shared" si="4"/>
        <v>1</v>
      </c>
      <c r="Q33" s="9" t="s">
        <v>100</v>
      </c>
      <c r="R33" s="8">
        <v>201.0</v>
      </c>
      <c r="S33" s="8" t="s">
        <v>1160</v>
      </c>
      <c r="T33" s="10">
        <v>1.629724228962E12</v>
      </c>
      <c r="U33" s="8" t="b">
        <f t="shared" si="5"/>
        <v>1</v>
      </c>
      <c r="V33" s="9" t="s">
        <v>47</v>
      </c>
      <c r="W33" s="8">
        <v>428.0</v>
      </c>
      <c r="X33" s="8" t="s">
        <v>1172</v>
      </c>
      <c r="Y33" s="10">
        <v>1.629724698086E12</v>
      </c>
      <c r="Z33" s="8" t="b">
        <f t="shared" si="6"/>
        <v>1</v>
      </c>
      <c r="AA33" s="9" t="s">
        <v>106</v>
      </c>
      <c r="AB33" s="8">
        <v>966.0</v>
      </c>
      <c r="AC33" s="8" t="s">
        <v>1173</v>
      </c>
      <c r="AD33" s="10">
        <v>1.629725126769E12</v>
      </c>
      <c r="AE33" s="8" t="b">
        <f t="shared" si="7"/>
        <v>1</v>
      </c>
      <c r="AF33" s="9" t="s">
        <v>37</v>
      </c>
      <c r="AG33" s="8">
        <v>168.0</v>
      </c>
      <c r="AH33" s="8" t="s">
        <v>1174</v>
      </c>
      <c r="AI33" s="10">
        <v>1.629729233009E12</v>
      </c>
      <c r="AJ33" s="8" t="b">
        <f t="shared" si="8"/>
        <v>1</v>
      </c>
      <c r="AK33" s="9" t="s">
        <v>63</v>
      </c>
      <c r="AL33" s="8">
        <v>702.0</v>
      </c>
      <c r="AM33" s="8" t="s">
        <v>1175</v>
      </c>
      <c r="AN33" s="10">
        <v>1.62972970427E12</v>
      </c>
      <c r="AO33" s="8" t="b">
        <f t="shared" si="9"/>
        <v>1</v>
      </c>
      <c r="AP33" s="9" t="s">
        <v>100</v>
      </c>
      <c r="AQ33" s="8">
        <v>224.0</v>
      </c>
      <c r="AR33" s="8" t="s">
        <v>1170</v>
      </c>
      <c r="AS33" s="10">
        <v>1.629730177687E12</v>
      </c>
    </row>
    <row r="34">
      <c r="A34" s="8" t="b">
        <f t="shared" si="1"/>
        <v>1</v>
      </c>
      <c r="B34" s="8" t="s">
        <v>26</v>
      </c>
      <c r="C34" s="8">
        <v>151.0</v>
      </c>
      <c r="D34" s="8" t="s">
        <v>1176</v>
      </c>
      <c r="E34" s="10">
        <v>1.629718607096E12</v>
      </c>
      <c r="F34" s="8" t="b">
        <f t="shared" si="2"/>
        <v>1</v>
      </c>
      <c r="G34" s="8" t="s">
        <v>62</v>
      </c>
      <c r="H34" s="8">
        <v>224.0</v>
      </c>
      <c r="I34" s="8" t="s">
        <v>1171</v>
      </c>
      <c r="J34" s="10">
        <v>1.629719220304E12</v>
      </c>
      <c r="K34" s="8" t="b">
        <f t="shared" si="3"/>
        <v>0</v>
      </c>
      <c r="L34" s="9" t="s">
        <v>115</v>
      </c>
      <c r="M34" s="8">
        <v>522.0</v>
      </c>
      <c r="N34" s="8" t="s">
        <v>1177</v>
      </c>
      <c r="O34" s="10">
        <v>1.629719684488E12</v>
      </c>
      <c r="P34" s="8" t="b">
        <f t="shared" si="4"/>
        <v>1</v>
      </c>
      <c r="Q34" s="9" t="s">
        <v>47</v>
      </c>
      <c r="R34" s="8">
        <v>726.0</v>
      </c>
      <c r="S34" s="8" t="s">
        <v>1178</v>
      </c>
      <c r="T34" s="10">
        <v>1.629724229689E12</v>
      </c>
      <c r="U34" s="8" t="b">
        <f t="shared" si="5"/>
        <v>0</v>
      </c>
      <c r="V34" s="9" t="s">
        <v>115</v>
      </c>
      <c r="W34" s="8">
        <v>500.0</v>
      </c>
      <c r="X34" s="8" t="s">
        <v>1172</v>
      </c>
      <c r="Y34" s="10">
        <v>1.629724698589E12</v>
      </c>
      <c r="Z34" s="8" t="b">
        <f t="shared" si="6"/>
        <v>1</v>
      </c>
      <c r="AA34" s="9" t="s">
        <v>37</v>
      </c>
      <c r="AB34" s="8">
        <v>292.0</v>
      </c>
      <c r="AC34" s="8" t="s">
        <v>1179</v>
      </c>
      <c r="AD34" s="10">
        <v>1.629725127058E12</v>
      </c>
      <c r="AE34" s="8" t="b">
        <f t="shared" si="7"/>
        <v>1</v>
      </c>
      <c r="AF34" s="9" t="s">
        <v>47</v>
      </c>
      <c r="AG34" s="8">
        <v>153.0</v>
      </c>
      <c r="AH34" s="8" t="s">
        <v>1174</v>
      </c>
      <c r="AI34" s="10">
        <v>1.629729233162E12</v>
      </c>
      <c r="AJ34" s="8" t="b">
        <f t="shared" si="8"/>
        <v>1</v>
      </c>
      <c r="AK34" s="9" t="s">
        <v>47</v>
      </c>
      <c r="AL34" s="8">
        <v>141.0</v>
      </c>
      <c r="AM34" s="8" t="s">
        <v>1175</v>
      </c>
      <c r="AN34" s="10">
        <v>1.629729704397E12</v>
      </c>
      <c r="AO34" s="8" t="b">
        <f t="shared" si="9"/>
        <v>1</v>
      </c>
      <c r="AP34" s="9" t="s">
        <v>47</v>
      </c>
      <c r="AQ34" s="8">
        <v>492.0</v>
      </c>
      <c r="AR34" s="8" t="s">
        <v>1180</v>
      </c>
      <c r="AS34" s="10">
        <v>1.629730178198E12</v>
      </c>
    </row>
    <row r="35">
      <c r="A35" s="8" t="b">
        <f t="shared" si="1"/>
        <v>1</v>
      </c>
      <c r="B35" s="8" t="s">
        <v>37</v>
      </c>
      <c r="C35" s="8">
        <v>183.0</v>
      </c>
      <c r="D35" s="8" t="s">
        <v>1176</v>
      </c>
      <c r="E35" s="10">
        <v>1.62971860728E12</v>
      </c>
      <c r="F35" s="8" t="b">
        <f t="shared" si="2"/>
        <v>1</v>
      </c>
      <c r="G35" s="8" t="s">
        <v>26</v>
      </c>
      <c r="H35" s="8">
        <v>167.0</v>
      </c>
      <c r="I35" s="8" t="s">
        <v>1171</v>
      </c>
      <c r="J35" s="10">
        <v>1.62971922047E12</v>
      </c>
      <c r="K35" s="8" t="b">
        <f t="shared" si="3"/>
        <v>0</v>
      </c>
      <c r="L35" s="9" t="s">
        <v>13</v>
      </c>
      <c r="M35" s="8">
        <v>133.0</v>
      </c>
      <c r="N35" s="8" t="s">
        <v>1177</v>
      </c>
      <c r="O35" s="10">
        <v>1.629719684616E12</v>
      </c>
      <c r="P35" s="8" t="b">
        <f t="shared" si="4"/>
        <v>1</v>
      </c>
      <c r="Q35" s="9" t="s">
        <v>106</v>
      </c>
      <c r="R35" s="8">
        <v>370.0</v>
      </c>
      <c r="S35" s="8" t="s">
        <v>1181</v>
      </c>
      <c r="T35" s="10">
        <v>1.62972423006E12</v>
      </c>
      <c r="U35" s="8" t="b">
        <f t="shared" si="5"/>
        <v>1</v>
      </c>
      <c r="V35" s="9" t="s">
        <v>97</v>
      </c>
      <c r="W35" s="8">
        <v>211.0</v>
      </c>
      <c r="X35" s="8" t="s">
        <v>1172</v>
      </c>
      <c r="Y35" s="10">
        <v>1.629724698802E12</v>
      </c>
      <c r="Z35" s="8" t="b">
        <f t="shared" si="6"/>
        <v>1</v>
      </c>
      <c r="AA35" s="9" t="s">
        <v>47</v>
      </c>
      <c r="AB35" s="8">
        <v>197.0</v>
      </c>
      <c r="AC35" s="8" t="s">
        <v>1179</v>
      </c>
      <c r="AD35" s="10">
        <v>1.629725127258E12</v>
      </c>
      <c r="AE35" s="8" t="b">
        <f t="shared" si="7"/>
        <v>1</v>
      </c>
      <c r="AF35" s="9" t="s">
        <v>92</v>
      </c>
      <c r="AG35" s="8">
        <v>332.0</v>
      </c>
      <c r="AH35" s="8" t="s">
        <v>1174</v>
      </c>
      <c r="AI35" s="10">
        <v>1.629729233493E12</v>
      </c>
      <c r="AJ35" s="8" t="b">
        <f t="shared" si="8"/>
        <v>1</v>
      </c>
      <c r="AK35" s="9" t="s">
        <v>106</v>
      </c>
      <c r="AL35" s="8">
        <v>886.0</v>
      </c>
      <c r="AM35" s="8" t="s">
        <v>1182</v>
      </c>
      <c r="AN35" s="10">
        <v>1.62972970528E12</v>
      </c>
      <c r="AO35" s="8" t="b">
        <f t="shared" si="9"/>
        <v>1</v>
      </c>
      <c r="AP35" s="9" t="s">
        <v>106</v>
      </c>
      <c r="AQ35" s="8">
        <v>211.0</v>
      </c>
      <c r="AR35" s="8" t="s">
        <v>1180</v>
      </c>
      <c r="AS35" s="10">
        <v>1.62973017839E12</v>
      </c>
    </row>
    <row r="36">
      <c r="A36" s="8" t="b">
        <f t="shared" si="1"/>
        <v>1</v>
      </c>
      <c r="B36" s="9" t="s">
        <v>1130</v>
      </c>
      <c r="C36" s="8">
        <v>132.0</v>
      </c>
      <c r="D36" s="8" t="s">
        <v>1176</v>
      </c>
      <c r="E36" s="10">
        <v>1.629718607414E12</v>
      </c>
      <c r="F36" s="8" t="b">
        <f t="shared" si="2"/>
        <v>1</v>
      </c>
      <c r="G36" s="8" t="s">
        <v>26</v>
      </c>
      <c r="H36" s="8">
        <v>180.0</v>
      </c>
      <c r="I36" s="8" t="s">
        <v>1171</v>
      </c>
      <c r="J36" s="10">
        <v>1.62971922065E12</v>
      </c>
      <c r="K36" s="8" t="b">
        <f t="shared" si="3"/>
        <v>0</v>
      </c>
      <c r="L36" s="9" t="s">
        <v>49</v>
      </c>
      <c r="M36" s="8">
        <v>126.0</v>
      </c>
      <c r="N36" s="8" t="s">
        <v>1177</v>
      </c>
      <c r="O36" s="10">
        <v>1.629719684742E12</v>
      </c>
      <c r="P36" s="8" t="b">
        <f t="shared" si="4"/>
        <v>1</v>
      </c>
      <c r="Q36" s="9" t="s">
        <v>37</v>
      </c>
      <c r="R36" s="8">
        <v>318.0</v>
      </c>
      <c r="S36" s="8" t="s">
        <v>1181</v>
      </c>
      <c r="T36" s="10">
        <v>1.629724230376E12</v>
      </c>
      <c r="U36" s="8" t="b">
        <f t="shared" si="5"/>
        <v>1</v>
      </c>
      <c r="V36" s="9" t="s">
        <v>24</v>
      </c>
      <c r="W36" s="8">
        <v>141.0</v>
      </c>
      <c r="X36" s="8" t="s">
        <v>1172</v>
      </c>
      <c r="Y36" s="10">
        <v>1.629724698942E12</v>
      </c>
      <c r="Z36" s="8" t="b">
        <f t="shared" si="6"/>
        <v>0</v>
      </c>
      <c r="AA36" s="9" t="s">
        <v>115</v>
      </c>
      <c r="AB36" s="8">
        <v>547.0</v>
      </c>
      <c r="AC36" s="8" t="s">
        <v>1179</v>
      </c>
      <c r="AD36" s="10">
        <v>1.629725127805E12</v>
      </c>
      <c r="AE36" s="8" t="b">
        <f t="shared" si="7"/>
        <v>1</v>
      </c>
      <c r="AF36" s="9" t="s">
        <v>97</v>
      </c>
      <c r="AG36" s="8">
        <v>275.0</v>
      </c>
      <c r="AH36" s="8" t="s">
        <v>1174</v>
      </c>
      <c r="AI36" s="10">
        <v>1.629729233783E12</v>
      </c>
      <c r="AJ36" s="8" t="b">
        <f t="shared" si="8"/>
        <v>1</v>
      </c>
      <c r="AK36" s="9" t="s">
        <v>37</v>
      </c>
      <c r="AL36" s="8">
        <v>316.0</v>
      </c>
      <c r="AM36" s="8" t="s">
        <v>1182</v>
      </c>
      <c r="AN36" s="10">
        <v>1.629729705596E12</v>
      </c>
      <c r="AO36" s="8" t="b">
        <f t="shared" si="9"/>
        <v>1</v>
      </c>
      <c r="AP36" s="9" t="s">
        <v>37</v>
      </c>
      <c r="AQ36" s="8">
        <v>293.0</v>
      </c>
      <c r="AR36" s="8" t="s">
        <v>1180</v>
      </c>
      <c r="AS36" s="10">
        <v>1.629730178687E12</v>
      </c>
    </row>
    <row r="37">
      <c r="A37" s="8" t="b">
        <f t="shared" si="1"/>
        <v>1</v>
      </c>
      <c r="B37" s="8" t="s">
        <v>92</v>
      </c>
      <c r="C37" s="8">
        <v>322.0</v>
      </c>
      <c r="D37" s="8" t="s">
        <v>1176</v>
      </c>
      <c r="E37" s="10">
        <v>1.629718607734E12</v>
      </c>
      <c r="F37" s="8" t="b">
        <f t="shared" si="2"/>
        <v>1</v>
      </c>
      <c r="G37" s="8" t="s">
        <v>37</v>
      </c>
      <c r="H37" s="8">
        <v>230.0</v>
      </c>
      <c r="I37" s="8" t="s">
        <v>1171</v>
      </c>
      <c r="J37" s="10">
        <v>1.629719220879E12</v>
      </c>
      <c r="K37" s="8" t="b">
        <f t="shared" si="3"/>
        <v>0</v>
      </c>
      <c r="L37" s="9" t="s">
        <v>125</v>
      </c>
      <c r="M37" s="8">
        <v>117.0</v>
      </c>
      <c r="N37" s="8" t="s">
        <v>1177</v>
      </c>
      <c r="O37" s="10">
        <v>1.62971968486E12</v>
      </c>
      <c r="P37" s="8" t="b">
        <f t="shared" si="4"/>
        <v>1</v>
      </c>
      <c r="Q37" s="9" t="s">
        <v>47</v>
      </c>
      <c r="R37" s="8">
        <v>205.0</v>
      </c>
      <c r="S37" s="8" t="s">
        <v>1181</v>
      </c>
      <c r="T37" s="10">
        <v>1.629724230581E12</v>
      </c>
      <c r="U37" s="8" t="b">
        <f t="shared" si="5"/>
        <v>1</v>
      </c>
      <c r="V37" s="9" t="s">
        <v>97</v>
      </c>
      <c r="W37" s="8">
        <v>471.0</v>
      </c>
      <c r="X37" s="8" t="s">
        <v>1183</v>
      </c>
      <c r="Y37" s="10">
        <v>1.629724699412E12</v>
      </c>
      <c r="Z37" s="8" t="b">
        <f t="shared" si="6"/>
        <v>0</v>
      </c>
      <c r="AA37" s="9" t="s">
        <v>13</v>
      </c>
      <c r="AB37" s="8">
        <v>142.0</v>
      </c>
      <c r="AC37" s="8" t="s">
        <v>1179</v>
      </c>
      <c r="AD37" s="10">
        <v>1.629725127944E12</v>
      </c>
      <c r="AE37" s="8" t="b">
        <f t="shared" si="7"/>
        <v>1</v>
      </c>
      <c r="AF37" s="9" t="s">
        <v>100</v>
      </c>
      <c r="AG37" s="8">
        <v>209.0</v>
      </c>
      <c r="AH37" s="8" t="s">
        <v>1174</v>
      </c>
      <c r="AI37" s="10">
        <v>1.629729233978E12</v>
      </c>
      <c r="AJ37" s="8" t="b">
        <f t="shared" si="8"/>
        <v>1</v>
      </c>
      <c r="AK37" s="9" t="s">
        <v>47</v>
      </c>
      <c r="AL37" s="8">
        <v>190.0</v>
      </c>
      <c r="AM37" s="8" t="s">
        <v>1182</v>
      </c>
      <c r="AN37" s="10">
        <v>1.629729705785E12</v>
      </c>
      <c r="AO37" s="8" t="b">
        <f t="shared" si="9"/>
        <v>1</v>
      </c>
      <c r="AP37" s="9" t="s">
        <v>47</v>
      </c>
      <c r="AQ37" s="8">
        <v>1024.0</v>
      </c>
      <c r="AR37" s="8" t="s">
        <v>1184</v>
      </c>
      <c r="AS37" s="10">
        <v>1.629730179718E12</v>
      </c>
    </row>
    <row r="38">
      <c r="A38" s="8" t="b">
        <f t="shared" si="1"/>
        <v>1</v>
      </c>
      <c r="B38" s="8" t="s">
        <v>97</v>
      </c>
      <c r="C38" s="8">
        <v>215.0</v>
      </c>
      <c r="D38" s="8" t="s">
        <v>1176</v>
      </c>
      <c r="E38" s="10">
        <v>1.629718607951E12</v>
      </c>
      <c r="F38" s="8" t="b">
        <f t="shared" si="2"/>
        <v>1</v>
      </c>
      <c r="G38" s="9" t="s">
        <v>1130</v>
      </c>
      <c r="H38" s="8">
        <v>190.0</v>
      </c>
      <c r="I38" s="8" t="s">
        <v>1185</v>
      </c>
      <c r="J38" s="10">
        <v>1.629719221067E12</v>
      </c>
      <c r="K38" s="8" t="b">
        <f t="shared" si="3"/>
        <v>0</v>
      </c>
      <c r="L38" s="9" t="s">
        <v>131</v>
      </c>
      <c r="M38" s="8">
        <v>118.0</v>
      </c>
      <c r="N38" s="8" t="s">
        <v>1177</v>
      </c>
      <c r="O38" s="10">
        <v>1.629719684977E12</v>
      </c>
      <c r="P38" s="8" t="b">
        <f t="shared" si="4"/>
        <v>0</v>
      </c>
      <c r="Q38" s="9" t="s">
        <v>115</v>
      </c>
      <c r="R38" s="8">
        <v>615.0</v>
      </c>
      <c r="S38" s="8" t="s">
        <v>1186</v>
      </c>
      <c r="T38" s="10">
        <v>1.62972423121E12</v>
      </c>
      <c r="U38" s="8" t="b">
        <f t="shared" si="5"/>
        <v>0</v>
      </c>
      <c r="V38" s="9" t="s">
        <v>115</v>
      </c>
      <c r="W38" s="8">
        <v>485.0</v>
      </c>
      <c r="X38" s="8" t="s">
        <v>1183</v>
      </c>
      <c r="Y38" s="10">
        <v>1.629724699898E12</v>
      </c>
      <c r="Z38" s="8" t="b">
        <f t="shared" si="6"/>
        <v>0</v>
      </c>
      <c r="AA38" s="9" t="s">
        <v>49</v>
      </c>
      <c r="AB38" s="8">
        <v>193.0</v>
      </c>
      <c r="AC38" s="8" t="s">
        <v>1187</v>
      </c>
      <c r="AD38" s="10">
        <v>1.629725128138E12</v>
      </c>
      <c r="AE38" s="8" t="b">
        <f t="shared" si="7"/>
        <v>1</v>
      </c>
      <c r="AF38" s="9" t="s">
        <v>47</v>
      </c>
      <c r="AG38" s="8">
        <v>717.0</v>
      </c>
      <c r="AH38" s="8" t="s">
        <v>1188</v>
      </c>
      <c r="AI38" s="10">
        <v>1.629729234696E12</v>
      </c>
      <c r="AJ38" s="8" t="b">
        <f t="shared" si="8"/>
        <v>0</v>
      </c>
      <c r="AK38" s="9" t="s">
        <v>115</v>
      </c>
      <c r="AL38" s="8">
        <v>571.0</v>
      </c>
      <c r="AM38" s="8" t="s">
        <v>1189</v>
      </c>
      <c r="AN38" s="10">
        <v>1.629729706356E12</v>
      </c>
      <c r="AO38" s="8" t="b">
        <f t="shared" si="9"/>
        <v>0</v>
      </c>
      <c r="AP38" s="9" t="s">
        <v>115</v>
      </c>
      <c r="AQ38" s="8">
        <v>1093.0</v>
      </c>
      <c r="AR38" s="8" t="s">
        <v>1190</v>
      </c>
      <c r="AS38" s="10">
        <v>1.629730180802E12</v>
      </c>
    </row>
    <row r="39">
      <c r="A39" s="8" t="b">
        <f t="shared" si="1"/>
        <v>1</v>
      </c>
      <c r="B39" s="8" t="s">
        <v>100</v>
      </c>
      <c r="C39" s="8">
        <v>185.0</v>
      </c>
      <c r="D39" s="8" t="s">
        <v>1191</v>
      </c>
      <c r="E39" s="10">
        <v>1.629718608133E12</v>
      </c>
      <c r="F39" s="8" t="b">
        <f t="shared" si="2"/>
        <v>1</v>
      </c>
      <c r="G39" s="8" t="s">
        <v>92</v>
      </c>
      <c r="H39" s="8">
        <v>371.0</v>
      </c>
      <c r="I39" s="8" t="s">
        <v>1185</v>
      </c>
      <c r="J39" s="10">
        <v>1.629719221441E12</v>
      </c>
      <c r="K39" s="8" t="b">
        <f t="shared" si="3"/>
        <v>1</v>
      </c>
      <c r="L39" s="9" t="s">
        <v>47</v>
      </c>
      <c r="M39" s="8">
        <v>712.0</v>
      </c>
      <c r="N39" s="8" t="s">
        <v>1192</v>
      </c>
      <c r="O39" s="10">
        <v>1.62971968569E12</v>
      </c>
      <c r="P39" s="8" t="b">
        <f t="shared" si="4"/>
        <v>0</v>
      </c>
      <c r="Q39" s="9" t="s">
        <v>49</v>
      </c>
      <c r="R39" s="8">
        <v>209.0</v>
      </c>
      <c r="S39" s="8" t="s">
        <v>1186</v>
      </c>
      <c r="T39" s="10">
        <v>1.629724231403E12</v>
      </c>
      <c r="U39" s="8" t="b">
        <f t="shared" si="5"/>
        <v>0</v>
      </c>
      <c r="V39" s="9" t="s">
        <v>49</v>
      </c>
      <c r="W39" s="8">
        <v>946.0</v>
      </c>
      <c r="X39" s="8" t="s">
        <v>1193</v>
      </c>
      <c r="Y39" s="10">
        <v>1.629724700859E12</v>
      </c>
      <c r="Z39" s="8" t="b">
        <f t="shared" si="6"/>
        <v>0</v>
      </c>
      <c r="AA39" s="9" t="s">
        <v>125</v>
      </c>
      <c r="AB39" s="8">
        <v>142.0</v>
      </c>
      <c r="AC39" s="8" t="s">
        <v>1187</v>
      </c>
      <c r="AD39" s="10">
        <v>1.629725128288E12</v>
      </c>
      <c r="AE39" s="8" t="b">
        <f t="shared" si="7"/>
        <v>1</v>
      </c>
      <c r="AF39" s="9" t="s">
        <v>106</v>
      </c>
      <c r="AG39" s="8">
        <v>345.0</v>
      </c>
      <c r="AH39" s="8" t="s">
        <v>1194</v>
      </c>
      <c r="AI39" s="10">
        <v>1.629729235042E12</v>
      </c>
      <c r="AJ39" s="8" t="b">
        <f t="shared" si="8"/>
        <v>0</v>
      </c>
      <c r="AK39" s="9" t="s">
        <v>13</v>
      </c>
      <c r="AL39" s="8">
        <v>303.0</v>
      </c>
      <c r="AM39" s="8" t="s">
        <v>1189</v>
      </c>
      <c r="AN39" s="10">
        <v>1.629729706662E12</v>
      </c>
      <c r="AO39" s="8" t="b">
        <f t="shared" si="9"/>
        <v>0</v>
      </c>
      <c r="AP39" s="9" t="s">
        <v>13</v>
      </c>
      <c r="AQ39" s="8">
        <v>159.0</v>
      </c>
      <c r="AR39" s="8" t="s">
        <v>1190</v>
      </c>
      <c r="AS39" s="10">
        <v>1.629730180959E12</v>
      </c>
    </row>
    <row r="40">
      <c r="A40" s="8" t="b">
        <f t="shared" si="1"/>
        <v>1</v>
      </c>
      <c r="B40" s="9" t="s">
        <v>1130</v>
      </c>
      <c r="C40" s="8">
        <v>239.0</v>
      </c>
      <c r="D40" s="8" t="s">
        <v>1191</v>
      </c>
      <c r="E40" s="10">
        <v>1.629718608367E12</v>
      </c>
      <c r="F40" s="8" t="b">
        <f t="shared" si="2"/>
        <v>1</v>
      </c>
      <c r="G40" s="8" t="s">
        <v>97</v>
      </c>
      <c r="H40" s="8">
        <v>292.0</v>
      </c>
      <c r="I40" s="8" t="s">
        <v>1185</v>
      </c>
      <c r="J40" s="10">
        <v>1.629719221735E12</v>
      </c>
      <c r="K40" s="8" t="b">
        <f t="shared" si="3"/>
        <v>0</v>
      </c>
      <c r="L40" s="9" t="s">
        <v>134</v>
      </c>
      <c r="M40" s="8">
        <v>450.0</v>
      </c>
      <c r="N40" s="8" t="s">
        <v>1195</v>
      </c>
      <c r="O40" s="10">
        <v>1.629719686137E12</v>
      </c>
      <c r="P40" s="8" t="b">
        <f t="shared" si="4"/>
        <v>0</v>
      </c>
      <c r="Q40" s="9" t="s">
        <v>115</v>
      </c>
      <c r="R40" s="8">
        <v>319.0</v>
      </c>
      <c r="S40" s="8" t="s">
        <v>1186</v>
      </c>
      <c r="T40" s="10">
        <v>1.629724231725E12</v>
      </c>
      <c r="U40" s="8" t="b">
        <f t="shared" si="5"/>
        <v>0</v>
      </c>
      <c r="V40" s="9" t="s">
        <v>115</v>
      </c>
      <c r="W40" s="8">
        <v>291.0</v>
      </c>
      <c r="X40" s="8" t="s">
        <v>1196</v>
      </c>
      <c r="Y40" s="10">
        <v>1.629724701134E12</v>
      </c>
      <c r="Z40" s="8" t="b">
        <f t="shared" si="6"/>
        <v>0</v>
      </c>
      <c r="AA40" s="9" t="s">
        <v>131</v>
      </c>
      <c r="AB40" s="8">
        <v>151.0</v>
      </c>
      <c r="AC40" s="8" t="s">
        <v>1187</v>
      </c>
      <c r="AD40" s="10">
        <v>1.629725128438E12</v>
      </c>
      <c r="AE40" s="8" t="b">
        <f t="shared" si="7"/>
        <v>1</v>
      </c>
      <c r="AF40" s="9" t="s">
        <v>37</v>
      </c>
      <c r="AG40" s="8">
        <v>334.0</v>
      </c>
      <c r="AH40" s="8" t="s">
        <v>1194</v>
      </c>
      <c r="AI40" s="10">
        <v>1.629729235377E12</v>
      </c>
      <c r="AJ40" s="8" t="b">
        <f t="shared" si="8"/>
        <v>0</v>
      </c>
      <c r="AK40" s="9" t="s">
        <v>49</v>
      </c>
      <c r="AL40" s="8">
        <v>502.0</v>
      </c>
      <c r="AM40" s="8" t="s">
        <v>1197</v>
      </c>
      <c r="AN40" s="10">
        <v>1.629729707162E12</v>
      </c>
      <c r="AO40" s="8" t="b">
        <f t="shared" si="9"/>
        <v>0</v>
      </c>
      <c r="AP40" s="9" t="s">
        <v>49</v>
      </c>
      <c r="AQ40" s="8">
        <v>719.0</v>
      </c>
      <c r="AR40" s="8" t="s">
        <v>1198</v>
      </c>
      <c r="AS40" s="10">
        <v>1.62973018168E12</v>
      </c>
    </row>
    <row r="41">
      <c r="A41" s="8" t="b">
        <f t="shared" si="1"/>
        <v>1</v>
      </c>
      <c r="B41" s="8" t="s">
        <v>106</v>
      </c>
      <c r="C41" s="8">
        <v>163.0</v>
      </c>
      <c r="D41" s="8" t="s">
        <v>1191</v>
      </c>
      <c r="E41" s="10">
        <v>1.629718608535E12</v>
      </c>
      <c r="F41" s="8" t="b">
        <f t="shared" si="2"/>
        <v>1</v>
      </c>
      <c r="G41" s="8" t="s">
        <v>100</v>
      </c>
      <c r="H41" s="8">
        <v>219.0</v>
      </c>
      <c r="I41" s="8" t="s">
        <v>1185</v>
      </c>
      <c r="J41" s="10">
        <v>1.629719221952E12</v>
      </c>
      <c r="K41" s="8" t="b">
        <f t="shared" si="3"/>
        <v>1</v>
      </c>
      <c r="L41" s="9" t="s">
        <v>142</v>
      </c>
      <c r="M41" s="8">
        <v>427.0</v>
      </c>
      <c r="N41" s="8" t="s">
        <v>1195</v>
      </c>
      <c r="O41" s="10">
        <v>1.629719686566E12</v>
      </c>
      <c r="P41" s="8" t="b">
        <f t="shared" si="4"/>
        <v>0</v>
      </c>
      <c r="Q41" s="9" t="s">
        <v>13</v>
      </c>
      <c r="R41" s="8">
        <v>208.0</v>
      </c>
      <c r="S41" s="8" t="s">
        <v>1186</v>
      </c>
      <c r="T41" s="10">
        <v>1.629724231934E12</v>
      </c>
      <c r="U41" s="8" t="b">
        <f t="shared" si="5"/>
        <v>0</v>
      </c>
      <c r="V41" s="9" t="s">
        <v>13</v>
      </c>
      <c r="W41" s="8">
        <v>200.0</v>
      </c>
      <c r="X41" s="8" t="s">
        <v>1196</v>
      </c>
      <c r="Y41" s="10">
        <v>1.629724701341E12</v>
      </c>
      <c r="Z41" s="8" t="b">
        <f t="shared" si="6"/>
        <v>1</v>
      </c>
      <c r="AA41" s="9" t="s">
        <v>47</v>
      </c>
      <c r="AB41" s="8">
        <v>1667.0</v>
      </c>
      <c r="AC41" s="8" t="s">
        <v>1199</v>
      </c>
      <c r="AD41" s="10">
        <v>1.6297251301E12</v>
      </c>
      <c r="AE41" s="8" t="b">
        <f t="shared" si="7"/>
        <v>1</v>
      </c>
      <c r="AF41" s="9" t="s">
        <v>47</v>
      </c>
      <c r="AG41" s="8">
        <v>215.0</v>
      </c>
      <c r="AH41" s="8" t="s">
        <v>1194</v>
      </c>
      <c r="AI41" s="10">
        <v>1.629729235588E12</v>
      </c>
      <c r="AJ41" s="8" t="b">
        <f t="shared" si="8"/>
        <v>0</v>
      </c>
      <c r="AK41" s="9" t="s">
        <v>125</v>
      </c>
      <c r="AL41" s="8">
        <v>167.0</v>
      </c>
      <c r="AM41" s="8" t="s">
        <v>1197</v>
      </c>
      <c r="AN41" s="10">
        <v>1.629729707332E12</v>
      </c>
      <c r="AO41" s="8" t="b">
        <f t="shared" si="9"/>
        <v>0</v>
      </c>
      <c r="AP41" s="9" t="s">
        <v>125</v>
      </c>
      <c r="AQ41" s="8">
        <v>183.0</v>
      </c>
      <c r="AR41" s="8" t="s">
        <v>1198</v>
      </c>
      <c r="AS41" s="10">
        <v>1.629730181861E12</v>
      </c>
    </row>
    <row r="42">
      <c r="A42" s="8" t="b">
        <f t="shared" si="1"/>
        <v>1</v>
      </c>
      <c r="B42" s="8" t="s">
        <v>37</v>
      </c>
      <c r="C42" s="8">
        <v>277.0</v>
      </c>
      <c r="D42" s="8" t="s">
        <v>1191</v>
      </c>
      <c r="E42" s="10">
        <v>1.62971860881E12</v>
      </c>
      <c r="F42" s="8" t="b">
        <f t="shared" si="2"/>
        <v>1</v>
      </c>
      <c r="G42" s="9" t="s">
        <v>1130</v>
      </c>
      <c r="H42" s="8">
        <v>314.0</v>
      </c>
      <c r="I42" s="8" t="s">
        <v>1200</v>
      </c>
      <c r="J42" s="10">
        <v>1.629719222266E12</v>
      </c>
      <c r="K42" s="8" t="b">
        <f t="shared" si="3"/>
        <v>1</v>
      </c>
      <c r="L42" s="9" t="s">
        <v>142</v>
      </c>
      <c r="M42" s="8">
        <v>184.0</v>
      </c>
      <c r="N42" s="8" t="s">
        <v>1195</v>
      </c>
      <c r="O42" s="10">
        <v>1.629719686753E12</v>
      </c>
      <c r="P42" s="8" t="b">
        <f t="shared" si="4"/>
        <v>0</v>
      </c>
      <c r="Q42" s="9" t="s">
        <v>49</v>
      </c>
      <c r="R42" s="8">
        <v>177.0</v>
      </c>
      <c r="S42" s="8" t="s">
        <v>1201</v>
      </c>
      <c r="T42" s="10">
        <v>1.629724232107E12</v>
      </c>
      <c r="U42" s="8" t="b">
        <f t="shared" si="5"/>
        <v>0</v>
      </c>
      <c r="V42" s="9" t="s">
        <v>49</v>
      </c>
      <c r="W42" s="8">
        <v>159.0</v>
      </c>
      <c r="X42" s="8" t="s">
        <v>1196</v>
      </c>
      <c r="Y42" s="10">
        <v>1.629724701493E12</v>
      </c>
      <c r="Z42" s="8" t="b">
        <f t="shared" si="6"/>
        <v>0</v>
      </c>
      <c r="AA42" s="9" t="s">
        <v>134</v>
      </c>
      <c r="AB42" s="8">
        <v>465.0</v>
      </c>
      <c r="AC42" s="8" t="s">
        <v>1199</v>
      </c>
      <c r="AD42" s="10">
        <v>1.629725130567E12</v>
      </c>
      <c r="AE42" s="8" t="b">
        <f t="shared" si="7"/>
        <v>0</v>
      </c>
      <c r="AF42" s="9" t="s">
        <v>115</v>
      </c>
      <c r="AG42" s="8">
        <v>631.0</v>
      </c>
      <c r="AH42" s="8" t="s">
        <v>1202</v>
      </c>
      <c r="AI42" s="10">
        <v>1.62972923622E12</v>
      </c>
      <c r="AJ42" s="8" t="b">
        <f t="shared" si="8"/>
        <v>0</v>
      </c>
      <c r="AK42" s="9" t="s">
        <v>131</v>
      </c>
      <c r="AL42" s="8">
        <v>125.0</v>
      </c>
      <c r="AM42" s="8" t="s">
        <v>1197</v>
      </c>
      <c r="AN42" s="10">
        <v>1.629729707454E12</v>
      </c>
      <c r="AO42" s="8" t="b">
        <f t="shared" si="9"/>
        <v>0</v>
      </c>
      <c r="AP42" s="9" t="s">
        <v>131</v>
      </c>
      <c r="AQ42" s="8">
        <v>143.0</v>
      </c>
      <c r="AR42" s="8" t="s">
        <v>1203</v>
      </c>
      <c r="AS42" s="10">
        <v>1.629730182004E12</v>
      </c>
    </row>
    <row r="43">
      <c r="A43" s="8" t="b">
        <f t="shared" si="1"/>
        <v>1</v>
      </c>
      <c r="B43" s="9" t="s">
        <v>1130</v>
      </c>
      <c r="C43" s="8">
        <v>137.0</v>
      </c>
      <c r="D43" s="8" t="s">
        <v>1191</v>
      </c>
      <c r="E43" s="10">
        <v>1.629718608949E12</v>
      </c>
      <c r="F43" s="8" t="b">
        <f t="shared" si="2"/>
        <v>1</v>
      </c>
      <c r="G43" s="8" t="s">
        <v>106</v>
      </c>
      <c r="H43" s="8">
        <v>189.0</v>
      </c>
      <c r="I43" s="8" t="s">
        <v>1200</v>
      </c>
      <c r="J43" s="10">
        <v>1.629719222456E12</v>
      </c>
      <c r="K43" s="8" t="b">
        <f t="shared" si="3"/>
        <v>1</v>
      </c>
      <c r="L43" s="9" t="s">
        <v>47</v>
      </c>
      <c r="M43" s="8">
        <v>1325.0</v>
      </c>
      <c r="N43" s="8" t="s">
        <v>1204</v>
      </c>
      <c r="O43" s="10">
        <v>1.629719688103E12</v>
      </c>
      <c r="P43" s="8" t="b">
        <f t="shared" si="4"/>
        <v>0</v>
      </c>
      <c r="Q43" s="9" t="s">
        <v>125</v>
      </c>
      <c r="R43" s="8">
        <v>149.0</v>
      </c>
      <c r="S43" s="8" t="s">
        <v>1201</v>
      </c>
      <c r="T43" s="10">
        <v>1.629724232257E12</v>
      </c>
      <c r="U43" s="8" t="b">
        <f t="shared" si="5"/>
        <v>0</v>
      </c>
      <c r="V43" s="9" t="s">
        <v>125</v>
      </c>
      <c r="W43" s="8">
        <v>125.0</v>
      </c>
      <c r="X43" s="8" t="s">
        <v>1196</v>
      </c>
      <c r="Y43" s="10">
        <v>1.629724701615E12</v>
      </c>
      <c r="Z43" s="8" t="b">
        <f t="shared" si="6"/>
        <v>1</v>
      </c>
      <c r="AA43" s="9" t="s">
        <v>142</v>
      </c>
      <c r="AB43" s="8">
        <v>1106.0</v>
      </c>
      <c r="AC43" s="8" t="s">
        <v>1205</v>
      </c>
      <c r="AD43" s="10">
        <v>1.62972513167E12</v>
      </c>
      <c r="AE43" s="8" t="b">
        <f t="shared" si="7"/>
        <v>0</v>
      </c>
      <c r="AF43" s="9" t="s">
        <v>13</v>
      </c>
      <c r="AG43" s="8">
        <v>171.0</v>
      </c>
      <c r="AH43" s="8" t="s">
        <v>1202</v>
      </c>
      <c r="AI43" s="10">
        <v>1.629729236393E12</v>
      </c>
      <c r="AJ43" s="8" t="b">
        <f t="shared" si="8"/>
        <v>1</v>
      </c>
      <c r="AK43" s="9" t="s">
        <v>47</v>
      </c>
      <c r="AL43" s="8">
        <v>1391.0</v>
      </c>
      <c r="AM43" s="8" t="s">
        <v>1206</v>
      </c>
      <c r="AN43" s="10">
        <v>1.629729708844E12</v>
      </c>
      <c r="AO43" s="8" t="b">
        <f t="shared" si="9"/>
        <v>1</v>
      </c>
      <c r="AP43" s="9" t="s">
        <v>47</v>
      </c>
      <c r="AQ43" s="8">
        <v>697.0</v>
      </c>
      <c r="AR43" s="8" t="s">
        <v>1203</v>
      </c>
      <c r="AS43" s="10">
        <v>1.629730182703E12</v>
      </c>
    </row>
    <row r="44">
      <c r="A44" s="8" t="b">
        <f t="shared" si="1"/>
        <v>0</v>
      </c>
      <c r="B44" s="8" t="s">
        <v>115</v>
      </c>
      <c r="C44" s="8">
        <v>573.0</v>
      </c>
      <c r="D44" s="8" t="s">
        <v>1207</v>
      </c>
      <c r="E44" s="10">
        <v>1.629718609535E12</v>
      </c>
      <c r="F44" s="8" t="b">
        <f t="shared" si="2"/>
        <v>1</v>
      </c>
      <c r="G44" s="8" t="s">
        <v>37</v>
      </c>
      <c r="H44" s="8">
        <v>283.0</v>
      </c>
      <c r="I44" s="8" t="s">
        <v>1200</v>
      </c>
      <c r="J44" s="10">
        <v>1.629719222737E12</v>
      </c>
      <c r="K44" s="8" t="b">
        <f t="shared" si="3"/>
        <v>1</v>
      </c>
      <c r="L44" s="9" t="s">
        <v>106</v>
      </c>
      <c r="M44" s="8">
        <v>689.0</v>
      </c>
      <c r="N44" s="8" t="s">
        <v>1204</v>
      </c>
      <c r="O44" s="10">
        <v>1.629719688763E12</v>
      </c>
      <c r="P44" s="8" t="b">
        <f t="shared" si="4"/>
        <v>0</v>
      </c>
      <c r="Q44" s="9" t="s">
        <v>131</v>
      </c>
      <c r="R44" s="8">
        <v>142.0</v>
      </c>
      <c r="S44" s="8" t="s">
        <v>1201</v>
      </c>
      <c r="T44" s="10">
        <v>1.629724232402E12</v>
      </c>
      <c r="U44" s="8" t="b">
        <f t="shared" si="5"/>
        <v>0</v>
      </c>
      <c r="V44" s="9" t="s">
        <v>131</v>
      </c>
      <c r="W44" s="8">
        <v>193.0</v>
      </c>
      <c r="X44" s="8" t="s">
        <v>1196</v>
      </c>
      <c r="Y44" s="10">
        <v>1.629724701811E12</v>
      </c>
      <c r="Z44" s="8" t="b">
        <f t="shared" si="6"/>
        <v>1</v>
      </c>
      <c r="AA44" s="9" t="s">
        <v>149</v>
      </c>
      <c r="AB44" s="8">
        <v>241.0</v>
      </c>
      <c r="AC44" s="8" t="s">
        <v>1205</v>
      </c>
      <c r="AD44" s="10">
        <v>1.62972513191E12</v>
      </c>
      <c r="AE44" s="8" t="b">
        <f t="shared" si="7"/>
        <v>0</v>
      </c>
      <c r="AF44" s="9" t="s">
        <v>49</v>
      </c>
      <c r="AG44" s="8">
        <v>123.0</v>
      </c>
      <c r="AH44" s="8" t="s">
        <v>1202</v>
      </c>
      <c r="AI44" s="10">
        <v>1.629729236513E12</v>
      </c>
      <c r="AJ44" s="8" t="b">
        <f t="shared" si="8"/>
        <v>0</v>
      </c>
      <c r="AK44" s="9" t="s">
        <v>137</v>
      </c>
      <c r="AL44" s="8">
        <v>290.0</v>
      </c>
      <c r="AM44" s="8" t="s">
        <v>1208</v>
      </c>
      <c r="AN44" s="10">
        <v>1.629729709135E12</v>
      </c>
      <c r="AO44" s="8" t="b">
        <f t="shared" si="9"/>
        <v>1</v>
      </c>
      <c r="AP44" s="9" t="s">
        <v>145</v>
      </c>
      <c r="AQ44" s="8">
        <v>324.0</v>
      </c>
      <c r="AR44" s="8" t="s">
        <v>1209</v>
      </c>
      <c r="AS44" s="10">
        <v>1.629730183025E12</v>
      </c>
    </row>
    <row r="45">
      <c r="A45" s="8" t="b">
        <f t="shared" si="1"/>
        <v>0</v>
      </c>
      <c r="B45" s="8" t="s">
        <v>13</v>
      </c>
      <c r="C45" s="8">
        <v>141.0</v>
      </c>
      <c r="D45" s="8" t="s">
        <v>1207</v>
      </c>
      <c r="E45" s="10">
        <v>1.629718609662E12</v>
      </c>
      <c r="F45" s="8" t="b">
        <f t="shared" si="2"/>
        <v>1</v>
      </c>
      <c r="G45" s="9" t="s">
        <v>1130</v>
      </c>
      <c r="H45" s="8">
        <v>191.0</v>
      </c>
      <c r="I45" s="8" t="s">
        <v>1200</v>
      </c>
      <c r="J45" s="10">
        <v>1.62971922293E12</v>
      </c>
      <c r="K45" s="8" t="b">
        <f t="shared" si="3"/>
        <v>1</v>
      </c>
      <c r="L45" s="9" t="s">
        <v>37</v>
      </c>
      <c r="M45" s="8">
        <v>539.0</v>
      </c>
      <c r="N45" s="8" t="s">
        <v>1210</v>
      </c>
      <c r="O45" s="10">
        <v>1.629719689302E12</v>
      </c>
      <c r="P45" s="8" t="b">
        <f t="shared" si="4"/>
        <v>1</v>
      </c>
      <c r="Q45" s="9" t="s">
        <v>47</v>
      </c>
      <c r="R45" s="8">
        <v>1141.0</v>
      </c>
      <c r="S45" s="8" t="s">
        <v>1211</v>
      </c>
      <c r="T45" s="10">
        <v>1.629724233542E12</v>
      </c>
      <c r="U45" s="8" t="b">
        <f t="shared" si="5"/>
        <v>1</v>
      </c>
      <c r="V45" s="9" t="s">
        <v>47</v>
      </c>
      <c r="W45" s="8">
        <v>1391.0</v>
      </c>
      <c r="X45" s="8" t="s">
        <v>1212</v>
      </c>
      <c r="Y45" s="10">
        <v>1.629724703204E12</v>
      </c>
      <c r="Z45" s="8" t="b">
        <f t="shared" si="6"/>
        <v>1</v>
      </c>
      <c r="AA45" s="9" t="s">
        <v>47</v>
      </c>
      <c r="AB45" s="8">
        <v>872.0</v>
      </c>
      <c r="AC45" s="8" t="s">
        <v>1213</v>
      </c>
      <c r="AD45" s="10">
        <v>1.629725132783E12</v>
      </c>
      <c r="AE45" s="8" t="b">
        <f t="shared" si="7"/>
        <v>0</v>
      </c>
      <c r="AF45" s="9" t="s">
        <v>125</v>
      </c>
      <c r="AG45" s="8">
        <v>125.0</v>
      </c>
      <c r="AH45" s="8" t="s">
        <v>1202</v>
      </c>
      <c r="AI45" s="10">
        <v>1.629729236665E12</v>
      </c>
      <c r="AJ45" s="8" t="b">
        <f t="shared" si="8"/>
        <v>1</v>
      </c>
      <c r="AK45" s="9" t="s">
        <v>145</v>
      </c>
      <c r="AL45" s="8">
        <v>523.0</v>
      </c>
      <c r="AM45" s="8" t="s">
        <v>1208</v>
      </c>
      <c r="AN45" s="10">
        <v>1.629729709658E12</v>
      </c>
      <c r="AO45" s="8" t="b">
        <f t="shared" si="9"/>
        <v>1</v>
      </c>
      <c r="AP45" s="9" t="s">
        <v>47</v>
      </c>
      <c r="AQ45" s="8">
        <v>489.0</v>
      </c>
      <c r="AR45" s="8" t="s">
        <v>1209</v>
      </c>
      <c r="AS45" s="10">
        <v>1.629730183517E12</v>
      </c>
    </row>
    <row r="46">
      <c r="A46" s="8" t="b">
        <f t="shared" si="1"/>
        <v>0</v>
      </c>
      <c r="B46" s="8" t="s">
        <v>49</v>
      </c>
      <c r="C46" s="8">
        <v>151.0</v>
      </c>
      <c r="D46" s="8" t="s">
        <v>1207</v>
      </c>
      <c r="E46" s="10">
        <v>1.629718609815E12</v>
      </c>
      <c r="F46" s="8" t="b">
        <f t="shared" si="2"/>
        <v>0</v>
      </c>
      <c r="G46" s="8" t="s">
        <v>115</v>
      </c>
      <c r="H46" s="8">
        <v>652.0</v>
      </c>
      <c r="I46" s="8" t="s">
        <v>1214</v>
      </c>
      <c r="J46" s="10">
        <v>1.629719223582E12</v>
      </c>
      <c r="K46" s="8" t="b">
        <f t="shared" si="3"/>
        <v>1</v>
      </c>
      <c r="L46" s="9" t="s">
        <v>47</v>
      </c>
      <c r="M46" s="8">
        <v>1150.0</v>
      </c>
      <c r="N46" s="8" t="s">
        <v>1215</v>
      </c>
      <c r="O46" s="10">
        <v>1.629719690461E12</v>
      </c>
      <c r="P46" s="8" t="b">
        <f t="shared" si="4"/>
        <v>0</v>
      </c>
      <c r="Q46" s="9" t="s">
        <v>1216</v>
      </c>
      <c r="R46" s="8">
        <v>425.0</v>
      </c>
      <c r="S46" s="8" t="s">
        <v>1211</v>
      </c>
      <c r="T46" s="10">
        <v>1.629724233966E12</v>
      </c>
      <c r="U46" s="8" t="b">
        <f t="shared" si="5"/>
        <v>0</v>
      </c>
      <c r="V46" s="9" t="s">
        <v>139</v>
      </c>
      <c r="W46" s="8">
        <v>341.0</v>
      </c>
      <c r="X46" s="8" t="s">
        <v>1212</v>
      </c>
      <c r="Y46" s="10">
        <v>1.629724703544E12</v>
      </c>
      <c r="Z46" s="8" t="b">
        <f t="shared" si="6"/>
        <v>1</v>
      </c>
      <c r="AA46" s="9" t="s">
        <v>106</v>
      </c>
      <c r="AB46" s="8">
        <v>708.0</v>
      </c>
      <c r="AC46" s="8" t="s">
        <v>1217</v>
      </c>
      <c r="AD46" s="10">
        <v>1.62972513349E12</v>
      </c>
      <c r="AE46" s="8" t="b">
        <f t="shared" si="7"/>
        <v>0</v>
      </c>
      <c r="AF46" s="9" t="s">
        <v>131</v>
      </c>
      <c r="AG46" s="8">
        <v>151.0</v>
      </c>
      <c r="AH46" s="8" t="s">
        <v>1202</v>
      </c>
      <c r="AI46" s="10">
        <v>1.629729236791E12</v>
      </c>
      <c r="AJ46" s="8" t="b">
        <f t="shared" si="8"/>
        <v>1</v>
      </c>
      <c r="AK46" s="9" t="s">
        <v>151</v>
      </c>
      <c r="AL46" s="8">
        <v>264.0</v>
      </c>
      <c r="AM46" s="8" t="s">
        <v>1208</v>
      </c>
      <c r="AN46" s="10">
        <v>1.629729709921E12</v>
      </c>
      <c r="AO46" s="8" t="b">
        <f t="shared" si="9"/>
        <v>0</v>
      </c>
      <c r="AP46" s="9" t="s">
        <v>139</v>
      </c>
      <c r="AQ46" s="8">
        <v>264.0</v>
      </c>
      <c r="AR46" s="8" t="s">
        <v>1209</v>
      </c>
      <c r="AS46" s="10">
        <v>1.629730183778E12</v>
      </c>
    </row>
    <row r="47">
      <c r="A47" s="8" t="b">
        <f t="shared" si="1"/>
        <v>0</v>
      </c>
      <c r="B47" s="8" t="s">
        <v>125</v>
      </c>
      <c r="C47" s="8">
        <v>92.0</v>
      </c>
      <c r="D47" s="8" t="s">
        <v>1207</v>
      </c>
      <c r="E47" s="10">
        <v>1.629718609905E12</v>
      </c>
      <c r="F47" s="8" t="b">
        <f t="shared" si="2"/>
        <v>0</v>
      </c>
      <c r="G47" s="8" t="s">
        <v>13</v>
      </c>
      <c r="H47" s="8">
        <v>143.0</v>
      </c>
      <c r="I47" s="8" t="s">
        <v>1214</v>
      </c>
      <c r="J47" s="10">
        <v>1.629719223725E12</v>
      </c>
      <c r="K47" s="8" t="b">
        <f t="shared" si="3"/>
        <v>1</v>
      </c>
      <c r="L47" s="9" t="s">
        <v>153</v>
      </c>
      <c r="M47" s="8">
        <v>2346.0</v>
      </c>
      <c r="N47" s="8" t="s">
        <v>1218</v>
      </c>
      <c r="O47" s="10">
        <v>1.629719692799E12</v>
      </c>
      <c r="P47" s="8" t="b">
        <f t="shared" si="4"/>
        <v>1</v>
      </c>
      <c r="Q47" s="9" t="s">
        <v>47</v>
      </c>
      <c r="R47" s="8">
        <v>343.0</v>
      </c>
      <c r="S47" s="8" t="s">
        <v>1219</v>
      </c>
      <c r="T47" s="10">
        <v>1.629724234309E12</v>
      </c>
      <c r="U47" s="8" t="b">
        <f t="shared" si="5"/>
        <v>1</v>
      </c>
      <c r="V47" s="9" t="s">
        <v>142</v>
      </c>
      <c r="W47" s="8">
        <v>444.0</v>
      </c>
      <c r="X47" s="8" t="s">
        <v>1212</v>
      </c>
      <c r="Y47" s="10">
        <v>1.629724703988E12</v>
      </c>
      <c r="Z47" s="8" t="b">
        <f t="shared" si="6"/>
        <v>1</v>
      </c>
      <c r="AA47" s="9" t="s">
        <v>37</v>
      </c>
      <c r="AB47" s="8">
        <v>143.0</v>
      </c>
      <c r="AC47" s="8" t="s">
        <v>1217</v>
      </c>
      <c r="AD47" s="10">
        <v>1.629725133641E12</v>
      </c>
      <c r="AE47" s="8" t="b">
        <f t="shared" si="7"/>
        <v>1</v>
      </c>
      <c r="AF47" s="9" t="s">
        <v>47</v>
      </c>
      <c r="AG47" s="8">
        <v>1156.0</v>
      </c>
      <c r="AH47" s="8" t="s">
        <v>1220</v>
      </c>
      <c r="AI47" s="10">
        <v>1.629729237948E12</v>
      </c>
      <c r="AJ47" s="8" t="b">
        <f t="shared" si="8"/>
        <v>1</v>
      </c>
      <c r="AK47" s="9" t="s">
        <v>47</v>
      </c>
      <c r="AL47" s="8">
        <v>623.0</v>
      </c>
      <c r="AM47" s="8" t="s">
        <v>1221</v>
      </c>
      <c r="AN47" s="10">
        <v>1.629729710545E12</v>
      </c>
      <c r="AO47" s="8" t="b">
        <f t="shared" si="9"/>
        <v>1</v>
      </c>
      <c r="AP47" s="9" t="s">
        <v>145</v>
      </c>
      <c r="AQ47" s="8">
        <v>343.0</v>
      </c>
      <c r="AR47" s="8" t="s">
        <v>1222</v>
      </c>
      <c r="AS47" s="10">
        <v>1.629730184122E12</v>
      </c>
    </row>
    <row r="48">
      <c r="A48" s="8" t="b">
        <f t="shared" si="1"/>
        <v>0</v>
      </c>
      <c r="B48" s="8" t="s">
        <v>131</v>
      </c>
      <c r="C48" s="8">
        <v>134.0</v>
      </c>
      <c r="D48" s="8" t="s">
        <v>1223</v>
      </c>
      <c r="E48" s="10">
        <v>1.62971861004E12</v>
      </c>
      <c r="F48" s="8" t="b">
        <f t="shared" si="2"/>
        <v>0</v>
      </c>
      <c r="G48" s="8" t="s">
        <v>49</v>
      </c>
      <c r="H48" s="8">
        <v>160.0</v>
      </c>
      <c r="I48" s="8" t="s">
        <v>1214</v>
      </c>
      <c r="J48" s="10">
        <v>1.629719223887E12</v>
      </c>
      <c r="K48" s="8" t="b">
        <f t="shared" si="3"/>
        <v>1</v>
      </c>
      <c r="L48" s="9" t="s">
        <v>176</v>
      </c>
      <c r="M48" s="8">
        <v>1533.0</v>
      </c>
      <c r="N48" s="8" t="s">
        <v>1224</v>
      </c>
      <c r="O48" s="10">
        <v>1.629719694331E12</v>
      </c>
      <c r="P48" s="8" t="b">
        <f t="shared" si="4"/>
        <v>0</v>
      </c>
      <c r="Q48" s="9" t="s">
        <v>137</v>
      </c>
      <c r="R48" s="8">
        <v>266.0</v>
      </c>
      <c r="S48" s="8" t="s">
        <v>1219</v>
      </c>
      <c r="T48" s="10">
        <v>1.629724234577E12</v>
      </c>
      <c r="U48" s="8" t="b">
        <f t="shared" si="5"/>
        <v>1</v>
      </c>
      <c r="V48" s="9" t="s">
        <v>142</v>
      </c>
      <c r="W48" s="8">
        <v>167.0</v>
      </c>
      <c r="X48" s="8" t="s">
        <v>1225</v>
      </c>
      <c r="Y48" s="10">
        <v>1.629724704158E12</v>
      </c>
      <c r="Z48" s="8" t="b">
        <f t="shared" si="6"/>
        <v>1</v>
      </c>
      <c r="AA48" s="9" t="s">
        <v>47</v>
      </c>
      <c r="AB48" s="8">
        <v>665.0</v>
      </c>
      <c r="AC48" s="8" t="s">
        <v>1226</v>
      </c>
      <c r="AD48" s="10">
        <v>1.629725134298E12</v>
      </c>
      <c r="AE48" s="8" t="b">
        <f t="shared" si="7"/>
        <v>0</v>
      </c>
      <c r="AF48" s="9" t="s">
        <v>137</v>
      </c>
      <c r="AG48" s="8">
        <v>316.0</v>
      </c>
      <c r="AH48" s="8" t="s">
        <v>1227</v>
      </c>
      <c r="AI48" s="10">
        <v>1.629729238262E12</v>
      </c>
      <c r="AJ48" s="8" t="b">
        <f t="shared" si="8"/>
        <v>1</v>
      </c>
      <c r="AK48" s="9" t="s">
        <v>106</v>
      </c>
      <c r="AL48" s="8">
        <v>1198.0</v>
      </c>
      <c r="AM48" s="8" t="s">
        <v>1228</v>
      </c>
      <c r="AN48" s="10">
        <v>1.629729711741E12</v>
      </c>
      <c r="AO48" s="8" t="b">
        <f t="shared" si="9"/>
        <v>1</v>
      </c>
      <c r="AP48" s="9" t="s">
        <v>153</v>
      </c>
      <c r="AQ48" s="8">
        <v>242.0</v>
      </c>
      <c r="AR48" s="8" t="s">
        <v>1222</v>
      </c>
      <c r="AS48" s="10">
        <v>1.629730184362E12</v>
      </c>
    </row>
    <row r="49">
      <c r="A49" s="8" t="b">
        <f t="shared" si="1"/>
        <v>1</v>
      </c>
      <c r="B49" s="9" t="s">
        <v>1130</v>
      </c>
      <c r="C49" s="8">
        <v>587.0</v>
      </c>
      <c r="D49" s="8" t="s">
        <v>1223</v>
      </c>
      <c r="E49" s="10">
        <v>1.629718610628E12</v>
      </c>
      <c r="F49" s="8" t="b">
        <f t="shared" si="2"/>
        <v>0</v>
      </c>
      <c r="G49" s="8" t="s">
        <v>125</v>
      </c>
      <c r="H49" s="8">
        <v>116.0</v>
      </c>
      <c r="I49" s="8" t="s">
        <v>1229</v>
      </c>
      <c r="J49" s="10">
        <v>1.629719224001E12</v>
      </c>
      <c r="K49" s="8" t="b">
        <f t="shared" si="3"/>
        <v>1</v>
      </c>
      <c r="L49" s="9" t="s">
        <v>142</v>
      </c>
      <c r="M49" s="8">
        <v>3252.0</v>
      </c>
      <c r="N49" s="8" t="s">
        <v>1230</v>
      </c>
      <c r="O49" s="10">
        <v>1.629719697583E12</v>
      </c>
      <c r="P49" s="8" t="b">
        <f t="shared" si="4"/>
        <v>1</v>
      </c>
      <c r="Q49" s="9" t="s">
        <v>142</v>
      </c>
      <c r="R49" s="8">
        <v>385.0</v>
      </c>
      <c r="S49" s="8" t="s">
        <v>1219</v>
      </c>
      <c r="T49" s="10">
        <v>1.62972423496E12</v>
      </c>
      <c r="U49" s="8" t="b">
        <f t="shared" si="5"/>
        <v>1</v>
      </c>
      <c r="V49" s="9" t="s">
        <v>47</v>
      </c>
      <c r="W49" s="8">
        <v>863.0</v>
      </c>
      <c r="X49" s="8" t="s">
        <v>1231</v>
      </c>
      <c r="Y49" s="10">
        <v>1.629724705015E12</v>
      </c>
      <c r="Z49" s="8" t="b">
        <f t="shared" si="6"/>
        <v>1</v>
      </c>
      <c r="AA49" s="9" t="s">
        <v>146</v>
      </c>
      <c r="AB49" s="8">
        <v>1729.0</v>
      </c>
      <c r="AC49" s="8" t="s">
        <v>1232</v>
      </c>
      <c r="AD49" s="10">
        <v>1.629725136028E12</v>
      </c>
      <c r="AE49" s="8" t="b">
        <f t="shared" si="7"/>
        <v>1</v>
      </c>
      <c r="AF49" s="9" t="s">
        <v>145</v>
      </c>
      <c r="AG49" s="8">
        <v>711.0</v>
      </c>
      <c r="AH49" s="8" t="s">
        <v>1227</v>
      </c>
      <c r="AI49" s="10">
        <v>1.629729238973E12</v>
      </c>
      <c r="AJ49" s="8" t="b">
        <f t="shared" si="8"/>
        <v>1</v>
      </c>
      <c r="AK49" s="9" t="s">
        <v>37</v>
      </c>
      <c r="AL49" s="8">
        <v>145.0</v>
      </c>
      <c r="AM49" s="8" t="s">
        <v>1228</v>
      </c>
      <c r="AN49" s="10">
        <v>1.62972971189E12</v>
      </c>
      <c r="AO49" s="8" t="b">
        <f t="shared" si="9"/>
        <v>1</v>
      </c>
      <c r="AP49" s="9" t="s">
        <v>47</v>
      </c>
      <c r="AQ49" s="8">
        <v>1122.0</v>
      </c>
      <c r="AR49" s="8" t="s">
        <v>1233</v>
      </c>
      <c r="AS49" s="10">
        <v>1.629730185485E12</v>
      </c>
    </row>
    <row r="50">
      <c r="A50" s="8" t="b">
        <f t="shared" si="1"/>
        <v>0</v>
      </c>
      <c r="B50" s="8" t="s">
        <v>137</v>
      </c>
      <c r="C50" s="8">
        <v>379.0</v>
      </c>
      <c r="D50" s="8" t="s">
        <v>1234</v>
      </c>
      <c r="E50" s="10">
        <v>1.629718611004E12</v>
      </c>
      <c r="F50" s="8" t="b">
        <f t="shared" si="2"/>
        <v>0</v>
      </c>
      <c r="G50" s="8" t="s">
        <v>131</v>
      </c>
      <c r="H50" s="8">
        <v>117.0</v>
      </c>
      <c r="I50" s="8" t="s">
        <v>1229</v>
      </c>
      <c r="J50" s="10">
        <v>1.629719224119E12</v>
      </c>
      <c r="K50" s="8" t="b">
        <f t="shared" si="3"/>
        <v>1</v>
      </c>
      <c r="L50" s="9" t="s">
        <v>188</v>
      </c>
      <c r="M50" s="8">
        <v>153.0</v>
      </c>
      <c r="N50" s="8" t="s">
        <v>1230</v>
      </c>
      <c r="O50" s="10">
        <v>1.62971969774E12</v>
      </c>
      <c r="P50" s="8" t="b">
        <f t="shared" si="4"/>
        <v>1</v>
      </c>
      <c r="Q50" s="9" t="s">
        <v>153</v>
      </c>
      <c r="R50" s="8">
        <v>134.0</v>
      </c>
      <c r="S50" s="8" t="s">
        <v>1235</v>
      </c>
      <c r="T50" s="10">
        <v>1.629724235094E12</v>
      </c>
      <c r="U50" s="8" t="b">
        <f t="shared" si="5"/>
        <v>1</v>
      </c>
      <c r="V50" s="9" t="s">
        <v>106</v>
      </c>
      <c r="W50" s="8">
        <v>911.0</v>
      </c>
      <c r="X50" s="8" t="s">
        <v>1231</v>
      </c>
      <c r="Y50" s="10">
        <v>1.629724705944E12</v>
      </c>
      <c r="Z50" s="8" t="b">
        <f t="shared" si="6"/>
        <v>1</v>
      </c>
      <c r="AA50" s="9" t="s">
        <v>176</v>
      </c>
      <c r="AB50" s="8">
        <v>687.0</v>
      </c>
      <c r="AC50" s="8" t="s">
        <v>1232</v>
      </c>
      <c r="AD50" s="10">
        <v>1.629725136715E12</v>
      </c>
      <c r="AE50" s="8" t="b">
        <f t="shared" si="7"/>
        <v>1</v>
      </c>
      <c r="AF50" s="9" t="s">
        <v>146</v>
      </c>
      <c r="AG50" s="8">
        <v>284.0</v>
      </c>
      <c r="AH50" s="8" t="s">
        <v>1236</v>
      </c>
      <c r="AI50" s="10">
        <v>1.629729239259E12</v>
      </c>
      <c r="AJ50" s="8" t="b">
        <f t="shared" si="8"/>
        <v>1</v>
      </c>
      <c r="AK50" s="9" t="s">
        <v>47</v>
      </c>
      <c r="AL50" s="8">
        <v>841.0</v>
      </c>
      <c r="AM50" s="8" t="s">
        <v>1237</v>
      </c>
      <c r="AN50" s="10">
        <v>1.62972971273E12</v>
      </c>
      <c r="AO50" s="8" t="b">
        <f t="shared" si="9"/>
        <v>1</v>
      </c>
      <c r="AP50" s="9" t="s">
        <v>106</v>
      </c>
      <c r="AQ50" s="8">
        <v>899.0</v>
      </c>
      <c r="AR50" s="8" t="s">
        <v>1238</v>
      </c>
      <c r="AS50" s="10">
        <v>1.629730186384E12</v>
      </c>
    </row>
    <row r="51">
      <c r="A51" s="8" t="b">
        <f t="shared" si="1"/>
        <v>1</v>
      </c>
      <c r="B51" s="8" t="s">
        <v>142</v>
      </c>
      <c r="C51" s="8">
        <v>390.0</v>
      </c>
      <c r="D51" s="8" t="s">
        <v>1234</v>
      </c>
      <c r="E51" s="10">
        <v>1.629718611396E12</v>
      </c>
      <c r="F51" s="8" t="b">
        <f t="shared" si="2"/>
        <v>1</v>
      </c>
      <c r="G51" s="9" t="s">
        <v>1130</v>
      </c>
      <c r="H51" s="8">
        <v>788.0</v>
      </c>
      <c r="I51" s="8" t="s">
        <v>1229</v>
      </c>
      <c r="J51" s="10">
        <v>1.629719224906E12</v>
      </c>
      <c r="K51" s="8" t="b">
        <f t="shared" si="3"/>
        <v>1</v>
      </c>
      <c r="L51" s="9" t="s">
        <v>47</v>
      </c>
      <c r="M51" s="8">
        <v>584.0</v>
      </c>
      <c r="N51" s="8" t="s">
        <v>1239</v>
      </c>
      <c r="O51" s="10">
        <v>1.629719698319E12</v>
      </c>
      <c r="P51" s="8" t="b">
        <f t="shared" si="4"/>
        <v>1</v>
      </c>
      <c r="Q51" s="9" t="s">
        <v>47</v>
      </c>
      <c r="R51" s="8">
        <v>973.0</v>
      </c>
      <c r="S51" s="8" t="s">
        <v>1240</v>
      </c>
      <c r="T51" s="10">
        <v>1.629724236066E12</v>
      </c>
      <c r="U51" s="8" t="b">
        <f t="shared" si="5"/>
        <v>1</v>
      </c>
      <c r="V51" s="9" t="s">
        <v>37</v>
      </c>
      <c r="W51" s="8">
        <v>113.0</v>
      </c>
      <c r="X51" s="8" t="s">
        <v>1241</v>
      </c>
      <c r="Y51" s="10">
        <v>1.629724706039E12</v>
      </c>
      <c r="Z51" s="8" t="b">
        <f t="shared" si="6"/>
        <v>1</v>
      </c>
      <c r="AA51" s="9" t="s">
        <v>151</v>
      </c>
      <c r="AB51" s="8">
        <v>492.0</v>
      </c>
      <c r="AC51" s="8" t="s">
        <v>1242</v>
      </c>
      <c r="AD51" s="10">
        <v>1.629725137208E12</v>
      </c>
      <c r="AE51" s="8" t="b">
        <f t="shared" si="7"/>
        <v>1</v>
      </c>
      <c r="AF51" s="9" t="s">
        <v>47</v>
      </c>
      <c r="AG51" s="8">
        <v>933.0</v>
      </c>
      <c r="AH51" s="8" t="s">
        <v>1243</v>
      </c>
      <c r="AI51" s="10">
        <v>1.629729240192E12</v>
      </c>
      <c r="AJ51" s="8" t="b">
        <f t="shared" si="8"/>
        <v>1</v>
      </c>
      <c r="AK51" s="9" t="s">
        <v>151</v>
      </c>
      <c r="AL51" s="8">
        <v>1317.0</v>
      </c>
      <c r="AM51" s="8" t="s">
        <v>1244</v>
      </c>
      <c r="AN51" s="10">
        <v>1.629729714046E12</v>
      </c>
      <c r="AO51" s="8" t="b">
        <f t="shared" si="9"/>
        <v>1</v>
      </c>
      <c r="AP51" s="9" t="s">
        <v>37</v>
      </c>
      <c r="AQ51" s="8">
        <v>297.0</v>
      </c>
      <c r="AR51" s="8" t="s">
        <v>1238</v>
      </c>
      <c r="AS51" s="10">
        <v>1.629730186681E12</v>
      </c>
    </row>
    <row r="52">
      <c r="A52" s="8" t="b">
        <f t="shared" si="1"/>
        <v>1</v>
      </c>
      <c r="B52" s="8" t="s">
        <v>188</v>
      </c>
      <c r="C52" s="8">
        <v>141.0</v>
      </c>
      <c r="D52" s="8" t="s">
        <v>1234</v>
      </c>
      <c r="E52" s="10">
        <v>1.629718611536E12</v>
      </c>
      <c r="F52" s="8" t="b">
        <f t="shared" si="2"/>
        <v>0</v>
      </c>
      <c r="G52" s="8" t="s">
        <v>137</v>
      </c>
      <c r="H52" s="8">
        <v>324.0</v>
      </c>
      <c r="I52" s="8" t="s">
        <v>1245</v>
      </c>
      <c r="J52" s="10">
        <v>1.629719225228E12</v>
      </c>
      <c r="K52" s="8" t="b">
        <f t="shared" si="3"/>
        <v>1</v>
      </c>
      <c r="L52" s="9" t="s">
        <v>195</v>
      </c>
      <c r="M52" s="8">
        <v>685.0</v>
      </c>
      <c r="N52" s="8" t="s">
        <v>1246</v>
      </c>
      <c r="O52" s="10">
        <v>1.629719699006E12</v>
      </c>
      <c r="P52" s="8" t="b">
        <f t="shared" si="4"/>
        <v>1</v>
      </c>
      <c r="Q52" s="9" t="s">
        <v>106</v>
      </c>
      <c r="R52" s="8">
        <v>615.0</v>
      </c>
      <c r="S52" s="8" t="s">
        <v>1240</v>
      </c>
      <c r="T52" s="10">
        <v>1.629724236686E12</v>
      </c>
      <c r="U52" s="8" t="b">
        <f t="shared" si="5"/>
        <v>1</v>
      </c>
      <c r="V52" s="9" t="s">
        <v>47</v>
      </c>
      <c r="W52" s="8">
        <v>409.0</v>
      </c>
      <c r="X52" s="8" t="s">
        <v>1241</v>
      </c>
      <c r="Y52" s="10">
        <v>1.629724706452E12</v>
      </c>
      <c r="Z52" s="8" t="b">
        <f t="shared" si="6"/>
        <v>1</v>
      </c>
      <c r="AA52" s="9" t="s">
        <v>188</v>
      </c>
      <c r="AB52" s="8">
        <v>346.0</v>
      </c>
      <c r="AC52" s="8" t="s">
        <v>1242</v>
      </c>
      <c r="AD52" s="10">
        <v>1.629725137556E12</v>
      </c>
      <c r="AE52" s="8" t="b">
        <f t="shared" si="7"/>
        <v>1</v>
      </c>
      <c r="AF52" s="9" t="s">
        <v>106</v>
      </c>
      <c r="AG52" s="8">
        <v>2778.0</v>
      </c>
      <c r="AH52" s="8" t="s">
        <v>1247</v>
      </c>
      <c r="AI52" s="10">
        <v>1.629729242972E12</v>
      </c>
      <c r="AJ52" s="8" t="b">
        <f t="shared" si="8"/>
        <v>1</v>
      </c>
      <c r="AK52" s="9" t="s">
        <v>176</v>
      </c>
      <c r="AL52" s="8">
        <v>1457.0</v>
      </c>
      <c r="AM52" s="8" t="s">
        <v>1248</v>
      </c>
      <c r="AN52" s="10">
        <v>1.629729715503E12</v>
      </c>
      <c r="AO52" s="8" t="b">
        <f t="shared" si="9"/>
        <v>1</v>
      </c>
      <c r="AP52" s="9" t="s">
        <v>47</v>
      </c>
      <c r="AQ52" s="8">
        <v>1375.0</v>
      </c>
      <c r="AR52" s="8" t="s">
        <v>1249</v>
      </c>
      <c r="AS52" s="10">
        <v>1.629730188066E12</v>
      </c>
    </row>
    <row r="53">
      <c r="A53" s="8" t="b">
        <f t="shared" si="1"/>
        <v>1</v>
      </c>
      <c r="B53" s="9" t="s">
        <v>1130</v>
      </c>
      <c r="C53" s="8">
        <v>428.0</v>
      </c>
      <c r="D53" s="8" t="s">
        <v>1234</v>
      </c>
      <c r="E53" s="10">
        <v>1.629718611966E12</v>
      </c>
      <c r="F53" s="8" t="b">
        <f t="shared" si="2"/>
        <v>1</v>
      </c>
      <c r="G53" s="8" t="s">
        <v>142</v>
      </c>
      <c r="H53" s="8">
        <v>394.0</v>
      </c>
      <c r="I53" s="8" t="s">
        <v>1245</v>
      </c>
      <c r="J53" s="10">
        <v>1.629719225623E12</v>
      </c>
      <c r="K53" s="8" t="b">
        <f t="shared" si="3"/>
        <v>1</v>
      </c>
      <c r="L53" s="9" t="s">
        <v>62</v>
      </c>
      <c r="M53" s="8">
        <v>204.0</v>
      </c>
      <c r="N53" s="8" t="s">
        <v>1246</v>
      </c>
      <c r="O53" s="10">
        <v>1.629719699209E12</v>
      </c>
      <c r="P53" s="8" t="b">
        <f t="shared" si="4"/>
        <v>1</v>
      </c>
      <c r="Q53" s="9" t="s">
        <v>37</v>
      </c>
      <c r="R53" s="8">
        <v>336.0</v>
      </c>
      <c r="S53" s="8" t="s">
        <v>1250</v>
      </c>
      <c r="T53" s="10">
        <v>1.629724237019E12</v>
      </c>
      <c r="U53" s="8" t="b">
        <f t="shared" si="5"/>
        <v>1</v>
      </c>
      <c r="V53" s="9" t="s">
        <v>149</v>
      </c>
      <c r="W53" s="8">
        <v>4481.0</v>
      </c>
      <c r="X53" s="8" t="s">
        <v>1251</v>
      </c>
      <c r="Y53" s="10">
        <v>1.629724710946E12</v>
      </c>
      <c r="Z53" s="8" t="b">
        <f t="shared" si="6"/>
        <v>1</v>
      </c>
      <c r="AA53" s="9" t="s">
        <v>47</v>
      </c>
      <c r="AB53" s="8">
        <v>350.0</v>
      </c>
      <c r="AC53" s="8" t="s">
        <v>1242</v>
      </c>
      <c r="AD53" s="10">
        <v>1.629725137903E12</v>
      </c>
      <c r="AE53" s="8" t="b">
        <f t="shared" si="7"/>
        <v>1</v>
      </c>
      <c r="AF53" s="9" t="s">
        <v>37</v>
      </c>
      <c r="AG53" s="8">
        <v>283.0</v>
      </c>
      <c r="AH53" s="8" t="s">
        <v>1252</v>
      </c>
      <c r="AI53" s="10">
        <v>1.629729243251E12</v>
      </c>
      <c r="AJ53" s="8" t="b">
        <f t="shared" si="8"/>
        <v>1</v>
      </c>
      <c r="AK53" s="9" t="s">
        <v>145</v>
      </c>
      <c r="AL53" s="8">
        <v>1464.0</v>
      </c>
      <c r="AM53" s="8" t="s">
        <v>1253</v>
      </c>
      <c r="AN53" s="10">
        <v>1.629729716968E12</v>
      </c>
      <c r="AO53" s="8" t="b">
        <f t="shared" si="9"/>
        <v>1</v>
      </c>
      <c r="AP53" s="9" t="s">
        <v>145</v>
      </c>
      <c r="AQ53" s="8">
        <v>884.0</v>
      </c>
      <c r="AR53" s="8" t="s">
        <v>1249</v>
      </c>
      <c r="AS53" s="10">
        <v>1.629730188943E12</v>
      </c>
    </row>
    <row r="54">
      <c r="A54" s="8" t="b">
        <f t="shared" si="1"/>
        <v>1</v>
      </c>
      <c r="B54" s="8" t="s">
        <v>106</v>
      </c>
      <c r="C54" s="8">
        <v>631.0</v>
      </c>
      <c r="D54" s="8" t="s">
        <v>1254</v>
      </c>
      <c r="E54" s="10">
        <v>1.629718612595E12</v>
      </c>
      <c r="F54" s="8" t="b">
        <f t="shared" si="2"/>
        <v>1</v>
      </c>
      <c r="G54" s="8" t="s">
        <v>188</v>
      </c>
      <c r="H54" s="8">
        <v>133.0</v>
      </c>
      <c r="I54" s="8" t="s">
        <v>1245</v>
      </c>
      <c r="J54" s="10">
        <v>1.629719225759E12</v>
      </c>
      <c r="K54" s="8" t="b">
        <f t="shared" si="3"/>
        <v>1</v>
      </c>
      <c r="L54" s="9" t="s">
        <v>47</v>
      </c>
      <c r="M54" s="8">
        <v>226.0</v>
      </c>
      <c r="N54" s="8" t="s">
        <v>1246</v>
      </c>
      <c r="O54" s="10">
        <v>1.629719699438E12</v>
      </c>
      <c r="P54" s="8" t="b">
        <f t="shared" si="4"/>
        <v>1</v>
      </c>
      <c r="Q54" s="9" t="s">
        <v>47</v>
      </c>
      <c r="R54" s="8">
        <v>968.0</v>
      </c>
      <c r="S54" s="8" t="s">
        <v>1250</v>
      </c>
      <c r="T54" s="10">
        <v>1.629724237986E12</v>
      </c>
      <c r="U54" s="8" t="b">
        <f t="shared" si="5"/>
        <v>1</v>
      </c>
      <c r="V54" s="9" t="s">
        <v>176</v>
      </c>
      <c r="W54" s="8">
        <v>810.0</v>
      </c>
      <c r="X54" s="8" t="s">
        <v>1255</v>
      </c>
      <c r="Y54" s="10">
        <v>1.629724711742E12</v>
      </c>
      <c r="Z54" s="8" t="b">
        <f t="shared" si="6"/>
        <v>1</v>
      </c>
      <c r="AA54" s="9" t="s">
        <v>195</v>
      </c>
      <c r="AB54" s="8">
        <v>416.0</v>
      </c>
      <c r="AC54" s="8" t="s">
        <v>1256</v>
      </c>
      <c r="AD54" s="10">
        <v>1.629725138318E12</v>
      </c>
      <c r="AE54" s="8" t="b">
        <f t="shared" si="7"/>
        <v>1</v>
      </c>
      <c r="AF54" s="9" t="s">
        <v>47</v>
      </c>
      <c r="AG54" s="8">
        <v>1951.0</v>
      </c>
      <c r="AH54" s="8" t="s">
        <v>1257</v>
      </c>
      <c r="AI54" s="10">
        <v>1.629729245202E12</v>
      </c>
      <c r="AJ54" s="8" t="b">
        <f t="shared" si="8"/>
        <v>1</v>
      </c>
      <c r="AK54" s="9" t="s">
        <v>188</v>
      </c>
      <c r="AL54" s="8">
        <v>174.0</v>
      </c>
      <c r="AM54" s="8" t="s">
        <v>1258</v>
      </c>
      <c r="AN54" s="10">
        <v>1.629729717149E12</v>
      </c>
      <c r="AO54" s="8" t="b">
        <f t="shared" si="9"/>
        <v>1</v>
      </c>
      <c r="AP54" s="9" t="s">
        <v>176</v>
      </c>
      <c r="AQ54" s="8">
        <v>1525.0</v>
      </c>
      <c r="AR54" s="8" t="s">
        <v>1259</v>
      </c>
      <c r="AS54" s="10">
        <v>1.629730190465E12</v>
      </c>
    </row>
    <row r="55">
      <c r="A55" s="8" t="b">
        <f t="shared" si="1"/>
        <v>1</v>
      </c>
      <c r="B55" s="8" t="s">
        <v>37</v>
      </c>
      <c r="C55" s="8">
        <v>330.0</v>
      </c>
      <c r="D55" s="8" t="s">
        <v>1254</v>
      </c>
      <c r="E55" s="10">
        <v>1.629718612923E12</v>
      </c>
      <c r="F55" s="8" t="b">
        <f t="shared" si="2"/>
        <v>1</v>
      </c>
      <c r="G55" s="9" t="s">
        <v>1130</v>
      </c>
      <c r="H55" s="8">
        <v>873.0</v>
      </c>
      <c r="I55" s="8" t="s">
        <v>1260</v>
      </c>
      <c r="J55" s="10">
        <v>1.629719226627E12</v>
      </c>
      <c r="K55" s="8" t="b">
        <f t="shared" si="3"/>
        <v>1</v>
      </c>
      <c r="L55" s="9" t="s">
        <v>97</v>
      </c>
      <c r="M55" s="8">
        <v>374.0</v>
      </c>
      <c r="N55" s="8" t="s">
        <v>1246</v>
      </c>
      <c r="O55" s="10">
        <v>1.629719699808E12</v>
      </c>
      <c r="P55" s="8" t="b">
        <f t="shared" si="4"/>
        <v>1</v>
      </c>
      <c r="Q55" s="9" t="s">
        <v>146</v>
      </c>
      <c r="R55" s="8">
        <v>5875.0</v>
      </c>
      <c r="S55" s="8" t="s">
        <v>1261</v>
      </c>
      <c r="T55" s="10">
        <v>1.629724243863E12</v>
      </c>
      <c r="U55" s="8" t="b">
        <f t="shared" si="5"/>
        <v>1</v>
      </c>
      <c r="V55" s="9" t="s">
        <v>151</v>
      </c>
      <c r="W55" s="8">
        <v>403.0</v>
      </c>
      <c r="X55" s="8" t="s">
        <v>1262</v>
      </c>
      <c r="Y55" s="10">
        <v>1.629724712152E12</v>
      </c>
      <c r="Z55" s="8" t="b">
        <f t="shared" si="6"/>
        <v>1</v>
      </c>
      <c r="AA55" s="9" t="s">
        <v>62</v>
      </c>
      <c r="AB55" s="8">
        <v>186.0</v>
      </c>
      <c r="AC55" s="8" t="s">
        <v>1256</v>
      </c>
      <c r="AD55" s="10">
        <v>1.629725138503E12</v>
      </c>
      <c r="AE55" s="8" t="b">
        <f t="shared" si="7"/>
        <v>1</v>
      </c>
      <c r="AF55" s="9" t="s">
        <v>203</v>
      </c>
      <c r="AG55" s="8">
        <v>1316.0</v>
      </c>
      <c r="AH55" s="8" t="s">
        <v>1263</v>
      </c>
      <c r="AI55" s="10">
        <v>1.629729246519E12</v>
      </c>
      <c r="AJ55" s="8" t="b">
        <f t="shared" si="8"/>
        <v>1</v>
      </c>
      <c r="AK55" s="9" t="s">
        <v>47</v>
      </c>
      <c r="AL55" s="8">
        <v>1335.0</v>
      </c>
      <c r="AM55" s="8" t="s">
        <v>1264</v>
      </c>
      <c r="AN55" s="10">
        <v>1.629729718476E12</v>
      </c>
      <c r="AO55" s="8" t="b">
        <f t="shared" si="9"/>
        <v>1</v>
      </c>
      <c r="AP55" s="9" t="s">
        <v>145</v>
      </c>
      <c r="AQ55" s="8">
        <v>799.0</v>
      </c>
      <c r="AR55" s="8" t="s">
        <v>1265</v>
      </c>
      <c r="AS55" s="10">
        <v>1.629730191267E12</v>
      </c>
    </row>
    <row r="56">
      <c r="A56" s="8" t="b">
        <f t="shared" si="1"/>
        <v>1</v>
      </c>
      <c r="B56" s="9" t="s">
        <v>1130</v>
      </c>
      <c r="C56" s="8">
        <v>807.0</v>
      </c>
      <c r="D56" s="8" t="s">
        <v>1266</v>
      </c>
      <c r="E56" s="10">
        <v>1.62971861375E12</v>
      </c>
      <c r="F56" s="8" t="b">
        <f t="shared" si="2"/>
        <v>1</v>
      </c>
      <c r="G56" s="8" t="s">
        <v>106</v>
      </c>
      <c r="H56" s="8">
        <v>666.0</v>
      </c>
      <c r="I56" s="8" t="s">
        <v>1267</v>
      </c>
      <c r="J56" s="10">
        <v>1.629719227293E12</v>
      </c>
      <c r="K56" s="8" t="b">
        <f t="shared" si="3"/>
        <v>1</v>
      </c>
      <c r="L56" s="9" t="s">
        <v>60</v>
      </c>
      <c r="M56" s="8">
        <v>200.0</v>
      </c>
      <c r="N56" s="8" t="s">
        <v>1268</v>
      </c>
      <c r="O56" s="10">
        <v>1.629719700017E12</v>
      </c>
      <c r="P56" s="8" t="b">
        <f t="shared" si="4"/>
        <v>1</v>
      </c>
      <c r="Q56" s="9" t="s">
        <v>176</v>
      </c>
      <c r="R56" s="8">
        <v>1833.0</v>
      </c>
      <c r="S56" s="8" t="s">
        <v>1269</v>
      </c>
      <c r="T56" s="10">
        <v>1.6297242457E12</v>
      </c>
      <c r="U56" s="8" t="b">
        <f t="shared" si="5"/>
        <v>1</v>
      </c>
      <c r="V56" s="9" t="s">
        <v>188</v>
      </c>
      <c r="W56" s="8">
        <v>355.0</v>
      </c>
      <c r="X56" s="8" t="s">
        <v>1262</v>
      </c>
      <c r="Y56" s="10">
        <v>1.629724712504E12</v>
      </c>
      <c r="Z56" s="8" t="b">
        <f t="shared" si="6"/>
        <v>1</v>
      </c>
      <c r="AA56" s="9" t="s">
        <v>47</v>
      </c>
      <c r="AB56" s="8">
        <v>220.0</v>
      </c>
      <c r="AC56" s="8" t="s">
        <v>1256</v>
      </c>
      <c r="AD56" s="10">
        <v>1.629725138725E12</v>
      </c>
      <c r="AE56" s="8" t="b">
        <f t="shared" si="7"/>
        <v>1</v>
      </c>
      <c r="AF56" s="9" t="s">
        <v>176</v>
      </c>
      <c r="AG56" s="8">
        <v>1323.0</v>
      </c>
      <c r="AH56" s="8" t="s">
        <v>1270</v>
      </c>
      <c r="AI56" s="10">
        <v>1.629729247857E12</v>
      </c>
      <c r="AJ56" s="8" t="b">
        <f t="shared" si="8"/>
        <v>1</v>
      </c>
      <c r="AK56" s="9" t="s">
        <v>195</v>
      </c>
      <c r="AL56" s="8">
        <v>1118.0</v>
      </c>
      <c r="AM56" s="8" t="s">
        <v>1271</v>
      </c>
      <c r="AN56" s="10">
        <v>1.629729719593E12</v>
      </c>
      <c r="AO56" s="8" t="b">
        <f t="shared" si="9"/>
        <v>1</v>
      </c>
      <c r="AP56" s="9" t="s">
        <v>188</v>
      </c>
      <c r="AQ56" s="8">
        <v>155.0</v>
      </c>
      <c r="AR56" s="8" t="s">
        <v>1265</v>
      </c>
      <c r="AS56" s="10">
        <v>1.629730191431E12</v>
      </c>
    </row>
    <row r="57">
      <c r="A57" s="8" t="b">
        <f t="shared" si="1"/>
        <v>1</v>
      </c>
      <c r="B57" s="8" t="s">
        <v>220</v>
      </c>
      <c r="C57" s="8">
        <v>2228.0</v>
      </c>
      <c r="D57" s="8" t="s">
        <v>1272</v>
      </c>
      <c r="E57" s="10">
        <v>1.629718615962E12</v>
      </c>
      <c r="F57" s="8" t="b">
        <f t="shared" si="2"/>
        <v>1</v>
      </c>
      <c r="G57" s="8" t="s">
        <v>37</v>
      </c>
      <c r="H57" s="8">
        <v>167.0</v>
      </c>
      <c r="I57" s="8" t="s">
        <v>1267</v>
      </c>
      <c r="J57" s="10">
        <v>1.62971922746E12</v>
      </c>
      <c r="K57" s="8" t="b">
        <f t="shared" si="3"/>
        <v>1</v>
      </c>
      <c r="L57" s="9" t="s">
        <v>47</v>
      </c>
      <c r="M57" s="8">
        <v>225.0</v>
      </c>
      <c r="N57" s="8" t="s">
        <v>1268</v>
      </c>
      <c r="O57" s="10">
        <v>1.629719700251E12</v>
      </c>
      <c r="P57" s="8" t="b">
        <f t="shared" si="4"/>
        <v>1</v>
      </c>
      <c r="Q57" s="9" t="s">
        <v>145</v>
      </c>
      <c r="R57" s="8">
        <v>3145.0</v>
      </c>
      <c r="S57" s="8" t="s">
        <v>1273</v>
      </c>
      <c r="T57" s="10">
        <v>1.629724248841E12</v>
      </c>
      <c r="U57" s="8" t="b">
        <f t="shared" si="5"/>
        <v>1</v>
      </c>
      <c r="V57" s="9" t="s">
        <v>47</v>
      </c>
      <c r="W57" s="8">
        <v>327.0</v>
      </c>
      <c r="X57" s="8" t="s">
        <v>1262</v>
      </c>
      <c r="Y57" s="10">
        <v>1.629724712827E12</v>
      </c>
      <c r="Z57" s="8" t="b">
        <f t="shared" si="6"/>
        <v>1</v>
      </c>
      <c r="AA57" s="9" t="s">
        <v>97</v>
      </c>
      <c r="AB57" s="8">
        <v>699.0</v>
      </c>
      <c r="AC57" s="8" t="s">
        <v>1274</v>
      </c>
      <c r="AD57" s="10">
        <v>1.629725139422E12</v>
      </c>
      <c r="AE57" s="8" t="b">
        <f t="shared" si="7"/>
        <v>1</v>
      </c>
      <c r="AF57" s="9" t="s">
        <v>203</v>
      </c>
      <c r="AG57" s="8">
        <v>803.0</v>
      </c>
      <c r="AH57" s="8" t="s">
        <v>1275</v>
      </c>
      <c r="AI57" s="10">
        <v>1.62972924866E12</v>
      </c>
      <c r="AJ57" s="8" t="b">
        <f t="shared" si="8"/>
        <v>1</v>
      </c>
      <c r="AK57" s="9" t="s">
        <v>62</v>
      </c>
      <c r="AL57" s="8">
        <v>225.0</v>
      </c>
      <c r="AM57" s="8" t="s">
        <v>1271</v>
      </c>
      <c r="AN57" s="10">
        <v>1.629729719818E12</v>
      </c>
      <c r="AO57" s="8" t="b">
        <f t="shared" si="9"/>
        <v>1</v>
      </c>
      <c r="AP57" s="9" t="s">
        <v>47</v>
      </c>
      <c r="AQ57" s="8">
        <v>418.0</v>
      </c>
      <c r="AR57" s="8" t="s">
        <v>1265</v>
      </c>
      <c r="AS57" s="10">
        <v>1.62973019184E12</v>
      </c>
    </row>
    <row r="58">
      <c r="A58" s="8" t="b">
        <f t="shared" si="1"/>
        <v>1</v>
      </c>
      <c r="B58" s="8" t="s">
        <v>176</v>
      </c>
      <c r="C58" s="8">
        <v>1748.0</v>
      </c>
      <c r="D58" s="8" t="s">
        <v>1276</v>
      </c>
      <c r="E58" s="10">
        <v>1.62971861771E12</v>
      </c>
      <c r="F58" s="8" t="b">
        <f t="shared" si="2"/>
        <v>1</v>
      </c>
      <c r="G58" s="9" t="s">
        <v>1130</v>
      </c>
      <c r="H58" s="8">
        <v>742.0</v>
      </c>
      <c r="I58" s="8" t="s">
        <v>1277</v>
      </c>
      <c r="J58" s="10">
        <v>1.629719228204E12</v>
      </c>
      <c r="K58" s="8" t="b">
        <f t="shared" si="3"/>
        <v>1</v>
      </c>
      <c r="L58" s="9" t="s">
        <v>153</v>
      </c>
      <c r="M58" s="8">
        <v>1064.0</v>
      </c>
      <c r="N58" s="8" t="s">
        <v>1278</v>
      </c>
      <c r="O58" s="10">
        <v>1.629719701299E12</v>
      </c>
      <c r="P58" s="8" t="b">
        <f t="shared" si="4"/>
        <v>1</v>
      </c>
      <c r="Q58" s="9" t="s">
        <v>188</v>
      </c>
      <c r="R58" s="8">
        <v>272.0</v>
      </c>
      <c r="S58" s="8" t="s">
        <v>1279</v>
      </c>
      <c r="T58" s="10">
        <v>1.629724249115E12</v>
      </c>
      <c r="U58" s="8" t="b">
        <f t="shared" si="5"/>
        <v>1</v>
      </c>
      <c r="V58" s="9" t="s">
        <v>195</v>
      </c>
      <c r="W58" s="8">
        <v>1027.0</v>
      </c>
      <c r="X58" s="8" t="s">
        <v>1280</v>
      </c>
      <c r="Y58" s="10">
        <v>1.629724713853E12</v>
      </c>
      <c r="Z58" s="8" t="b">
        <f t="shared" si="6"/>
        <v>1</v>
      </c>
      <c r="AA58" s="9" t="s">
        <v>60</v>
      </c>
      <c r="AB58" s="8">
        <v>251.0</v>
      </c>
      <c r="AC58" s="8" t="s">
        <v>1274</v>
      </c>
      <c r="AD58" s="10">
        <v>1.629725139676E12</v>
      </c>
      <c r="AE58" s="8" t="b">
        <f t="shared" si="7"/>
        <v>1</v>
      </c>
      <c r="AF58" s="9" t="s">
        <v>188</v>
      </c>
      <c r="AG58" s="8">
        <v>145.0</v>
      </c>
      <c r="AH58" s="8" t="s">
        <v>1275</v>
      </c>
      <c r="AI58" s="10">
        <v>1.629729248793E12</v>
      </c>
      <c r="AJ58" s="8" t="b">
        <f t="shared" si="8"/>
        <v>1</v>
      </c>
      <c r="AK58" s="9" t="s">
        <v>47</v>
      </c>
      <c r="AL58" s="8">
        <v>216.0</v>
      </c>
      <c r="AM58" s="8" t="s">
        <v>1281</v>
      </c>
      <c r="AN58" s="10">
        <v>1.629729720034E12</v>
      </c>
      <c r="AO58" s="8" t="b">
        <f t="shared" si="9"/>
        <v>1</v>
      </c>
      <c r="AP58" s="9" t="s">
        <v>195</v>
      </c>
      <c r="AQ58" s="8">
        <v>340.0</v>
      </c>
      <c r="AR58" s="8" t="s">
        <v>1282</v>
      </c>
      <c r="AS58" s="10">
        <v>1.629730192183E12</v>
      </c>
    </row>
    <row r="59">
      <c r="A59" s="8" t="b">
        <f t="shared" si="1"/>
        <v>1</v>
      </c>
      <c r="B59" s="8" t="s">
        <v>142</v>
      </c>
      <c r="C59" s="8">
        <v>1590.0</v>
      </c>
      <c r="D59" s="8" t="s">
        <v>1283</v>
      </c>
      <c r="E59" s="10">
        <v>1.629718619298E12</v>
      </c>
      <c r="F59" s="8" t="b">
        <f t="shared" si="2"/>
        <v>1</v>
      </c>
      <c r="G59" s="8" t="s">
        <v>153</v>
      </c>
      <c r="H59" s="8">
        <v>4829.0</v>
      </c>
      <c r="I59" s="8" t="s">
        <v>1284</v>
      </c>
      <c r="J59" s="10">
        <v>1.629719233034E12</v>
      </c>
      <c r="K59" s="8" t="b">
        <f t="shared" si="3"/>
        <v>1</v>
      </c>
      <c r="L59" s="9" t="s">
        <v>218</v>
      </c>
      <c r="M59" s="8">
        <v>1030.0</v>
      </c>
      <c r="N59" s="8" t="s">
        <v>1285</v>
      </c>
      <c r="O59" s="10">
        <v>1.629719702331E12</v>
      </c>
      <c r="P59" s="8" t="b">
        <f t="shared" si="4"/>
        <v>1</v>
      </c>
      <c r="Q59" s="9" t="s">
        <v>47</v>
      </c>
      <c r="R59" s="8">
        <v>1051.0</v>
      </c>
      <c r="S59" s="8" t="s">
        <v>1286</v>
      </c>
      <c r="T59" s="10">
        <v>1.629724250167E12</v>
      </c>
      <c r="U59" s="8" t="b">
        <f t="shared" si="5"/>
        <v>1</v>
      </c>
      <c r="V59" s="9" t="s">
        <v>62</v>
      </c>
      <c r="W59" s="8">
        <v>208.0</v>
      </c>
      <c r="X59" s="8" t="s">
        <v>1287</v>
      </c>
      <c r="Y59" s="10">
        <v>1.62972471406E12</v>
      </c>
      <c r="Z59" s="8" t="b">
        <f t="shared" si="6"/>
        <v>1</v>
      </c>
      <c r="AA59" s="9" t="s">
        <v>47</v>
      </c>
      <c r="AB59" s="8">
        <v>231.0</v>
      </c>
      <c r="AC59" s="8" t="s">
        <v>1274</v>
      </c>
      <c r="AD59" s="10">
        <v>1.629725139917E12</v>
      </c>
      <c r="AE59" s="8" t="b">
        <f t="shared" si="7"/>
        <v>1</v>
      </c>
      <c r="AF59" s="9" t="s">
        <v>47</v>
      </c>
      <c r="AG59" s="8">
        <v>1247.0</v>
      </c>
      <c r="AH59" s="8" t="s">
        <v>1288</v>
      </c>
      <c r="AI59" s="10">
        <v>1.629729250036E12</v>
      </c>
      <c r="AJ59" s="8" t="b">
        <f t="shared" si="8"/>
        <v>1</v>
      </c>
      <c r="AK59" s="9" t="s">
        <v>97</v>
      </c>
      <c r="AL59" s="8">
        <v>687.0</v>
      </c>
      <c r="AM59" s="8" t="s">
        <v>1281</v>
      </c>
      <c r="AN59" s="10">
        <v>1.629729720722E12</v>
      </c>
      <c r="AO59" s="8" t="b">
        <f t="shared" si="9"/>
        <v>1</v>
      </c>
      <c r="AP59" s="9" t="s">
        <v>62</v>
      </c>
      <c r="AQ59" s="8">
        <v>225.0</v>
      </c>
      <c r="AR59" s="8" t="s">
        <v>1282</v>
      </c>
      <c r="AS59" s="10">
        <v>1.629730192401E12</v>
      </c>
    </row>
    <row r="60">
      <c r="A60" s="8" t="b">
        <f t="shared" si="1"/>
        <v>1</v>
      </c>
      <c r="B60" s="8" t="s">
        <v>188</v>
      </c>
      <c r="C60" s="8">
        <v>127.0</v>
      </c>
      <c r="D60" s="8" t="s">
        <v>1283</v>
      </c>
      <c r="E60" s="10">
        <v>1.629718619439E12</v>
      </c>
      <c r="F60" s="8" t="b">
        <f t="shared" si="2"/>
        <v>1</v>
      </c>
      <c r="G60" s="8" t="s">
        <v>176</v>
      </c>
      <c r="H60" s="8">
        <v>1950.0</v>
      </c>
      <c r="I60" s="8" t="s">
        <v>1289</v>
      </c>
      <c r="J60" s="10">
        <v>1.62971923498E12</v>
      </c>
      <c r="K60" s="8" t="b">
        <f t="shared" si="3"/>
        <v>1</v>
      </c>
      <c r="L60" s="9" t="s">
        <v>151</v>
      </c>
      <c r="M60" s="8">
        <v>886.0</v>
      </c>
      <c r="N60" s="8" t="s">
        <v>1290</v>
      </c>
      <c r="O60" s="10">
        <v>1.629719703215E12</v>
      </c>
      <c r="P60" s="8" t="b">
        <f t="shared" si="4"/>
        <v>1</v>
      </c>
      <c r="Q60" s="9" t="s">
        <v>195</v>
      </c>
      <c r="R60" s="8">
        <v>1696.0</v>
      </c>
      <c r="S60" s="8" t="s">
        <v>1291</v>
      </c>
      <c r="T60" s="10">
        <v>1.629724251861E12</v>
      </c>
      <c r="U60" s="8" t="b">
        <f t="shared" si="5"/>
        <v>1</v>
      </c>
      <c r="V60" s="9" t="s">
        <v>47</v>
      </c>
      <c r="W60" s="8">
        <v>205.0</v>
      </c>
      <c r="X60" s="8" t="s">
        <v>1287</v>
      </c>
      <c r="Y60" s="10">
        <v>1.629724714266E12</v>
      </c>
      <c r="Z60" s="8" t="b">
        <f t="shared" si="6"/>
        <v>1</v>
      </c>
      <c r="AA60" s="9" t="s">
        <v>170</v>
      </c>
      <c r="AB60" s="8">
        <v>1115.0</v>
      </c>
      <c r="AC60" s="8" t="s">
        <v>1292</v>
      </c>
      <c r="AD60" s="10">
        <v>1.629725141022E12</v>
      </c>
      <c r="AE60" s="8" t="b">
        <f t="shared" si="7"/>
        <v>1</v>
      </c>
      <c r="AF60" s="9" t="s">
        <v>195</v>
      </c>
      <c r="AG60" s="8">
        <v>341.0</v>
      </c>
      <c r="AH60" s="8" t="s">
        <v>1288</v>
      </c>
      <c r="AI60" s="10">
        <v>1.629729250376E12</v>
      </c>
      <c r="AJ60" s="8" t="b">
        <f t="shared" si="8"/>
        <v>1</v>
      </c>
      <c r="AK60" s="9" t="s">
        <v>60</v>
      </c>
      <c r="AL60" s="8">
        <v>242.0</v>
      </c>
      <c r="AM60" s="8" t="s">
        <v>1281</v>
      </c>
      <c r="AN60" s="10">
        <v>1.629729720965E12</v>
      </c>
      <c r="AO60" s="8" t="b">
        <f t="shared" si="9"/>
        <v>1</v>
      </c>
      <c r="AP60" s="9" t="s">
        <v>47</v>
      </c>
      <c r="AQ60" s="8">
        <v>222.0</v>
      </c>
      <c r="AR60" s="8" t="s">
        <v>1282</v>
      </c>
      <c r="AS60" s="10">
        <v>1.629730192624E12</v>
      </c>
    </row>
    <row r="61">
      <c r="A61" s="8" t="b">
        <f t="shared" si="1"/>
        <v>1</v>
      </c>
      <c r="B61" s="9" t="s">
        <v>1130</v>
      </c>
      <c r="C61" s="8">
        <v>1302.0</v>
      </c>
      <c r="D61" s="8" t="s">
        <v>1293</v>
      </c>
      <c r="E61" s="10">
        <v>1.629718620731E12</v>
      </c>
      <c r="F61" s="8" t="b">
        <f t="shared" si="2"/>
        <v>1</v>
      </c>
      <c r="G61" s="8" t="s">
        <v>145</v>
      </c>
      <c r="H61" s="8">
        <v>745.0</v>
      </c>
      <c r="I61" s="8" t="s">
        <v>1294</v>
      </c>
      <c r="J61" s="10">
        <v>1.629719235729E12</v>
      </c>
      <c r="K61" s="8" t="b">
        <f t="shared" si="3"/>
        <v>1</v>
      </c>
      <c r="L61" s="9" t="s">
        <v>188</v>
      </c>
      <c r="M61" s="8">
        <v>139.0</v>
      </c>
      <c r="N61" s="8" t="s">
        <v>1290</v>
      </c>
      <c r="O61" s="10">
        <v>1.629719703368E12</v>
      </c>
      <c r="P61" s="8" t="b">
        <f t="shared" si="4"/>
        <v>1</v>
      </c>
      <c r="Q61" s="9" t="s">
        <v>62</v>
      </c>
      <c r="R61" s="8">
        <v>261.0</v>
      </c>
      <c r="S61" s="8" t="s">
        <v>1295</v>
      </c>
      <c r="T61" s="10">
        <v>1.62972425212E12</v>
      </c>
      <c r="U61" s="8" t="b">
        <f t="shared" si="5"/>
        <v>1</v>
      </c>
      <c r="V61" s="9" t="s">
        <v>97</v>
      </c>
      <c r="W61" s="8">
        <v>523.0</v>
      </c>
      <c r="X61" s="8" t="s">
        <v>1287</v>
      </c>
      <c r="Y61" s="10">
        <v>1.629724714789E12</v>
      </c>
      <c r="Z61" s="8" t="b">
        <f t="shared" si="6"/>
        <v>1</v>
      </c>
      <c r="AA61" s="9" t="s">
        <v>218</v>
      </c>
      <c r="AB61" s="8">
        <v>2514.0</v>
      </c>
      <c r="AC61" s="8" t="s">
        <v>1296</v>
      </c>
      <c r="AD61" s="10">
        <v>1.629725143535E12</v>
      </c>
      <c r="AE61" s="8" t="b">
        <f t="shared" si="7"/>
        <v>1</v>
      </c>
      <c r="AF61" s="9" t="s">
        <v>62</v>
      </c>
      <c r="AG61" s="8">
        <v>199.0</v>
      </c>
      <c r="AH61" s="8" t="s">
        <v>1288</v>
      </c>
      <c r="AI61" s="10">
        <v>1.629729250576E12</v>
      </c>
      <c r="AJ61" s="8" t="b">
        <f t="shared" si="8"/>
        <v>1</v>
      </c>
      <c r="AK61" s="9" t="s">
        <v>47</v>
      </c>
      <c r="AL61" s="8">
        <v>417.0</v>
      </c>
      <c r="AM61" s="8" t="s">
        <v>1297</v>
      </c>
      <c r="AN61" s="10">
        <v>1.629729721381E12</v>
      </c>
      <c r="AO61" s="8" t="b">
        <f t="shared" si="9"/>
        <v>1</v>
      </c>
      <c r="AP61" s="9" t="s">
        <v>97</v>
      </c>
      <c r="AQ61" s="8">
        <v>472.0</v>
      </c>
      <c r="AR61" s="8" t="s">
        <v>1298</v>
      </c>
      <c r="AS61" s="10">
        <v>1.629730193098E12</v>
      </c>
    </row>
    <row r="62">
      <c r="A62" s="8" t="b">
        <f t="shared" si="1"/>
        <v>1</v>
      </c>
      <c r="B62" s="8" t="s">
        <v>195</v>
      </c>
      <c r="C62" s="8">
        <v>276.0</v>
      </c>
      <c r="D62" s="8" t="s">
        <v>1299</v>
      </c>
      <c r="E62" s="10">
        <v>1.629718621003E12</v>
      </c>
      <c r="F62" s="8" t="b">
        <f t="shared" si="2"/>
        <v>1</v>
      </c>
      <c r="G62" s="8" t="s">
        <v>188</v>
      </c>
      <c r="H62" s="8">
        <v>2094.0</v>
      </c>
      <c r="I62" s="8" t="s">
        <v>1300</v>
      </c>
      <c r="J62" s="10">
        <v>1.629719237832E12</v>
      </c>
      <c r="K62" s="8" t="b">
        <f t="shared" si="3"/>
        <v>1</v>
      </c>
      <c r="L62" s="9" t="s">
        <v>233</v>
      </c>
      <c r="M62" s="8">
        <v>575.0</v>
      </c>
      <c r="N62" s="8" t="s">
        <v>1290</v>
      </c>
      <c r="O62" s="10">
        <v>1.629719703928E12</v>
      </c>
      <c r="P62" s="8" t="b">
        <f t="shared" si="4"/>
        <v>1</v>
      </c>
      <c r="Q62" s="9" t="s">
        <v>47</v>
      </c>
      <c r="R62" s="8">
        <v>230.0</v>
      </c>
      <c r="S62" s="8" t="s">
        <v>1295</v>
      </c>
      <c r="T62" s="10">
        <v>1.629724252349E12</v>
      </c>
      <c r="U62" s="8" t="b">
        <f t="shared" si="5"/>
        <v>1</v>
      </c>
      <c r="V62" s="9" t="s">
        <v>60</v>
      </c>
      <c r="W62" s="8">
        <v>260.0</v>
      </c>
      <c r="X62" s="8" t="s">
        <v>1301</v>
      </c>
      <c r="Y62" s="10">
        <v>1.629724715048E12</v>
      </c>
      <c r="Z62" s="8" t="b">
        <f t="shared" si="6"/>
        <v>1</v>
      </c>
      <c r="AA62" s="9" t="s">
        <v>145</v>
      </c>
      <c r="AB62" s="8">
        <v>373.0</v>
      </c>
      <c r="AC62" s="8" t="s">
        <v>1296</v>
      </c>
      <c r="AD62" s="10">
        <v>1.629725143914E12</v>
      </c>
      <c r="AE62" s="8" t="b">
        <f t="shared" si="7"/>
        <v>1</v>
      </c>
      <c r="AF62" s="9" t="s">
        <v>47</v>
      </c>
      <c r="AG62" s="8">
        <v>213.0</v>
      </c>
      <c r="AH62" s="8" t="s">
        <v>1288</v>
      </c>
      <c r="AI62" s="10">
        <v>1.629729250787E12</v>
      </c>
      <c r="AJ62" s="8" t="b">
        <f t="shared" si="8"/>
        <v>1</v>
      </c>
      <c r="AK62" s="9" t="s">
        <v>153</v>
      </c>
      <c r="AL62" s="8">
        <v>1073.0</v>
      </c>
      <c r="AM62" s="8" t="s">
        <v>1302</v>
      </c>
      <c r="AN62" s="10">
        <v>1.629729722455E12</v>
      </c>
      <c r="AO62" s="8" t="b">
        <f t="shared" si="9"/>
        <v>1</v>
      </c>
      <c r="AP62" s="9" t="s">
        <v>60</v>
      </c>
      <c r="AQ62" s="8">
        <v>695.0</v>
      </c>
      <c r="AR62" s="8" t="s">
        <v>1298</v>
      </c>
      <c r="AS62" s="10">
        <v>1.629730193793E12</v>
      </c>
    </row>
    <row r="63">
      <c r="A63" s="8" t="b">
        <f t="shared" si="1"/>
        <v>1</v>
      </c>
      <c r="B63" s="8" t="s">
        <v>62</v>
      </c>
      <c r="C63" s="8">
        <v>192.0</v>
      </c>
      <c r="D63" s="8" t="s">
        <v>1299</v>
      </c>
      <c r="E63" s="10">
        <v>1.629718621196E12</v>
      </c>
      <c r="F63" s="8" t="b">
        <f t="shared" si="2"/>
        <v>1</v>
      </c>
      <c r="G63" s="9" t="s">
        <v>1130</v>
      </c>
      <c r="H63" s="8">
        <v>936.0</v>
      </c>
      <c r="I63" s="8" t="s">
        <v>1303</v>
      </c>
      <c r="J63" s="10">
        <v>1.629719238759E12</v>
      </c>
      <c r="O63" s="13"/>
      <c r="P63" s="8" t="b">
        <f t="shared" si="4"/>
        <v>1</v>
      </c>
      <c r="Q63" s="9" t="s">
        <v>97</v>
      </c>
      <c r="R63" s="8">
        <v>422.0</v>
      </c>
      <c r="S63" s="8" t="s">
        <v>1295</v>
      </c>
      <c r="T63" s="10">
        <v>1.629724252771E12</v>
      </c>
      <c r="U63" s="8" t="b">
        <f t="shared" si="5"/>
        <v>1</v>
      </c>
      <c r="V63" s="9" t="s">
        <v>47</v>
      </c>
      <c r="W63" s="8">
        <v>700.0</v>
      </c>
      <c r="X63" s="8" t="s">
        <v>1301</v>
      </c>
      <c r="Y63" s="10">
        <v>1.62972471575E12</v>
      </c>
      <c r="Z63" s="8" t="b">
        <f t="shared" si="6"/>
        <v>1</v>
      </c>
      <c r="AA63" s="9" t="s">
        <v>188</v>
      </c>
      <c r="AB63" s="8">
        <v>397.0</v>
      </c>
      <c r="AC63" s="8" t="s">
        <v>1304</v>
      </c>
      <c r="AD63" s="10">
        <v>1.629725144319E12</v>
      </c>
      <c r="AE63" s="8" t="b">
        <f t="shared" si="7"/>
        <v>1</v>
      </c>
      <c r="AF63" s="9" t="s">
        <v>97</v>
      </c>
      <c r="AG63" s="8">
        <v>1034.0</v>
      </c>
      <c r="AH63" s="8" t="s">
        <v>1305</v>
      </c>
      <c r="AI63" s="10">
        <v>1.629729251828E12</v>
      </c>
      <c r="AJ63" s="8" t="b">
        <f t="shared" si="8"/>
        <v>1</v>
      </c>
      <c r="AK63" s="9" t="s">
        <v>218</v>
      </c>
      <c r="AL63" s="8">
        <v>1182.0</v>
      </c>
      <c r="AM63" s="8" t="s">
        <v>1306</v>
      </c>
      <c r="AN63" s="10">
        <v>1.629729723636E12</v>
      </c>
      <c r="AO63" s="8" t="b">
        <f t="shared" si="9"/>
        <v>1</v>
      </c>
      <c r="AP63" s="9" t="s">
        <v>47</v>
      </c>
      <c r="AQ63" s="8">
        <v>397.0</v>
      </c>
      <c r="AR63" s="8" t="s">
        <v>1307</v>
      </c>
      <c r="AS63" s="10">
        <v>1.629730194188E12</v>
      </c>
    </row>
    <row r="64">
      <c r="A64" s="8" t="b">
        <f t="shared" si="1"/>
        <v>1</v>
      </c>
      <c r="B64" s="9" t="s">
        <v>1130</v>
      </c>
      <c r="C64" s="8">
        <v>195.0</v>
      </c>
      <c r="D64" s="8" t="s">
        <v>1299</v>
      </c>
      <c r="E64" s="10">
        <v>1.629718621389E12</v>
      </c>
      <c r="F64" s="8" t="b">
        <f t="shared" si="2"/>
        <v>1</v>
      </c>
      <c r="G64" s="8" t="s">
        <v>195</v>
      </c>
      <c r="H64" s="8">
        <v>1384.0</v>
      </c>
      <c r="I64" s="8" t="s">
        <v>1308</v>
      </c>
      <c r="J64" s="10">
        <v>1.629719240143E12</v>
      </c>
      <c r="O64" s="13"/>
      <c r="P64" s="8" t="b">
        <f t="shared" si="4"/>
        <v>1</v>
      </c>
      <c r="Q64" s="9" t="s">
        <v>60</v>
      </c>
      <c r="R64" s="8">
        <v>259.0</v>
      </c>
      <c r="S64" s="8" t="s">
        <v>1309</v>
      </c>
      <c r="T64" s="10">
        <v>1.629724253031E12</v>
      </c>
      <c r="U64" s="8" t="b">
        <f t="shared" si="5"/>
        <v>1</v>
      </c>
      <c r="V64" s="9" t="s">
        <v>153</v>
      </c>
      <c r="W64" s="8">
        <v>747.0</v>
      </c>
      <c r="X64" s="8" t="s">
        <v>1310</v>
      </c>
      <c r="Y64" s="10">
        <v>1.629724716496E12</v>
      </c>
      <c r="Z64" s="8" t="b">
        <f t="shared" si="6"/>
        <v>1</v>
      </c>
      <c r="AA64" s="9" t="s">
        <v>233</v>
      </c>
      <c r="AB64" s="8">
        <v>555.0</v>
      </c>
      <c r="AC64" s="8" t="s">
        <v>1304</v>
      </c>
      <c r="AD64" s="10">
        <v>1.629725144856E12</v>
      </c>
      <c r="AE64" s="8" t="b">
        <f t="shared" si="7"/>
        <v>1</v>
      </c>
      <c r="AF64" s="9" t="s">
        <v>60</v>
      </c>
      <c r="AG64" s="8">
        <v>351.0</v>
      </c>
      <c r="AH64" s="8" t="s">
        <v>1311</v>
      </c>
      <c r="AI64" s="10">
        <v>1.629729252178E12</v>
      </c>
      <c r="AJ64" s="8" t="b">
        <f t="shared" si="8"/>
        <v>1</v>
      </c>
      <c r="AK64" s="9" t="s">
        <v>151</v>
      </c>
      <c r="AL64" s="8">
        <v>499.0</v>
      </c>
      <c r="AM64" s="8" t="s">
        <v>1312</v>
      </c>
      <c r="AN64" s="10">
        <v>1.629729724136E12</v>
      </c>
      <c r="AO64" s="8" t="b">
        <f t="shared" si="9"/>
        <v>1</v>
      </c>
      <c r="AP64" s="9" t="s">
        <v>149</v>
      </c>
      <c r="AQ64" s="8">
        <v>632.0</v>
      </c>
      <c r="AR64" s="8" t="s">
        <v>1307</v>
      </c>
      <c r="AS64" s="10">
        <v>1.629730194824E12</v>
      </c>
    </row>
    <row r="65">
      <c r="A65" s="8" t="b">
        <f t="shared" si="1"/>
        <v>1</v>
      </c>
      <c r="B65" s="8" t="s">
        <v>97</v>
      </c>
      <c r="C65" s="8">
        <v>760.0</v>
      </c>
      <c r="D65" s="8" t="s">
        <v>1313</v>
      </c>
      <c r="E65" s="10">
        <v>1.629718622164E12</v>
      </c>
      <c r="F65" s="8" t="b">
        <f t="shared" si="2"/>
        <v>1</v>
      </c>
      <c r="G65" s="8" t="s">
        <v>62</v>
      </c>
      <c r="H65" s="8">
        <v>198.0</v>
      </c>
      <c r="I65" s="8" t="s">
        <v>1308</v>
      </c>
      <c r="J65" s="10">
        <v>1.629719240342E12</v>
      </c>
      <c r="O65" s="13"/>
      <c r="P65" s="8" t="b">
        <f t="shared" si="4"/>
        <v>1</v>
      </c>
      <c r="Q65" s="9" t="s">
        <v>47</v>
      </c>
      <c r="R65" s="8">
        <v>257.0</v>
      </c>
      <c r="S65" s="8" t="s">
        <v>1309</v>
      </c>
      <c r="T65" s="10">
        <v>1.629724253287E12</v>
      </c>
      <c r="U65" s="8" t="b">
        <f t="shared" si="5"/>
        <v>1</v>
      </c>
      <c r="V65" s="9" t="s">
        <v>218</v>
      </c>
      <c r="W65" s="8">
        <v>678.0</v>
      </c>
      <c r="X65" s="8" t="s">
        <v>1314</v>
      </c>
      <c r="Y65" s="10">
        <v>1.629724717175E12</v>
      </c>
      <c r="AD65" s="13"/>
      <c r="AE65" s="8" t="b">
        <f t="shared" si="7"/>
        <v>1</v>
      </c>
      <c r="AF65" s="9" t="s">
        <v>47</v>
      </c>
      <c r="AG65" s="8">
        <v>1110.0</v>
      </c>
      <c r="AH65" s="8" t="s">
        <v>1315</v>
      </c>
      <c r="AI65" s="10">
        <v>1.629729253285E12</v>
      </c>
      <c r="AJ65" s="8" t="b">
        <f t="shared" si="8"/>
        <v>1</v>
      </c>
      <c r="AK65" s="9" t="s">
        <v>188</v>
      </c>
      <c r="AL65" s="8">
        <v>145.0</v>
      </c>
      <c r="AM65" s="8" t="s">
        <v>1312</v>
      </c>
      <c r="AN65" s="10">
        <v>1.629729724294E12</v>
      </c>
      <c r="AO65" s="8" t="b">
        <f t="shared" si="9"/>
        <v>1</v>
      </c>
      <c r="AP65" s="9" t="s">
        <v>218</v>
      </c>
      <c r="AQ65" s="8">
        <v>1140.0</v>
      </c>
      <c r="AR65" s="8" t="s">
        <v>1316</v>
      </c>
      <c r="AS65" s="10">
        <v>1.629730195959E12</v>
      </c>
    </row>
    <row r="66">
      <c r="A66" s="8" t="b">
        <f t="shared" si="1"/>
        <v>1</v>
      </c>
      <c r="B66" s="8" t="s">
        <v>60</v>
      </c>
      <c r="C66" s="8">
        <v>318.0</v>
      </c>
      <c r="D66" s="8" t="s">
        <v>1313</v>
      </c>
      <c r="E66" s="10">
        <v>1.62971862247E12</v>
      </c>
      <c r="F66" s="8" t="b">
        <f t="shared" si="2"/>
        <v>1</v>
      </c>
      <c r="G66" s="9" t="s">
        <v>1130</v>
      </c>
      <c r="H66" s="8">
        <v>251.0</v>
      </c>
      <c r="I66" s="8" t="s">
        <v>1308</v>
      </c>
      <c r="J66" s="10">
        <v>1.62971924059E12</v>
      </c>
      <c r="O66" s="13"/>
      <c r="P66" s="8" t="b">
        <f t="shared" si="4"/>
        <v>1</v>
      </c>
      <c r="Q66" s="9" t="s">
        <v>170</v>
      </c>
      <c r="R66" s="8">
        <v>1191.0</v>
      </c>
      <c r="S66" s="8" t="s">
        <v>1317</v>
      </c>
      <c r="T66" s="10">
        <v>1.629724254481E12</v>
      </c>
      <c r="U66" s="8" t="b">
        <f t="shared" si="5"/>
        <v>1</v>
      </c>
      <c r="V66" s="9" t="s">
        <v>145</v>
      </c>
      <c r="W66" s="8">
        <v>385.0</v>
      </c>
      <c r="X66" s="8" t="s">
        <v>1314</v>
      </c>
      <c r="Y66" s="10">
        <v>1.629724717562E12</v>
      </c>
      <c r="AD66" s="13"/>
      <c r="AE66" s="8" t="b">
        <f t="shared" si="7"/>
        <v>1</v>
      </c>
      <c r="AF66" s="9" t="s">
        <v>220</v>
      </c>
      <c r="AG66" s="8">
        <v>1894.0</v>
      </c>
      <c r="AH66" s="8" t="s">
        <v>1318</v>
      </c>
      <c r="AI66" s="10">
        <v>1.629729255179E12</v>
      </c>
      <c r="AJ66" s="8" t="b">
        <f t="shared" si="8"/>
        <v>1</v>
      </c>
      <c r="AK66" s="9" t="s">
        <v>233</v>
      </c>
      <c r="AL66" s="8">
        <v>471.0</v>
      </c>
      <c r="AM66" s="8" t="s">
        <v>1312</v>
      </c>
      <c r="AN66" s="10">
        <v>1.629729724751E12</v>
      </c>
      <c r="AO66" s="8" t="b">
        <f t="shared" si="9"/>
        <v>1</v>
      </c>
      <c r="AP66" s="9" t="s">
        <v>145</v>
      </c>
      <c r="AQ66" s="8">
        <v>440.0</v>
      </c>
      <c r="AR66" s="8" t="s">
        <v>1319</v>
      </c>
      <c r="AS66" s="10">
        <v>1.629730196402E12</v>
      </c>
    </row>
    <row r="67">
      <c r="A67" s="8" t="b">
        <f t="shared" si="1"/>
        <v>1</v>
      </c>
      <c r="B67" s="9" t="s">
        <v>1130</v>
      </c>
      <c r="C67" s="8">
        <v>808.0</v>
      </c>
      <c r="D67" s="8" t="s">
        <v>1320</v>
      </c>
      <c r="E67" s="10">
        <v>1.629718623277E12</v>
      </c>
      <c r="F67" s="8" t="b">
        <f t="shared" si="2"/>
        <v>1</v>
      </c>
      <c r="G67" s="8" t="s">
        <v>97</v>
      </c>
      <c r="H67" s="8">
        <v>399.0</v>
      </c>
      <c r="I67" s="8" t="s">
        <v>1308</v>
      </c>
      <c r="J67" s="10">
        <v>1.629719240991E12</v>
      </c>
      <c r="O67" s="13"/>
      <c r="P67" s="8" t="b">
        <f t="shared" si="4"/>
        <v>1</v>
      </c>
      <c r="Q67" s="9" t="s">
        <v>218</v>
      </c>
      <c r="R67" s="8">
        <v>1232.0</v>
      </c>
      <c r="S67" s="8" t="s">
        <v>1321</v>
      </c>
      <c r="T67" s="10">
        <v>1.629724255711E12</v>
      </c>
      <c r="U67" s="8" t="b">
        <f t="shared" si="5"/>
        <v>1</v>
      </c>
      <c r="V67" s="9" t="s">
        <v>188</v>
      </c>
      <c r="W67" s="8">
        <v>136.0</v>
      </c>
      <c r="X67" s="8" t="s">
        <v>1314</v>
      </c>
      <c r="Y67" s="10">
        <v>1.629724717706E12</v>
      </c>
      <c r="AD67" s="13"/>
      <c r="AE67" s="8" t="b">
        <f t="shared" si="7"/>
        <v>1</v>
      </c>
      <c r="AF67" s="9" t="s">
        <v>218</v>
      </c>
      <c r="AG67" s="8">
        <v>1518.0</v>
      </c>
      <c r="AH67" s="8" t="s">
        <v>1322</v>
      </c>
      <c r="AI67" s="10">
        <v>1.629729256695E12</v>
      </c>
      <c r="AN67" s="13"/>
      <c r="AO67" s="8" t="b">
        <f t="shared" si="9"/>
        <v>1</v>
      </c>
      <c r="AP67" s="9" t="s">
        <v>188</v>
      </c>
      <c r="AQ67" s="8">
        <v>137.0</v>
      </c>
      <c r="AR67" s="8" t="s">
        <v>1319</v>
      </c>
      <c r="AS67" s="10">
        <v>1.629730196549E12</v>
      </c>
    </row>
    <row r="68">
      <c r="A68" s="8" t="b">
        <f t="shared" si="1"/>
        <v>1</v>
      </c>
      <c r="B68" s="8" t="s">
        <v>220</v>
      </c>
      <c r="C68" s="8">
        <v>1492.0</v>
      </c>
      <c r="D68" s="8" t="s">
        <v>1323</v>
      </c>
      <c r="E68" s="10">
        <v>1.62971862477E12</v>
      </c>
      <c r="F68" s="8" t="b">
        <f t="shared" si="2"/>
        <v>1</v>
      </c>
      <c r="G68" s="8" t="s">
        <v>60</v>
      </c>
      <c r="H68" s="8">
        <v>225.0</v>
      </c>
      <c r="I68" s="8" t="s">
        <v>1324</v>
      </c>
      <c r="J68" s="10">
        <v>1.629719241215E12</v>
      </c>
      <c r="O68" s="13"/>
      <c r="P68" s="8" t="b">
        <f t="shared" si="4"/>
        <v>1</v>
      </c>
      <c r="Q68" s="9" t="s">
        <v>145</v>
      </c>
      <c r="R68" s="8">
        <v>934.0</v>
      </c>
      <c r="S68" s="8" t="s">
        <v>1325</v>
      </c>
      <c r="T68" s="10">
        <v>1.629724256646E12</v>
      </c>
      <c r="U68" s="8" t="b">
        <f t="shared" si="5"/>
        <v>1</v>
      </c>
      <c r="V68" s="9" t="s">
        <v>233</v>
      </c>
      <c r="W68" s="8">
        <v>487.0</v>
      </c>
      <c r="X68" s="8" t="s">
        <v>1326</v>
      </c>
      <c r="Y68" s="10">
        <v>1.629724718183E12</v>
      </c>
      <c r="AD68" s="13"/>
      <c r="AE68" s="8" t="b">
        <f t="shared" si="7"/>
        <v>1</v>
      </c>
      <c r="AF68" s="9" t="s">
        <v>145</v>
      </c>
      <c r="AG68" s="8">
        <v>423.0</v>
      </c>
      <c r="AH68" s="8" t="s">
        <v>1327</v>
      </c>
      <c r="AI68" s="10">
        <v>1.629729257119E12</v>
      </c>
      <c r="AN68" s="13"/>
      <c r="AO68" s="8" t="b">
        <f t="shared" si="9"/>
        <v>1</v>
      </c>
      <c r="AP68" s="9" t="s">
        <v>233</v>
      </c>
      <c r="AQ68" s="8">
        <v>589.0</v>
      </c>
      <c r="AR68" s="8" t="s">
        <v>1328</v>
      </c>
      <c r="AS68" s="10">
        <v>1.629730197126E12</v>
      </c>
    </row>
    <row r="69">
      <c r="A69" s="8" t="b">
        <f t="shared" si="1"/>
        <v>1</v>
      </c>
      <c r="B69" s="8" t="s">
        <v>218</v>
      </c>
      <c r="C69" s="8">
        <v>2193.0</v>
      </c>
      <c r="D69" s="8" t="s">
        <v>1329</v>
      </c>
      <c r="E69" s="10">
        <v>1.629718626961E12</v>
      </c>
      <c r="F69" s="8" t="b">
        <f t="shared" si="2"/>
        <v>1</v>
      </c>
      <c r="G69" s="9" t="s">
        <v>1130</v>
      </c>
      <c r="H69" s="8">
        <v>297.0</v>
      </c>
      <c r="I69" s="8" t="s">
        <v>1324</v>
      </c>
      <c r="J69" s="10">
        <v>1.629719241511E12</v>
      </c>
      <c r="O69" s="13"/>
      <c r="P69" s="8" t="b">
        <f t="shared" si="4"/>
        <v>1</v>
      </c>
      <c r="Q69" s="9" t="s">
        <v>188</v>
      </c>
      <c r="R69" s="8">
        <v>155.0</v>
      </c>
      <c r="S69" s="8" t="s">
        <v>1325</v>
      </c>
      <c r="T69" s="10">
        <v>1.62972425681E12</v>
      </c>
      <c r="Y69" s="13"/>
      <c r="AD69" s="13"/>
      <c r="AE69" s="8" t="b">
        <f t="shared" si="7"/>
        <v>1</v>
      </c>
      <c r="AF69" s="9" t="s">
        <v>188</v>
      </c>
      <c r="AG69" s="8">
        <v>163.0</v>
      </c>
      <c r="AH69" s="8" t="s">
        <v>1327</v>
      </c>
      <c r="AI69" s="10">
        <v>1.629729257294E12</v>
      </c>
      <c r="AN69" s="13"/>
      <c r="AS69" s="13"/>
    </row>
    <row r="70">
      <c r="A70" s="8" t="b">
        <f t="shared" si="1"/>
        <v>1</v>
      </c>
      <c r="B70" s="8" t="s">
        <v>151</v>
      </c>
      <c r="C70" s="8">
        <v>384.0</v>
      </c>
      <c r="D70" s="8" t="s">
        <v>1330</v>
      </c>
      <c r="E70" s="10">
        <v>1.629718627367E12</v>
      </c>
      <c r="F70" s="8" t="b">
        <f t="shared" si="2"/>
        <v>1</v>
      </c>
      <c r="G70" s="8" t="s">
        <v>203</v>
      </c>
      <c r="H70" s="8">
        <v>1059.0</v>
      </c>
      <c r="I70" s="8" t="s">
        <v>1331</v>
      </c>
      <c r="J70" s="10">
        <v>1.629719242571E12</v>
      </c>
      <c r="O70" s="13"/>
      <c r="P70" s="8" t="b">
        <f t="shared" si="4"/>
        <v>1</v>
      </c>
      <c r="Q70" s="9" t="s">
        <v>233</v>
      </c>
      <c r="R70" s="8">
        <v>494.0</v>
      </c>
      <c r="S70" s="8" t="s">
        <v>1332</v>
      </c>
      <c r="T70" s="10">
        <v>1.629724257297E12</v>
      </c>
      <c r="Y70" s="13"/>
      <c r="AD70" s="13"/>
      <c r="AE70" s="8" t="b">
        <f t="shared" si="7"/>
        <v>1</v>
      </c>
      <c r="AF70" s="9" t="s">
        <v>233</v>
      </c>
      <c r="AG70" s="8">
        <v>703.0</v>
      </c>
      <c r="AH70" s="8" t="s">
        <v>1327</v>
      </c>
      <c r="AI70" s="10">
        <v>1.629729257986E12</v>
      </c>
      <c r="AN70" s="13"/>
      <c r="AS70" s="13"/>
    </row>
    <row r="71">
      <c r="A71" s="8" t="b">
        <f t="shared" si="1"/>
        <v>1</v>
      </c>
      <c r="B71" s="8" t="s">
        <v>188</v>
      </c>
      <c r="C71" s="8">
        <v>421.0</v>
      </c>
      <c r="D71" s="8" t="s">
        <v>1330</v>
      </c>
      <c r="E71" s="10">
        <v>1.629718627771E12</v>
      </c>
      <c r="F71" s="8" t="b">
        <f t="shared" si="2"/>
        <v>1</v>
      </c>
      <c r="G71" s="8" t="s">
        <v>218</v>
      </c>
      <c r="H71" s="8">
        <v>1527.0</v>
      </c>
      <c r="I71" s="8" t="s">
        <v>1333</v>
      </c>
      <c r="J71" s="10">
        <v>1.629719244098E12</v>
      </c>
      <c r="O71" s="13"/>
      <c r="T71" s="13"/>
      <c r="Y71" s="13"/>
      <c r="AD71" s="13"/>
      <c r="AI71" s="13"/>
      <c r="AN71" s="13"/>
      <c r="AS71" s="13"/>
    </row>
    <row r="72">
      <c r="A72" s="8" t="b">
        <f t="shared" si="1"/>
        <v>1</v>
      </c>
      <c r="B72" s="8" t="s">
        <v>233</v>
      </c>
      <c r="C72" s="8">
        <v>636.0</v>
      </c>
      <c r="D72" s="8" t="s">
        <v>1334</v>
      </c>
      <c r="E72" s="10">
        <v>1.629718628402E12</v>
      </c>
      <c r="F72" s="8" t="b">
        <f t="shared" si="2"/>
        <v>1</v>
      </c>
      <c r="G72" s="8" t="s">
        <v>151</v>
      </c>
      <c r="H72" s="8">
        <v>807.0</v>
      </c>
      <c r="I72" s="8" t="s">
        <v>1333</v>
      </c>
      <c r="J72" s="10">
        <v>1.629719244912E12</v>
      </c>
      <c r="O72" s="13"/>
      <c r="T72" s="13"/>
      <c r="Y72" s="13"/>
      <c r="AD72" s="13"/>
      <c r="AI72" s="13"/>
      <c r="AN72" s="13"/>
      <c r="AS72" s="13"/>
    </row>
    <row r="73">
      <c r="E73" s="13"/>
      <c r="F73" s="8" t="b">
        <f t="shared" si="2"/>
        <v>1</v>
      </c>
      <c r="G73" s="8" t="s">
        <v>188</v>
      </c>
      <c r="H73" s="8">
        <v>188.0</v>
      </c>
      <c r="I73" s="8" t="s">
        <v>1335</v>
      </c>
      <c r="J73" s="10">
        <v>1.629719245093E12</v>
      </c>
      <c r="O73" s="13"/>
      <c r="T73" s="13"/>
      <c r="Y73" s="13"/>
      <c r="AD73" s="13"/>
      <c r="AI73" s="13"/>
      <c r="AN73" s="13"/>
      <c r="AS73" s="13"/>
    </row>
    <row r="74">
      <c r="E74" s="13"/>
      <c r="F74" s="8" t="b">
        <f t="shared" si="2"/>
        <v>1</v>
      </c>
      <c r="G74" s="8" t="s">
        <v>233</v>
      </c>
      <c r="H74" s="8">
        <v>511.0</v>
      </c>
      <c r="I74" s="8" t="s">
        <v>1335</v>
      </c>
      <c r="J74" s="10">
        <v>1.629719245605E12</v>
      </c>
      <c r="O74" s="13"/>
      <c r="T74" s="13"/>
      <c r="Y74" s="13"/>
      <c r="AD74" s="13"/>
      <c r="AI74" s="13"/>
      <c r="AN74" s="13"/>
      <c r="AS74" s="13"/>
    </row>
    <row r="75">
      <c r="E75" s="13"/>
      <c r="J75" s="13"/>
      <c r="O75" s="13"/>
      <c r="T75" s="13"/>
      <c r="Y75" s="13"/>
      <c r="AD75" s="13"/>
      <c r="AI75" s="13"/>
      <c r="AN75" s="13"/>
      <c r="AS75" s="13"/>
    </row>
    <row r="76">
      <c r="E76" s="13"/>
      <c r="J76" s="13"/>
      <c r="O76" s="13"/>
      <c r="T76" s="13"/>
      <c r="Y76" s="13"/>
      <c r="AD76" s="13"/>
      <c r="AI76" s="13"/>
      <c r="AN76" s="13"/>
      <c r="AS76" s="13"/>
    </row>
    <row r="77">
      <c r="E77" s="13"/>
      <c r="J77" s="13"/>
      <c r="O77" s="13"/>
      <c r="T77" s="13"/>
      <c r="Y77" s="13"/>
      <c r="AD77" s="13"/>
      <c r="AI77" s="13"/>
      <c r="AN77" s="13"/>
      <c r="AS77" s="13"/>
    </row>
    <row r="78">
      <c r="E78" s="13"/>
      <c r="J78" s="13"/>
      <c r="O78" s="13"/>
      <c r="T78" s="13"/>
      <c r="Y78" s="13"/>
      <c r="AD78" s="13"/>
      <c r="AI78" s="13"/>
      <c r="AN78" s="13"/>
      <c r="AS78" s="13"/>
    </row>
    <row r="79">
      <c r="E79" s="13"/>
      <c r="J79" s="13"/>
      <c r="O79" s="13"/>
      <c r="T79" s="13"/>
      <c r="Y79" s="13"/>
      <c r="AD79" s="13"/>
      <c r="AI79" s="13"/>
      <c r="AN79" s="13"/>
      <c r="AS79" s="13"/>
    </row>
    <row r="80">
      <c r="E80" s="13"/>
      <c r="J80" s="13"/>
      <c r="O80" s="13"/>
      <c r="T80" s="13"/>
      <c r="Y80" s="13"/>
      <c r="AD80" s="13"/>
      <c r="AI80" s="13"/>
      <c r="AN80" s="13"/>
      <c r="AS80" s="13"/>
    </row>
    <row r="81">
      <c r="E81" s="13"/>
      <c r="J81" s="13"/>
      <c r="O81" s="13"/>
      <c r="T81" s="13"/>
      <c r="Y81" s="13"/>
      <c r="AD81" s="13"/>
      <c r="AI81" s="13"/>
      <c r="AN81" s="13"/>
      <c r="AS81" s="13"/>
    </row>
    <row r="82">
      <c r="E82" s="13"/>
      <c r="J82" s="13"/>
      <c r="O82" s="13"/>
      <c r="T82" s="13"/>
      <c r="Y82" s="13"/>
      <c r="AD82" s="13"/>
      <c r="AI82" s="13"/>
      <c r="AN82" s="13"/>
      <c r="AS82" s="13"/>
    </row>
    <row r="83">
      <c r="E83" s="13"/>
      <c r="J83" s="13"/>
      <c r="O83" s="13"/>
      <c r="T83" s="13"/>
      <c r="Y83" s="13"/>
      <c r="AD83" s="13"/>
      <c r="AI83" s="13"/>
      <c r="AN83" s="13"/>
      <c r="AS83" s="13"/>
    </row>
    <row r="84">
      <c r="E84" s="13"/>
      <c r="J84" s="13"/>
      <c r="O84" s="13"/>
      <c r="T84" s="13"/>
      <c r="Y84" s="13"/>
      <c r="AD84" s="13"/>
      <c r="AI84" s="13"/>
      <c r="AN84" s="13"/>
      <c r="AS84" s="13"/>
    </row>
    <row r="85">
      <c r="E85" s="13"/>
      <c r="J85" s="13"/>
      <c r="O85" s="13"/>
      <c r="T85" s="13"/>
      <c r="Y85" s="13"/>
      <c r="AD85" s="13"/>
      <c r="AI85" s="13"/>
      <c r="AN85" s="13"/>
      <c r="AS85" s="13"/>
    </row>
    <row r="86">
      <c r="E86" s="13"/>
      <c r="J86" s="13"/>
      <c r="O86" s="13"/>
      <c r="T86" s="13"/>
      <c r="Y86" s="13"/>
      <c r="AD86" s="13"/>
      <c r="AI86" s="13"/>
      <c r="AN86" s="13"/>
      <c r="AS86" s="13"/>
    </row>
    <row r="87">
      <c r="E87" s="13"/>
      <c r="J87" s="13"/>
      <c r="O87" s="13"/>
      <c r="T87" s="13"/>
      <c r="Y87" s="13"/>
      <c r="AD87" s="13"/>
      <c r="AI87" s="13"/>
      <c r="AN87" s="13"/>
      <c r="AS87" s="13"/>
    </row>
    <row r="88">
      <c r="E88" s="13"/>
      <c r="J88" s="13"/>
      <c r="O88" s="13"/>
      <c r="T88" s="13"/>
      <c r="Y88" s="13"/>
      <c r="AD88" s="13"/>
      <c r="AI88" s="13"/>
      <c r="AN88" s="13"/>
      <c r="AS88" s="13"/>
    </row>
    <row r="89">
      <c r="E89" s="13"/>
      <c r="J89" s="13"/>
      <c r="O89" s="13"/>
      <c r="T89" s="13"/>
      <c r="Y89" s="13"/>
      <c r="AD89" s="13"/>
      <c r="AI89" s="13"/>
      <c r="AN89" s="13"/>
      <c r="AS89" s="13"/>
    </row>
    <row r="90">
      <c r="E90" s="13"/>
      <c r="J90" s="13"/>
      <c r="O90" s="13"/>
      <c r="T90" s="13"/>
      <c r="Y90" s="13"/>
      <c r="AD90" s="13"/>
      <c r="AI90" s="13"/>
      <c r="AN90" s="13"/>
      <c r="AS90" s="13"/>
    </row>
    <row r="91">
      <c r="E91" s="13"/>
      <c r="J91" s="13"/>
      <c r="O91" s="13"/>
      <c r="T91" s="13"/>
      <c r="Y91" s="13"/>
      <c r="AD91" s="13"/>
      <c r="AI91" s="13"/>
      <c r="AN91" s="13"/>
      <c r="AS91" s="13"/>
    </row>
    <row r="92">
      <c r="E92" s="13"/>
      <c r="J92" s="13"/>
      <c r="O92" s="13"/>
      <c r="T92" s="13"/>
      <c r="Y92" s="13"/>
      <c r="AD92" s="13"/>
      <c r="AI92" s="13"/>
      <c r="AN92" s="13"/>
      <c r="AS92" s="13"/>
    </row>
    <row r="93">
      <c r="E93" s="13"/>
      <c r="J93" s="13"/>
      <c r="O93" s="13"/>
      <c r="T93" s="13"/>
      <c r="Y93" s="13"/>
      <c r="AD93" s="13"/>
      <c r="AI93" s="13"/>
      <c r="AN93" s="13"/>
      <c r="AS93" s="13"/>
    </row>
    <row r="94">
      <c r="E94" s="13"/>
      <c r="J94" s="13"/>
      <c r="O94" s="13"/>
      <c r="T94" s="13"/>
      <c r="Y94" s="13"/>
      <c r="AD94" s="13"/>
      <c r="AI94" s="13"/>
      <c r="AN94" s="13"/>
      <c r="AS94" s="13"/>
    </row>
    <row r="95">
      <c r="E95" s="13"/>
      <c r="J95" s="13"/>
      <c r="O95" s="13"/>
      <c r="T95" s="13"/>
      <c r="Y95" s="13"/>
      <c r="AD95" s="13"/>
      <c r="AI95" s="13"/>
      <c r="AN95" s="13"/>
      <c r="AS95" s="13"/>
    </row>
    <row r="96">
      <c r="E96" s="13"/>
      <c r="J96" s="13"/>
      <c r="O96" s="13"/>
      <c r="T96" s="13"/>
      <c r="Y96" s="13"/>
      <c r="AD96" s="13"/>
      <c r="AI96" s="13"/>
      <c r="AN96" s="13"/>
      <c r="AS96" s="13"/>
    </row>
    <row r="97">
      <c r="E97" s="13"/>
      <c r="J97" s="13"/>
      <c r="O97" s="13"/>
      <c r="T97" s="13"/>
      <c r="Y97" s="13"/>
      <c r="AD97" s="13"/>
      <c r="AI97" s="13"/>
      <c r="AN97" s="13"/>
      <c r="AS97" s="13"/>
    </row>
    <row r="98">
      <c r="E98" s="13"/>
      <c r="J98" s="13"/>
      <c r="O98" s="13"/>
      <c r="T98" s="13"/>
      <c r="Y98" s="13"/>
      <c r="AD98" s="13"/>
      <c r="AI98" s="13"/>
      <c r="AN98" s="13"/>
      <c r="AS98" s="13"/>
    </row>
    <row r="99">
      <c r="E99" s="13"/>
      <c r="J99" s="13"/>
      <c r="O99" s="13"/>
      <c r="T99" s="13"/>
      <c r="Y99" s="13"/>
      <c r="AD99" s="13"/>
      <c r="AI99" s="13"/>
      <c r="AN99" s="13"/>
      <c r="AS99" s="13"/>
    </row>
    <row r="100">
      <c r="A100" s="4"/>
      <c r="B100" s="15" t="s">
        <v>269</v>
      </c>
      <c r="C100" s="15"/>
      <c r="E100" s="13"/>
      <c r="F100" s="16"/>
      <c r="G100" s="15" t="s">
        <v>269</v>
      </c>
      <c r="H100" s="15"/>
      <c r="J100" s="13"/>
      <c r="K100" s="16"/>
      <c r="L100" s="15" t="s">
        <v>269</v>
      </c>
      <c r="M100" s="15"/>
      <c r="O100" s="13"/>
      <c r="P100" s="16"/>
      <c r="Q100" s="15" t="s">
        <v>269</v>
      </c>
      <c r="R100" s="15"/>
      <c r="T100" s="13"/>
      <c r="U100" s="16"/>
      <c r="V100" s="15" t="s">
        <v>269</v>
      </c>
      <c r="W100" s="15"/>
      <c r="Y100" s="13"/>
      <c r="Z100" s="16"/>
      <c r="AA100" s="15" t="s">
        <v>269</v>
      </c>
      <c r="AB100" s="15"/>
      <c r="AD100" s="13"/>
      <c r="AE100" s="16"/>
      <c r="AF100" s="15" t="s">
        <v>269</v>
      </c>
      <c r="AG100" s="15"/>
      <c r="AI100" s="13"/>
      <c r="AJ100" s="16"/>
      <c r="AK100" s="15" t="s">
        <v>269</v>
      </c>
      <c r="AL100" s="15"/>
      <c r="AN100" s="13"/>
      <c r="AO100" s="16"/>
      <c r="AP100" s="15" t="s">
        <v>269</v>
      </c>
      <c r="AQ100" s="15"/>
      <c r="AS100" s="13"/>
    </row>
    <row r="101">
      <c r="A101" s="21"/>
      <c r="B101" s="21" t="s">
        <v>270</v>
      </c>
      <c r="C101" s="19">
        <f> AVERAGE(C4:C99)</f>
        <v>428.9710145</v>
      </c>
      <c r="E101" s="13"/>
      <c r="F101" s="21"/>
      <c r="G101" s="21" t="s">
        <v>270</v>
      </c>
      <c r="H101" s="19">
        <f> AVERAGE(H4:H99)</f>
        <v>503.9295775</v>
      </c>
      <c r="J101" s="13"/>
      <c r="K101" s="21"/>
      <c r="L101" s="21" t="s">
        <v>270</v>
      </c>
      <c r="M101" s="19">
        <f> AVERAGE(M4:M99)</f>
        <v>519.2881356</v>
      </c>
      <c r="O101" s="13"/>
      <c r="P101" s="21"/>
      <c r="Q101" s="21" t="s">
        <v>270</v>
      </c>
      <c r="R101" s="19">
        <f> AVERAGE(R4:R99)</f>
        <v>579.8955224</v>
      </c>
      <c r="T101" s="13"/>
      <c r="U101" s="21"/>
      <c r="V101" s="21" t="s">
        <v>270</v>
      </c>
      <c r="W101" s="19">
        <f> AVERAGE(W4:W99)</f>
        <v>522.3692308</v>
      </c>
      <c r="Y101" s="13"/>
      <c r="Z101" s="21"/>
      <c r="AA101" s="21" t="s">
        <v>270</v>
      </c>
      <c r="AB101" s="19">
        <f> AVERAGE(AB4:AB99)</f>
        <v>553.1803279</v>
      </c>
      <c r="AD101" s="13"/>
      <c r="AE101" s="21"/>
      <c r="AF101" s="21" t="s">
        <v>270</v>
      </c>
      <c r="AG101" s="19">
        <f> AVERAGE(AG4:AG99)</f>
        <v>535.9552239</v>
      </c>
      <c r="AI101" s="13"/>
      <c r="AJ101" s="21"/>
      <c r="AK101" s="21" t="s">
        <v>270</v>
      </c>
      <c r="AL101" s="19">
        <f> AVERAGE(AL4:AL99)</f>
        <v>459.8730159</v>
      </c>
      <c r="AN101" s="13"/>
      <c r="AO101" s="21"/>
      <c r="AP101" s="21" t="s">
        <v>270</v>
      </c>
      <c r="AQ101" s="19">
        <f> AVERAGE(AQ4:AQ99)</f>
        <v>464.6153846</v>
      </c>
      <c r="AS101" s="13"/>
    </row>
    <row r="102">
      <c r="A102" s="18"/>
      <c r="B102" s="18" t="s">
        <v>271</v>
      </c>
      <c r="C102" s="22">
        <f>STDEV(C4:C99)</f>
        <v>484.1142904</v>
      </c>
      <c r="E102" s="13"/>
      <c r="F102" s="18"/>
      <c r="G102" s="18" t="s">
        <v>271</v>
      </c>
      <c r="H102" s="22">
        <f>STDEV(H4:H99)</f>
        <v>680.7634858</v>
      </c>
      <c r="J102" s="13"/>
      <c r="K102" s="18"/>
      <c r="L102" s="18" t="s">
        <v>271</v>
      </c>
      <c r="M102" s="22">
        <f>STDEV(M4:M99)</f>
        <v>591.3451367</v>
      </c>
      <c r="O102" s="13"/>
      <c r="P102" s="18"/>
      <c r="Q102" s="18" t="s">
        <v>271</v>
      </c>
      <c r="R102" s="22">
        <f>STDEV(R4:R99)</f>
        <v>828.8086582</v>
      </c>
      <c r="T102" s="13"/>
      <c r="U102" s="18"/>
      <c r="V102" s="18" t="s">
        <v>271</v>
      </c>
      <c r="W102" s="22">
        <f>STDEV(W4:W99)</f>
        <v>637.4491296</v>
      </c>
      <c r="Y102" s="13"/>
      <c r="Z102" s="18"/>
      <c r="AA102" s="18" t="s">
        <v>271</v>
      </c>
      <c r="AB102" s="22">
        <f>STDEV(AB4:AB99)</f>
        <v>600.3374192</v>
      </c>
      <c r="AD102" s="13"/>
      <c r="AE102" s="18"/>
      <c r="AF102" s="18" t="s">
        <v>271</v>
      </c>
      <c r="AG102" s="22">
        <f>STDEV(AG4:AG99)</f>
        <v>537.4541681</v>
      </c>
      <c r="AI102" s="13"/>
      <c r="AJ102" s="18"/>
      <c r="AK102" s="18" t="s">
        <v>271</v>
      </c>
      <c r="AL102" s="22">
        <f>STDEV(AL4:AL99)</f>
        <v>404.0377055</v>
      </c>
      <c r="AN102" s="13"/>
      <c r="AO102" s="18"/>
      <c r="AP102" s="18" t="s">
        <v>271</v>
      </c>
      <c r="AQ102" s="22">
        <f>STDEV(AQ4:AQ99)</f>
        <v>363.896435</v>
      </c>
      <c r="AS102" s="13"/>
    </row>
    <row r="103">
      <c r="A103" s="21"/>
      <c r="B103" s="21" t="s">
        <v>272</v>
      </c>
      <c r="C103" s="22">
        <f>MEDIAN(C4:C99)</f>
        <v>201</v>
      </c>
      <c r="E103" s="13"/>
      <c r="F103" s="21"/>
      <c r="G103" s="21" t="s">
        <v>272</v>
      </c>
      <c r="H103" s="22">
        <f>MEDIAN(H4:H99)</f>
        <v>225</v>
      </c>
      <c r="J103" s="13"/>
      <c r="K103" s="21"/>
      <c r="L103" s="21" t="s">
        <v>272</v>
      </c>
      <c r="M103" s="22">
        <f>MEDIAN(M4:M99)</f>
        <v>225</v>
      </c>
      <c r="O103" s="13"/>
      <c r="P103" s="21"/>
      <c r="Q103" s="21" t="s">
        <v>272</v>
      </c>
      <c r="R103" s="22">
        <f>MEDIAN(R4:R99)</f>
        <v>315</v>
      </c>
      <c r="T103" s="13"/>
      <c r="U103" s="21"/>
      <c r="V103" s="21" t="s">
        <v>272</v>
      </c>
      <c r="W103" s="22">
        <f>MEDIAN(W4:W99)</f>
        <v>292</v>
      </c>
      <c r="Y103" s="13"/>
      <c r="Z103" s="21"/>
      <c r="AA103" s="21" t="s">
        <v>272</v>
      </c>
      <c r="AB103" s="22">
        <f>MEDIAN(AB4:AB99)</f>
        <v>315</v>
      </c>
      <c r="AD103" s="13"/>
      <c r="AE103" s="21"/>
      <c r="AF103" s="21" t="s">
        <v>272</v>
      </c>
      <c r="AG103" s="22">
        <f>MEDIAN(AG4:AG99)</f>
        <v>283</v>
      </c>
      <c r="AI103" s="13"/>
      <c r="AJ103" s="21"/>
      <c r="AK103" s="21" t="s">
        <v>272</v>
      </c>
      <c r="AL103" s="22">
        <f>MEDIAN(AL4:AL99)</f>
        <v>272</v>
      </c>
      <c r="AN103" s="13"/>
      <c r="AO103" s="21"/>
      <c r="AP103" s="21" t="s">
        <v>272</v>
      </c>
      <c r="AQ103" s="22">
        <f>MEDIAN(AQ4:AQ99)</f>
        <v>297</v>
      </c>
      <c r="AS103" s="13"/>
    </row>
    <row r="104">
      <c r="A104" s="21"/>
      <c r="B104" s="21" t="s">
        <v>273</v>
      </c>
      <c r="C104" s="22">
        <f>min(C4:C99)</f>
        <v>83</v>
      </c>
      <c r="E104" s="13"/>
      <c r="F104" s="21"/>
      <c r="G104" s="21" t="s">
        <v>273</v>
      </c>
      <c r="H104" s="22">
        <f>min(H4:H99)</f>
        <v>90</v>
      </c>
      <c r="J104" s="13"/>
      <c r="K104" s="21"/>
      <c r="L104" s="21" t="s">
        <v>273</v>
      </c>
      <c r="M104" s="22">
        <f>min(M4:M99)</f>
        <v>84</v>
      </c>
      <c r="O104" s="13"/>
      <c r="P104" s="21"/>
      <c r="Q104" s="21" t="s">
        <v>273</v>
      </c>
      <c r="R104" s="22">
        <f>min(R4:R99)</f>
        <v>117</v>
      </c>
      <c r="T104" s="13"/>
      <c r="U104" s="21"/>
      <c r="V104" s="21" t="s">
        <v>273</v>
      </c>
      <c r="W104" s="22">
        <f>min(W4:W99)</f>
        <v>113</v>
      </c>
      <c r="Y104" s="13"/>
      <c r="Z104" s="21"/>
      <c r="AA104" s="21" t="s">
        <v>273</v>
      </c>
      <c r="AB104" s="22">
        <f>min(AB4:AB99)</f>
        <v>117</v>
      </c>
      <c r="AD104" s="13"/>
      <c r="AE104" s="21"/>
      <c r="AF104" s="21" t="s">
        <v>273</v>
      </c>
      <c r="AG104" s="22">
        <f>min(AG4:AG99)</f>
        <v>123</v>
      </c>
      <c r="AI104" s="13"/>
      <c r="AJ104" s="21"/>
      <c r="AK104" s="21" t="s">
        <v>273</v>
      </c>
      <c r="AL104" s="22">
        <f>min(AL4:AL99)</f>
        <v>77</v>
      </c>
      <c r="AN104" s="13"/>
      <c r="AO104" s="21"/>
      <c r="AP104" s="21" t="s">
        <v>273</v>
      </c>
      <c r="AQ104" s="22">
        <f>min(AQ4:AQ99)</f>
        <v>129</v>
      </c>
      <c r="AS104" s="13"/>
    </row>
    <row r="105">
      <c r="A105" s="21"/>
      <c r="B105" s="21" t="s">
        <v>274</v>
      </c>
      <c r="C105" s="22">
        <f>max(C4:C99)</f>
        <v>2228</v>
      </c>
      <c r="E105" s="13"/>
      <c r="F105" s="21"/>
      <c r="G105" s="21" t="s">
        <v>274</v>
      </c>
      <c r="H105" s="22">
        <f>max(H4:H99)</f>
        <v>4829</v>
      </c>
      <c r="J105" s="13"/>
      <c r="K105" s="21"/>
      <c r="L105" s="21" t="s">
        <v>274</v>
      </c>
      <c r="M105" s="22">
        <f>max(M4:M99)</f>
        <v>3252</v>
      </c>
      <c r="O105" s="13"/>
      <c r="P105" s="21"/>
      <c r="Q105" s="21" t="s">
        <v>274</v>
      </c>
      <c r="R105" s="22">
        <f>max(R4:R99)</f>
        <v>5875</v>
      </c>
      <c r="T105" s="13"/>
      <c r="U105" s="21"/>
      <c r="V105" s="21" t="s">
        <v>274</v>
      </c>
      <c r="W105" s="22">
        <f>max(W4:W99)</f>
        <v>4481</v>
      </c>
      <c r="Y105" s="13"/>
      <c r="Z105" s="21"/>
      <c r="AA105" s="21" t="s">
        <v>274</v>
      </c>
      <c r="AB105" s="22">
        <f>max(AB4:AB99)</f>
        <v>3427</v>
      </c>
      <c r="AD105" s="13"/>
      <c r="AE105" s="21"/>
      <c r="AF105" s="21" t="s">
        <v>274</v>
      </c>
      <c r="AG105" s="22">
        <f>max(AG4:AG99)</f>
        <v>2778</v>
      </c>
      <c r="AI105" s="13"/>
      <c r="AJ105" s="21"/>
      <c r="AK105" s="21" t="s">
        <v>274</v>
      </c>
      <c r="AL105" s="22">
        <f>max(AL4:AL99)</f>
        <v>1464</v>
      </c>
      <c r="AN105" s="13"/>
      <c r="AO105" s="21"/>
      <c r="AP105" s="21" t="s">
        <v>274</v>
      </c>
      <c r="AQ105" s="22">
        <f>max(AQ4:AQ99)</f>
        <v>1672</v>
      </c>
      <c r="AS105" s="13"/>
    </row>
    <row r="106">
      <c r="A106" s="21"/>
      <c r="B106" s="21" t="s">
        <v>275</v>
      </c>
      <c r="C106" s="22">
        <f>sum(C4:C99)/1000</f>
        <v>29.599</v>
      </c>
      <c r="E106" s="13"/>
      <c r="F106" s="21"/>
      <c r="G106" s="21" t="s">
        <v>275</v>
      </c>
      <c r="H106" s="22">
        <f>sum(H4:H99)/1000</f>
        <v>35.779</v>
      </c>
      <c r="J106" s="13"/>
      <c r="K106" s="21"/>
      <c r="L106" s="21" t="s">
        <v>275</v>
      </c>
      <c r="M106" s="22">
        <f>sum(M4:M99)/1000</f>
        <v>30.638</v>
      </c>
      <c r="O106" s="13"/>
      <c r="P106" s="21"/>
      <c r="Q106" s="21" t="s">
        <v>275</v>
      </c>
      <c r="R106" s="22">
        <f>sum(R4:R99)/1000</f>
        <v>38.853</v>
      </c>
      <c r="T106" s="13"/>
      <c r="U106" s="21"/>
      <c r="V106" s="21" t="s">
        <v>275</v>
      </c>
      <c r="W106" s="22">
        <f>sum(W4:W99)/1000</f>
        <v>33.954</v>
      </c>
      <c r="Y106" s="13"/>
      <c r="Z106" s="21"/>
      <c r="AA106" s="21" t="s">
        <v>275</v>
      </c>
      <c r="AB106" s="22">
        <f>sum(AB4:AB99)/1000</f>
        <v>33.744</v>
      </c>
      <c r="AD106" s="13"/>
      <c r="AE106" s="21"/>
      <c r="AF106" s="21" t="s">
        <v>275</v>
      </c>
      <c r="AG106" s="22">
        <f>sum(AG4:AG99)/1000</f>
        <v>35.909</v>
      </c>
      <c r="AI106" s="13"/>
      <c r="AJ106" s="21"/>
      <c r="AK106" s="21" t="s">
        <v>275</v>
      </c>
      <c r="AL106" s="22">
        <f>sum(AL4:AL99)/1000</f>
        <v>28.972</v>
      </c>
      <c r="AN106" s="13"/>
      <c r="AO106" s="21"/>
      <c r="AP106" s="21" t="s">
        <v>275</v>
      </c>
      <c r="AQ106" s="22">
        <f>sum(AQ4:AQ99)/1000</f>
        <v>30.2</v>
      </c>
      <c r="AS106" s="13"/>
    </row>
    <row r="107">
      <c r="A107" s="21"/>
      <c r="B107" s="21" t="s">
        <v>276</v>
      </c>
      <c r="C107" s="22">
        <f>COUNTA(C4:C99)+1</f>
        <v>70</v>
      </c>
      <c r="E107" s="13"/>
      <c r="F107" s="21"/>
      <c r="G107" s="21" t="s">
        <v>276</v>
      </c>
      <c r="H107" s="22">
        <f>COUNTA(H4:H99)+1</f>
        <v>72</v>
      </c>
      <c r="J107" s="13"/>
      <c r="K107" s="21"/>
      <c r="L107" s="21" t="s">
        <v>276</v>
      </c>
      <c r="M107" s="22">
        <f>COUNTA(M4:M99)+1</f>
        <v>60</v>
      </c>
      <c r="O107" s="13"/>
      <c r="P107" s="21"/>
      <c r="Q107" s="21" t="s">
        <v>276</v>
      </c>
      <c r="R107" s="22">
        <f>COUNTA(R4:R99)+1</f>
        <v>68</v>
      </c>
      <c r="T107" s="13"/>
      <c r="U107" s="21"/>
      <c r="V107" s="21" t="s">
        <v>276</v>
      </c>
      <c r="W107" s="22">
        <f>COUNTA(W4:W99)+1</f>
        <v>66</v>
      </c>
      <c r="Y107" s="13"/>
      <c r="Z107" s="21"/>
      <c r="AA107" s="21" t="s">
        <v>276</v>
      </c>
      <c r="AB107" s="22">
        <f>COUNTA(AB4:AB99)+1</f>
        <v>62</v>
      </c>
      <c r="AD107" s="13"/>
      <c r="AE107" s="21"/>
      <c r="AF107" s="21" t="s">
        <v>276</v>
      </c>
      <c r="AG107" s="22">
        <f>COUNTA(AG4:AG99)+1</f>
        <v>68</v>
      </c>
      <c r="AI107" s="13"/>
      <c r="AJ107" s="21"/>
      <c r="AK107" s="21" t="s">
        <v>276</v>
      </c>
      <c r="AL107" s="22">
        <f>COUNTA(AL4:AL99)+1</f>
        <v>64</v>
      </c>
      <c r="AN107" s="13"/>
      <c r="AO107" s="21"/>
      <c r="AP107" s="21" t="s">
        <v>276</v>
      </c>
      <c r="AQ107" s="22">
        <f>COUNTA(AQ4:AQ99)+1</f>
        <v>66</v>
      </c>
      <c r="AS107" s="13"/>
    </row>
    <row r="108">
      <c r="A108" s="21"/>
      <c r="B108" s="21" t="s">
        <v>277</v>
      </c>
      <c r="C108" s="23">
        <f>C110+C109+C111+C112</f>
        <v>70</v>
      </c>
      <c r="E108" s="13"/>
      <c r="F108" s="21"/>
      <c r="G108" s="21" t="s">
        <v>277</v>
      </c>
      <c r="H108" s="23">
        <f>H110+H109+H111+H112</f>
        <v>72</v>
      </c>
      <c r="J108" s="13"/>
      <c r="K108" s="21"/>
      <c r="L108" s="21" t="s">
        <v>277</v>
      </c>
      <c r="M108" s="23">
        <f>M110+M109+M111+M112</f>
        <v>60</v>
      </c>
      <c r="O108" s="13"/>
      <c r="P108" s="21"/>
      <c r="Q108" s="21" t="s">
        <v>277</v>
      </c>
      <c r="R108" s="23">
        <f>R110+R109+R111+R112</f>
        <v>68</v>
      </c>
      <c r="T108" s="13"/>
      <c r="U108" s="21"/>
      <c r="V108" s="21" t="s">
        <v>277</v>
      </c>
      <c r="W108" s="23">
        <f>W110+W109+W111+W112</f>
        <v>66</v>
      </c>
      <c r="Y108" s="13"/>
      <c r="Z108" s="21"/>
      <c r="AA108" s="21" t="s">
        <v>277</v>
      </c>
      <c r="AB108" s="23">
        <f>AB110+AB109+AB111+AB112</f>
        <v>62</v>
      </c>
      <c r="AD108" s="13"/>
      <c r="AE108" s="21"/>
      <c r="AF108" s="21" t="s">
        <v>277</v>
      </c>
      <c r="AG108" s="23">
        <f>AG110+AG109+AG111+AG112</f>
        <v>68</v>
      </c>
      <c r="AI108" s="13"/>
      <c r="AJ108" s="21"/>
      <c r="AK108" s="21" t="s">
        <v>277</v>
      </c>
      <c r="AL108" s="23">
        <f>AL110+AL109+AL111+AL112</f>
        <v>64</v>
      </c>
      <c r="AN108" s="13"/>
      <c r="AO108" s="21"/>
      <c r="AP108" s="21" t="s">
        <v>277</v>
      </c>
      <c r="AQ108" s="23">
        <f>AQ110+AQ109+AQ111+AQ112</f>
        <v>66</v>
      </c>
      <c r="AS108" s="13"/>
    </row>
    <row r="109">
      <c r="A109" s="21"/>
      <c r="B109" s="43" t="s">
        <v>278</v>
      </c>
      <c r="C109" s="14">
        <f>(C107-60)/2</f>
        <v>5</v>
      </c>
      <c r="E109" s="13"/>
      <c r="F109" s="44"/>
      <c r="G109" s="43" t="s">
        <v>278</v>
      </c>
      <c r="H109" s="14">
        <f>(H107-60)/2</f>
        <v>6</v>
      </c>
      <c r="J109" s="13"/>
      <c r="K109" s="44"/>
      <c r="L109" s="43" t="s">
        <v>278</v>
      </c>
      <c r="M109" s="14">
        <f>(M107-60)/2</f>
        <v>0</v>
      </c>
      <c r="O109" s="13"/>
      <c r="P109" s="44"/>
      <c r="Q109" s="43" t="s">
        <v>278</v>
      </c>
      <c r="R109" s="14">
        <f>(R107-60)/2</f>
        <v>4</v>
      </c>
      <c r="T109" s="13"/>
      <c r="U109" s="44"/>
      <c r="V109" s="43" t="s">
        <v>278</v>
      </c>
      <c r="W109" s="14">
        <f>(W107-60)/2</f>
        <v>3</v>
      </c>
      <c r="Y109" s="13"/>
      <c r="Z109" s="44"/>
      <c r="AA109" s="43" t="s">
        <v>278</v>
      </c>
      <c r="AB109" s="14">
        <f>(AB107-60)/2</f>
        <v>1</v>
      </c>
      <c r="AD109" s="13"/>
      <c r="AE109" s="44"/>
      <c r="AF109" s="43" t="s">
        <v>278</v>
      </c>
      <c r="AG109" s="14">
        <f>(AG107-60)/2</f>
        <v>4</v>
      </c>
      <c r="AI109" s="13"/>
      <c r="AJ109" s="44"/>
      <c r="AK109" s="43" t="s">
        <v>278</v>
      </c>
      <c r="AL109" s="14">
        <f>(AL107-60)/2</f>
        <v>2</v>
      </c>
      <c r="AN109" s="13"/>
      <c r="AO109" s="44"/>
      <c r="AP109" s="43" t="s">
        <v>278</v>
      </c>
      <c r="AQ109" s="14">
        <f>(AQ107-60)/2</f>
        <v>3</v>
      </c>
      <c r="AS109" s="13"/>
    </row>
    <row r="110">
      <c r="A110" s="18"/>
      <c r="B110" s="18" t="s">
        <v>282</v>
      </c>
      <c r="C110" s="31">
        <v>60.0</v>
      </c>
      <c r="E110" s="13"/>
      <c r="F110" s="18"/>
      <c r="G110" s="18" t="s">
        <v>282</v>
      </c>
      <c r="H110" s="31">
        <v>60.0</v>
      </c>
      <c r="J110" s="13"/>
      <c r="K110" s="18"/>
      <c r="L110" s="18" t="s">
        <v>282</v>
      </c>
      <c r="M110" s="31">
        <v>60.0</v>
      </c>
      <c r="O110" s="13"/>
      <c r="P110" s="18"/>
      <c r="Q110" s="18" t="s">
        <v>282</v>
      </c>
      <c r="R110" s="31">
        <v>60.0</v>
      </c>
      <c r="T110" s="13"/>
      <c r="U110" s="18"/>
      <c r="V110" s="18" t="s">
        <v>282</v>
      </c>
      <c r="W110" s="31">
        <v>60.0</v>
      </c>
      <c r="Y110" s="13"/>
      <c r="Z110" s="18"/>
      <c r="AA110" s="18" t="s">
        <v>282</v>
      </c>
      <c r="AB110" s="31">
        <v>60.0</v>
      </c>
      <c r="AD110" s="13"/>
      <c r="AE110" s="18"/>
      <c r="AF110" s="18" t="s">
        <v>282</v>
      </c>
      <c r="AG110" s="31">
        <v>60.0</v>
      </c>
      <c r="AI110" s="13"/>
      <c r="AJ110" s="18"/>
      <c r="AK110" s="18" t="s">
        <v>282</v>
      </c>
      <c r="AL110" s="31">
        <v>60.0</v>
      </c>
      <c r="AN110" s="13"/>
      <c r="AO110" s="18"/>
      <c r="AP110" s="18" t="s">
        <v>282</v>
      </c>
      <c r="AQ110" s="31">
        <v>60.0</v>
      </c>
      <c r="AS110" s="13"/>
    </row>
    <row r="111">
      <c r="A111" s="21"/>
      <c r="B111" s="21" t="s">
        <v>283</v>
      </c>
      <c r="C111" s="31">
        <f>C109</f>
        <v>5</v>
      </c>
      <c r="E111" s="13"/>
      <c r="F111" s="21"/>
      <c r="G111" s="21" t="s">
        <v>283</v>
      </c>
      <c r="H111" s="31">
        <f>H109</f>
        <v>6</v>
      </c>
      <c r="J111" s="13"/>
      <c r="K111" s="21"/>
      <c r="L111" s="21" t="s">
        <v>283</v>
      </c>
      <c r="M111" s="31">
        <f>M109</f>
        <v>0</v>
      </c>
      <c r="O111" s="13"/>
      <c r="P111" s="21"/>
      <c r="Q111" s="21" t="s">
        <v>283</v>
      </c>
      <c r="R111" s="31">
        <f>R109</f>
        <v>4</v>
      </c>
      <c r="T111" s="13"/>
      <c r="U111" s="21"/>
      <c r="V111" s="21" t="s">
        <v>283</v>
      </c>
      <c r="W111" s="31">
        <f>W109</f>
        <v>3</v>
      </c>
      <c r="Y111" s="13"/>
      <c r="Z111" s="21"/>
      <c r="AA111" s="21" t="s">
        <v>283</v>
      </c>
      <c r="AB111" s="31">
        <f>AB109</f>
        <v>1</v>
      </c>
      <c r="AD111" s="13"/>
      <c r="AE111" s="21"/>
      <c r="AF111" s="21" t="s">
        <v>283</v>
      </c>
      <c r="AG111" s="31">
        <f>AG109</f>
        <v>4</v>
      </c>
      <c r="AI111" s="13"/>
      <c r="AJ111" s="21"/>
      <c r="AK111" s="21" t="s">
        <v>283</v>
      </c>
      <c r="AL111" s="31">
        <f>AL109</f>
        <v>2</v>
      </c>
      <c r="AN111" s="13"/>
      <c r="AO111" s="21"/>
      <c r="AP111" s="21" t="s">
        <v>283</v>
      </c>
      <c r="AQ111" s="31">
        <f>AQ109</f>
        <v>3</v>
      </c>
      <c r="AS111" s="13"/>
    </row>
    <row r="112">
      <c r="A112" s="21"/>
      <c r="B112" s="21" t="s">
        <v>284</v>
      </c>
      <c r="C112" s="31">
        <v>0.0</v>
      </c>
      <c r="E112" s="13"/>
      <c r="F112" s="21"/>
      <c r="G112" s="21" t="s">
        <v>284</v>
      </c>
      <c r="H112" s="31">
        <v>0.0</v>
      </c>
      <c r="J112" s="13"/>
      <c r="K112" s="21"/>
      <c r="L112" s="21" t="s">
        <v>284</v>
      </c>
      <c r="M112" s="31">
        <v>0.0</v>
      </c>
      <c r="O112" s="13"/>
      <c r="P112" s="21"/>
      <c r="Q112" s="21" t="s">
        <v>284</v>
      </c>
      <c r="R112" s="31">
        <v>0.0</v>
      </c>
      <c r="T112" s="13"/>
      <c r="U112" s="21"/>
      <c r="V112" s="21" t="s">
        <v>284</v>
      </c>
      <c r="W112" s="31">
        <v>0.0</v>
      </c>
      <c r="Y112" s="13"/>
      <c r="Z112" s="21"/>
      <c r="AA112" s="21" t="s">
        <v>284</v>
      </c>
      <c r="AB112" s="31">
        <v>0.0</v>
      </c>
      <c r="AD112" s="13"/>
      <c r="AE112" s="21"/>
      <c r="AF112" s="21" t="s">
        <v>284</v>
      </c>
      <c r="AG112" s="31">
        <v>0.0</v>
      </c>
      <c r="AI112" s="13"/>
      <c r="AJ112" s="21"/>
      <c r="AK112" s="21" t="s">
        <v>284</v>
      </c>
      <c r="AL112" s="31">
        <v>0.0</v>
      </c>
      <c r="AN112" s="13"/>
      <c r="AO112" s="21"/>
      <c r="AP112" s="21" t="s">
        <v>284</v>
      </c>
      <c r="AQ112" s="31">
        <v>0.0</v>
      </c>
      <c r="AS112" s="13"/>
    </row>
    <row r="113">
      <c r="A113" s="18"/>
      <c r="B113" s="18" t="s">
        <v>286</v>
      </c>
      <c r="C113" s="31">
        <f>COUNTIF(A3:A74,FALSE)-4+5+2</f>
        <v>11</v>
      </c>
      <c r="E113" s="13"/>
      <c r="F113" s="18"/>
      <c r="G113" s="18" t="s">
        <v>286</v>
      </c>
      <c r="H113" s="31">
        <f>COUNTIF(F3:F74,FALSE)-4+5+2</f>
        <v>11</v>
      </c>
      <c r="J113" s="13"/>
      <c r="K113" s="18"/>
      <c r="L113" s="18" t="s">
        <v>286</v>
      </c>
      <c r="M113" s="31">
        <f>COUNTIF(K3:K74,FALSE)-4+5+2</f>
        <v>11</v>
      </c>
      <c r="O113" s="13"/>
      <c r="P113" s="18"/>
      <c r="Q113" s="18" t="s">
        <v>286</v>
      </c>
      <c r="R113" s="31">
        <f>COUNTIF(P3:P74,FALSE)-2-4+5+2</f>
        <v>13</v>
      </c>
      <c r="T113" s="13"/>
      <c r="U113" s="18"/>
      <c r="V113" s="18" t="s">
        <v>286</v>
      </c>
      <c r="W113" s="31">
        <f>COUNTIF(U3:U74,FALSE)-2-4+5+3</f>
        <v>13</v>
      </c>
      <c r="Y113" s="13"/>
      <c r="Z113" s="18"/>
      <c r="AA113" s="18" t="s">
        <v>286</v>
      </c>
      <c r="AB113" s="31">
        <f>COUNTIF(Z3:Z74,FALSE)-4+5+2+2</f>
        <v>14</v>
      </c>
      <c r="AD113" s="13"/>
      <c r="AE113" s="18"/>
      <c r="AF113" s="18" t="s">
        <v>286</v>
      </c>
      <c r="AG113" s="31">
        <f>COUNTIF(AE3:AE74,FALSE)-4+5+2</f>
        <v>11</v>
      </c>
      <c r="AI113" s="13"/>
      <c r="AJ113" s="18"/>
      <c r="AK113" s="18" t="s">
        <v>286</v>
      </c>
      <c r="AL113" s="31">
        <f>COUNTIF(AJ3:AJ74,FALSE)-4+5+2</f>
        <v>11</v>
      </c>
      <c r="AN113" s="13"/>
      <c r="AO113" s="18"/>
      <c r="AP113" s="18" t="s">
        <v>286</v>
      </c>
      <c r="AQ113" s="31">
        <f>COUNTIF(AO3:AO74,FALSE)-4+5+2</f>
        <v>11</v>
      </c>
      <c r="AS113" s="13"/>
    </row>
    <row r="114">
      <c r="A114" s="21"/>
      <c r="B114" s="21" t="s">
        <v>287</v>
      </c>
      <c r="C114" s="35">
        <f>C108+C113</f>
        <v>81</v>
      </c>
      <c r="E114" s="13"/>
      <c r="F114" s="21"/>
      <c r="G114" s="21" t="s">
        <v>287</v>
      </c>
      <c r="H114" s="35">
        <f>H108+H113</f>
        <v>83</v>
      </c>
      <c r="J114" s="13"/>
      <c r="K114" s="21"/>
      <c r="L114" s="21" t="s">
        <v>287</v>
      </c>
      <c r="M114" s="35">
        <f>M108+M113</f>
        <v>71</v>
      </c>
      <c r="O114" s="13"/>
      <c r="P114" s="21"/>
      <c r="Q114" s="21" t="s">
        <v>287</v>
      </c>
      <c r="R114" s="35">
        <f>R108+R113</f>
        <v>81</v>
      </c>
      <c r="T114" s="13"/>
      <c r="U114" s="21"/>
      <c r="V114" s="21" t="s">
        <v>287</v>
      </c>
      <c r="W114" s="35">
        <f>W108+W113</f>
        <v>79</v>
      </c>
      <c r="Y114" s="13"/>
      <c r="Z114" s="21"/>
      <c r="AA114" s="21" t="s">
        <v>287</v>
      </c>
      <c r="AB114" s="35">
        <f>AB108+AB113</f>
        <v>76</v>
      </c>
      <c r="AD114" s="13"/>
      <c r="AE114" s="21"/>
      <c r="AF114" s="21" t="s">
        <v>287</v>
      </c>
      <c r="AG114" s="35">
        <f>AG108+AG113</f>
        <v>79</v>
      </c>
      <c r="AI114" s="13"/>
      <c r="AJ114" s="21"/>
      <c r="AK114" s="21" t="s">
        <v>287</v>
      </c>
      <c r="AL114" s="35">
        <f>AL108+AL113</f>
        <v>75</v>
      </c>
      <c r="AN114" s="13"/>
      <c r="AO114" s="21"/>
      <c r="AP114" s="21" t="s">
        <v>287</v>
      </c>
      <c r="AQ114" s="35">
        <f>AQ108+AQ113</f>
        <v>77</v>
      </c>
      <c r="AS114" s="13"/>
    </row>
    <row r="115">
      <c r="A115" s="21"/>
      <c r="B115" s="21" t="s">
        <v>288</v>
      </c>
      <c r="C115" s="35">
        <f>C107-C109</f>
        <v>65</v>
      </c>
      <c r="E115" s="13"/>
      <c r="F115" s="21"/>
      <c r="G115" s="21" t="s">
        <v>288</v>
      </c>
      <c r="H115" s="35">
        <f>H107-H109</f>
        <v>66</v>
      </c>
      <c r="J115" s="13"/>
      <c r="K115" s="21"/>
      <c r="L115" s="21" t="s">
        <v>288</v>
      </c>
      <c r="M115" s="35">
        <f>M107-M109</f>
        <v>60</v>
      </c>
      <c r="O115" s="13"/>
      <c r="P115" s="21"/>
      <c r="Q115" s="21" t="s">
        <v>288</v>
      </c>
      <c r="R115" s="35">
        <f>R107-R109</f>
        <v>64</v>
      </c>
      <c r="T115" s="13"/>
      <c r="U115" s="21"/>
      <c r="V115" s="21" t="s">
        <v>288</v>
      </c>
      <c r="W115" s="35">
        <f>W107-W109</f>
        <v>63</v>
      </c>
      <c r="Y115" s="13"/>
      <c r="Z115" s="21"/>
      <c r="AA115" s="21" t="s">
        <v>288</v>
      </c>
      <c r="AB115" s="35">
        <f>AB107-AB109</f>
        <v>61</v>
      </c>
      <c r="AD115" s="13"/>
      <c r="AE115" s="21"/>
      <c r="AF115" s="21" t="s">
        <v>288</v>
      </c>
      <c r="AG115" s="35">
        <f>AG107-AG109</f>
        <v>64</v>
      </c>
      <c r="AI115" s="13"/>
      <c r="AJ115" s="21"/>
      <c r="AK115" s="21" t="s">
        <v>288</v>
      </c>
      <c r="AL115" s="35">
        <f>AL107-AL109</f>
        <v>62</v>
      </c>
      <c r="AN115" s="13"/>
      <c r="AO115" s="21"/>
      <c r="AP115" s="21" t="s">
        <v>288</v>
      </c>
      <c r="AQ115" s="35">
        <f>AQ107-AQ109</f>
        <v>63</v>
      </c>
      <c r="AS115" s="13"/>
    </row>
    <row r="116">
      <c r="A116" s="36"/>
      <c r="B116" s="36" t="s">
        <v>289</v>
      </c>
      <c r="C116" s="35">
        <f>((ABS(C115)-1)/C106)*1/5</f>
        <v>0.4324470421</v>
      </c>
      <c r="E116" s="13"/>
      <c r="F116" s="36"/>
      <c r="G116" s="36" t="s">
        <v>289</v>
      </c>
      <c r="H116" s="35">
        <f>((ABS(H115)-1)/H106)*1/5</f>
        <v>0.363341625</v>
      </c>
      <c r="J116" s="13"/>
      <c r="K116" s="36"/>
      <c r="L116" s="36" t="s">
        <v>289</v>
      </c>
      <c r="M116" s="35">
        <f>((ABS(M115)-1)/M106)*1/5</f>
        <v>0.3851426333</v>
      </c>
      <c r="O116" s="13"/>
      <c r="P116" s="36"/>
      <c r="Q116" s="36" t="s">
        <v>289</v>
      </c>
      <c r="R116" s="35">
        <f>((ABS(R115)-1)/R106)*1/5</f>
        <v>0.3242992819</v>
      </c>
      <c r="T116" s="13"/>
      <c r="U116" s="36"/>
      <c r="V116" s="36" t="s">
        <v>289</v>
      </c>
      <c r="W116" s="35">
        <f>((ABS(W115)-1)/W106)*1/5</f>
        <v>0.3651999764</v>
      </c>
      <c r="Y116" s="13"/>
      <c r="Z116" s="36"/>
      <c r="AA116" s="36" t="s">
        <v>289</v>
      </c>
      <c r="AB116" s="35">
        <f>((ABS(AB115)-1)/AB106)*1/5</f>
        <v>0.3556187767</v>
      </c>
      <c r="AD116" s="13"/>
      <c r="AE116" s="36"/>
      <c r="AF116" s="36" t="s">
        <v>289</v>
      </c>
      <c r="AG116" s="35">
        <f>((ABS(AG115)-1)/AG106)*1/5</f>
        <v>0.3508869643</v>
      </c>
      <c r="AI116" s="13"/>
      <c r="AJ116" s="36"/>
      <c r="AK116" s="36" t="s">
        <v>289</v>
      </c>
      <c r="AL116" s="35">
        <f>((ABS(AL115)-1)/AL106)*1/5</f>
        <v>0.4210962308</v>
      </c>
      <c r="AN116" s="13"/>
      <c r="AO116" s="36"/>
      <c r="AP116" s="36" t="s">
        <v>289</v>
      </c>
      <c r="AQ116" s="35">
        <f>((ABS(AQ115)-1)/AQ106)*1/5</f>
        <v>0.4105960265</v>
      </c>
      <c r="AS116" s="13"/>
    </row>
    <row r="117">
      <c r="A117" s="36"/>
      <c r="B117" s="36" t="s">
        <v>290</v>
      </c>
      <c r="C117" s="35">
        <f>((ABS(C115)-1)/C106)*1/5*60</f>
        <v>25.94682253</v>
      </c>
      <c r="E117" s="13"/>
      <c r="F117" s="36"/>
      <c r="G117" s="36" t="s">
        <v>290</v>
      </c>
      <c r="H117" s="35">
        <f>((ABS(H115)-1)/H106)*1/5*60</f>
        <v>21.8004975</v>
      </c>
      <c r="J117" s="13"/>
      <c r="K117" s="36"/>
      <c r="L117" s="36" t="s">
        <v>290</v>
      </c>
      <c r="M117" s="35">
        <f>((ABS(M115)-1)/M106)*1/5*60</f>
        <v>23.108558</v>
      </c>
      <c r="O117" s="13"/>
      <c r="P117" s="36"/>
      <c r="Q117" s="36" t="s">
        <v>290</v>
      </c>
      <c r="R117" s="35">
        <f>((ABS(R115)-1)/R106)*1/5*60</f>
        <v>19.45795691</v>
      </c>
      <c r="T117" s="13"/>
      <c r="U117" s="36"/>
      <c r="V117" s="36" t="s">
        <v>290</v>
      </c>
      <c r="W117" s="35">
        <f>((ABS(W115)-1)/W106)*1/5*60</f>
        <v>21.91199859</v>
      </c>
      <c r="Y117" s="13"/>
      <c r="Z117" s="36"/>
      <c r="AA117" s="36" t="s">
        <v>290</v>
      </c>
      <c r="AB117" s="35">
        <f>((ABS(AB115)-1)/AB106)*1/5*60</f>
        <v>21.3371266</v>
      </c>
      <c r="AD117" s="13"/>
      <c r="AE117" s="36"/>
      <c r="AF117" s="36" t="s">
        <v>290</v>
      </c>
      <c r="AG117" s="35">
        <f>((ABS(AG115)-1)/AG106)*1/5*60</f>
        <v>21.05321786</v>
      </c>
      <c r="AI117" s="13"/>
      <c r="AJ117" s="36"/>
      <c r="AK117" s="36" t="s">
        <v>290</v>
      </c>
      <c r="AL117" s="35">
        <f>((ABS(AL115)-1)/AL106)*1/5*60</f>
        <v>25.26577385</v>
      </c>
      <c r="AN117" s="13"/>
      <c r="AO117" s="36"/>
      <c r="AP117" s="36" t="s">
        <v>290</v>
      </c>
      <c r="AQ117" s="35">
        <f>((ABS(AQ115)-1)/AQ106)*1/5*60</f>
        <v>24.63576159</v>
      </c>
      <c r="AS117" s="13"/>
    </row>
    <row r="118">
      <c r="A118" s="36"/>
      <c r="B118" s="36" t="s">
        <v>291</v>
      </c>
      <c r="C118" s="35">
        <f>C116*(1-C127)</f>
        <v>0.4324470421</v>
      </c>
      <c r="E118" s="13"/>
      <c r="F118" s="36"/>
      <c r="G118" s="36" t="s">
        <v>291</v>
      </c>
      <c r="H118" s="35">
        <f>H116*(1-H127)</f>
        <v>0.363341625</v>
      </c>
      <c r="J118" s="13"/>
      <c r="K118" s="36"/>
      <c r="L118" s="36" t="s">
        <v>291</v>
      </c>
      <c r="M118" s="35">
        <f>M116*(1-M127)</f>
        <v>0.3851426333</v>
      </c>
      <c r="O118" s="13"/>
      <c r="P118" s="36"/>
      <c r="Q118" s="36" t="s">
        <v>291</v>
      </c>
      <c r="R118" s="35">
        <f>R116*(1-R127)</f>
        <v>0.3242992819</v>
      </c>
      <c r="T118" s="13"/>
      <c r="U118" s="36"/>
      <c r="V118" s="36" t="s">
        <v>291</v>
      </c>
      <c r="W118" s="35">
        <f>W116*(1-W127)</f>
        <v>0.3651999764</v>
      </c>
      <c r="Y118" s="13"/>
      <c r="Z118" s="36"/>
      <c r="AA118" s="36" t="s">
        <v>291</v>
      </c>
      <c r="AB118" s="35">
        <f>AB116*(1-AB127)</f>
        <v>0.3556187767</v>
      </c>
      <c r="AD118" s="13"/>
      <c r="AE118" s="36"/>
      <c r="AF118" s="36" t="s">
        <v>291</v>
      </c>
      <c r="AG118" s="35">
        <f>AG116*(1-AG127)</f>
        <v>0.3508869643</v>
      </c>
      <c r="AI118" s="13"/>
      <c r="AJ118" s="36"/>
      <c r="AK118" s="36" t="s">
        <v>291</v>
      </c>
      <c r="AL118" s="35">
        <f>AL116*(1-AL127)</f>
        <v>0.4210962308</v>
      </c>
      <c r="AN118" s="13"/>
      <c r="AO118" s="36"/>
      <c r="AP118" s="36" t="s">
        <v>291</v>
      </c>
      <c r="AQ118" s="35">
        <f>AQ116*(1-AQ127)</f>
        <v>0.4105960265</v>
      </c>
      <c r="AS118" s="13"/>
    </row>
    <row r="119">
      <c r="A119" s="36"/>
      <c r="B119" s="36" t="s">
        <v>292</v>
      </c>
      <c r="C119" s="35">
        <f>C117*(1-C127)</f>
        <v>25.94682253</v>
      </c>
      <c r="E119" s="13"/>
      <c r="F119" s="36"/>
      <c r="G119" s="36" t="s">
        <v>292</v>
      </c>
      <c r="H119" s="35">
        <f>H117*(1-H127)</f>
        <v>21.8004975</v>
      </c>
      <c r="J119" s="13"/>
      <c r="K119" s="36"/>
      <c r="L119" s="36" t="s">
        <v>292</v>
      </c>
      <c r="M119" s="35">
        <f>M117*(1-M127)</f>
        <v>23.108558</v>
      </c>
      <c r="O119" s="13"/>
      <c r="P119" s="36"/>
      <c r="Q119" s="36" t="s">
        <v>292</v>
      </c>
      <c r="R119" s="35">
        <f>R117*(1-R127)</f>
        <v>19.45795691</v>
      </c>
      <c r="T119" s="13"/>
      <c r="U119" s="36"/>
      <c r="V119" s="36" t="s">
        <v>292</v>
      </c>
      <c r="W119" s="35">
        <f>W117*(1-W127)</f>
        <v>21.91199859</v>
      </c>
      <c r="Y119" s="13"/>
      <c r="Z119" s="36"/>
      <c r="AA119" s="36" t="s">
        <v>292</v>
      </c>
      <c r="AB119" s="35">
        <f>AB117*(1-AB127)</f>
        <v>21.3371266</v>
      </c>
      <c r="AD119" s="13"/>
      <c r="AE119" s="36"/>
      <c r="AF119" s="36" t="s">
        <v>292</v>
      </c>
      <c r="AG119" s="35">
        <f>AG117*(1-AG127)</f>
        <v>21.05321786</v>
      </c>
      <c r="AI119" s="13"/>
      <c r="AJ119" s="36"/>
      <c r="AK119" s="36" t="s">
        <v>292</v>
      </c>
      <c r="AL119" s="35">
        <f>AL117*(1-AL127)</f>
        <v>25.26577385</v>
      </c>
      <c r="AN119" s="13"/>
      <c r="AO119" s="36"/>
      <c r="AP119" s="36" t="s">
        <v>292</v>
      </c>
      <c r="AQ119" s="35">
        <f>AQ117*(1-AQ127)</f>
        <v>24.63576159</v>
      </c>
      <c r="AS119" s="13"/>
    </row>
    <row r="120">
      <c r="A120" s="36"/>
      <c r="B120" s="36" t="s">
        <v>293</v>
      </c>
      <c r="C120" s="35">
        <f>(ABS(C115)-1)/C106</f>
        <v>2.162235211</v>
      </c>
      <c r="E120" s="13"/>
      <c r="F120" s="36"/>
      <c r="G120" s="36" t="s">
        <v>293</v>
      </c>
      <c r="H120" s="35">
        <f>(ABS(H115)-1)/H106</f>
        <v>1.816708125</v>
      </c>
      <c r="J120" s="13"/>
      <c r="K120" s="36"/>
      <c r="L120" s="36" t="s">
        <v>293</v>
      </c>
      <c r="M120" s="35">
        <f>(ABS(M115)-1)/M106</f>
        <v>1.925713167</v>
      </c>
      <c r="O120" s="13"/>
      <c r="P120" s="36"/>
      <c r="Q120" s="36" t="s">
        <v>293</v>
      </c>
      <c r="R120" s="35">
        <f>(ABS(R115)-1)/R106</f>
        <v>1.62149641</v>
      </c>
      <c r="T120" s="13"/>
      <c r="U120" s="36"/>
      <c r="V120" s="36" t="s">
        <v>293</v>
      </c>
      <c r="W120" s="35">
        <f>(ABS(W115)-1)/W106</f>
        <v>1.825999882</v>
      </c>
      <c r="Y120" s="13"/>
      <c r="Z120" s="36"/>
      <c r="AA120" s="36" t="s">
        <v>293</v>
      </c>
      <c r="AB120" s="35">
        <f>(ABS(AB115)-1)/AB106</f>
        <v>1.778093883</v>
      </c>
      <c r="AD120" s="13"/>
      <c r="AE120" s="36"/>
      <c r="AF120" s="36" t="s">
        <v>293</v>
      </c>
      <c r="AG120" s="35">
        <f>(ABS(AG115)-1)/AG106</f>
        <v>1.754434821</v>
      </c>
      <c r="AI120" s="13"/>
      <c r="AJ120" s="36"/>
      <c r="AK120" s="36" t="s">
        <v>293</v>
      </c>
      <c r="AL120" s="35">
        <f>(ABS(AL115)-1)/AL106</f>
        <v>2.105481154</v>
      </c>
      <c r="AN120" s="13"/>
      <c r="AO120" s="36"/>
      <c r="AP120" s="36" t="s">
        <v>293</v>
      </c>
      <c r="AQ120" s="35">
        <f>(ABS(AQ115)-1)/AQ106</f>
        <v>2.052980132</v>
      </c>
      <c r="AS120" s="13"/>
    </row>
    <row r="121">
      <c r="A121" s="36"/>
      <c r="B121" s="36" t="s">
        <v>294</v>
      </c>
      <c r="C121" s="35">
        <f>(ABS(C108)-1)/C106</f>
        <v>2.331159836</v>
      </c>
      <c r="E121" s="13"/>
      <c r="F121" s="36"/>
      <c r="G121" s="36" t="s">
        <v>294</v>
      </c>
      <c r="H121" s="35">
        <f>(ABS(H108)-1)/H106</f>
        <v>1.984404259</v>
      </c>
      <c r="J121" s="13"/>
      <c r="K121" s="36"/>
      <c r="L121" s="36" t="s">
        <v>294</v>
      </c>
      <c r="M121" s="35">
        <f>(ABS(M108)-1)/M106</f>
        <v>1.925713167</v>
      </c>
      <c r="O121" s="13"/>
      <c r="P121" s="36"/>
      <c r="Q121" s="36" t="s">
        <v>294</v>
      </c>
      <c r="R121" s="35">
        <f>(ABS(R108)-1)/R106</f>
        <v>1.724448563</v>
      </c>
      <c r="T121" s="13"/>
      <c r="U121" s="36"/>
      <c r="V121" s="36" t="s">
        <v>294</v>
      </c>
      <c r="W121" s="35">
        <f>(ABS(W108)-1)/W106</f>
        <v>1.914354715</v>
      </c>
      <c r="Y121" s="13"/>
      <c r="Z121" s="36"/>
      <c r="AA121" s="36" t="s">
        <v>294</v>
      </c>
      <c r="AB121" s="35">
        <f>(ABS(AB108)-1)/AB106</f>
        <v>1.807728781</v>
      </c>
      <c r="AD121" s="13"/>
      <c r="AE121" s="36"/>
      <c r="AF121" s="36" t="s">
        <v>294</v>
      </c>
      <c r="AG121" s="35">
        <f>(ABS(AG108)-1)/AG106</f>
        <v>1.865827508</v>
      </c>
      <c r="AI121" s="13"/>
      <c r="AJ121" s="36"/>
      <c r="AK121" s="36" t="s">
        <v>294</v>
      </c>
      <c r="AL121" s="35">
        <f>(ABS(AL108)-1)/AL106</f>
        <v>2.174513323</v>
      </c>
      <c r="AN121" s="13"/>
      <c r="AO121" s="36"/>
      <c r="AP121" s="36" t="s">
        <v>294</v>
      </c>
      <c r="AQ121" s="35">
        <f>(ABS(AQ108)-1)/AQ106</f>
        <v>2.152317881</v>
      </c>
      <c r="AS121" s="13"/>
    </row>
    <row r="122">
      <c r="A122" s="8"/>
      <c r="B122" s="8" t="s">
        <v>295</v>
      </c>
      <c r="C122" s="35">
        <f>(ABS(C114)-1)/C106</f>
        <v>2.702794013</v>
      </c>
      <c r="E122" s="13"/>
      <c r="F122" s="8"/>
      <c r="G122" s="8" t="s">
        <v>295</v>
      </c>
      <c r="H122" s="35">
        <f>(ABS(H114)-1)/H106</f>
        <v>2.291847173</v>
      </c>
      <c r="J122" s="13"/>
      <c r="K122" s="8"/>
      <c r="L122" s="8" t="s">
        <v>295</v>
      </c>
      <c r="M122" s="35">
        <f>(ABS(M114)-1)/M106</f>
        <v>2.284744435</v>
      </c>
      <c r="O122" s="13"/>
      <c r="P122" s="8"/>
      <c r="Q122" s="8" t="s">
        <v>295</v>
      </c>
      <c r="R122" s="35">
        <f>(ABS(R114)-1)/R106</f>
        <v>2.05904306</v>
      </c>
      <c r="T122" s="13"/>
      <c r="U122" s="8"/>
      <c r="V122" s="8" t="s">
        <v>295</v>
      </c>
      <c r="W122" s="35">
        <f>(ABS(W114)-1)/W106</f>
        <v>2.297225658</v>
      </c>
      <c r="Y122" s="13"/>
      <c r="Z122" s="8"/>
      <c r="AA122" s="8" t="s">
        <v>295</v>
      </c>
      <c r="AB122" s="35">
        <f>(ABS(AB114)-1)/AB106</f>
        <v>2.222617354</v>
      </c>
      <c r="AD122" s="13"/>
      <c r="AE122" s="8"/>
      <c r="AF122" s="8" t="s">
        <v>295</v>
      </c>
      <c r="AG122" s="35">
        <f>(ABS(AG114)-1)/AG106</f>
        <v>2.172157398</v>
      </c>
      <c r="AI122" s="13"/>
      <c r="AJ122" s="8"/>
      <c r="AK122" s="8" t="s">
        <v>295</v>
      </c>
      <c r="AL122" s="35">
        <f>(ABS(AL114)-1)/AL106</f>
        <v>2.554190253</v>
      </c>
      <c r="AN122" s="13"/>
      <c r="AO122" s="8"/>
      <c r="AP122" s="8" t="s">
        <v>295</v>
      </c>
      <c r="AQ122" s="35">
        <f>(ABS(AQ114)-1)/AQ106</f>
        <v>2.516556291</v>
      </c>
      <c r="AS122" s="13"/>
    </row>
    <row r="123">
      <c r="A123" s="8"/>
      <c r="B123" s="8" t="s">
        <v>296</v>
      </c>
      <c r="C123" s="35">
        <f>ABS(C108)/ABS(C115)</f>
        <v>1.076923077</v>
      </c>
      <c r="E123" s="13"/>
      <c r="F123" s="8"/>
      <c r="G123" s="8" t="s">
        <v>296</v>
      </c>
      <c r="H123" s="35">
        <f>ABS(H108)/ABS(H115)</f>
        <v>1.090909091</v>
      </c>
      <c r="J123" s="13"/>
      <c r="K123" s="8"/>
      <c r="L123" s="8" t="s">
        <v>296</v>
      </c>
      <c r="M123" s="35">
        <f>ABS(M108)/ABS(M115)</f>
        <v>1</v>
      </c>
      <c r="O123" s="13"/>
      <c r="P123" s="8"/>
      <c r="Q123" s="8" t="s">
        <v>296</v>
      </c>
      <c r="R123" s="35">
        <f>ABS(R108)/ABS(R115)</f>
        <v>1.0625</v>
      </c>
      <c r="T123" s="13"/>
      <c r="U123" s="8"/>
      <c r="V123" s="8" t="s">
        <v>296</v>
      </c>
      <c r="W123" s="35">
        <f>ABS(W108)/ABS(W115)</f>
        <v>1.047619048</v>
      </c>
      <c r="Y123" s="13"/>
      <c r="Z123" s="8"/>
      <c r="AA123" s="8" t="s">
        <v>296</v>
      </c>
      <c r="AB123" s="35">
        <f>ABS(AB108)/ABS(AB115)</f>
        <v>1.016393443</v>
      </c>
      <c r="AD123" s="13"/>
      <c r="AE123" s="8"/>
      <c r="AF123" s="8" t="s">
        <v>296</v>
      </c>
      <c r="AG123" s="35">
        <f>ABS(AG108)/ABS(AG115)</f>
        <v>1.0625</v>
      </c>
      <c r="AI123" s="13"/>
      <c r="AJ123" s="8"/>
      <c r="AK123" s="8" t="s">
        <v>296</v>
      </c>
      <c r="AL123" s="35">
        <f>ABS(AL108)/ABS(AL115)</f>
        <v>1.032258065</v>
      </c>
      <c r="AN123" s="13"/>
      <c r="AO123" s="8"/>
      <c r="AP123" s="8" t="s">
        <v>296</v>
      </c>
      <c r="AQ123" s="35">
        <f>ABS(AQ108)/ABS(AQ115)</f>
        <v>1.047619048</v>
      </c>
      <c r="AS123" s="13"/>
    </row>
    <row r="124">
      <c r="A124" s="8"/>
      <c r="B124" s="8" t="s">
        <v>297</v>
      </c>
      <c r="C124" s="35">
        <f>ABS(C114)/ABS(C115)</f>
        <v>1.246153846</v>
      </c>
      <c r="E124" s="13"/>
      <c r="F124" s="8"/>
      <c r="G124" s="8" t="s">
        <v>297</v>
      </c>
      <c r="H124" s="35">
        <f>ABS(H114)/ABS(H115)</f>
        <v>1.257575758</v>
      </c>
      <c r="J124" s="13"/>
      <c r="K124" s="8"/>
      <c r="L124" s="8" t="s">
        <v>297</v>
      </c>
      <c r="M124" s="35">
        <f>ABS(M114)/ABS(M115)</f>
        <v>1.183333333</v>
      </c>
      <c r="O124" s="13"/>
      <c r="P124" s="8"/>
      <c r="Q124" s="8" t="s">
        <v>297</v>
      </c>
      <c r="R124" s="35">
        <f>ABS(R114)/ABS(R115)</f>
        <v>1.265625</v>
      </c>
      <c r="T124" s="13"/>
      <c r="U124" s="8"/>
      <c r="V124" s="8" t="s">
        <v>297</v>
      </c>
      <c r="W124" s="35">
        <f>ABS(W114)/ABS(W115)</f>
        <v>1.253968254</v>
      </c>
      <c r="Y124" s="13"/>
      <c r="Z124" s="8"/>
      <c r="AA124" s="8" t="s">
        <v>297</v>
      </c>
      <c r="AB124" s="35">
        <f>ABS(AB114)/ABS(AB115)</f>
        <v>1.245901639</v>
      </c>
      <c r="AD124" s="13"/>
      <c r="AE124" s="8"/>
      <c r="AF124" s="8" t="s">
        <v>297</v>
      </c>
      <c r="AG124" s="35">
        <f>ABS(AG114)/ABS(AG115)</f>
        <v>1.234375</v>
      </c>
      <c r="AI124" s="13"/>
      <c r="AJ124" s="8"/>
      <c r="AK124" s="8" t="s">
        <v>297</v>
      </c>
      <c r="AL124" s="35">
        <f>ABS(AL114)/ABS(AL115)</f>
        <v>1.209677419</v>
      </c>
      <c r="AN124" s="13"/>
      <c r="AO124" s="8"/>
      <c r="AP124" s="8" t="s">
        <v>297</v>
      </c>
      <c r="AQ124" s="35">
        <f>ABS(AQ114)/ABS(AQ115)</f>
        <v>1.222222222</v>
      </c>
      <c r="AS124" s="13"/>
    </row>
    <row r="125">
      <c r="A125" s="8"/>
      <c r="B125" s="8" t="s">
        <v>298</v>
      </c>
      <c r="C125" s="31">
        <f>C112/MAX(ABS(C110),ABS(C115))</f>
        <v>0</v>
      </c>
      <c r="E125" s="13"/>
      <c r="F125" s="8"/>
      <c r="G125" s="8" t="s">
        <v>298</v>
      </c>
      <c r="H125" s="31">
        <f>H112/MAX(ABS(H110),ABS(H115))</f>
        <v>0</v>
      </c>
      <c r="J125" s="13"/>
      <c r="K125" s="8"/>
      <c r="L125" s="8" t="s">
        <v>298</v>
      </c>
      <c r="M125" s="31">
        <f>M112/MAX(ABS(M110),ABS(M115))</f>
        <v>0</v>
      </c>
      <c r="O125" s="13"/>
      <c r="P125" s="8"/>
      <c r="Q125" s="8" t="s">
        <v>298</v>
      </c>
      <c r="R125" s="31">
        <f>R112/MAX(ABS(R110),ABS(R115))</f>
        <v>0</v>
      </c>
      <c r="T125" s="13"/>
      <c r="U125" s="8"/>
      <c r="V125" s="8" t="s">
        <v>298</v>
      </c>
      <c r="W125" s="31">
        <f>W112/MAX(ABS(W110),ABS(W115))</f>
        <v>0</v>
      </c>
      <c r="Y125" s="13"/>
      <c r="Z125" s="8"/>
      <c r="AA125" s="8" t="s">
        <v>298</v>
      </c>
      <c r="AB125" s="31">
        <f>AB112/MAX(ABS(AB110),ABS(AB115))</f>
        <v>0</v>
      </c>
      <c r="AD125" s="13"/>
      <c r="AE125" s="8"/>
      <c r="AF125" s="8" t="s">
        <v>298</v>
      </c>
      <c r="AG125" s="31">
        <f>AG112/MAX(ABS(AG110),ABS(AG115))</f>
        <v>0</v>
      </c>
      <c r="AI125" s="13"/>
      <c r="AJ125" s="8"/>
      <c r="AK125" s="8" t="s">
        <v>298</v>
      </c>
      <c r="AL125" s="31">
        <f>AL112/MAX(ABS(AL110),ABS(AL115))</f>
        <v>0</v>
      </c>
      <c r="AN125" s="13"/>
      <c r="AO125" s="8"/>
      <c r="AP125" s="8" t="s">
        <v>298</v>
      </c>
      <c r="AQ125" s="31">
        <f>AQ112/MAX(ABS(AQ110),ABS(AQ115))</f>
        <v>0</v>
      </c>
      <c r="AS125" s="13"/>
    </row>
    <row r="126">
      <c r="A126" s="36"/>
      <c r="B126" s="36" t="s">
        <v>299</v>
      </c>
      <c r="C126" s="35">
        <f>C111/(C110+C112+C111)</f>
        <v>0.07692307692</v>
      </c>
      <c r="E126" s="13"/>
      <c r="F126" s="36"/>
      <c r="G126" s="36" t="s">
        <v>299</v>
      </c>
      <c r="H126" s="35">
        <f>H111/(H110+H112+H111)</f>
        <v>0.09090909091</v>
      </c>
      <c r="J126" s="13"/>
      <c r="K126" s="36"/>
      <c r="L126" s="36" t="s">
        <v>299</v>
      </c>
      <c r="M126" s="35">
        <f>M111/(M110+M112+M111)</f>
        <v>0</v>
      </c>
      <c r="O126" s="13"/>
      <c r="P126" s="36"/>
      <c r="Q126" s="36" t="s">
        <v>299</v>
      </c>
      <c r="R126" s="35">
        <f>R111/(R110+R112+R111)</f>
        <v>0.0625</v>
      </c>
      <c r="T126" s="13"/>
      <c r="U126" s="36"/>
      <c r="V126" s="36" t="s">
        <v>299</v>
      </c>
      <c r="W126" s="35">
        <f>W111/(W110+W112+W111)</f>
        <v>0.04761904762</v>
      </c>
      <c r="Y126" s="13"/>
      <c r="Z126" s="36"/>
      <c r="AA126" s="36" t="s">
        <v>299</v>
      </c>
      <c r="AB126" s="35">
        <f>AB111/(AB110+AB112+AB111)</f>
        <v>0.01639344262</v>
      </c>
      <c r="AD126" s="13"/>
      <c r="AE126" s="36"/>
      <c r="AF126" s="36" t="s">
        <v>299</v>
      </c>
      <c r="AG126" s="35">
        <f>AG111/(AG110+AG112+AG111)</f>
        <v>0.0625</v>
      </c>
      <c r="AI126" s="13"/>
      <c r="AJ126" s="36"/>
      <c r="AK126" s="36" t="s">
        <v>299</v>
      </c>
      <c r="AL126" s="35">
        <f>AL111/(AL110+AL112+AL111)</f>
        <v>0.03225806452</v>
      </c>
      <c r="AN126" s="13"/>
      <c r="AO126" s="36"/>
      <c r="AP126" s="36" t="s">
        <v>299</v>
      </c>
      <c r="AQ126" s="35">
        <f>AQ111/(AQ110+AQ112+AQ111)</f>
        <v>0.04761904762</v>
      </c>
      <c r="AS126" s="13"/>
    </row>
    <row r="127">
      <c r="A127" s="36"/>
      <c r="B127" s="36" t="s">
        <v>300</v>
      </c>
      <c r="C127" s="35">
        <f>C112/(C110+C112+C111)</f>
        <v>0</v>
      </c>
      <c r="E127" s="13"/>
      <c r="F127" s="36"/>
      <c r="G127" s="36" t="s">
        <v>300</v>
      </c>
      <c r="H127" s="35">
        <f>H112/(H110+H112+H111)</f>
        <v>0</v>
      </c>
      <c r="J127" s="13"/>
      <c r="K127" s="36"/>
      <c r="L127" s="36" t="s">
        <v>300</v>
      </c>
      <c r="M127" s="35">
        <f>M112/(M110+M112+M111)</f>
        <v>0</v>
      </c>
      <c r="O127" s="13"/>
      <c r="P127" s="36"/>
      <c r="Q127" s="36" t="s">
        <v>300</v>
      </c>
      <c r="R127" s="35">
        <f>R112/(R110+R112+R111)</f>
        <v>0</v>
      </c>
      <c r="T127" s="13"/>
      <c r="U127" s="36"/>
      <c r="V127" s="36" t="s">
        <v>300</v>
      </c>
      <c r="W127" s="35">
        <f>W112/(W110+W112+W111)</f>
        <v>0</v>
      </c>
      <c r="Y127" s="13"/>
      <c r="Z127" s="36"/>
      <c r="AA127" s="36" t="s">
        <v>300</v>
      </c>
      <c r="AB127" s="35">
        <f>AB112/(AB110+AB112+AB111)</f>
        <v>0</v>
      </c>
      <c r="AD127" s="13"/>
      <c r="AE127" s="36"/>
      <c r="AF127" s="36" t="s">
        <v>300</v>
      </c>
      <c r="AG127" s="35">
        <f>AG112/(AG110+AG112+AG111)</f>
        <v>0</v>
      </c>
      <c r="AI127" s="13"/>
      <c r="AJ127" s="36"/>
      <c r="AK127" s="36" t="s">
        <v>300</v>
      </c>
      <c r="AL127" s="35">
        <f>AL112/(AL110+AL112+AL111)</f>
        <v>0</v>
      </c>
      <c r="AN127" s="13"/>
      <c r="AO127" s="36"/>
      <c r="AP127" s="36" t="s">
        <v>300</v>
      </c>
      <c r="AQ127" s="35">
        <f>AQ112/(AQ110+AQ112+AQ111)</f>
        <v>0</v>
      </c>
      <c r="AS127" s="13"/>
    </row>
    <row r="128">
      <c r="A128" s="36"/>
      <c r="B128" s="36" t="s">
        <v>301</v>
      </c>
      <c r="C128" s="35">
        <f>(C111+C112)/(C110+C111+C112)</f>
        <v>0.07692307692</v>
      </c>
      <c r="E128" s="13"/>
      <c r="F128" s="36"/>
      <c r="G128" s="36" t="s">
        <v>301</v>
      </c>
      <c r="H128" s="35">
        <f>(H111+H112)/(H110+H111+H112)</f>
        <v>0.09090909091</v>
      </c>
      <c r="J128" s="13"/>
      <c r="K128" s="36"/>
      <c r="L128" s="36" t="s">
        <v>301</v>
      </c>
      <c r="M128" s="35">
        <f>(M111+M112)/(M110+M111+M112)</f>
        <v>0</v>
      </c>
      <c r="O128" s="13"/>
      <c r="P128" s="36"/>
      <c r="Q128" s="36" t="s">
        <v>301</v>
      </c>
      <c r="R128" s="35">
        <f>(R111+R112)/(R110+R111+R112)</f>
        <v>0.0625</v>
      </c>
      <c r="T128" s="13"/>
      <c r="U128" s="36"/>
      <c r="V128" s="36" t="s">
        <v>301</v>
      </c>
      <c r="W128" s="35">
        <f>(W111+W112)/(W110+W111+W112)</f>
        <v>0.04761904762</v>
      </c>
      <c r="Y128" s="13"/>
      <c r="Z128" s="36"/>
      <c r="AA128" s="36" t="s">
        <v>301</v>
      </c>
      <c r="AB128" s="35">
        <f>(AB111+AB112)/(AB110+AB111+AB112)</f>
        <v>0.01639344262</v>
      </c>
      <c r="AD128" s="13"/>
      <c r="AE128" s="36"/>
      <c r="AF128" s="36" t="s">
        <v>301</v>
      </c>
      <c r="AG128" s="35">
        <f>(AG111+AG112)/(AG110+AG111+AG112)</f>
        <v>0.0625</v>
      </c>
      <c r="AI128" s="13"/>
      <c r="AJ128" s="36"/>
      <c r="AK128" s="36" t="s">
        <v>301</v>
      </c>
      <c r="AL128" s="35">
        <f>(AL111+AL112)/(AL110+AL111+AL112)</f>
        <v>0.03225806452</v>
      </c>
      <c r="AN128" s="13"/>
      <c r="AO128" s="36"/>
      <c r="AP128" s="36" t="s">
        <v>301</v>
      </c>
      <c r="AQ128" s="35">
        <f>(AQ111+AQ112)/(AQ110+AQ111+AQ112)</f>
        <v>0.04761904762</v>
      </c>
      <c r="AS128" s="13"/>
    </row>
    <row r="129">
      <c r="A129" s="36"/>
      <c r="B129" s="36" t="s">
        <v>302</v>
      </c>
      <c r="C129" s="35">
        <f>ABS(C111)/ABS(C109)</f>
        <v>1</v>
      </c>
      <c r="E129" s="13"/>
      <c r="F129" s="36"/>
      <c r="G129" s="36" t="s">
        <v>302</v>
      </c>
      <c r="H129" s="35">
        <f>ABS(H111)/ABS(H109)</f>
        <v>1</v>
      </c>
      <c r="J129" s="13"/>
      <c r="K129" s="36"/>
      <c r="L129" s="36" t="s">
        <v>302</v>
      </c>
      <c r="M129" s="35" t="str">
        <f>ABS(M111)/ABS(M109)</f>
        <v>#DIV/0!</v>
      </c>
      <c r="O129" s="13"/>
      <c r="P129" s="36"/>
      <c r="Q129" s="36" t="s">
        <v>302</v>
      </c>
      <c r="R129" s="35">
        <f>ABS(R111)/ABS(R109)</f>
        <v>1</v>
      </c>
      <c r="T129" s="13"/>
      <c r="U129" s="36"/>
      <c r="V129" s="36" t="s">
        <v>302</v>
      </c>
      <c r="W129" s="35">
        <f>ABS(W111)/ABS(W109)</f>
        <v>1</v>
      </c>
      <c r="Y129" s="13"/>
      <c r="Z129" s="36"/>
      <c r="AA129" s="36" t="s">
        <v>302</v>
      </c>
      <c r="AB129" s="35">
        <f>ABS(AB111)/ABS(AB109)</f>
        <v>1</v>
      </c>
      <c r="AD129" s="13"/>
      <c r="AE129" s="36"/>
      <c r="AF129" s="36" t="s">
        <v>302</v>
      </c>
      <c r="AG129" s="35">
        <f>ABS(AG111)/ABS(AG109)</f>
        <v>1</v>
      </c>
      <c r="AI129" s="13"/>
      <c r="AJ129" s="36"/>
      <c r="AK129" s="36" t="s">
        <v>302</v>
      </c>
      <c r="AL129" s="35">
        <f>ABS(AL111)/ABS(AL109)</f>
        <v>1</v>
      </c>
      <c r="AN129" s="13"/>
      <c r="AO129" s="36"/>
      <c r="AP129" s="36" t="s">
        <v>302</v>
      </c>
      <c r="AQ129" s="35">
        <f>ABS(AQ111)/ABS(AQ109)</f>
        <v>1</v>
      </c>
      <c r="AS129" s="13"/>
    </row>
    <row r="130">
      <c r="A130" s="36"/>
      <c r="B130" s="36" t="s">
        <v>303</v>
      </c>
      <c r="C130" s="35">
        <f>C111/(C111+C112)</f>
        <v>1</v>
      </c>
      <c r="E130" s="13"/>
      <c r="F130" s="36"/>
      <c r="G130" s="36" t="s">
        <v>303</v>
      </c>
      <c r="H130" s="35">
        <f>H111/(H111+H112)</f>
        <v>1</v>
      </c>
      <c r="J130" s="13"/>
      <c r="K130" s="36"/>
      <c r="L130" s="36" t="s">
        <v>303</v>
      </c>
      <c r="M130" s="35" t="str">
        <f>M111/(M111+M112)</f>
        <v>#DIV/0!</v>
      </c>
      <c r="O130" s="13"/>
      <c r="P130" s="36"/>
      <c r="Q130" s="36" t="s">
        <v>303</v>
      </c>
      <c r="R130" s="35">
        <f>R111/(R111+R112)</f>
        <v>1</v>
      </c>
      <c r="T130" s="13"/>
      <c r="U130" s="36"/>
      <c r="V130" s="36" t="s">
        <v>303</v>
      </c>
      <c r="W130" s="35">
        <f>W111/(W111+W112)</f>
        <v>1</v>
      </c>
      <c r="Y130" s="13"/>
      <c r="Z130" s="36"/>
      <c r="AA130" s="36" t="s">
        <v>303</v>
      </c>
      <c r="AB130" s="35">
        <f>AB111/(AB111+AB112)</f>
        <v>1</v>
      </c>
      <c r="AD130" s="13"/>
      <c r="AE130" s="36"/>
      <c r="AF130" s="36" t="s">
        <v>303</v>
      </c>
      <c r="AG130" s="35">
        <f>AG111/(AG111+AG112)</f>
        <v>1</v>
      </c>
      <c r="AI130" s="13"/>
      <c r="AJ130" s="36"/>
      <c r="AK130" s="36" t="s">
        <v>303</v>
      </c>
      <c r="AL130" s="35">
        <f>AL111/(AL111+AL112)</f>
        <v>1</v>
      </c>
      <c r="AN130" s="13"/>
      <c r="AO130" s="36"/>
      <c r="AP130" s="36" t="s">
        <v>303</v>
      </c>
      <c r="AQ130" s="35">
        <f>AQ111/(AQ111+AQ112)</f>
        <v>1</v>
      </c>
      <c r="AS130" s="13"/>
    </row>
    <row r="131">
      <c r="A131" s="36"/>
      <c r="B131" s="36" t="s">
        <v>304</v>
      </c>
      <c r="C131" s="35">
        <f>C110/(C109+C110+C111+C112)</f>
        <v>0.8571428571</v>
      </c>
      <c r="E131" s="13"/>
      <c r="F131" s="36"/>
      <c r="G131" s="36" t="s">
        <v>304</v>
      </c>
      <c r="H131" s="35">
        <f>H110/(H109+H110+H111+H112)</f>
        <v>0.8333333333</v>
      </c>
      <c r="J131" s="13"/>
      <c r="K131" s="36"/>
      <c r="L131" s="36" t="s">
        <v>304</v>
      </c>
      <c r="M131" s="35">
        <f>M110/(M109+M110+M111+M112)</f>
        <v>1</v>
      </c>
      <c r="O131" s="13"/>
      <c r="P131" s="36"/>
      <c r="Q131" s="36" t="s">
        <v>304</v>
      </c>
      <c r="R131" s="35">
        <f>R110/(R109+R110+R111+R112)</f>
        <v>0.8823529412</v>
      </c>
      <c r="T131" s="13"/>
      <c r="U131" s="36"/>
      <c r="V131" s="36" t="s">
        <v>304</v>
      </c>
      <c r="W131" s="35">
        <f>W110/(W109+W110+W111+W112)</f>
        <v>0.9090909091</v>
      </c>
      <c r="Y131" s="13"/>
      <c r="Z131" s="36"/>
      <c r="AA131" s="36" t="s">
        <v>304</v>
      </c>
      <c r="AB131" s="35">
        <f>AB110/(AB109+AB110+AB111+AB112)</f>
        <v>0.9677419355</v>
      </c>
      <c r="AD131" s="13"/>
      <c r="AE131" s="36"/>
      <c r="AF131" s="36" t="s">
        <v>304</v>
      </c>
      <c r="AG131" s="35">
        <f>AG110/(AG109+AG110+AG111+AG112)</f>
        <v>0.8823529412</v>
      </c>
      <c r="AI131" s="13"/>
      <c r="AJ131" s="36"/>
      <c r="AK131" s="36" t="s">
        <v>304</v>
      </c>
      <c r="AL131" s="35">
        <f>AL110/(AL109+AL110+AL111+AL112)</f>
        <v>0.9375</v>
      </c>
      <c r="AN131" s="13"/>
      <c r="AO131" s="36"/>
      <c r="AP131" s="36" t="s">
        <v>304</v>
      </c>
      <c r="AQ131" s="35">
        <f>AQ110/(AQ109+AQ110+AQ111+AQ112)</f>
        <v>0.9090909091</v>
      </c>
      <c r="AS131" s="13"/>
    </row>
    <row r="132">
      <c r="A132" s="36"/>
      <c r="B132" s="36" t="s">
        <v>305</v>
      </c>
      <c r="C132" s="35">
        <f>(C112+C111+C109)/(C110+C112+C111+C109)</f>
        <v>0.1428571429</v>
      </c>
      <c r="E132" s="13"/>
      <c r="F132" s="36"/>
      <c r="G132" s="36" t="s">
        <v>305</v>
      </c>
      <c r="H132" s="35">
        <f>(H112+H111+H109)/(H110+H112+H111+H109)</f>
        <v>0.1666666667</v>
      </c>
      <c r="J132" s="13"/>
      <c r="K132" s="36"/>
      <c r="L132" s="36" t="s">
        <v>305</v>
      </c>
      <c r="M132" s="35">
        <f>(M112+M111+M109)/(M110+M112+M111+M109)</f>
        <v>0</v>
      </c>
      <c r="O132" s="13"/>
      <c r="P132" s="36"/>
      <c r="Q132" s="36" t="s">
        <v>305</v>
      </c>
      <c r="R132" s="35">
        <f>(R112+R111+R109)/(R110+R112+R111+R109)</f>
        <v>0.1176470588</v>
      </c>
      <c r="T132" s="13"/>
      <c r="U132" s="36"/>
      <c r="V132" s="36" t="s">
        <v>305</v>
      </c>
      <c r="W132" s="35">
        <f>(W112+W111+W109)/(W110+W112+W111+W109)</f>
        <v>0.09090909091</v>
      </c>
      <c r="Y132" s="13"/>
      <c r="Z132" s="36"/>
      <c r="AA132" s="36" t="s">
        <v>305</v>
      </c>
      <c r="AB132" s="35">
        <f>(AB112+AB111+AB109)/(AB110+AB112+AB111+AB109)</f>
        <v>0.03225806452</v>
      </c>
      <c r="AD132" s="13"/>
      <c r="AE132" s="36"/>
      <c r="AF132" s="36" t="s">
        <v>305</v>
      </c>
      <c r="AG132" s="35">
        <f>(AG112+AG111+AG109)/(AG110+AG112+AG111+AG109)</f>
        <v>0.1176470588</v>
      </c>
      <c r="AI132" s="13"/>
      <c r="AJ132" s="36"/>
      <c r="AK132" s="36" t="s">
        <v>305</v>
      </c>
      <c r="AL132" s="35">
        <f>(AL112+AL111+AL109)/(AL110+AL112+AL111+AL109)</f>
        <v>0.0625</v>
      </c>
      <c r="AN132" s="13"/>
      <c r="AO132" s="36"/>
      <c r="AP132" s="36" t="s">
        <v>305</v>
      </c>
      <c r="AQ132" s="35">
        <f>(AQ112+AQ111+AQ109)/(AQ110+AQ112+AQ111+AQ109)</f>
        <v>0.09090909091</v>
      </c>
      <c r="AS132" s="13"/>
    </row>
    <row r="133">
      <c r="A133" s="36"/>
      <c r="B133" s="36" t="s">
        <v>306</v>
      </c>
      <c r="C133" s="35">
        <f>(C111+C109)/C110</f>
        <v>0.1666666667</v>
      </c>
      <c r="E133" s="13"/>
      <c r="F133" s="36"/>
      <c r="G133" s="36" t="s">
        <v>306</v>
      </c>
      <c r="H133" s="35">
        <f>(H111+H109)/H110</f>
        <v>0.2</v>
      </c>
      <c r="J133" s="13"/>
      <c r="K133" s="36"/>
      <c r="L133" s="36" t="s">
        <v>306</v>
      </c>
      <c r="M133" s="35">
        <f>(M111+M109)/M110</f>
        <v>0</v>
      </c>
      <c r="O133" s="13"/>
      <c r="P133" s="36"/>
      <c r="Q133" s="36" t="s">
        <v>306</v>
      </c>
      <c r="R133" s="35">
        <f>(R111+R109)/R110</f>
        <v>0.1333333333</v>
      </c>
      <c r="T133" s="13"/>
      <c r="U133" s="36"/>
      <c r="V133" s="36" t="s">
        <v>306</v>
      </c>
      <c r="W133" s="35">
        <f>(W111+W109)/W110</f>
        <v>0.1</v>
      </c>
      <c r="Y133" s="13"/>
      <c r="Z133" s="36"/>
      <c r="AA133" s="36" t="s">
        <v>306</v>
      </c>
      <c r="AB133" s="35">
        <f>(AB111+AB109)/AB110</f>
        <v>0.03333333333</v>
      </c>
      <c r="AD133" s="13"/>
      <c r="AE133" s="36"/>
      <c r="AF133" s="36" t="s">
        <v>306</v>
      </c>
      <c r="AG133" s="35">
        <f>(AG111+AG109)/AG110</f>
        <v>0.1333333333</v>
      </c>
      <c r="AI133" s="13"/>
      <c r="AJ133" s="36"/>
      <c r="AK133" s="36" t="s">
        <v>306</v>
      </c>
      <c r="AL133" s="35">
        <f>(AL111+AL109)/AL110</f>
        <v>0.06666666667</v>
      </c>
      <c r="AN133" s="13"/>
      <c r="AO133" s="36"/>
      <c r="AP133" s="36" t="s">
        <v>306</v>
      </c>
      <c r="AQ133" s="35">
        <f>(AQ111+AQ109)/AQ110</f>
        <v>0.1</v>
      </c>
      <c r="AS133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E150" s="13"/>
      <c r="J150" s="13"/>
      <c r="O150" s="13"/>
      <c r="T150" s="13"/>
      <c r="Y150" s="13"/>
      <c r="AD150" s="13"/>
      <c r="AI150" s="13"/>
      <c r="AN150" s="13"/>
      <c r="AS150" s="13"/>
    </row>
    <row r="151">
      <c r="E151" s="13"/>
      <c r="J151" s="13"/>
      <c r="O151" s="13"/>
      <c r="T151" s="13"/>
      <c r="Y151" s="13"/>
      <c r="AD151" s="13"/>
      <c r="AI151" s="13"/>
      <c r="AN151" s="13"/>
      <c r="AS151" s="13"/>
    </row>
    <row r="152">
      <c r="E152" s="13"/>
      <c r="J152" s="13"/>
      <c r="O152" s="13"/>
      <c r="T152" s="13"/>
      <c r="Y152" s="13"/>
      <c r="AD152" s="13"/>
      <c r="AI152" s="13"/>
      <c r="AN152" s="13"/>
      <c r="AS152" s="13"/>
    </row>
    <row r="153">
      <c r="E153" s="13"/>
      <c r="J153" s="13"/>
      <c r="O153" s="13"/>
      <c r="T153" s="13"/>
      <c r="Y153" s="13"/>
      <c r="AD153" s="13"/>
      <c r="AI153" s="13"/>
      <c r="AN153" s="13"/>
      <c r="AS153" s="13"/>
    </row>
    <row r="154">
      <c r="E154" s="13"/>
      <c r="J154" s="13"/>
      <c r="O154" s="13"/>
      <c r="T154" s="13"/>
      <c r="Y154" s="13"/>
      <c r="AD154" s="13"/>
      <c r="AI154" s="13"/>
      <c r="AN154" s="13"/>
      <c r="AS154" s="13"/>
    </row>
    <row r="155">
      <c r="E155" s="13"/>
      <c r="J155" s="13"/>
      <c r="O155" s="13"/>
      <c r="T155" s="13"/>
      <c r="Y155" s="13"/>
      <c r="AD155" s="13"/>
      <c r="AI155" s="13"/>
      <c r="AN155" s="13"/>
      <c r="AS155" s="13"/>
    </row>
    <row r="156">
      <c r="E156" s="13"/>
      <c r="J156" s="13"/>
      <c r="O156" s="13"/>
      <c r="T156" s="13"/>
      <c r="Y156" s="13"/>
      <c r="AD156" s="13"/>
      <c r="AI156" s="13"/>
      <c r="AN156" s="13"/>
      <c r="AS156" s="13"/>
    </row>
    <row r="157">
      <c r="E157" s="13"/>
      <c r="J157" s="13"/>
      <c r="O157" s="13"/>
      <c r="T157" s="13"/>
      <c r="Y157" s="13"/>
      <c r="AD157" s="13"/>
      <c r="AI157" s="13"/>
      <c r="AN157" s="13"/>
      <c r="AS157" s="13"/>
    </row>
    <row r="158">
      <c r="E158" s="13"/>
      <c r="J158" s="13"/>
      <c r="O158" s="13"/>
      <c r="T158" s="13"/>
      <c r="Y158" s="13"/>
      <c r="AD158" s="13"/>
      <c r="AI158" s="13"/>
      <c r="AN158" s="13"/>
      <c r="AS158" s="13"/>
    </row>
    <row r="159">
      <c r="E159" s="13"/>
      <c r="J159" s="13"/>
      <c r="O159" s="13"/>
      <c r="T159" s="13"/>
      <c r="Y159" s="13"/>
      <c r="AD159" s="13"/>
      <c r="AI159" s="13"/>
      <c r="AN159" s="13"/>
      <c r="AS159" s="13"/>
    </row>
    <row r="160">
      <c r="E160" s="13"/>
      <c r="J160" s="13"/>
      <c r="O160" s="13"/>
      <c r="T160" s="13"/>
      <c r="Y160" s="13"/>
      <c r="AD160" s="13"/>
      <c r="AI160" s="13"/>
      <c r="AN160" s="13"/>
      <c r="AS160" s="13"/>
    </row>
    <row r="161">
      <c r="E161" s="13"/>
      <c r="J161" s="13"/>
      <c r="O161" s="13"/>
      <c r="T161" s="13"/>
      <c r="Y161" s="13"/>
      <c r="AD161" s="13"/>
      <c r="AI161" s="13"/>
      <c r="AN161" s="13"/>
      <c r="AS161" s="13"/>
    </row>
    <row r="162">
      <c r="E162" s="13"/>
      <c r="J162" s="13"/>
      <c r="O162" s="13"/>
      <c r="T162" s="13"/>
      <c r="Y162" s="13"/>
      <c r="AD162" s="13"/>
      <c r="AI162" s="13"/>
      <c r="AN162" s="13"/>
      <c r="AS162" s="13"/>
    </row>
    <row r="163">
      <c r="E163" s="13"/>
      <c r="J163" s="13"/>
      <c r="O163" s="13"/>
      <c r="T163" s="13"/>
      <c r="Y163" s="13"/>
      <c r="AD163" s="13"/>
      <c r="AI163" s="13"/>
      <c r="AN163" s="13"/>
      <c r="AS163" s="13"/>
    </row>
    <row r="164">
      <c r="E164" s="13"/>
      <c r="J164" s="13"/>
      <c r="O164" s="13"/>
      <c r="T164" s="13"/>
      <c r="Y164" s="13"/>
      <c r="AD164" s="13"/>
      <c r="AI164" s="13"/>
      <c r="AN164" s="13"/>
      <c r="AS164" s="13"/>
    </row>
    <row r="165">
      <c r="E165" s="13"/>
      <c r="J165" s="13"/>
      <c r="O165" s="13"/>
      <c r="T165" s="13"/>
      <c r="Y165" s="13"/>
      <c r="AD165" s="13"/>
      <c r="AI165" s="13"/>
      <c r="AN165" s="13"/>
      <c r="AS165" s="13"/>
    </row>
    <row r="166">
      <c r="E166" s="13"/>
      <c r="J166" s="13"/>
      <c r="O166" s="13"/>
      <c r="T166" s="13"/>
      <c r="Y166" s="13"/>
      <c r="AD166" s="13"/>
      <c r="AI166" s="13"/>
      <c r="AN166" s="13"/>
      <c r="AS166" s="13"/>
    </row>
    <row r="167">
      <c r="E167" s="13"/>
      <c r="J167" s="13"/>
      <c r="O167" s="13"/>
      <c r="T167" s="13"/>
      <c r="Y167" s="13"/>
      <c r="AD167" s="13"/>
      <c r="AI167" s="13"/>
      <c r="AN167" s="13"/>
      <c r="AS167" s="13"/>
    </row>
    <row r="168">
      <c r="E168" s="13"/>
      <c r="J168" s="13"/>
      <c r="O168" s="13"/>
      <c r="T168" s="13"/>
      <c r="Y168" s="13"/>
      <c r="AD168" s="13"/>
      <c r="AI168" s="13"/>
      <c r="AN168" s="13"/>
      <c r="AS168" s="13"/>
    </row>
    <row r="169">
      <c r="E169" s="13"/>
      <c r="J169" s="13"/>
      <c r="O169" s="13"/>
      <c r="T169" s="13"/>
      <c r="Y169" s="13"/>
      <c r="AD169" s="13"/>
      <c r="AI169" s="13"/>
      <c r="AN169" s="13"/>
      <c r="AS169" s="13"/>
    </row>
    <row r="170">
      <c r="E170" s="13"/>
      <c r="J170" s="13"/>
      <c r="O170" s="13"/>
      <c r="T170" s="13"/>
      <c r="Y170" s="13"/>
      <c r="AD170" s="13"/>
      <c r="AI170" s="13"/>
      <c r="AN170" s="13"/>
      <c r="AS170" s="13"/>
    </row>
    <row r="171">
      <c r="E171" s="13"/>
      <c r="J171" s="13"/>
      <c r="O171" s="13"/>
      <c r="T171" s="13"/>
      <c r="Y171" s="13"/>
      <c r="AD171" s="13"/>
      <c r="AI171" s="13"/>
      <c r="AN171" s="13"/>
      <c r="AS171" s="13"/>
    </row>
    <row r="172">
      <c r="E172" s="13"/>
      <c r="J172" s="13"/>
      <c r="O172" s="13"/>
      <c r="T172" s="13"/>
      <c r="Y172" s="13"/>
      <c r="AD172" s="13"/>
      <c r="AI172" s="13"/>
      <c r="AN172" s="13"/>
      <c r="AS172" s="13"/>
    </row>
    <row r="173">
      <c r="E173" s="13"/>
      <c r="J173" s="13"/>
      <c r="O173" s="13"/>
      <c r="T173" s="13"/>
      <c r="Y173" s="13"/>
      <c r="AD173" s="13"/>
      <c r="AI173" s="13"/>
      <c r="AN173" s="13"/>
      <c r="AS173" s="13"/>
    </row>
    <row r="174">
      <c r="E174" s="13"/>
      <c r="J174" s="13"/>
      <c r="O174" s="13"/>
      <c r="T174" s="13"/>
      <c r="Y174" s="13"/>
      <c r="AD174" s="13"/>
      <c r="AI174" s="13"/>
      <c r="AN174" s="13"/>
      <c r="AS174" s="13"/>
    </row>
    <row r="175">
      <c r="E175" s="13"/>
      <c r="J175" s="13"/>
      <c r="O175" s="13"/>
      <c r="T175" s="13"/>
      <c r="Y175" s="13"/>
      <c r="AD175" s="13"/>
      <c r="AI175" s="13"/>
      <c r="AN175" s="13"/>
      <c r="AS175" s="13"/>
    </row>
    <row r="176">
      <c r="E176" s="13"/>
      <c r="J176" s="13"/>
      <c r="O176" s="13"/>
      <c r="T176" s="13"/>
      <c r="Y176" s="13"/>
      <c r="AD176" s="13"/>
      <c r="AI176" s="13"/>
      <c r="AN176" s="13"/>
      <c r="AS176" s="13"/>
    </row>
    <row r="177">
      <c r="E177" s="13"/>
      <c r="J177" s="13"/>
      <c r="O177" s="13"/>
      <c r="T177" s="13"/>
      <c r="Y177" s="13"/>
      <c r="AD177" s="13"/>
      <c r="AI177" s="13"/>
      <c r="AN177" s="13"/>
      <c r="AS177" s="13"/>
    </row>
    <row r="178">
      <c r="E178" s="13"/>
      <c r="J178" s="13"/>
      <c r="O178" s="13"/>
      <c r="T178" s="13"/>
      <c r="Y178" s="13"/>
      <c r="AD178" s="13"/>
      <c r="AI178" s="13"/>
      <c r="AN178" s="13"/>
      <c r="AS178" s="13"/>
    </row>
    <row r="179">
      <c r="E179" s="13"/>
      <c r="J179" s="13"/>
      <c r="O179" s="13"/>
      <c r="T179" s="13"/>
      <c r="Y179" s="13"/>
      <c r="AD179" s="13"/>
      <c r="AI179" s="13"/>
      <c r="AN179" s="13"/>
      <c r="AS179" s="13"/>
    </row>
    <row r="180">
      <c r="E180" s="13"/>
      <c r="J180" s="13"/>
      <c r="O180" s="13"/>
      <c r="T180" s="13"/>
      <c r="Y180" s="13"/>
      <c r="AD180" s="13"/>
      <c r="AI180" s="13"/>
      <c r="AN180" s="13"/>
      <c r="AS180" s="13"/>
    </row>
    <row r="181">
      <c r="E181" s="13"/>
      <c r="J181" s="13"/>
      <c r="O181" s="13"/>
      <c r="T181" s="13"/>
      <c r="Y181" s="13"/>
      <c r="AD181" s="13"/>
      <c r="AI181" s="13"/>
      <c r="AN181" s="13"/>
      <c r="AS181" s="13"/>
    </row>
    <row r="182">
      <c r="E182" s="13"/>
      <c r="J182" s="13"/>
      <c r="O182" s="13"/>
      <c r="T182" s="13"/>
      <c r="Y182" s="13"/>
      <c r="AD182" s="13"/>
      <c r="AI182" s="13"/>
      <c r="AN182" s="13"/>
      <c r="AS182" s="13"/>
    </row>
    <row r="183">
      <c r="E183" s="13"/>
      <c r="J183" s="13"/>
      <c r="O183" s="13"/>
      <c r="T183" s="13"/>
      <c r="Y183" s="13"/>
      <c r="AD183" s="13"/>
      <c r="AI183" s="13"/>
      <c r="AN183" s="13"/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70" si="1"> EXACT(B3, LOWER(B3))</f>
        <v>0</v>
      </c>
      <c r="B3" s="39" t="s">
        <v>13</v>
      </c>
      <c r="C3" s="40">
        <v>12357.0</v>
      </c>
      <c r="D3" s="41" t="s">
        <v>1336</v>
      </c>
      <c r="E3" s="40">
        <v>1.629635661409E12</v>
      </c>
      <c r="F3" s="8" t="b">
        <f t="shared" ref="F3:F64" si="2"> EXACT(G3, LOWER(G3))</f>
        <v>0</v>
      </c>
      <c r="G3" s="39" t="s">
        <v>13</v>
      </c>
      <c r="H3" s="40">
        <v>12407.0</v>
      </c>
      <c r="I3" s="41" t="s">
        <v>1337</v>
      </c>
      <c r="J3" s="40">
        <v>1.629636044166E12</v>
      </c>
      <c r="K3" s="8" t="b">
        <f t="shared" ref="K3:K64" si="3"> EXACT(L3, LOWER(L3))</f>
        <v>0</v>
      </c>
      <c r="L3" s="39" t="s">
        <v>13</v>
      </c>
      <c r="M3" s="40">
        <v>11634.0</v>
      </c>
      <c r="N3" s="41" t="s">
        <v>1338</v>
      </c>
      <c r="O3" s="40">
        <v>1.629636537168E12</v>
      </c>
      <c r="P3" s="8" t="b">
        <f t="shared" ref="P3:P62" si="4"> EXACT(Q3, LOWER(Q3))</f>
        <v>0</v>
      </c>
      <c r="Q3" s="39" t="s">
        <v>13</v>
      </c>
      <c r="R3" s="40">
        <v>12056.0</v>
      </c>
      <c r="S3" s="41" t="s">
        <v>1339</v>
      </c>
      <c r="T3" s="40">
        <v>1.629641877581E12</v>
      </c>
      <c r="U3" s="8" t="b">
        <f t="shared" ref="U3:U70" si="5"> EXACT(V3, LOWER(V3))</f>
        <v>0</v>
      </c>
      <c r="V3" s="39" t="s">
        <v>13</v>
      </c>
      <c r="W3" s="40">
        <v>11140.0</v>
      </c>
      <c r="X3" s="41" t="s">
        <v>1340</v>
      </c>
      <c r="Y3" s="40">
        <v>1.629642414029E12</v>
      </c>
      <c r="Z3" s="8" t="b">
        <f t="shared" ref="Z3:Z70" si="6"> EXACT(AA3, LOWER(AA3))</f>
        <v>0</v>
      </c>
      <c r="AA3" s="39" t="s">
        <v>13</v>
      </c>
      <c r="AB3" s="40">
        <v>11139.0</v>
      </c>
      <c r="AC3" s="41" t="s">
        <v>1341</v>
      </c>
      <c r="AD3" s="40">
        <v>1.629642813121E12</v>
      </c>
      <c r="AE3" s="8" t="b">
        <f t="shared" ref="AE3:AE69" si="7"> EXACT(AF3, LOWER(AF3))</f>
        <v>0</v>
      </c>
      <c r="AF3" s="39" t="s">
        <v>13</v>
      </c>
      <c r="AG3" s="40">
        <v>11458.0</v>
      </c>
      <c r="AH3" s="41" t="s">
        <v>1342</v>
      </c>
      <c r="AI3" s="40">
        <v>1.629645607691E12</v>
      </c>
      <c r="AJ3" s="8" t="b">
        <f t="shared" ref="AJ3:AJ66" si="8"> EXACT(AK3, LOWER(AK3))</f>
        <v>0</v>
      </c>
      <c r="AK3" s="39" t="s">
        <v>13</v>
      </c>
      <c r="AL3" s="40">
        <v>6808.0</v>
      </c>
      <c r="AM3" s="41" t="s">
        <v>1343</v>
      </c>
      <c r="AN3" s="40">
        <v>1.629646069545E12</v>
      </c>
      <c r="AO3" s="8" t="b">
        <f t="shared" ref="AO3:AO70" si="9"> EXACT(AP3, LOWER(AP3))</f>
        <v>0</v>
      </c>
      <c r="AP3" s="39" t="s">
        <v>13</v>
      </c>
      <c r="AQ3" s="40">
        <v>11064.0</v>
      </c>
      <c r="AR3" s="41" t="s">
        <v>1344</v>
      </c>
      <c r="AS3" s="40">
        <v>1.62964654812E12</v>
      </c>
    </row>
    <row r="4">
      <c r="A4" s="8" t="b">
        <f t="shared" si="1"/>
        <v>1</v>
      </c>
      <c r="B4" s="39" t="s">
        <v>23</v>
      </c>
      <c r="C4" s="40">
        <v>115.0</v>
      </c>
      <c r="D4" s="41" t="s">
        <v>1336</v>
      </c>
      <c r="E4" s="40">
        <v>1.629635661519E12</v>
      </c>
      <c r="F4" s="8" t="b">
        <f t="shared" si="2"/>
        <v>1</v>
      </c>
      <c r="G4" s="39" t="s">
        <v>23</v>
      </c>
      <c r="H4" s="40">
        <v>170.0</v>
      </c>
      <c r="I4" s="41" t="s">
        <v>1337</v>
      </c>
      <c r="J4" s="40">
        <v>1.629636044308E12</v>
      </c>
      <c r="K4" s="8" t="b">
        <f t="shared" si="3"/>
        <v>1</v>
      </c>
      <c r="L4" s="39" t="s">
        <v>23</v>
      </c>
      <c r="M4" s="40">
        <v>79.0</v>
      </c>
      <c r="N4" s="41" t="s">
        <v>1338</v>
      </c>
      <c r="O4" s="40">
        <v>1.629636537261E12</v>
      </c>
      <c r="P4" s="8" t="b">
        <f t="shared" si="4"/>
        <v>1</v>
      </c>
      <c r="Q4" s="39" t="s">
        <v>23</v>
      </c>
      <c r="R4" s="40">
        <v>124.0</v>
      </c>
      <c r="S4" s="41" t="s">
        <v>1339</v>
      </c>
      <c r="T4" s="40">
        <v>1.629641877697E12</v>
      </c>
      <c r="U4" s="8" t="b">
        <f t="shared" si="5"/>
        <v>1</v>
      </c>
      <c r="V4" s="39" t="s">
        <v>23</v>
      </c>
      <c r="W4" s="40">
        <v>110.0</v>
      </c>
      <c r="X4" s="41" t="s">
        <v>1340</v>
      </c>
      <c r="Y4" s="40">
        <v>1.629642414138E12</v>
      </c>
      <c r="Z4" s="8" t="b">
        <f t="shared" si="6"/>
        <v>1</v>
      </c>
      <c r="AA4" s="39" t="s">
        <v>23</v>
      </c>
      <c r="AB4" s="40">
        <v>120.0</v>
      </c>
      <c r="AC4" s="41" t="s">
        <v>1341</v>
      </c>
      <c r="AD4" s="40">
        <v>1.629642813237E12</v>
      </c>
      <c r="AE4" s="8" t="b">
        <f t="shared" si="7"/>
        <v>1</v>
      </c>
      <c r="AF4" s="39" t="s">
        <v>23</v>
      </c>
      <c r="AG4" s="40">
        <v>98.0</v>
      </c>
      <c r="AH4" s="41" t="s">
        <v>1342</v>
      </c>
      <c r="AI4" s="40">
        <v>1.629645607804E12</v>
      </c>
      <c r="AJ4" s="8" t="b">
        <f t="shared" si="8"/>
        <v>1</v>
      </c>
      <c r="AK4" s="39" t="s">
        <v>23</v>
      </c>
      <c r="AL4" s="40">
        <v>106.0</v>
      </c>
      <c r="AM4" s="41" t="s">
        <v>1343</v>
      </c>
      <c r="AN4" s="40">
        <v>1.629646069652E12</v>
      </c>
      <c r="AO4" s="8" t="b">
        <f t="shared" si="9"/>
        <v>1</v>
      </c>
      <c r="AP4" s="39" t="s">
        <v>23</v>
      </c>
      <c r="AQ4" s="40">
        <v>70.0</v>
      </c>
      <c r="AR4" s="41" t="s">
        <v>1344</v>
      </c>
      <c r="AS4" s="40">
        <v>1.629646548202E12</v>
      </c>
    </row>
    <row r="5">
      <c r="A5" s="8" t="b">
        <f t="shared" si="1"/>
        <v>1</v>
      </c>
      <c r="B5" s="39" t="s">
        <v>24</v>
      </c>
      <c r="C5" s="40">
        <v>375.0</v>
      </c>
      <c r="D5" s="41" t="s">
        <v>1336</v>
      </c>
      <c r="E5" s="40">
        <v>1.629635661896E12</v>
      </c>
      <c r="F5" s="8" t="b">
        <f t="shared" si="2"/>
        <v>1</v>
      </c>
      <c r="G5" s="39" t="s">
        <v>24</v>
      </c>
      <c r="H5" s="40">
        <v>359.0</v>
      </c>
      <c r="I5" s="41" t="s">
        <v>1337</v>
      </c>
      <c r="J5" s="40">
        <v>1.629636044671E12</v>
      </c>
      <c r="K5" s="8" t="b">
        <f t="shared" si="3"/>
        <v>1</v>
      </c>
      <c r="L5" s="39" t="s">
        <v>24</v>
      </c>
      <c r="M5" s="40">
        <v>318.0</v>
      </c>
      <c r="N5" s="41" t="s">
        <v>1338</v>
      </c>
      <c r="O5" s="40">
        <v>1.629636537558E12</v>
      </c>
      <c r="P5" s="8" t="b">
        <f t="shared" si="4"/>
        <v>1</v>
      </c>
      <c r="Q5" s="39" t="s">
        <v>24</v>
      </c>
      <c r="R5" s="40">
        <v>390.0</v>
      </c>
      <c r="S5" s="41" t="s">
        <v>1345</v>
      </c>
      <c r="T5" s="40">
        <v>1.629641878092E12</v>
      </c>
      <c r="U5" s="8" t="b">
        <f t="shared" si="5"/>
        <v>1</v>
      </c>
      <c r="V5" s="39" t="s">
        <v>24</v>
      </c>
      <c r="W5" s="40">
        <v>360.0</v>
      </c>
      <c r="X5" s="41" t="s">
        <v>1340</v>
      </c>
      <c r="Y5" s="40">
        <v>1.629642414482E12</v>
      </c>
      <c r="Z5" s="8" t="b">
        <f t="shared" si="6"/>
        <v>1</v>
      </c>
      <c r="AA5" s="39" t="s">
        <v>24</v>
      </c>
      <c r="AB5" s="40">
        <v>429.0</v>
      </c>
      <c r="AC5" s="41" t="s">
        <v>1341</v>
      </c>
      <c r="AD5" s="40">
        <v>1.629642813673E12</v>
      </c>
      <c r="AE5" s="8" t="b">
        <f t="shared" si="7"/>
        <v>1</v>
      </c>
      <c r="AF5" s="39" t="s">
        <v>24</v>
      </c>
      <c r="AG5" s="40">
        <v>399.0</v>
      </c>
      <c r="AH5" s="41" t="s">
        <v>1346</v>
      </c>
      <c r="AI5" s="40">
        <v>1.6296456082E12</v>
      </c>
      <c r="AJ5" s="8" t="b">
        <f t="shared" si="8"/>
        <v>1</v>
      </c>
      <c r="AK5" s="39" t="s">
        <v>24</v>
      </c>
      <c r="AL5" s="40">
        <v>468.0</v>
      </c>
      <c r="AM5" s="41" t="s">
        <v>1347</v>
      </c>
      <c r="AN5" s="40">
        <v>1.629646070113E12</v>
      </c>
      <c r="AO5" s="8" t="b">
        <f t="shared" si="9"/>
        <v>1</v>
      </c>
      <c r="AP5" s="39" t="s">
        <v>24</v>
      </c>
      <c r="AQ5" s="40">
        <v>460.0</v>
      </c>
      <c r="AR5" s="41" t="s">
        <v>1344</v>
      </c>
      <c r="AS5" s="40">
        <v>1.629646548646E12</v>
      </c>
    </row>
    <row r="6">
      <c r="A6" s="8" t="b">
        <f t="shared" si="1"/>
        <v>1</v>
      </c>
      <c r="B6" s="39" t="s">
        <v>29</v>
      </c>
      <c r="C6" s="40">
        <v>143.0</v>
      </c>
      <c r="D6" s="41" t="s">
        <v>1348</v>
      </c>
      <c r="E6" s="40">
        <v>1.629635662043E12</v>
      </c>
      <c r="F6" s="8" t="b">
        <f t="shared" si="2"/>
        <v>1</v>
      </c>
      <c r="G6" s="39" t="s">
        <v>29</v>
      </c>
      <c r="H6" s="40">
        <v>151.0</v>
      </c>
      <c r="I6" s="41" t="s">
        <v>1337</v>
      </c>
      <c r="J6" s="40">
        <v>1.62963604482E12</v>
      </c>
      <c r="K6" s="8" t="b">
        <f t="shared" si="3"/>
        <v>1</v>
      </c>
      <c r="L6" s="39" t="s">
        <v>29</v>
      </c>
      <c r="M6" s="40">
        <v>142.0</v>
      </c>
      <c r="N6" s="41" t="s">
        <v>1338</v>
      </c>
      <c r="O6" s="40">
        <v>1.629636537697E12</v>
      </c>
      <c r="P6" s="8" t="b">
        <f t="shared" si="4"/>
        <v>1</v>
      </c>
      <c r="Q6" s="39" t="s">
        <v>29</v>
      </c>
      <c r="R6" s="40">
        <v>167.0</v>
      </c>
      <c r="S6" s="41" t="s">
        <v>1345</v>
      </c>
      <c r="T6" s="40">
        <v>1.62964187826E12</v>
      </c>
      <c r="U6" s="8" t="b">
        <f t="shared" si="5"/>
        <v>1</v>
      </c>
      <c r="V6" s="39" t="s">
        <v>29</v>
      </c>
      <c r="W6" s="40">
        <v>268.0</v>
      </c>
      <c r="X6" s="41" t="s">
        <v>1340</v>
      </c>
      <c r="Y6" s="40">
        <v>1.629642414749E12</v>
      </c>
      <c r="Z6" s="8" t="b">
        <f t="shared" si="6"/>
        <v>1</v>
      </c>
      <c r="AA6" s="39" t="s">
        <v>29</v>
      </c>
      <c r="AB6" s="40">
        <v>134.0</v>
      </c>
      <c r="AC6" s="41" t="s">
        <v>1341</v>
      </c>
      <c r="AD6" s="40">
        <v>1.629642813799E12</v>
      </c>
      <c r="AE6" s="8" t="b">
        <f t="shared" si="7"/>
        <v>1</v>
      </c>
      <c r="AF6" s="39" t="s">
        <v>29</v>
      </c>
      <c r="AG6" s="40">
        <v>192.0</v>
      </c>
      <c r="AH6" s="41" t="s">
        <v>1346</v>
      </c>
      <c r="AI6" s="40">
        <v>1.629645608392E12</v>
      </c>
      <c r="AJ6" s="8" t="b">
        <f t="shared" si="8"/>
        <v>1</v>
      </c>
      <c r="AK6" s="39" t="s">
        <v>29</v>
      </c>
      <c r="AL6" s="40">
        <v>150.0</v>
      </c>
      <c r="AM6" s="41" t="s">
        <v>1347</v>
      </c>
      <c r="AN6" s="40">
        <v>1.629646070265E12</v>
      </c>
      <c r="AO6" s="8" t="b">
        <f t="shared" si="9"/>
        <v>1</v>
      </c>
      <c r="AP6" s="39" t="s">
        <v>29</v>
      </c>
      <c r="AQ6" s="40">
        <v>319.0</v>
      </c>
      <c r="AR6" s="41" t="s">
        <v>1344</v>
      </c>
      <c r="AS6" s="40">
        <v>1.629646548967E12</v>
      </c>
    </row>
    <row r="7">
      <c r="A7" s="8" t="b">
        <f t="shared" si="1"/>
        <v>1</v>
      </c>
      <c r="B7" s="39" t="s">
        <v>31</v>
      </c>
      <c r="C7" s="40">
        <v>267.0</v>
      </c>
      <c r="D7" s="41" t="s">
        <v>1348</v>
      </c>
      <c r="E7" s="40">
        <v>1.629635662304E12</v>
      </c>
      <c r="F7" s="8" t="b">
        <f t="shared" si="2"/>
        <v>1</v>
      </c>
      <c r="G7" s="39" t="s">
        <v>31</v>
      </c>
      <c r="H7" s="40">
        <v>234.0</v>
      </c>
      <c r="I7" s="41" t="s">
        <v>1349</v>
      </c>
      <c r="J7" s="40">
        <v>1.629636045057E12</v>
      </c>
      <c r="K7" s="8" t="b">
        <f t="shared" si="3"/>
        <v>1</v>
      </c>
      <c r="L7" s="39" t="s">
        <v>31</v>
      </c>
      <c r="M7" s="40">
        <v>302.0</v>
      </c>
      <c r="N7" s="41" t="s">
        <v>1350</v>
      </c>
      <c r="O7" s="40">
        <v>1.629636538002E12</v>
      </c>
      <c r="P7" s="8" t="b">
        <f t="shared" si="4"/>
        <v>1</v>
      </c>
      <c r="Q7" s="39" t="s">
        <v>31</v>
      </c>
      <c r="R7" s="40">
        <v>377.0</v>
      </c>
      <c r="S7" s="41" t="s">
        <v>1345</v>
      </c>
      <c r="T7" s="40">
        <v>1.629641878635E12</v>
      </c>
      <c r="U7" s="8" t="b">
        <f t="shared" si="5"/>
        <v>1</v>
      </c>
      <c r="V7" s="39" t="s">
        <v>31</v>
      </c>
      <c r="W7" s="40">
        <v>1083.0</v>
      </c>
      <c r="X7" s="41" t="s">
        <v>1351</v>
      </c>
      <c r="Y7" s="40">
        <v>1.629642415847E12</v>
      </c>
      <c r="Z7" s="8" t="b">
        <f t="shared" si="6"/>
        <v>1</v>
      </c>
      <c r="AA7" s="39" t="s">
        <v>31</v>
      </c>
      <c r="AB7" s="40">
        <v>258.0</v>
      </c>
      <c r="AC7" s="41" t="s">
        <v>1352</v>
      </c>
      <c r="AD7" s="40">
        <v>1.629642814058E12</v>
      </c>
      <c r="AE7" s="8" t="b">
        <f t="shared" si="7"/>
        <v>1</v>
      </c>
      <c r="AF7" s="39" t="s">
        <v>31</v>
      </c>
      <c r="AG7" s="40">
        <v>469.0</v>
      </c>
      <c r="AH7" s="41" t="s">
        <v>1346</v>
      </c>
      <c r="AI7" s="40">
        <v>1.629645608845E12</v>
      </c>
      <c r="AJ7" s="8" t="b">
        <f t="shared" si="8"/>
        <v>1</v>
      </c>
      <c r="AK7" s="39" t="s">
        <v>31</v>
      </c>
      <c r="AL7" s="40">
        <v>334.0</v>
      </c>
      <c r="AM7" s="41" t="s">
        <v>1347</v>
      </c>
      <c r="AN7" s="40">
        <v>1.629646070597E12</v>
      </c>
      <c r="AO7" s="8" t="b">
        <f t="shared" si="9"/>
        <v>1</v>
      </c>
      <c r="AP7" s="39" t="s">
        <v>37</v>
      </c>
      <c r="AQ7" s="40">
        <v>175.0</v>
      </c>
      <c r="AR7" s="41" t="s">
        <v>1353</v>
      </c>
      <c r="AS7" s="40">
        <v>1.62964654916E12</v>
      </c>
    </row>
    <row r="8">
      <c r="A8" s="8" t="b">
        <f t="shared" si="1"/>
        <v>1</v>
      </c>
      <c r="B8" s="39" t="s">
        <v>35</v>
      </c>
      <c r="C8" s="40">
        <v>143.0</v>
      </c>
      <c r="D8" s="41" t="s">
        <v>1348</v>
      </c>
      <c r="E8" s="40">
        <v>1.629635662449E12</v>
      </c>
      <c r="F8" s="8" t="b">
        <f t="shared" si="2"/>
        <v>1</v>
      </c>
      <c r="G8" s="39" t="s">
        <v>35</v>
      </c>
      <c r="H8" s="40">
        <v>142.0</v>
      </c>
      <c r="I8" s="41" t="s">
        <v>1349</v>
      </c>
      <c r="J8" s="40">
        <v>1.629636045195E12</v>
      </c>
      <c r="K8" s="8" t="b">
        <f t="shared" si="3"/>
        <v>1</v>
      </c>
      <c r="L8" s="39" t="s">
        <v>35</v>
      </c>
      <c r="M8" s="40">
        <v>142.0</v>
      </c>
      <c r="N8" s="41" t="s">
        <v>1350</v>
      </c>
      <c r="O8" s="40">
        <v>1.629636538147E12</v>
      </c>
      <c r="P8" s="8" t="b">
        <f t="shared" si="4"/>
        <v>1</v>
      </c>
      <c r="Q8" s="39" t="s">
        <v>35</v>
      </c>
      <c r="R8" s="40">
        <v>143.0</v>
      </c>
      <c r="S8" s="41" t="s">
        <v>1345</v>
      </c>
      <c r="T8" s="40">
        <v>1.629641878779E12</v>
      </c>
      <c r="U8" s="8" t="b">
        <f t="shared" si="5"/>
        <v>1</v>
      </c>
      <c r="V8" s="39" t="s">
        <v>35</v>
      </c>
      <c r="W8" s="40">
        <v>97.0</v>
      </c>
      <c r="X8" s="41" t="s">
        <v>1351</v>
      </c>
      <c r="Y8" s="40">
        <v>1.62964241593E12</v>
      </c>
      <c r="Z8" s="8" t="b">
        <f t="shared" si="6"/>
        <v>1</v>
      </c>
      <c r="AA8" s="39" t="s">
        <v>35</v>
      </c>
      <c r="AB8" s="40">
        <v>145.0</v>
      </c>
      <c r="AC8" s="41" t="s">
        <v>1352</v>
      </c>
      <c r="AD8" s="40">
        <v>1.629642814204E12</v>
      </c>
      <c r="AE8" s="8" t="b">
        <f t="shared" si="7"/>
        <v>1</v>
      </c>
      <c r="AF8" s="39" t="s">
        <v>35</v>
      </c>
      <c r="AG8" s="40">
        <v>132.0</v>
      </c>
      <c r="AH8" s="41" t="s">
        <v>1346</v>
      </c>
      <c r="AI8" s="40">
        <v>1.629645608987E12</v>
      </c>
      <c r="AJ8" s="8" t="b">
        <f t="shared" si="8"/>
        <v>1</v>
      </c>
      <c r="AK8" s="39" t="s">
        <v>35</v>
      </c>
      <c r="AL8" s="40">
        <v>181.0</v>
      </c>
      <c r="AM8" s="41" t="s">
        <v>1347</v>
      </c>
      <c r="AN8" s="40">
        <v>1.629646070783E12</v>
      </c>
      <c r="AO8" s="8" t="b">
        <f t="shared" si="9"/>
        <v>1</v>
      </c>
      <c r="AP8" s="39" t="s">
        <v>35</v>
      </c>
      <c r="AQ8" s="40">
        <v>142.0</v>
      </c>
      <c r="AR8" s="41" t="s">
        <v>1353</v>
      </c>
      <c r="AS8" s="40">
        <v>1.629646549285E12</v>
      </c>
    </row>
    <row r="9">
      <c r="A9" s="8" t="b">
        <f t="shared" si="1"/>
        <v>1</v>
      </c>
      <c r="B9" s="39" t="s">
        <v>37</v>
      </c>
      <c r="C9" s="40">
        <v>133.0</v>
      </c>
      <c r="D9" s="41" t="s">
        <v>1348</v>
      </c>
      <c r="E9" s="40">
        <v>1.629635662582E12</v>
      </c>
      <c r="F9" s="8" t="b">
        <f t="shared" si="2"/>
        <v>1</v>
      </c>
      <c r="G9" s="39" t="s">
        <v>37</v>
      </c>
      <c r="H9" s="40">
        <v>169.0</v>
      </c>
      <c r="I9" s="41" t="s">
        <v>1349</v>
      </c>
      <c r="J9" s="40">
        <v>1.629636045365E12</v>
      </c>
      <c r="K9" s="8" t="b">
        <f t="shared" si="3"/>
        <v>1</v>
      </c>
      <c r="L9" s="39" t="s">
        <v>37</v>
      </c>
      <c r="M9" s="40">
        <v>184.0</v>
      </c>
      <c r="N9" s="41" t="s">
        <v>1350</v>
      </c>
      <c r="O9" s="40">
        <v>1.629636538346E12</v>
      </c>
      <c r="P9" s="8" t="b">
        <f t="shared" si="4"/>
        <v>1</v>
      </c>
      <c r="Q9" s="39" t="s">
        <v>37</v>
      </c>
      <c r="R9" s="40">
        <v>160.0</v>
      </c>
      <c r="S9" s="41" t="s">
        <v>1345</v>
      </c>
      <c r="T9" s="40">
        <v>1.629641878939E12</v>
      </c>
      <c r="U9" s="8" t="b">
        <f t="shared" si="5"/>
        <v>1</v>
      </c>
      <c r="V9" s="39" t="s">
        <v>37</v>
      </c>
      <c r="W9" s="40">
        <v>192.0</v>
      </c>
      <c r="X9" s="41" t="s">
        <v>1354</v>
      </c>
      <c r="Y9" s="40">
        <v>1.629642416121E12</v>
      </c>
      <c r="Z9" s="8" t="b">
        <f t="shared" si="6"/>
        <v>1</v>
      </c>
      <c r="AA9" s="39" t="s">
        <v>37</v>
      </c>
      <c r="AB9" s="40">
        <v>150.0</v>
      </c>
      <c r="AC9" s="41" t="s">
        <v>1352</v>
      </c>
      <c r="AD9" s="40">
        <v>1.629642814351E12</v>
      </c>
      <c r="AE9" s="8" t="b">
        <f t="shared" si="7"/>
        <v>1</v>
      </c>
      <c r="AF9" s="39" t="s">
        <v>37</v>
      </c>
      <c r="AG9" s="40">
        <v>154.0</v>
      </c>
      <c r="AH9" s="41" t="s">
        <v>1355</v>
      </c>
      <c r="AI9" s="40">
        <v>1.62964560913E12</v>
      </c>
      <c r="AJ9" s="8" t="b">
        <f t="shared" si="8"/>
        <v>1</v>
      </c>
      <c r="AK9" s="39" t="s">
        <v>37</v>
      </c>
      <c r="AL9" s="40">
        <v>129.0</v>
      </c>
      <c r="AM9" s="41" t="s">
        <v>1347</v>
      </c>
      <c r="AN9" s="40">
        <v>1.629646070911E12</v>
      </c>
      <c r="AO9" s="8" t="b">
        <f t="shared" si="9"/>
        <v>1</v>
      </c>
      <c r="AP9" s="39" t="s">
        <v>37</v>
      </c>
      <c r="AQ9" s="40">
        <v>483.0</v>
      </c>
      <c r="AR9" s="41" t="s">
        <v>1353</v>
      </c>
      <c r="AS9" s="40">
        <v>1.629646549792E12</v>
      </c>
    </row>
    <row r="10">
      <c r="A10" s="8" t="b">
        <f t="shared" si="1"/>
        <v>1</v>
      </c>
      <c r="B10" s="39" t="s">
        <v>41</v>
      </c>
      <c r="C10" s="40">
        <v>425.0</v>
      </c>
      <c r="D10" s="41" t="s">
        <v>1356</v>
      </c>
      <c r="E10" s="40">
        <v>1.629635663006E12</v>
      </c>
      <c r="F10" s="8" t="b">
        <f t="shared" si="2"/>
        <v>1</v>
      </c>
      <c r="G10" s="39" t="s">
        <v>41</v>
      </c>
      <c r="H10" s="40">
        <v>1473.0</v>
      </c>
      <c r="I10" s="41" t="s">
        <v>1357</v>
      </c>
      <c r="J10" s="40">
        <v>1.629636046838E12</v>
      </c>
      <c r="K10" s="8" t="b">
        <f t="shared" si="3"/>
        <v>1</v>
      </c>
      <c r="L10" s="39" t="s">
        <v>41</v>
      </c>
      <c r="M10" s="40">
        <v>432.0</v>
      </c>
      <c r="N10" s="41" t="s">
        <v>1350</v>
      </c>
      <c r="O10" s="40">
        <v>1.629636538762E12</v>
      </c>
      <c r="P10" s="8" t="b">
        <f t="shared" si="4"/>
        <v>1</v>
      </c>
      <c r="Q10" s="39" t="s">
        <v>41</v>
      </c>
      <c r="R10" s="40">
        <v>555.0</v>
      </c>
      <c r="S10" s="41" t="s">
        <v>1358</v>
      </c>
      <c r="T10" s="40">
        <v>1.629641879495E12</v>
      </c>
      <c r="U10" s="8" t="b">
        <f t="shared" si="5"/>
        <v>1</v>
      </c>
      <c r="V10" s="39" t="s">
        <v>41</v>
      </c>
      <c r="W10" s="40">
        <v>691.0</v>
      </c>
      <c r="X10" s="41" t="s">
        <v>1354</v>
      </c>
      <c r="Y10" s="40">
        <v>1.629642416816E12</v>
      </c>
      <c r="Z10" s="8" t="b">
        <f t="shared" si="6"/>
        <v>1</v>
      </c>
      <c r="AA10" s="39" t="s">
        <v>41</v>
      </c>
      <c r="AB10" s="40">
        <v>515.0</v>
      </c>
      <c r="AC10" s="41" t="s">
        <v>1352</v>
      </c>
      <c r="AD10" s="40">
        <v>1.629642814875E12</v>
      </c>
      <c r="AE10" s="8" t="b">
        <f t="shared" si="7"/>
        <v>1</v>
      </c>
      <c r="AF10" s="39" t="s">
        <v>41</v>
      </c>
      <c r="AG10" s="40">
        <v>538.0</v>
      </c>
      <c r="AH10" s="41" t="s">
        <v>1355</v>
      </c>
      <c r="AI10" s="40">
        <v>1.629645609672E12</v>
      </c>
      <c r="AJ10" s="8" t="b">
        <f t="shared" si="8"/>
        <v>1</v>
      </c>
      <c r="AK10" s="39" t="s">
        <v>41</v>
      </c>
      <c r="AL10" s="40">
        <v>1000.0</v>
      </c>
      <c r="AM10" s="41" t="s">
        <v>1359</v>
      </c>
      <c r="AN10" s="40">
        <v>1.629646071911E12</v>
      </c>
      <c r="AO10" s="8" t="b">
        <f t="shared" si="9"/>
        <v>1</v>
      </c>
      <c r="AP10" s="39" t="s">
        <v>29</v>
      </c>
      <c r="AQ10" s="40">
        <v>133.0</v>
      </c>
      <c r="AR10" s="41" t="s">
        <v>1353</v>
      </c>
      <c r="AS10" s="40">
        <v>1.629646549911E12</v>
      </c>
    </row>
    <row r="11">
      <c r="A11" s="8" t="b">
        <f t="shared" si="1"/>
        <v>1</v>
      </c>
      <c r="B11" s="39" t="s">
        <v>47</v>
      </c>
      <c r="C11" s="40">
        <v>82.0</v>
      </c>
      <c r="D11" s="41" t="s">
        <v>1356</v>
      </c>
      <c r="E11" s="40">
        <v>1.629635663098E12</v>
      </c>
      <c r="F11" s="8" t="b">
        <f t="shared" si="2"/>
        <v>1</v>
      </c>
      <c r="G11" s="39" t="s">
        <v>47</v>
      </c>
      <c r="H11" s="40">
        <v>183.0</v>
      </c>
      <c r="I11" s="41" t="s">
        <v>1360</v>
      </c>
      <c r="J11" s="40">
        <v>1.62963604702E12</v>
      </c>
      <c r="K11" s="8" t="b">
        <f t="shared" si="3"/>
        <v>1</v>
      </c>
      <c r="L11" s="39" t="s">
        <v>47</v>
      </c>
      <c r="M11" s="40">
        <v>93.0</v>
      </c>
      <c r="N11" s="41" t="s">
        <v>1350</v>
      </c>
      <c r="O11" s="40">
        <v>1.629636538861E12</v>
      </c>
      <c r="P11" s="8" t="b">
        <f t="shared" si="4"/>
        <v>1</v>
      </c>
      <c r="Q11" s="39" t="s">
        <v>47</v>
      </c>
      <c r="R11" s="40">
        <v>163.0</v>
      </c>
      <c r="S11" s="41" t="s">
        <v>1358</v>
      </c>
      <c r="T11" s="40">
        <v>1.629641879655E12</v>
      </c>
      <c r="U11" s="8" t="b">
        <f t="shared" si="5"/>
        <v>1</v>
      </c>
      <c r="V11" s="39" t="s">
        <v>47</v>
      </c>
      <c r="W11" s="40">
        <v>137.0</v>
      </c>
      <c r="X11" s="41" t="s">
        <v>1354</v>
      </c>
      <c r="Y11" s="40">
        <v>1.629642416952E12</v>
      </c>
      <c r="Z11" s="8" t="b">
        <f t="shared" si="6"/>
        <v>1</v>
      </c>
      <c r="AA11" s="39" t="s">
        <v>47</v>
      </c>
      <c r="AB11" s="40">
        <v>136.0</v>
      </c>
      <c r="AC11" s="41" t="s">
        <v>1361</v>
      </c>
      <c r="AD11" s="40">
        <v>1.629642815002E12</v>
      </c>
      <c r="AE11" s="8" t="b">
        <f t="shared" si="7"/>
        <v>1</v>
      </c>
      <c r="AF11" s="39" t="s">
        <v>47</v>
      </c>
      <c r="AG11" s="40">
        <v>185.0</v>
      </c>
      <c r="AH11" s="41" t="s">
        <v>1355</v>
      </c>
      <c r="AI11" s="40">
        <v>1.629645609854E12</v>
      </c>
      <c r="AJ11" s="8" t="b">
        <f t="shared" si="8"/>
        <v>1</v>
      </c>
      <c r="AK11" s="39" t="s">
        <v>47</v>
      </c>
      <c r="AL11" s="40">
        <v>975.0</v>
      </c>
      <c r="AM11" s="41" t="s">
        <v>1362</v>
      </c>
      <c r="AN11" s="40">
        <v>1.629646072887E12</v>
      </c>
      <c r="AO11" s="8" t="b">
        <f t="shared" si="9"/>
        <v>1</v>
      </c>
      <c r="AP11" s="39" t="s">
        <v>31</v>
      </c>
      <c r="AQ11" s="40">
        <v>540.0</v>
      </c>
      <c r="AR11" s="41" t="s">
        <v>1363</v>
      </c>
      <c r="AS11" s="40">
        <v>1.62964655044E12</v>
      </c>
    </row>
    <row r="12">
      <c r="A12" s="8" t="b">
        <f t="shared" si="1"/>
        <v>1</v>
      </c>
      <c r="B12" s="39" t="s">
        <v>37</v>
      </c>
      <c r="C12" s="40">
        <v>422.0</v>
      </c>
      <c r="D12" s="41" t="s">
        <v>1356</v>
      </c>
      <c r="E12" s="40">
        <v>1.629635663509E12</v>
      </c>
      <c r="F12" s="8" t="b">
        <f t="shared" si="2"/>
        <v>1</v>
      </c>
      <c r="G12" s="39" t="s">
        <v>37</v>
      </c>
      <c r="H12" s="40">
        <v>1017.0</v>
      </c>
      <c r="I12" s="41" t="s">
        <v>1364</v>
      </c>
      <c r="J12" s="40">
        <v>1.629636048039E12</v>
      </c>
      <c r="K12" s="8" t="b">
        <f t="shared" si="3"/>
        <v>1</v>
      </c>
      <c r="L12" s="39" t="s">
        <v>37</v>
      </c>
      <c r="M12" s="40">
        <v>739.0</v>
      </c>
      <c r="N12" s="41" t="s">
        <v>1365</v>
      </c>
      <c r="O12" s="40">
        <v>1.629636539595E12</v>
      </c>
      <c r="P12" s="8" t="b">
        <f t="shared" si="4"/>
        <v>0</v>
      </c>
      <c r="Q12" s="39" t="s">
        <v>49</v>
      </c>
      <c r="R12" s="40">
        <v>1489.0</v>
      </c>
      <c r="S12" s="41" t="s">
        <v>1366</v>
      </c>
      <c r="T12" s="40">
        <v>1.629641881155E12</v>
      </c>
      <c r="U12" s="8" t="b">
        <f t="shared" si="5"/>
        <v>0</v>
      </c>
      <c r="V12" s="39" t="s">
        <v>49</v>
      </c>
      <c r="W12" s="40">
        <v>1046.0</v>
      </c>
      <c r="X12" s="41" t="s">
        <v>1367</v>
      </c>
      <c r="Y12" s="40">
        <v>1.629642417996E12</v>
      </c>
      <c r="Z12" s="8" t="b">
        <f t="shared" si="6"/>
        <v>0</v>
      </c>
      <c r="AA12" s="39" t="s">
        <v>49</v>
      </c>
      <c r="AB12" s="40">
        <v>2887.0</v>
      </c>
      <c r="AC12" s="41" t="s">
        <v>1368</v>
      </c>
      <c r="AD12" s="40">
        <v>1.629642817892E12</v>
      </c>
      <c r="AE12" s="8" t="b">
        <f t="shared" si="7"/>
        <v>0</v>
      </c>
      <c r="AF12" s="39" t="s">
        <v>49</v>
      </c>
      <c r="AG12" s="40">
        <v>1419.0</v>
      </c>
      <c r="AH12" s="41" t="s">
        <v>1369</v>
      </c>
      <c r="AI12" s="40">
        <v>1.629645611273E12</v>
      </c>
      <c r="AJ12" s="8" t="b">
        <f t="shared" si="8"/>
        <v>0</v>
      </c>
      <c r="AK12" s="39" t="s">
        <v>49</v>
      </c>
      <c r="AL12" s="40">
        <v>701.0</v>
      </c>
      <c r="AM12" s="41" t="s">
        <v>1370</v>
      </c>
      <c r="AN12" s="40">
        <v>1.629646073601E12</v>
      </c>
      <c r="AO12" s="8" t="b">
        <f t="shared" si="9"/>
        <v>1</v>
      </c>
      <c r="AP12" s="39" t="s">
        <v>35</v>
      </c>
      <c r="AQ12" s="40">
        <v>134.0</v>
      </c>
      <c r="AR12" s="41" t="s">
        <v>1363</v>
      </c>
      <c r="AS12" s="40">
        <v>1.629646550579E12</v>
      </c>
    </row>
    <row r="13">
      <c r="A13" s="8" t="b">
        <f t="shared" si="1"/>
        <v>1</v>
      </c>
      <c r="B13" s="39" t="s">
        <v>35</v>
      </c>
      <c r="C13" s="40">
        <v>91.0</v>
      </c>
      <c r="D13" s="41" t="s">
        <v>1356</v>
      </c>
      <c r="E13" s="40">
        <v>1.629635663602E12</v>
      </c>
      <c r="F13" s="8" t="b">
        <f t="shared" si="2"/>
        <v>1</v>
      </c>
      <c r="G13" s="39" t="s">
        <v>35</v>
      </c>
      <c r="H13" s="40">
        <v>30.0</v>
      </c>
      <c r="I13" s="41" t="s">
        <v>1364</v>
      </c>
      <c r="J13" s="40">
        <v>1.629636048067E12</v>
      </c>
      <c r="K13" s="8" t="b">
        <f t="shared" si="3"/>
        <v>1</v>
      </c>
      <c r="L13" s="39" t="s">
        <v>35</v>
      </c>
      <c r="M13" s="40">
        <v>75.0</v>
      </c>
      <c r="N13" s="41" t="s">
        <v>1365</v>
      </c>
      <c r="O13" s="40">
        <v>1.629636539667E12</v>
      </c>
      <c r="P13" s="8" t="b">
        <f t="shared" si="4"/>
        <v>1</v>
      </c>
      <c r="Q13" s="39" t="s">
        <v>55</v>
      </c>
      <c r="R13" s="40">
        <v>886.0</v>
      </c>
      <c r="S13" s="41" t="s">
        <v>1371</v>
      </c>
      <c r="T13" s="40">
        <v>1.629641882039E12</v>
      </c>
      <c r="U13" s="8" t="b">
        <f t="shared" si="5"/>
        <v>1</v>
      </c>
      <c r="V13" s="39" t="s">
        <v>55</v>
      </c>
      <c r="W13" s="40">
        <v>1341.0</v>
      </c>
      <c r="X13" s="41" t="s">
        <v>1372</v>
      </c>
      <c r="Y13" s="40">
        <v>1.629642419341E12</v>
      </c>
      <c r="Z13" s="8" t="b">
        <f t="shared" si="6"/>
        <v>1</v>
      </c>
      <c r="AA13" s="39" t="s">
        <v>55</v>
      </c>
      <c r="AB13" s="40">
        <v>1214.0</v>
      </c>
      <c r="AC13" s="41" t="s">
        <v>1373</v>
      </c>
      <c r="AD13" s="40">
        <v>1.629642819112E12</v>
      </c>
      <c r="AE13" s="8" t="b">
        <f t="shared" si="7"/>
        <v>1</v>
      </c>
      <c r="AF13" s="39" t="s">
        <v>41</v>
      </c>
      <c r="AG13" s="40">
        <v>1854.0</v>
      </c>
      <c r="AH13" s="41" t="s">
        <v>1374</v>
      </c>
      <c r="AI13" s="40">
        <v>1.629645613129E12</v>
      </c>
      <c r="AJ13" s="8" t="b">
        <f t="shared" si="8"/>
        <v>1</v>
      </c>
      <c r="AK13" s="39" t="s">
        <v>55</v>
      </c>
      <c r="AL13" s="40">
        <v>1617.0</v>
      </c>
      <c r="AM13" s="41" t="s">
        <v>1375</v>
      </c>
      <c r="AN13" s="40">
        <v>1.629646075207E12</v>
      </c>
      <c r="AO13" s="8" t="b">
        <f t="shared" si="9"/>
        <v>1</v>
      </c>
      <c r="AP13" s="39" t="s">
        <v>37</v>
      </c>
      <c r="AQ13" s="40">
        <v>149.0</v>
      </c>
      <c r="AR13" s="41" t="s">
        <v>1363</v>
      </c>
      <c r="AS13" s="40">
        <v>1.629646550724E12</v>
      </c>
    </row>
    <row r="14">
      <c r="A14" s="8" t="b">
        <f t="shared" si="1"/>
        <v>1</v>
      </c>
      <c r="B14" s="39" t="s">
        <v>26</v>
      </c>
      <c r="C14" s="40">
        <v>185.0</v>
      </c>
      <c r="D14" s="41" t="s">
        <v>1356</v>
      </c>
      <c r="E14" s="40">
        <v>1.62963566379E12</v>
      </c>
      <c r="F14" s="8" t="b">
        <f t="shared" si="2"/>
        <v>1</v>
      </c>
      <c r="G14" s="39" t="s">
        <v>26</v>
      </c>
      <c r="H14" s="40">
        <v>183.0</v>
      </c>
      <c r="I14" s="41" t="s">
        <v>1364</v>
      </c>
      <c r="J14" s="40">
        <v>1.629636048253E12</v>
      </c>
      <c r="K14" s="8" t="b">
        <f t="shared" si="3"/>
        <v>1</v>
      </c>
      <c r="L14" s="39" t="s">
        <v>26</v>
      </c>
      <c r="M14" s="40">
        <v>148.0</v>
      </c>
      <c r="N14" s="41" t="s">
        <v>1365</v>
      </c>
      <c r="O14" s="40">
        <v>1.629636539815E12</v>
      </c>
      <c r="P14" s="8" t="b">
        <f t="shared" si="4"/>
        <v>1</v>
      </c>
      <c r="Q14" s="39" t="s">
        <v>23</v>
      </c>
      <c r="R14" s="40">
        <v>428.0</v>
      </c>
      <c r="S14" s="41" t="s">
        <v>1371</v>
      </c>
      <c r="T14" s="40">
        <v>1.629641882462E12</v>
      </c>
      <c r="U14" s="8" t="b">
        <f t="shared" si="5"/>
        <v>1</v>
      </c>
      <c r="V14" s="39" t="s">
        <v>23</v>
      </c>
      <c r="W14" s="40">
        <v>618.0</v>
      </c>
      <c r="X14" s="41" t="s">
        <v>1372</v>
      </c>
      <c r="Y14" s="40">
        <v>1.629642419963E12</v>
      </c>
      <c r="Z14" s="8" t="b">
        <f t="shared" si="6"/>
        <v>1</v>
      </c>
      <c r="AA14" s="39" t="s">
        <v>23</v>
      </c>
      <c r="AB14" s="40">
        <v>611.0</v>
      </c>
      <c r="AC14" s="41" t="s">
        <v>1373</v>
      </c>
      <c r="AD14" s="40">
        <v>1.629642819717E12</v>
      </c>
      <c r="AE14" s="8" t="b">
        <f t="shared" si="7"/>
        <v>0</v>
      </c>
      <c r="AF14" s="39" t="s">
        <v>49</v>
      </c>
      <c r="AG14" s="40">
        <v>366.0</v>
      </c>
      <c r="AH14" s="41" t="s">
        <v>1374</v>
      </c>
      <c r="AI14" s="40">
        <v>1.62964561351E12</v>
      </c>
      <c r="AJ14" s="8" t="b">
        <f t="shared" si="8"/>
        <v>1</v>
      </c>
      <c r="AK14" s="39" t="s">
        <v>23</v>
      </c>
      <c r="AL14" s="40">
        <v>701.0</v>
      </c>
      <c r="AM14" s="41" t="s">
        <v>1375</v>
      </c>
      <c r="AN14" s="40">
        <v>1.629646075906E12</v>
      </c>
      <c r="AO14" s="8" t="b">
        <f t="shared" si="9"/>
        <v>1</v>
      </c>
      <c r="AP14" s="39" t="s">
        <v>41</v>
      </c>
      <c r="AQ14" s="40">
        <v>770.0</v>
      </c>
      <c r="AR14" s="41" t="s">
        <v>1376</v>
      </c>
      <c r="AS14" s="40">
        <v>1.629646551496E12</v>
      </c>
    </row>
    <row r="15">
      <c r="A15" s="8" t="b">
        <f t="shared" si="1"/>
        <v>1</v>
      </c>
      <c r="B15" s="39" t="s">
        <v>60</v>
      </c>
      <c r="C15" s="40">
        <v>75.0</v>
      </c>
      <c r="D15" s="41" t="s">
        <v>1356</v>
      </c>
      <c r="E15" s="40">
        <v>1.629635663868E12</v>
      </c>
      <c r="F15" s="8" t="b">
        <f t="shared" si="2"/>
        <v>1</v>
      </c>
      <c r="G15" s="39" t="s">
        <v>60</v>
      </c>
      <c r="H15" s="40">
        <v>67.0</v>
      </c>
      <c r="I15" s="41" t="s">
        <v>1364</v>
      </c>
      <c r="J15" s="40">
        <v>1.629636048321E12</v>
      </c>
      <c r="K15" s="8" t="b">
        <f t="shared" si="3"/>
        <v>1</v>
      </c>
      <c r="L15" s="39" t="s">
        <v>60</v>
      </c>
      <c r="M15" s="40">
        <v>60.0</v>
      </c>
      <c r="N15" s="41" t="s">
        <v>1365</v>
      </c>
      <c r="O15" s="40">
        <v>1.629636539873E12</v>
      </c>
      <c r="P15" s="8" t="b">
        <f t="shared" si="4"/>
        <v>1</v>
      </c>
      <c r="Q15" s="39" t="s">
        <v>23</v>
      </c>
      <c r="R15" s="40">
        <v>159.0</v>
      </c>
      <c r="S15" s="41" t="s">
        <v>1371</v>
      </c>
      <c r="T15" s="40">
        <v>1.629641882616E12</v>
      </c>
      <c r="U15" s="8" t="b">
        <f t="shared" si="5"/>
        <v>1</v>
      </c>
      <c r="V15" s="39" t="s">
        <v>23</v>
      </c>
      <c r="W15" s="40">
        <v>150.0</v>
      </c>
      <c r="X15" s="41" t="s">
        <v>1377</v>
      </c>
      <c r="Y15" s="40">
        <v>1.629642420103E12</v>
      </c>
      <c r="Z15" s="8" t="b">
        <f t="shared" si="6"/>
        <v>1</v>
      </c>
      <c r="AA15" s="39" t="s">
        <v>23</v>
      </c>
      <c r="AB15" s="40">
        <v>133.0</v>
      </c>
      <c r="AC15" s="41" t="s">
        <v>1373</v>
      </c>
      <c r="AD15" s="40">
        <v>1.629642819863E12</v>
      </c>
      <c r="AE15" s="8" t="b">
        <f t="shared" si="7"/>
        <v>1</v>
      </c>
      <c r="AF15" s="39" t="s">
        <v>55</v>
      </c>
      <c r="AG15" s="40">
        <v>282.0</v>
      </c>
      <c r="AH15" s="41" t="s">
        <v>1374</v>
      </c>
      <c r="AI15" s="40">
        <v>1.629645613776E12</v>
      </c>
      <c r="AJ15" s="8" t="b">
        <f t="shared" si="8"/>
        <v>1</v>
      </c>
      <c r="AK15" s="39" t="s">
        <v>23</v>
      </c>
      <c r="AL15" s="40">
        <v>134.0</v>
      </c>
      <c r="AM15" s="41" t="s">
        <v>1378</v>
      </c>
      <c r="AN15" s="40">
        <v>1.62964607604E12</v>
      </c>
      <c r="AO15" s="8" t="b">
        <f t="shared" si="9"/>
        <v>1</v>
      </c>
      <c r="AP15" s="39" t="s">
        <v>47</v>
      </c>
      <c r="AQ15" s="40">
        <v>134.0</v>
      </c>
      <c r="AR15" s="41" t="s">
        <v>1376</v>
      </c>
      <c r="AS15" s="40">
        <v>1.62964655163E12</v>
      </c>
    </row>
    <row r="16">
      <c r="A16" s="8" t="b">
        <f t="shared" si="1"/>
        <v>1</v>
      </c>
      <c r="B16" s="39" t="s">
        <v>47</v>
      </c>
      <c r="C16" s="40">
        <v>180.0</v>
      </c>
      <c r="D16" s="41" t="s">
        <v>1379</v>
      </c>
      <c r="E16" s="40">
        <v>1.629635664043E12</v>
      </c>
      <c r="F16" s="8" t="b">
        <f t="shared" si="2"/>
        <v>1</v>
      </c>
      <c r="G16" s="39" t="s">
        <v>47</v>
      </c>
      <c r="H16" s="40">
        <v>188.0</v>
      </c>
      <c r="I16" s="41" t="s">
        <v>1364</v>
      </c>
      <c r="J16" s="40">
        <v>1.629636048523E12</v>
      </c>
      <c r="K16" s="8" t="b">
        <f t="shared" si="3"/>
        <v>1</v>
      </c>
      <c r="L16" s="39" t="s">
        <v>47</v>
      </c>
      <c r="M16" s="40">
        <v>441.0</v>
      </c>
      <c r="N16" s="41" t="s">
        <v>1380</v>
      </c>
      <c r="O16" s="40">
        <v>1.629636540315E12</v>
      </c>
      <c r="P16" s="8" t="b">
        <f t="shared" si="4"/>
        <v>1</v>
      </c>
      <c r="Q16" s="39" t="s">
        <v>47</v>
      </c>
      <c r="R16" s="40">
        <v>245.0</v>
      </c>
      <c r="S16" s="41" t="s">
        <v>1371</v>
      </c>
      <c r="T16" s="40">
        <v>1.629641882863E12</v>
      </c>
      <c r="U16" s="8" t="b">
        <f t="shared" si="5"/>
        <v>1</v>
      </c>
      <c r="V16" s="39" t="s">
        <v>47</v>
      </c>
      <c r="W16" s="40">
        <v>296.0</v>
      </c>
      <c r="X16" s="41" t="s">
        <v>1377</v>
      </c>
      <c r="Y16" s="40">
        <v>1.629642420403E12</v>
      </c>
      <c r="Z16" s="8" t="b">
        <f t="shared" si="6"/>
        <v>1</v>
      </c>
      <c r="AA16" s="39" t="s">
        <v>47</v>
      </c>
      <c r="AB16" s="40">
        <v>263.0</v>
      </c>
      <c r="AC16" s="41" t="s">
        <v>1381</v>
      </c>
      <c r="AD16" s="40">
        <v>1.62964282011E12</v>
      </c>
      <c r="AE16" s="8" t="b">
        <f t="shared" si="7"/>
        <v>1</v>
      </c>
      <c r="AF16" s="39" t="s">
        <v>23</v>
      </c>
      <c r="AG16" s="40">
        <v>616.0</v>
      </c>
      <c r="AH16" s="41" t="s">
        <v>1382</v>
      </c>
      <c r="AI16" s="40">
        <v>1.629645614394E12</v>
      </c>
      <c r="AJ16" s="8" t="b">
        <f t="shared" si="8"/>
        <v>1</v>
      </c>
      <c r="AK16" s="39" t="s">
        <v>47</v>
      </c>
      <c r="AL16" s="40">
        <v>297.0</v>
      </c>
      <c r="AM16" s="41" t="s">
        <v>1378</v>
      </c>
      <c r="AN16" s="40">
        <v>1.629646076336E12</v>
      </c>
      <c r="AO16" s="8" t="b">
        <f t="shared" si="9"/>
        <v>0</v>
      </c>
      <c r="AP16" s="39" t="s">
        <v>49</v>
      </c>
      <c r="AQ16" s="40">
        <v>1196.0</v>
      </c>
      <c r="AR16" s="41" t="s">
        <v>1383</v>
      </c>
      <c r="AS16" s="40">
        <v>1.629646552825E12</v>
      </c>
    </row>
    <row r="17">
      <c r="A17" s="8" t="b">
        <f t="shared" si="1"/>
        <v>0</v>
      </c>
      <c r="B17" s="39" t="s">
        <v>49</v>
      </c>
      <c r="C17" s="40">
        <v>933.0</v>
      </c>
      <c r="D17" s="41" t="s">
        <v>1379</v>
      </c>
      <c r="E17" s="40">
        <v>1.629635664976E12</v>
      </c>
      <c r="F17" s="8" t="b">
        <f t="shared" si="2"/>
        <v>0</v>
      </c>
      <c r="G17" s="39" t="s">
        <v>49</v>
      </c>
      <c r="H17" s="40">
        <v>2115.0</v>
      </c>
      <c r="I17" s="41" t="s">
        <v>1384</v>
      </c>
      <c r="J17" s="40">
        <v>1.629636050632E12</v>
      </c>
      <c r="K17" s="8" t="b">
        <f t="shared" si="3"/>
        <v>0</v>
      </c>
      <c r="L17" s="39" t="s">
        <v>49</v>
      </c>
      <c r="M17" s="40">
        <v>1199.0</v>
      </c>
      <c r="N17" s="41" t="s">
        <v>1385</v>
      </c>
      <c r="O17" s="40">
        <v>1.629636541513E12</v>
      </c>
      <c r="P17" s="8" t="b">
        <f t="shared" si="4"/>
        <v>1</v>
      </c>
      <c r="Q17" s="39" t="s">
        <v>60</v>
      </c>
      <c r="R17" s="40">
        <v>608.0</v>
      </c>
      <c r="S17" s="41" t="s">
        <v>1386</v>
      </c>
      <c r="T17" s="40">
        <v>1.62964188347E12</v>
      </c>
      <c r="U17" s="8" t="b">
        <f t="shared" si="5"/>
        <v>1</v>
      </c>
      <c r="V17" s="39" t="s">
        <v>127</v>
      </c>
      <c r="W17" s="40">
        <v>909.0</v>
      </c>
      <c r="X17" s="41" t="s">
        <v>1387</v>
      </c>
      <c r="Y17" s="40">
        <v>1.629642421309E12</v>
      </c>
      <c r="Z17" s="8" t="b">
        <f t="shared" si="6"/>
        <v>1</v>
      </c>
      <c r="AA17" s="39" t="s">
        <v>62</v>
      </c>
      <c r="AB17" s="40">
        <v>349.0</v>
      </c>
      <c r="AC17" s="41" t="s">
        <v>1381</v>
      </c>
      <c r="AD17" s="40">
        <v>1.62964282046E12</v>
      </c>
      <c r="AE17" s="8" t="b">
        <f t="shared" si="7"/>
        <v>1</v>
      </c>
      <c r="AF17" s="39" t="s">
        <v>23</v>
      </c>
      <c r="AG17" s="40">
        <v>137.0</v>
      </c>
      <c r="AH17" s="41" t="s">
        <v>1382</v>
      </c>
      <c r="AI17" s="40">
        <v>1.62964561453E12</v>
      </c>
      <c r="AJ17" s="8" t="b">
        <f t="shared" si="8"/>
        <v>1</v>
      </c>
      <c r="AK17" s="39" t="s">
        <v>62</v>
      </c>
      <c r="AL17" s="40">
        <v>381.0</v>
      </c>
      <c r="AM17" s="41" t="s">
        <v>1378</v>
      </c>
      <c r="AN17" s="40">
        <v>1.629646076717E12</v>
      </c>
      <c r="AO17" s="8" t="b">
        <f t="shared" si="9"/>
        <v>1</v>
      </c>
      <c r="AP17" s="39" t="s">
        <v>55</v>
      </c>
      <c r="AQ17" s="40">
        <v>821.0</v>
      </c>
      <c r="AR17" s="41" t="s">
        <v>1388</v>
      </c>
      <c r="AS17" s="40">
        <v>1.629646553646E12</v>
      </c>
    </row>
    <row r="18">
      <c r="A18" s="8" t="b">
        <f t="shared" si="1"/>
        <v>1</v>
      </c>
      <c r="B18" s="39" t="s">
        <v>55</v>
      </c>
      <c r="C18" s="40">
        <v>2007.0</v>
      </c>
      <c r="D18" s="41" t="s">
        <v>1389</v>
      </c>
      <c r="E18" s="40">
        <v>1.629635666981E12</v>
      </c>
      <c r="F18" s="8" t="b">
        <f t="shared" si="2"/>
        <v>1</v>
      </c>
      <c r="G18" s="39" t="s">
        <v>55</v>
      </c>
      <c r="H18" s="40">
        <v>1519.0</v>
      </c>
      <c r="I18" s="41" t="s">
        <v>1390</v>
      </c>
      <c r="J18" s="40">
        <v>1.629636052144E12</v>
      </c>
      <c r="K18" s="8" t="b">
        <f t="shared" si="3"/>
        <v>1</v>
      </c>
      <c r="L18" s="39" t="s">
        <v>55</v>
      </c>
      <c r="M18" s="40">
        <v>1799.0</v>
      </c>
      <c r="N18" s="41" t="s">
        <v>1391</v>
      </c>
      <c r="O18" s="40">
        <v>1.629636543315E12</v>
      </c>
      <c r="P18" s="8" t="b">
        <f t="shared" si="4"/>
        <v>1</v>
      </c>
      <c r="Q18" s="39" t="s">
        <v>26</v>
      </c>
      <c r="R18" s="40">
        <v>225.0</v>
      </c>
      <c r="S18" s="41" t="s">
        <v>1386</v>
      </c>
      <c r="T18" s="40">
        <v>1.629641883697E12</v>
      </c>
      <c r="U18" s="8" t="b">
        <f t="shared" si="5"/>
        <v>1</v>
      </c>
      <c r="V18" s="39" t="s">
        <v>47</v>
      </c>
      <c r="W18" s="40">
        <v>387.0</v>
      </c>
      <c r="X18" s="41" t="s">
        <v>1387</v>
      </c>
      <c r="Y18" s="40">
        <v>1.629642421695E12</v>
      </c>
      <c r="Z18" s="8" t="b">
        <f t="shared" si="6"/>
        <v>1</v>
      </c>
      <c r="AA18" s="39" t="s">
        <v>26</v>
      </c>
      <c r="AB18" s="40">
        <v>174.0</v>
      </c>
      <c r="AC18" s="41" t="s">
        <v>1381</v>
      </c>
      <c r="AD18" s="40">
        <v>1.629642820635E12</v>
      </c>
      <c r="AE18" s="8" t="b">
        <f t="shared" si="7"/>
        <v>1</v>
      </c>
      <c r="AF18" s="39" t="s">
        <v>47</v>
      </c>
      <c r="AG18" s="40">
        <v>363.0</v>
      </c>
      <c r="AH18" s="41" t="s">
        <v>1382</v>
      </c>
      <c r="AI18" s="40">
        <v>1.629645614891E12</v>
      </c>
      <c r="AJ18" s="8" t="b">
        <f t="shared" si="8"/>
        <v>1</v>
      </c>
      <c r="AK18" s="39" t="s">
        <v>26</v>
      </c>
      <c r="AL18" s="40">
        <v>158.0</v>
      </c>
      <c r="AM18" s="41" t="s">
        <v>1378</v>
      </c>
      <c r="AN18" s="40">
        <v>1.629646076873E12</v>
      </c>
      <c r="AO18" s="8" t="b">
        <f t="shared" si="9"/>
        <v>1</v>
      </c>
      <c r="AP18" s="39" t="s">
        <v>23</v>
      </c>
      <c r="AQ18" s="40">
        <v>686.0</v>
      </c>
      <c r="AR18" s="41" t="s">
        <v>1392</v>
      </c>
      <c r="AS18" s="40">
        <v>1.629646554332E12</v>
      </c>
    </row>
    <row r="19">
      <c r="A19" s="8" t="b">
        <f t="shared" si="1"/>
        <v>1</v>
      </c>
      <c r="B19" s="39" t="s">
        <v>23</v>
      </c>
      <c r="C19" s="40">
        <v>637.0</v>
      </c>
      <c r="D19" s="41" t="s">
        <v>1393</v>
      </c>
      <c r="E19" s="40">
        <v>1.629635667636E12</v>
      </c>
      <c r="F19" s="8" t="b">
        <f t="shared" si="2"/>
        <v>1</v>
      </c>
      <c r="G19" s="39" t="s">
        <v>23</v>
      </c>
      <c r="H19" s="40">
        <v>1019.0</v>
      </c>
      <c r="I19" s="41" t="s">
        <v>1394</v>
      </c>
      <c r="J19" s="40">
        <v>1.629636053162E12</v>
      </c>
      <c r="K19" s="8" t="b">
        <f t="shared" si="3"/>
        <v>1</v>
      </c>
      <c r="L19" s="39" t="s">
        <v>23</v>
      </c>
      <c r="M19" s="40">
        <v>461.0</v>
      </c>
      <c r="N19" s="41" t="s">
        <v>1391</v>
      </c>
      <c r="O19" s="40">
        <v>1.629636543775E12</v>
      </c>
      <c r="P19" s="8" t="b">
        <f t="shared" si="4"/>
        <v>1</v>
      </c>
      <c r="Q19" s="39" t="s">
        <v>26</v>
      </c>
      <c r="R19" s="40">
        <v>184.0</v>
      </c>
      <c r="S19" s="41" t="s">
        <v>1386</v>
      </c>
      <c r="T19" s="40">
        <v>1.62964188388E12</v>
      </c>
      <c r="U19" s="8" t="b">
        <f t="shared" si="5"/>
        <v>1</v>
      </c>
      <c r="V19" s="39" t="s">
        <v>62</v>
      </c>
      <c r="W19" s="40">
        <v>391.0</v>
      </c>
      <c r="X19" s="41" t="s">
        <v>1395</v>
      </c>
      <c r="Y19" s="40">
        <v>1.629642422091E12</v>
      </c>
      <c r="Z19" s="8" t="b">
        <f t="shared" si="6"/>
        <v>1</v>
      </c>
      <c r="AA19" s="39" t="s">
        <v>26</v>
      </c>
      <c r="AB19" s="40">
        <v>182.0</v>
      </c>
      <c r="AC19" s="41" t="s">
        <v>1381</v>
      </c>
      <c r="AD19" s="40">
        <v>1.629642820824E12</v>
      </c>
      <c r="AE19" s="8" t="b">
        <f t="shared" si="7"/>
        <v>1</v>
      </c>
      <c r="AF19" s="39" t="s">
        <v>62</v>
      </c>
      <c r="AG19" s="40">
        <v>1563.0</v>
      </c>
      <c r="AH19" s="41" t="s">
        <v>1396</v>
      </c>
      <c r="AI19" s="40">
        <v>1.629645616455E12</v>
      </c>
      <c r="AJ19" s="8" t="b">
        <f t="shared" si="8"/>
        <v>1</v>
      </c>
      <c r="AK19" s="39" t="s">
        <v>26</v>
      </c>
      <c r="AL19" s="40">
        <v>168.0</v>
      </c>
      <c r="AM19" s="41" t="s">
        <v>1397</v>
      </c>
      <c r="AN19" s="40">
        <v>1.629646077042E12</v>
      </c>
      <c r="AO19" s="8" t="b">
        <f t="shared" si="9"/>
        <v>1</v>
      </c>
      <c r="AP19" s="39" t="s">
        <v>23</v>
      </c>
      <c r="AQ19" s="40">
        <v>141.0</v>
      </c>
      <c r="AR19" s="41" t="s">
        <v>1392</v>
      </c>
      <c r="AS19" s="40">
        <v>1.629646554472E12</v>
      </c>
    </row>
    <row r="20">
      <c r="A20" s="8" t="b">
        <f t="shared" si="1"/>
        <v>1</v>
      </c>
      <c r="B20" s="39" t="s">
        <v>23</v>
      </c>
      <c r="C20" s="40">
        <v>142.0</v>
      </c>
      <c r="D20" s="41" t="s">
        <v>1393</v>
      </c>
      <c r="E20" s="40">
        <v>1.629635667758E12</v>
      </c>
      <c r="F20" s="8" t="b">
        <f t="shared" si="2"/>
        <v>1</v>
      </c>
      <c r="G20" s="39" t="s">
        <v>23</v>
      </c>
      <c r="H20" s="40">
        <v>122.0</v>
      </c>
      <c r="I20" s="41" t="s">
        <v>1394</v>
      </c>
      <c r="J20" s="40">
        <v>1.629636053279E12</v>
      </c>
      <c r="K20" s="8" t="b">
        <f t="shared" si="3"/>
        <v>1</v>
      </c>
      <c r="L20" s="39" t="s">
        <v>23</v>
      </c>
      <c r="M20" s="40">
        <v>148.0</v>
      </c>
      <c r="N20" s="41" t="s">
        <v>1391</v>
      </c>
      <c r="O20" s="40">
        <v>1.629636543921E12</v>
      </c>
      <c r="P20" s="8" t="b">
        <f t="shared" si="4"/>
        <v>1</v>
      </c>
      <c r="Q20" s="39" t="s">
        <v>37</v>
      </c>
      <c r="R20" s="40">
        <v>234.0</v>
      </c>
      <c r="S20" s="41" t="s">
        <v>1398</v>
      </c>
      <c r="T20" s="40">
        <v>1.629641884116E12</v>
      </c>
      <c r="U20" s="8" t="b">
        <f t="shared" si="5"/>
        <v>1</v>
      </c>
      <c r="V20" s="39" t="s">
        <v>26</v>
      </c>
      <c r="W20" s="40">
        <v>302.0</v>
      </c>
      <c r="X20" s="41" t="s">
        <v>1395</v>
      </c>
      <c r="Y20" s="40">
        <v>1.629642422395E12</v>
      </c>
      <c r="Z20" s="8" t="b">
        <f t="shared" si="6"/>
        <v>1</v>
      </c>
      <c r="AA20" s="39" t="s">
        <v>37</v>
      </c>
      <c r="AB20" s="40">
        <v>521.0</v>
      </c>
      <c r="AC20" s="41" t="s">
        <v>1399</v>
      </c>
      <c r="AD20" s="40">
        <v>1.629642821339E12</v>
      </c>
      <c r="AE20" s="8" t="b">
        <f t="shared" si="7"/>
        <v>1</v>
      </c>
      <c r="AF20" s="39" t="s">
        <v>26</v>
      </c>
      <c r="AG20" s="40">
        <v>249.0</v>
      </c>
      <c r="AH20" s="41" t="s">
        <v>1396</v>
      </c>
      <c r="AI20" s="40">
        <v>1.629645616704E12</v>
      </c>
      <c r="AJ20" s="8" t="b">
        <f t="shared" si="8"/>
        <v>1</v>
      </c>
      <c r="AK20" s="39" t="s">
        <v>37</v>
      </c>
      <c r="AL20" s="40">
        <v>267.0</v>
      </c>
      <c r="AM20" s="41" t="s">
        <v>1397</v>
      </c>
      <c r="AN20" s="40">
        <v>1.629646077309E12</v>
      </c>
      <c r="AO20" s="8" t="b">
        <f t="shared" si="9"/>
        <v>1</v>
      </c>
      <c r="AP20" s="39" t="s">
        <v>47</v>
      </c>
      <c r="AQ20" s="40">
        <v>221.0</v>
      </c>
      <c r="AR20" s="41" t="s">
        <v>1392</v>
      </c>
      <c r="AS20" s="40">
        <v>1.629646554692E12</v>
      </c>
    </row>
    <row r="21">
      <c r="A21" s="8" t="b">
        <f t="shared" si="1"/>
        <v>1</v>
      </c>
      <c r="B21" s="39" t="s">
        <v>47</v>
      </c>
      <c r="C21" s="40">
        <v>219.0</v>
      </c>
      <c r="D21" s="41" t="s">
        <v>1393</v>
      </c>
      <c r="E21" s="40">
        <v>1.62963566798E12</v>
      </c>
      <c r="F21" s="8" t="b">
        <f t="shared" si="2"/>
        <v>1</v>
      </c>
      <c r="G21" s="39" t="s">
        <v>47</v>
      </c>
      <c r="H21" s="40">
        <v>254.0</v>
      </c>
      <c r="I21" s="41" t="s">
        <v>1394</v>
      </c>
      <c r="J21" s="40">
        <v>1.629636053537E12</v>
      </c>
      <c r="K21" s="8" t="b">
        <f t="shared" si="3"/>
        <v>1</v>
      </c>
      <c r="L21" s="39" t="s">
        <v>47</v>
      </c>
      <c r="M21" s="40">
        <v>237.0</v>
      </c>
      <c r="N21" s="41" t="s">
        <v>1400</v>
      </c>
      <c r="O21" s="40">
        <v>1.62963654416E12</v>
      </c>
      <c r="P21" s="8" t="b">
        <f t="shared" si="4"/>
        <v>1</v>
      </c>
      <c r="Q21" s="39" t="s">
        <v>47</v>
      </c>
      <c r="R21" s="40">
        <v>130.0</v>
      </c>
      <c r="S21" s="41" t="s">
        <v>1398</v>
      </c>
      <c r="T21" s="40">
        <v>1.629641884244E12</v>
      </c>
      <c r="U21" s="8" t="b">
        <f t="shared" si="5"/>
        <v>1</v>
      </c>
      <c r="V21" s="39" t="s">
        <v>26</v>
      </c>
      <c r="W21" s="40">
        <v>161.0</v>
      </c>
      <c r="X21" s="41" t="s">
        <v>1395</v>
      </c>
      <c r="Y21" s="40">
        <v>1.629642422553E12</v>
      </c>
      <c r="Z21" s="8" t="b">
        <f t="shared" si="6"/>
        <v>1</v>
      </c>
      <c r="AA21" s="39" t="s">
        <v>47</v>
      </c>
      <c r="AB21" s="40">
        <v>157.0</v>
      </c>
      <c r="AC21" s="41" t="s">
        <v>1399</v>
      </c>
      <c r="AD21" s="40">
        <v>1.629642821509E12</v>
      </c>
      <c r="AE21" s="8" t="b">
        <f t="shared" si="7"/>
        <v>1</v>
      </c>
      <c r="AF21" s="39" t="s">
        <v>26</v>
      </c>
      <c r="AG21" s="40">
        <v>160.0</v>
      </c>
      <c r="AH21" s="41" t="s">
        <v>1396</v>
      </c>
      <c r="AI21" s="40">
        <v>1.629645616865E12</v>
      </c>
      <c r="AJ21" s="8" t="b">
        <f t="shared" si="8"/>
        <v>1</v>
      </c>
      <c r="AK21" s="39" t="s">
        <v>37</v>
      </c>
      <c r="AL21" s="40">
        <v>3339.0</v>
      </c>
      <c r="AM21" s="41" t="s">
        <v>1401</v>
      </c>
      <c r="AN21" s="40">
        <v>1.629646080653E12</v>
      </c>
      <c r="AO21" s="8" t="b">
        <f t="shared" si="9"/>
        <v>1</v>
      </c>
      <c r="AP21" s="39" t="s">
        <v>62</v>
      </c>
      <c r="AQ21" s="40">
        <v>387.0</v>
      </c>
      <c r="AR21" s="41" t="s">
        <v>1402</v>
      </c>
      <c r="AS21" s="40">
        <v>1.629646555082E12</v>
      </c>
    </row>
    <row r="22">
      <c r="A22" s="8" t="b">
        <f t="shared" si="1"/>
        <v>1</v>
      </c>
      <c r="B22" s="39" t="s">
        <v>62</v>
      </c>
      <c r="C22" s="40">
        <v>417.0</v>
      </c>
      <c r="D22" s="41" t="s">
        <v>1403</v>
      </c>
      <c r="E22" s="40">
        <v>1.629635668394E12</v>
      </c>
      <c r="F22" s="8" t="b">
        <f t="shared" si="2"/>
        <v>1</v>
      </c>
      <c r="G22" s="39" t="s">
        <v>62</v>
      </c>
      <c r="H22" s="40">
        <v>566.0</v>
      </c>
      <c r="I22" s="41" t="s">
        <v>1404</v>
      </c>
      <c r="J22" s="40">
        <v>1.629636054108E12</v>
      </c>
      <c r="K22" s="8" t="b">
        <f t="shared" si="3"/>
        <v>1</v>
      </c>
      <c r="L22" s="39" t="s">
        <v>62</v>
      </c>
      <c r="M22" s="40">
        <v>357.0</v>
      </c>
      <c r="N22" s="41" t="s">
        <v>1400</v>
      </c>
      <c r="O22" s="40">
        <v>1.629636544521E12</v>
      </c>
      <c r="P22" s="8" t="b">
        <f t="shared" si="4"/>
        <v>1</v>
      </c>
      <c r="Q22" s="39" t="s">
        <v>92</v>
      </c>
      <c r="R22" s="40">
        <v>183.0</v>
      </c>
      <c r="S22" s="41" t="s">
        <v>1398</v>
      </c>
      <c r="T22" s="40">
        <v>1.629641884426E12</v>
      </c>
      <c r="U22" s="8" t="b">
        <f t="shared" si="5"/>
        <v>1</v>
      </c>
      <c r="V22" s="39" t="s">
        <v>37</v>
      </c>
      <c r="W22" s="40">
        <v>231.0</v>
      </c>
      <c r="X22" s="41" t="s">
        <v>1395</v>
      </c>
      <c r="Y22" s="40">
        <v>1.629642422781E12</v>
      </c>
      <c r="Z22" s="8" t="b">
        <f t="shared" si="6"/>
        <v>1</v>
      </c>
      <c r="AA22" s="39" t="s">
        <v>92</v>
      </c>
      <c r="AB22" s="40">
        <v>137.0</v>
      </c>
      <c r="AC22" s="41" t="s">
        <v>1399</v>
      </c>
      <c r="AD22" s="40">
        <v>1.629642821632E12</v>
      </c>
      <c r="AE22" s="8" t="b">
        <f t="shared" si="7"/>
        <v>1</v>
      </c>
      <c r="AF22" s="39" t="s">
        <v>92</v>
      </c>
      <c r="AG22" s="40">
        <v>275.0</v>
      </c>
      <c r="AH22" s="41" t="s">
        <v>1405</v>
      </c>
      <c r="AI22" s="40">
        <v>1.62964561714E12</v>
      </c>
      <c r="AJ22" s="8" t="b">
        <f t="shared" si="8"/>
        <v>1</v>
      </c>
      <c r="AK22" s="39" t="s">
        <v>37</v>
      </c>
      <c r="AL22" s="40">
        <v>325.0</v>
      </c>
      <c r="AM22" s="41" t="s">
        <v>1401</v>
      </c>
      <c r="AN22" s="40">
        <v>1.629646080972E12</v>
      </c>
      <c r="AO22" s="8" t="b">
        <f t="shared" si="9"/>
        <v>1</v>
      </c>
      <c r="AP22" s="39" t="s">
        <v>26</v>
      </c>
      <c r="AQ22" s="40">
        <v>120.0</v>
      </c>
      <c r="AR22" s="41" t="s">
        <v>1402</v>
      </c>
      <c r="AS22" s="40">
        <v>1.629646555202E12</v>
      </c>
    </row>
    <row r="23">
      <c r="A23" s="8" t="b">
        <f t="shared" si="1"/>
        <v>1</v>
      </c>
      <c r="B23" s="39" t="s">
        <v>26</v>
      </c>
      <c r="C23" s="40">
        <v>70.0</v>
      </c>
      <c r="D23" s="41" t="s">
        <v>1403</v>
      </c>
      <c r="E23" s="40">
        <v>1.629635668464E12</v>
      </c>
      <c r="F23" s="8" t="b">
        <f t="shared" si="2"/>
        <v>1</v>
      </c>
      <c r="G23" s="39" t="s">
        <v>26</v>
      </c>
      <c r="H23" s="40">
        <v>118.0</v>
      </c>
      <c r="I23" s="41" t="s">
        <v>1404</v>
      </c>
      <c r="J23" s="40">
        <v>1.629636054219E12</v>
      </c>
      <c r="K23" s="8" t="b">
        <f t="shared" si="3"/>
        <v>1</v>
      </c>
      <c r="L23" s="39" t="s">
        <v>26</v>
      </c>
      <c r="M23" s="40">
        <v>117.0</v>
      </c>
      <c r="N23" s="41" t="s">
        <v>1400</v>
      </c>
      <c r="O23" s="40">
        <v>1.629636544636E12</v>
      </c>
      <c r="P23" s="8" t="b">
        <f t="shared" si="4"/>
        <v>1</v>
      </c>
      <c r="Q23" s="39" t="s">
        <v>97</v>
      </c>
      <c r="R23" s="40">
        <v>139.0</v>
      </c>
      <c r="S23" s="41" t="s">
        <v>1398</v>
      </c>
      <c r="T23" s="40">
        <v>1.629641884568E12</v>
      </c>
      <c r="U23" s="8" t="b">
        <f t="shared" si="5"/>
        <v>1</v>
      </c>
      <c r="V23" s="39" t="s">
        <v>47</v>
      </c>
      <c r="W23" s="40">
        <v>139.0</v>
      </c>
      <c r="X23" s="41" t="s">
        <v>1395</v>
      </c>
      <c r="Y23" s="40">
        <v>1.62964242292E12</v>
      </c>
      <c r="Z23" s="8" t="b">
        <f t="shared" si="6"/>
        <v>1</v>
      </c>
      <c r="AA23" s="39" t="s">
        <v>97</v>
      </c>
      <c r="AB23" s="40">
        <v>150.0</v>
      </c>
      <c r="AC23" s="41" t="s">
        <v>1399</v>
      </c>
      <c r="AD23" s="40">
        <v>1.629642821783E12</v>
      </c>
      <c r="AE23" s="8" t="b">
        <f t="shared" si="7"/>
        <v>1</v>
      </c>
      <c r="AF23" s="39" t="s">
        <v>26</v>
      </c>
      <c r="AG23" s="40">
        <v>395.0</v>
      </c>
      <c r="AH23" s="41" t="s">
        <v>1405</v>
      </c>
      <c r="AI23" s="40">
        <v>1.629645617533E12</v>
      </c>
      <c r="AJ23" s="8" t="b">
        <f t="shared" si="8"/>
        <v>1</v>
      </c>
      <c r="AK23" s="39" t="s">
        <v>37</v>
      </c>
      <c r="AL23" s="40">
        <v>117.0</v>
      </c>
      <c r="AM23" s="41" t="s">
        <v>1406</v>
      </c>
      <c r="AN23" s="40">
        <v>1.629646081092E12</v>
      </c>
      <c r="AO23" s="8" t="b">
        <f t="shared" si="9"/>
        <v>1</v>
      </c>
      <c r="AP23" s="39" t="s">
        <v>26</v>
      </c>
      <c r="AQ23" s="40">
        <v>168.0</v>
      </c>
      <c r="AR23" s="41" t="s">
        <v>1402</v>
      </c>
      <c r="AS23" s="40">
        <v>1.629646555368E12</v>
      </c>
    </row>
    <row r="24">
      <c r="A24" s="8" t="b">
        <f t="shared" si="1"/>
        <v>1</v>
      </c>
      <c r="B24" s="39" t="s">
        <v>26</v>
      </c>
      <c r="C24" s="40">
        <v>189.0</v>
      </c>
      <c r="D24" s="41" t="s">
        <v>1403</v>
      </c>
      <c r="E24" s="40">
        <v>1.629635668655E12</v>
      </c>
      <c r="F24" s="8" t="b">
        <f t="shared" si="2"/>
        <v>1</v>
      </c>
      <c r="G24" s="39" t="s">
        <v>26</v>
      </c>
      <c r="H24" s="40">
        <v>152.0</v>
      </c>
      <c r="I24" s="41" t="s">
        <v>1404</v>
      </c>
      <c r="J24" s="40">
        <v>1.629636054374E12</v>
      </c>
      <c r="K24" s="8" t="b">
        <f t="shared" si="3"/>
        <v>1</v>
      </c>
      <c r="L24" s="39" t="s">
        <v>26</v>
      </c>
      <c r="M24" s="40">
        <v>142.0</v>
      </c>
      <c r="N24" s="41" t="s">
        <v>1400</v>
      </c>
      <c r="O24" s="40">
        <v>1.629636544774E12</v>
      </c>
      <c r="P24" s="8" t="b">
        <f t="shared" si="4"/>
        <v>1</v>
      </c>
      <c r="Q24" s="39" t="s">
        <v>100</v>
      </c>
      <c r="R24" s="40">
        <v>185.0</v>
      </c>
      <c r="S24" s="41" t="s">
        <v>1398</v>
      </c>
      <c r="T24" s="40">
        <v>1.629641884751E12</v>
      </c>
      <c r="U24" s="8" t="b">
        <f t="shared" si="5"/>
        <v>1</v>
      </c>
      <c r="V24" s="39" t="s">
        <v>92</v>
      </c>
      <c r="W24" s="40">
        <v>246.0</v>
      </c>
      <c r="X24" s="41" t="s">
        <v>1407</v>
      </c>
      <c r="Y24" s="40">
        <v>1.629642423166E12</v>
      </c>
      <c r="Z24" s="8" t="b">
        <f t="shared" si="6"/>
        <v>1</v>
      </c>
      <c r="AA24" s="39" t="s">
        <v>100</v>
      </c>
      <c r="AB24" s="40">
        <v>191.0</v>
      </c>
      <c r="AC24" s="41" t="s">
        <v>1399</v>
      </c>
      <c r="AD24" s="40">
        <v>1.629642821971E12</v>
      </c>
      <c r="AE24" s="8" t="b">
        <f t="shared" si="7"/>
        <v>1</v>
      </c>
      <c r="AF24" s="39" t="s">
        <v>37</v>
      </c>
      <c r="AG24" s="40">
        <v>132.0</v>
      </c>
      <c r="AH24" s="41" t="s">
        <v>1405</v>
      </c>
      <c r="AI24" s="40">
        <v>1.629645617666E12</v>
      </c>
      <c r="AJ24" s="8" t="b">
        <f t="shared" si="8"/>
        <v>1</v>
      </c>
      <c r="AK24" s="39" t="s">
        <v>37</v>
      </c>
      <c r="AL24" s="40">
        <v>134.0</v>
      </c>
      <c r="AM24" s="41" t="s">
        <v>1406</v>
      </c>
      <c r="AN24" s="40">
        <v>1.629646081225E12</v>
      </c>
      <c r="AO24" s="8" t="b">
        <f t="shared" si="9"/>
        <v>1</v>
      </c>
      <c r="AP24" s="39" t="s">
        <v>37</v>
      </c>
      <c r="AQ24" s="40">
        <v>243.0</v>
      </c>
      <c r="AR24" s="41" t="s">
        <v>1402</v>
      </c>
      <c r="AS24" s="40">
        <v>1.629646555611E12</v>
      </c>
    </row>
    <row r="25">
      <c r="A25" s="8" t="b">
        <f t="shared" si="1"/>
        <v>1</v>
      </c>
      <c r="B25" s="39" t="s">
        <v>37</v>
      </c>
      <c r="C25" s="40">
        <v>267.0</v>
      </c>
      <c r="D25" s="41" t="s">
        <v>1403</v>
      </c>
      <c r="E25" s="40">
        <v>1.629635668924E12</v>
      </c>
      <c r="F25" s="8" t="b">
        <f t="shared" si="2"/>
        <v>1</v>
      </c>
      <c r="G25" s="39" t="s">
        <v>92</v>
      </c>
      <c r="H25" s="40">
        <v>794.0</v>
      </c>
      <c r="I25" s="41" t="s">
        <v>1408</v>
      </c>
      <c r="J25" s="40">
        <v>1.629636055167E12</v>
      </c>
      <c r="K25" s="8" t="b">
        <f t="shared" si="3"/>
        <v>1</v>
      </c>
      <c r="L25" s="39" t="s">
        <v>37</v>
      </c>
      <c r="M25" s="40">
        <v>267.0</v>
      </c>
      <c r="N25" s="41" t="s">
        <v>1409</v>
      </c>
      <c r="O25" s="40">
        <v>1.629636545041E12</v>
      </c>
      <c r="P25" s="8" t="b">
        <f t="shared" si="4"/>
        <v>1</v>
      </c>
      <c r="Q25" s="39" t="s">
        <v>47</v>
      </c>
      <c r="R25" s="40">
        <v>223.0</v>
      </c>
      <c r="S25" s="41" t="s">
        <v>1398</v>
      </c>
      <c r="T25" s="40">
        <v>1.629641884975E12</v>
      </c>
      <c r="U25" s="8" t="b">
        <f t="shared" si="5"/>
        <v>1</v>
      </c>
      <c r="V25" s="39" t="s">
        <v>97</v>
      </c>
      <c r="W25" s="40">
        <v>109.0</v>
      </c>
      <c r="X25" s="41" t="s">
        <v>1407</v>
      </c>
      <c r="Y25" s="40">
        <v>1.629642423279E12</v>
      </c>
      <c r="Z25" s="8" t="b">
        <f t="shared" si="6"/>
        <v>1</v>
      </c>
      <c r="AA25" s="39" t="s">
        <v>47</v>
      </c>
      <c r="AB25" s="40">
        <v>231.0</v>
      </c>
      <c r="AC25" s="41" t="s">
        <v>1410</v>
      </c>
      <c r="AD25" s="40">
        <v>1.629642822204E12</v>
      </c>
      <c r="AE25" s="8" t="b">
        <f t="shared" si="7"/>
        <v>1</v>
      </c>
      <c r="AF25" s="39" t="s">
        <v>47</v>
      </c>
      <c r="AG25" s="40">
        <v>207.0</v>
      </c>
      <c r="AH25" s="41" t="s">
        <v>1405</v>
      </c>
      <c r="AI25" s="40">
        <v>1.629645617875E12</v>
      </c>
      <c r="AJ25" s="8" t="b">
        <f t="shared" si="8"/>
        <v>1</v>
      </c>
      <c r="AK25" s="39" t="s">
        <v>37</v>
      </c>
      <c r="AL25" s="40">
        <v>83.0</v>
      </c>
      <c r="AM25" s="41" t="s">
        <v>1406</v>
      </c>
      <c r="AN25" s="40">
        <v>1.629646081307E12</v>
      </c>
      <c r="AO25" s="8" t="b">
        <f t="shared" si="9"/>
        <v>1</v>
      </c>
      <c r="AP25" s="39" t="s">
        <v>47</v>
      </c>
      <c r="AQ25" s="40">
        <v>131.0</v>
      </c>
      <c r="AR25" s="41" t="s">
        <v>1402</v>
      </c>
      <c r="AS25" s="40">
        <v>1.629646555741E12</v>
      </c>
    </row>
    <row r="26">
      <c r="A26" s="8" t="b">
        <f t="shared" si="1"/>
        <v>1</v>
      </c>
      <c r="B26" s="39" t="s">
        <v>47</v>
      </c>
      <c r="C26" s="40">
        <v>139.0</v>
      </c>
      <c r="D26" s="41" t="s">
        <v>1411</v>
      </c>
      <c r="E26" s="40">
        <v>1.629635669062E12</v>
      </c>
      <c r="F26" s="8" t="b">
        <f t="shared" si="2"/>
        <v>1</v>
      </c>
      <c r="G26" s="39" t="s">
        <v>26</v>
      </c>
      <c r="H26" s="40">
        <v>428.0</v>
      </c>
      <c r="I26" s="41" t="s">
        <v>1408</v>
      </c>
      <c r="J26" s="40">
        <v>1.629636055595E12</v>
      </c>
      <c r="K26" s="8" t="b">
        <f t="shared" si="3"/>
        <v>1</v>
      </c>
      <c r="L26" s="39" t="s">
        <v>47</v>
      </c>
      <c r="M26" s="40">
        <v>141.0</v>
      </c>
      <c r="N26" s="41" t="s">
        <v>1409</v>
      </c>
      <c r="O26" s="40">
        <v>1.629636545184E12</v>
      </c>
      <c r="P26" s="8" t="b">
        <f t="shared" si="4"/>
        <v>1</v>
      </c>
      <c r="Q26" s="39" t="s">
        <v>106</v>
      </c>
      <c r="R26" s="40">
        <v>479.0</v>
      </c>
      <c r="S26" s="41" t="s">
        <v>1412</v>
      </c>
      <c r="T26" s="40">
        <v>1.629641885454E12</v>
      </c>
      <c r="U26" s="8" t="b">
        <f t="shared" si="5"/>
        <v>1</v>
      </c>
      <c r="V26" s="39" t="s">
        <v>100</v>
      </c>
      <c r="W26" s="40">
        <v>194.0</v>
      </c>
      <c r="X26" s="41" t="s">
        <v>1407</v>
      </c>
      <c r="Y26" s="40">
        <v>1.62964242347E12</v>
      </c>
      <c r="Z26" s="8" t="b">
        <f t="shared" si="6"/>
        <v>1</v>
      </c>
      <c r="AA26" s="39" t="s">
        <v>106</v>
      </c>
      <c r="AB26" s="40">
        <v>1637.0</v>
      </c>
      <c r="AC26" s="41" t="s">
        <v>1413</v>
      </c>
      <c r="AD26" s="40">
        <v>1.62964282384E12</v>
      </c>
      <c r="AE26" s="8" t="b">
        <f t="shared" si="7"/>
        <v>1</v>
      </c>
      <c r="AF26" s="39" t="s">
        <v>92</v>
      </c>
      <c r="AG26" s="40">
        <v>531.0</v>
      </c>
      <c r="AH26" s="41" t="s">
        <v>1414</v>
      </c>
      <c r="AI26" s="40">
        <v>1.629645618404E12</v>
      </c>
      <c r="AJ26" s="8" t="b">
        <f t="shared" si="8"/>
        <v>1</v>
      </c>
      <c r="AK26" s="39" t="s">
        <v>47</v>
      </c>
      <c r="AL26" s="40">
        <v>1248.0</v>
      </c>
      <c r="AM26" s="41" t="s">
        <v>1415</v>
      </c>
      <c r="AN26" s="40">
        <v>1.629646082571E12</v>
      </c>
      <c r="AO26" s="8" t="b">
        <f t="shared" si="9"/>
        <v>1</v>
      </c>
      <c r="AP26" s="39" t="s">
        <v>92</v>
      </c>
      <c r="AQ26" s="40">
        <v>278.0</v>
      </c>
      <c r="AR26" s="41" t="s">
        <v>1416</v>
      </c>
      <c r="AS26" s="40">
        <v>1.629646556019E12</v>
      </c>
    </row>
    <row r="27">
      <c r="A27" s="8" t="b">
        <f t="shared" si="1"/>
        <v>1</v>
      </c>
      <c r="B27" s="39" t="s">
        <v>92</v>
      </c>
      <c r="C27" s="40">
        <v>189.0</v>
      </c>
      <c r="D27" s="41" t="s">
        <v>1411</v>
      </c>
      <c r="E27" s="40">
        <v>1.629635669249E12</v>
      </c>
      <c r="F27" s="8" t="b">
        <f t="shared" si="2"/>
        <v>1</v>
      </c>
      <c r="G27" s="39" t="s">
        <v>37</v>
      </c>
      <c r="H27" s="40">
        <v>167.0</v>
      </c>
      <c r="I27" s="41" t="s">
        <v>1408</v>
      </c>
      <c r="J27" s="40">
        <v>1.629636055761E12</v>
      </c>
      <c r="K27" s="8" t="b">
        <f t="shared" si="3"/>
        <v>1</v>
      </c>
      <c r="L27" s="39" t="s">
        <v>92</v>
      </c>
      <c r="M27" s="40">
        <v>211.0</v>
      </c>
      <c r="N27" s="41" t="s">
        <v>1409</v>
      </c>
      <c r="O27" s="40">
        <v>1.629636545393E12</v>
      </c>
      <c r="P27" s="8" t="b">
        <f t="shared" si="4"/>
        <v>1</v>
      </c>
      <c r="Q27" s="39" t="s">
        <v>37</v>
      </c>
      <c r="R27" s="40">
        <v>402.0</v>
      </c>
      <c r="S27" s="41" t="s">
        <v>1412</v>
      </c>
      <c r="T27" s="40">
        <v>1.629641885857E12</v>
      </c>
      <c r="U27" s="8" t="b">
        <f t="shared" si="5"/>
        <v>1</v>
      </c>
      <c r="V27" s="39" t="s">
        <v>47</v>
      </c>
      <c r="W27" s="40">
        <v>237.0</v>
      </c>
      <c r="X27" s="41" t="s">
        <v>1407</v>
      </c>
      <c r="Y27" s="40">
        <v>1.629642423707E12</v>
      </c>
      <c r="Z27" s="8" t="b">
        <f t="shared" si="6"/>
        <v>1</v>
      </c>
      <c r="AA27" s="39" t="s">
        <v>37</v>
      </c>
      <c r="AB27" s="40">
        <v>427.0</v>
      </c>
      <c r="AC27" s="41" t="s">
        <v>1417</v>
      </c>
      <c r="AD27" s="40">
        <v>1.629642824268E12</v>
      </c>
      <c r="AE27" s="8" t="b">
        <f t="shared" si="7"/>
        <v>1</v>
      </c>
      <c r="AF27" s="39" t="s">
        <v>97</v>
      </c>
      <c r="AG27" s="40">
        <v>57.0</v>
      </c>
      <c r="AH27" s="41" t="s">
        <v>1414</v>
      </c>
      <c r="AI27" s="40">
        <v>1.62964561846E12</v>
      </c>
      <c r="AJ27" s="8" t="b">
        <f t="shared" si="8"/>
        <v>1</v>
      </c>
      <c r="AK27" s="39" t="s">
        <v>92</v>
      </c>
      <c r="AL27" s="40">
        <v>383.0</v>
      </c>
      <c r="AM27" s="41" t="s">
        <v>1415</v>
      </c>
      <c r="AN27" s="40">
        <v>1.629646082941E12</v>
      </c>
      <c r="AO27" s="8" t="b">
        <f t="shared" si="9"/>
        <v>1</v>
      </c>
      <c r="AP27" s="39" t="s">
        <v>97</v>
      </c>
      <c r="AQ27" s="40">
        <v>203.0</v>
      </c>
      <c r="AR27" s="41" t="s">
        <v>1416</v>
      </c>
      <c r="AS27" s="40">
        <v>1.629646556235E12</v>
      </c>
    </row>
    <row r="28">
      <c r="A28" s="8" t="b">
        <f t="shared" si="1"/>
        <v>1</v>
      </c>
      <c r="B28" s="39" t="s">
        <v>97</v>
      </c>
      <c r="C28" s="40">
        <v>123.0</v>
      </c>
      <c r="D28" s="41" t="s">
        <v>1411</v>
      </c>
      <c r="E28" s="40">
        <v>1.629635669374E12</v>
      </c>
      <c r="F28" s="8" t="b">
        <f t="shared" si="2"/>
        <v>1</v>
      </c>
      <c r="G28" s="39" t="s">
        <v>47</v>
      </c>
      <c r="H28" s="40">
        <v>156.0</v>
      </c>
      <c r="I28" s="41" t="s">
        <v>1408</v>
      </c>
      <c r="J28" s="40">
        <v>1.629636055918E12</v>
      </c>
      <c r="K28" s="8" t="b">
        <f t="shared" si="3"/>
        <v>1</v>
      </c>
      <c r="L28" s="39" t="s">
        <v>97</v>
      </c>
      <c r="M28" s="40">
        <v>143.0</v>
      </c>
      <c r="N28" s="41" t="s">
        <v>1409</v>
      </c>
      <c r="O28" s="40">
        <v>1.629636545538E12</v>
      </c>
      <c r="P28" s="8" t="b">
        <f t="shared" si="4"/>
        <v>1</v>
      </c>
      <c r="Q28" s="39" t="s">
        <v>47</v>
      </c>
      <c r="R28" s="40">
        <v>280.0</v>
      </c>
      <c r="S28" s="41" t="s">
        <v>1418</v>
      </c>
      <c r="T28" s="40">
        <v>1.62964188614E12</v>
      </c>
      <c r="U28" s="8" t="b">
        <f t="shared" si="5"/>
        <v>1</v>
      </c>
      <c r="V28" s="39" t="s">
        <v>106</v>
      </c>
      <c r="W28" s="40">
        <v>1235.0</v>
      </c>
      <c r="X28" s="41" t="s">
        <v>1419</v>
      </c>
      <c r="Y28" s="40">
        <v>1.629642424949E12</v>
      </c>
      <c r="Z28" s="8" t="b">
        <f t="shared" si="6"/>
        <v>1</v>
      </c>
      <c r="AA28" s="39" t="s">
        <v>37</v>
      </c>
      <c r="AB28" s="40">
        <v>2822.0</v>
      </c>
      <c r="AC28" s="41" t="s">
        <v>1420</v>
      </c>
      <c r="AD28" s="40">
        <v>1.629642827095E12</v>
      </c>
      <c r="AE28" s="8" t="b">
        <f t="shared" si="7"/>
        <v>1</v>
      </c>
      <c r="AF28" s="39" t="s">
        <v>100</v>
      </c>
      <c r="AG28" s="40">
        <v>252.0</v>
      </c>
      <c r="AH28" s="41" t="s">
        <v>1414</v>
      </c>
      <c r="AI28" s="40">
        <v>1.629645618715E12</v>
      </c>
      <c r="AJ28" s="8" t="b">
        <f t="shared" si="8"/>
        <v>1</v>
      </c>
      <c r="AK28" s="39" t="s">
        <v>97</v>
      </c>
      <c r="AL28" s="40">
        <v>118.0</v>
      </c>
      <c r="AM28" s="41" t="s">
        <v>1421</v>
      </c>
      <c r="AN28" s="40">
        <v>1.629646083059E12</v>
      </c>
      <c r="AO28" s="8" t="b">
        <f t="shared" si="9"/>
        <v>1</v>
      </c>
      <c r="AP28" s="39" t="s">
        <v>100</v>
      </c>
      <c r="AQ28" s="40">
        <v>216.0</v>
      </c>
      <c r="AR28" s="41" t="s">
        <v>1416</v>
      </c>
      <c r="AS28" s="40">
        <v>1.629646556438E12</v>
      </c>
    </row>
    <row r="29">
      <c r="A29" s="8" t="b">
        <f t="shared" si="1"/>
        <v>1</v>
      </c>
      <c r="B29" s="39" t="s">
        <v>100</v>
      </c>
      <c r="C29" s="40">
        <v>211.0</v>
      </c>
      <c r="D29" s="41" t="s">
        <v>1411</v>
      </c>
      <c r="E29" s="40">
        <v>1.629635669584E12</v>
      </c>
      <c r="F29" s="8" t="b">
        <f t="shared" si="2"/>
        <v>1</v>
      </c>
      <c r="G29" s="39" t="s">
        <v>92</v>
      </c>
      <c r="H29" s="40">
        <v>320.0</v>
      </c>
      <c r="I29" s="41" t="s">
        <v>1422</v>
      </c>
      <c r="J29" s="40">
        <v>1.629636056237E12</v>
      </c>
      <c r="K29" s="8" t="b">
        <f t="shared" si="3"/>
        <v>1</v>
      </c>
      <c r="L29" s="39" t="s">
        <v>100</v>
      </c>
      <c r="M29" s="40">
        <v>200.0</v>
      </c>
      <c r="N29" s="41" t="s">
        <v>1409</v>
      </c>
      <c r="O29" s="40">
        <v>1.629636545736E12</v>
      </c>
      <c r="P29" s="8" t="b">
        <f t="shared" si="4"/>
        <v>0</v>
      </c>
      <c r="Q29" s="39" t="s">
        <v>115</v>
      </c>
      <c r="R29" s="40">
        <v>2180.0</v>
      </c>
      <c r="S29" s="41" t="s">
        <v>1423</v>
      </c>
      <c r="T29" s="40">
        <v>1.629641888316E12</v>
      </c>
      <c r="U29" s="8" t="b">
        <f t="shared" si="5"/>
        <v>1</v>
      </c>
      <c r="V29" s="39" t="s">
        <v>37</v>
      </c>
      <c r="W29" s="40">
        <v>175.0</v>
      </c>
      <c r="X29" s="41" t="s">
        <v>1424</v>
      </c>
      <c r="Y29" s="40">
        <v>1.629642425132E12</v>
      </c>
      <c r="Z29" s="8" t="b">
        <f t="shared" si="6"/>
        <v>1</v>
      </c>
      <c r="AA29" s="39" t="s">
        <v>37</v>
      </c>
      <c r="AB29" s="40">
        <v>72.0</v>
      </c>
      <c r="AC29" s="41" t="s">
        <v>1420</v>
      </c>
      <c r="AD29" s="40">
        <v>1.629642827166E12</v>
      </c>
      <c r="AE29" s="8" t="b">
        <f t="shared" si="7"/>
        <v>1</v>
      </c>
      <c r="AF29" s="39" t="s">
        <v>47</v>
      </c>
      <c r="AG29" s="40">
        <v>256.0</v>
      </c>
      <c r="AH29" s="41" t="s">
        <v>1414</v>
      </c>
      <c r="AI29" s="40">
        <v>1.629645618969E12</v>
      </c>
      <c r="AJ29" s="8" t="b">
        <f t="shared" si="8"/>
        <v>1</v>
      </c>
      <c r="AK29" s="39" t="s">
        <v>100</v>
      </c>
      <c r="AL29" s="40">
        <v>243.0</v>
      </c>
      <c r="AM29" s="41" t="s">
        <v>1421</v>
      </c>
      <c r="AN29" s="40">
        <v>1.6296460833E12</v>
      </c>
      <c r="AO29" s="8" t="b">
        <f t="shared" si="9"/>
        <v>1</v>
      </c>
      <c r="AP29" s="39" t="s">
        <v>100</v>
      </c>
      <c r="AQ29" s="40">
        <v>1591.0</v>
      </c>
      <c r="AR29" s="41" t="s">
        <v>1425</v>
      </c>
      <c r="AS29" s="40">
        <v>1.629646558032E12</v>
      </c>
    </row>
    <row r="30">
      <c r="A30" s="8" t="b">
        <f t="shared" si="1"/>
        <v>1</v>
      </c>
      <c r="B30" s="39" t="s">
        <v>47</v>
      </c>
      <c r="C30" s="40">
        <v>229.0</v>
      </c>
      <c r="D30" s="41" t="s">
        <v>1411</v>
      </c>
      <c r="E30" s="40">
        <v>1.629635669831E12</v>
      </c>
      <c r="F30" s="8" t="b">
        <f t="shared" si="2"/>
        <v>1</v>
      </c>
      <c r="G30" s="39" t="s">
        <v>97</v>
      </c>
      <c r="H30" s="40">
        <v>167.0</v>
      </c>
      <c r="I30" s="41" t="s">
        <v>1422</v>
      </c>
      <c r="J30" s="40">
        <v>1.629636056405E12</v>
      </c>
      <c r="K30" s="8" t="b">
        <f t="shared" si="3"/>
        <v>1</v>
      </c>
      <c r="L30" s="39" t="s">
        <v>47</v>
      </c>
      <c r="M30" s="40">
        <v>223.0</v>
      </c>
      <c r="N30" s="41" t="s">
        <v>1409</v>
      </c>
      <c r="O30" s="40">
        <v>1.629636545961E12</v>
      </c>
      <c r="P30" s="8" t="b">
        <f t="shared" si="4"/>
        <v>0</v>
      </c>
      <c r="Q30" s="39" t="s">
        <v>49</v>
      </c>
      <c r="R30" s="40">
        <v>360.0</v>
      </c>
      <c r="S30" s="41" t="s">
        <v>1423</v>
      </c>
      <c r="T30" s="40">
        <v>1.629641888675E12</v>
      </c>
      <c r="U30" s="8" t="b">
        <f t="shared" si="5"/>
        <v>1</v>
      </c>
      <c r="V30" s="39" t="s">
        <v>47</v>
      </c>
      <c r="W30" s="40">
        <v>424.0</v>
      </c>
      <c r="X30" s="41" t="s">
        <v>1424</v>
      </c>
      <c r="Y30" s="40">
        <v>1.629642425542E12</v>
      </c>
      <c r="Z30" s="8" t="b">
        <f t="shared" si="6"/>
        <v>1</v>
      </c>
      <c r="AA30" s="39" t="s">
        <v>37</v>
      </c>
      <c r="AB30" s="40">
        <v>151.0</v>
      </c>
      <c r="AC30" s="41" t="s">
        <v>1420</v>
      </c>
      <c r="AD30" s="40">
        <v>1.629642827316E12</v>
      </c>
      <c r="AE30" s="8" t="b">
        <f t="shared" si="7"/>
        <v>1</v>
      </c>
      <c r="AF30" s="39" t="s">
        <v>47</v>
      </c>
      <c r="AG30" s="40">
        <v>2054.0</v>
      </c>
      <c r="AH30" s="41" t="s">
        <v>1426</v>
      </c>
      <c r="AI30" s="40">
        <v>1.629645621037E12</v>
      </c>
      <c r="AJ30" s="8" t="b">
        <f t="shared" si="8"/>
        <v>1</v>
      </c>
      <c r="AK30" s="39" t="s">
        <v>47</v>
      </c>
      <c r="AL30" s="40">
        <v>248.0</v>
      </c>
      <c r="AM30" s="41" t="s">
        <v>1421</v>
      </c>
      <c r="AN30" s="40">
        <v>1.629646083547E12</v>
      </c>
      <c r="AO30" s="8" t="b">
        <f t="shared" si="9"/>
        <v>1</v>
      </c>
      <c r="AP30" s="39" t="s">
        <v>100</v>
      </c>
      <c r="AQ30" s="40">
        <v>392.0</v>
      </c>
      <c r="AR30" s="41" t="s">
        <v>1425</v>
      </c>
      <c r="AS30" s="40">
        <v>1.629646558421E12</v>
      </c>
    </row>
    <row r="31">
      <c r="A31" s="8" t="b">
        <f t="shared" si="1"/>
        <v>1</v>
      </c>
      <c r="B31" s="39" t="s">
        <v>106</v>
      </c>
      <c r="C31" s="40">
        <v>641.0</v>
      </c>
      <c r="D31" s="41" t="s">
        <v>1427</v>
      </c>
      <c r="E31" s="40">
        <v>1.629635670456E12</v>
      </c>
      <c r="F31" s="8" t="b">
        <f t="shared" si="2"/>
        <v>1</v>
      </c>
      <c r="G31" s="39" t="s">
        <v>100</v>
      </c>
      <c r="H31" s="40">
        <v>217.0</v>
      </c>
      <c r="I31" s="41" t="s">
        <v>1422</v>
      </c>
      <c r="J31" s="40">
        <v>1.629636056645E12</v>
      </c>
      <c r="K31" s="8" t="b">
        <f t="shared" si="3"/>
        <v>1</v>
      </c>
      <c r="L31" s="39" t="s">
        <v>106</v>
      </c>
      <c r="M31" s="40">
        <v>747.0</v>
      </c>
      <c r="N31" s="41" t="s">
        <v>1428</v>
      </c>
      <c r="O31" s="40">
        <v>1.62963654671E12</v>
      </c>
      <c r="P31" s="8" t="b">
        <f t="shared" si="4"/>
        <v>0</v>
      </c>
      <c r="Q31" s="39" t="s">
        <v>13</v>
      </c>
      <c r="R31" s="40">
        <v>141.0</v>
      </c>
      <c r="S31" s="41" t="s">
        <v>1423</v>
      </c>
      <c r="T31" s="40">
        <v>1.629641888817E12</v>
      </c>
      <c r="U31" s="8" t="b">
        <f t="shared" si="5"/>
        <v>0</v>
      </c>
      <c r="V31" s="39" t="s">
        <v>115</v>
      </c>
      <c r="W31" s="40">
        <v>4788.0</v>
      </c>
      <c r="X31" s="41" t="s">
        <v>1429</v>
      </c>
      <c r="Y31" s="40">
        <v>1.629642430332E12</v>
      </c>
      <c r="Z31" s="8" t="b">
        <f t="shared" si="6"/>
        <v>1</v>
      </c>
      <c r="AA31" s="39" t="s">
        <v>37</v>
      </c>
      <c r="AB31" s="40">
        <v>75.0</v>
      </c>
      <c r="AC31" s="41" t="s">
        <v>1420</v>
      </c>
      <c r="AD31" s="40">
        <v>1.629642827385E12</v>
      </c>
      <c r="AE31" s="8" t="b">
        <f t="shared" si="7"/>
        <v>1</v>
      </c>
      <c r="AF31" s="39" t="s">
        <v>47</v>
      </c>
      <c r="AG31" s="40">
        <v>233.0</v>
      </c>
      <c r="AH31" s="41" t="s">
        <v>1426</v>
      </c>
      <c r="AI31" s="40">
        <v>1.629645621261E12</v>
      </c>
      <c r="AJ31" s="8" t="b">
        <f t="shared" si="8"/>
        <v>1</v>
      </c>
      <c r="AK31" s="39" t="s">
        <v>106</v>
      </c>
      <c r="AL31" s="40">
        <v>1584.0</v>
      </c>
      <c r="AM31" s="41" t="s">
        <v>1430</v>
      </c>
      <c r="AN31" s="40">
        <v>1.629646085133E12</v>
      </c>
      <c r="AO31" s="8" t="b">
        <f t="shared" si="9"/>
        <v>1</v>
      </c>
      <c r="AP31" s="39" t="s">
        <v>100</v>
      </c>
      <c r="AQ31" s="40">
        <v>102.0</v>
      </c>
      <c r="AR31" s="41" t="s">
        <v>1425</v>
      </c>
      <c r="AS31" s="40">
        <v>1.629646558522E12</v>
      </c>
    </row>
    <row r="32">
      <c r="A32" s="8" t="b">
        <f t="shared" si="1"/>
        <v>1</v>
      </c>
      <c r="B32" s="39" t="s">
        <v>37</v>
      </c>
      <c r="C32" s="40">
        <v>276.0</v>
      </c>
      <c r="D32" s="41" t="s">
        <v>1427</v>
      </c>
      <c r="E32" s="40">
        <v>1.62963567073E12</v>
      </c>
      <c r="F32" s="8" t="b">
        <f t="shared" si="2"/>
        <v>1</v>
      </c>
      <c r="G32" s="39" t="s">
        <v>47</v>
      </c>
      <c r="H32" s="40">
        <v>241.0</v>
      </c>
      <c r="I32" s="41" t="s">
        <v>1422</v>
      </c>
      <c r="J32" s="40">
        <v>1.62963605686E12</v>
      </c>
      <c r="K32" s="8" t="b">
        <f t="shared" si="3"/>
        <v>1</v>
      </c>
      <c r="L32" s="39" t="s">
        <v>37</v>
      </c>
      <c r="M32" s="40">
        <v>159.0</v>
      </c>
      <c r="N32" s="41" t="s">
        <v>1428</v>
      </c>
      <c r="O32" s="40">
        <v>1.629636546865E12</v>
      </c>
      <c r="P32" s="8" t="b">
        <f t="shared" si="4"/>
        <v>0</v>
      </c>
      <c r="Q32" s="39" t="s">
        <v>125</v>
      </c>
      <c r="R32" s="40">
        <v>310.0</v>
      </c>
      <c r="S32" s="41" t="s">
        <v>1431</v>
      </c>
      <c r="T32" s="40">
        <v>1.629641889124E12</v>
      </c>
      <c r="U32" s="8" t="b">
        <f t="shared" si="5"/>
        <v>1</v>
      </c>
      <c r="V32" s="39" t="s">
        <v>106</v>
      </c>
      <c r="W32" s="40">
        <v>362.0</v>
      </c>
      <c r="X32" s="41" t="s">
        <v>1429</v>
      </c>
      <c r="Y32" s="40">
        <v>1.629642430691E12</v>
      </c>
      <c r="Z32" s="8" t="b">
        <f t="shared" si="6"/>
        <v>1</v>
      </c>
      <c r="AA32" s="39" t="s">
        <v>37</v>
      </c>
      <c r="AB32" s="40">
        <v>210.0</v>
      </c>
      <c r="AC32" s="41" t="s">
        <v>1420</v>
      </c>
      <c r="AD32" s="40">
        <v>1.629642827601E12</v>
      </c>
      <c r="AE32" s="8" t="b">
        <f t="shared" si="7"/>
        <v>1</v>
      </c>
      <c r="AF32" s="39" t="s">
        <v>47</v>
      </c>
      <c r="AG32" s="40">
        <v>125.0</v>
      </c>
      <c r="AH32" s="41" t="s">
        <v>1426</v>
      </c>
      <c r="AI32" s="40">
        <v>1.629645621388E12</v>
      </c>
      <c r="AJ32" s="8" t="b">
        <f t="shared" si="8"/>
        <v>1</v>
      </c>
      <c r="AK32" s="39" t="s">
        <v>37</v>
      </c>
      <c r="AL32" s="40">
        <v>200.0</v>
      </c>
      <c r="AM32" s="41" t="s">
        <v>1430</v>
      </c>
      <c r="AN32" s="40">
        <v>1.629646085331E12</v>
      </c>
      <c r="AO32" s="8" t="b">
        <f t="shared" si="9"/>
        <v>1</v>
      </c>
      <c r="AP32" s="39" t="s">
        <v>100</v>
      </c>
      <c r="AQ32" s="40">
        <v>158.0</v>
      </c>
      <c r="AR32" s="41" t="s">
        <v>1425</v>
      </c>
      <c r="AS32" s="40">
        <v>1.629646558685E12</v>
      </c>
    </row>
    <row r="33">
      <c r="A33" s="8" t="b">
        <f t="shared" si="1"/>
        <v>1</v>
      </c>
      <c r="B33" s="39" t="s">
        <v>47</v>
      </c>
      <c r="C33" s="40">
        <v>306.0</v>
      </c>
      <c r="D33" s="41" t="s">
        <v>1432</v>
      </c>
      <c r="E33" s="40">
        <v>1.629635671049E12</v>
      </c>
      <c r="F33" s="8" t="b">
        <f t="shared" si="2"/>
        <v>1</v>
      </c>
      <c r="G33" s="39" t="s">
        <v>106</v>
      </c>
      <c r="H33" s="40">
        <v>639.0</v>
      </c>
      <c r="I33" s="41" t="s">
        <v>1433</v>
      </c>
      <c r="J33" s="40">
        <v>1.629636057507E12</v>
      </c>
      <c r="K33" s="8" t="b">
        <f t="shared" si="3"/>
        <v>1</v>
      </c>
      <c r="L33" s="39" t="s">
        <v>47</v>
      </c>
      <c r="M33" s="40">
        <v>239.0</v>
      </c>
      <c r="N33" s="41" t="s">
        <v>1434</v>
      </c>
      <c r="O33" s="40">
        <v>1.629636547105E12</v>
      </c>
      <c r="P33" s="8" t="b">
        <f t="shared" si="4"/>
        <v>0</v>
      </c>
      <c r="Q33" s="39" t="s">
        <v>131</v>
      </c>
      <c r="R33" s="40">
        <v>318.0</v>
      </c>
      <c r="S33" s="41" t="s">
        <v>1431</v>
      </c>
      <c r="T33" s="40">
        <v>1.629641889444E12</v>
      </c>
      <c r="U33" s="8" t="b">
        <f t="shared" si="5"/>
        <v>1</v>
      </c>
      <c r="V33" s="39" t="s">
        <v>29</v>
      </c>
      <c r="W33" s="40">
        <v>317.0</v>
      </c>
      <c r="X33" s="41" t="s">
        <v>1435</v>
      </c>
      <c r="Y33" s="40">
        <v>1.62964243101E12</v>
      </c>
      <c r="Z33" s="8" t="b">
        <f t="shared" si="6"/>
        <v>1</v>
      </c>
      <c r="AA33" s="39" t="s">
        <v>37</v>
      </c>
      <c r="AB33" s="40">
        <v>766.0</v>
      </c>
      <c r="AC33" s="41" t="s">
        <v>1436</v>
      </c>
      <c r="AD33" s="40">
        <v>1.629642828364E12</v>
      </c>
      <c r="AE33" s="8" t="b">
        <f t="shared" si="7"/>
        <v>1</v>
      </c>
      <c r="AF33" s="39" t="s">
        <v>47</v>
      </c>
      <c r="AG33" s="40">
        <v>145.0</v>
      </c>
      <c r="AH33" s="41" t="s">
        <v>1426</v>
      </c>
      <c r="AI33" s="40">
        <v>1.629645621526E12</v>
      </c>
      <c r="AJ33" s="8" t="b">
        <f t="shared" si="8"/>
        <v>1</v>
      </c>
      <c r="AK33" s="39" t="s">
        <v>47</v>
      </c>
      <c r="AL33" s="40">
        <v>368.0</v>
      </c>
      <c r="AM33" s="41" t="s">
        <v>1430</v>
      </c>
      <c r="AN33" s="40">
        <v>1.629646085718E12</v>
      </c>
      <c r="AO33" s="8" t="b">
        <f t="shared" si="9"/>
        <v>1</v>
      </c>
      <c r="AP33" s="39" t="s">
        <v>100</v>
      </c>
      <c r="AQ33" s="40">
        <v>100.0</v>
      </c>
      <c r="AR33" s="41" t="s">
        <v>1425</v>
      </c>
      <c r="AS33" s="40">
        <v>1.629646558802E12</v>
      </c>
    </row>
    <row r="34">
      <c r="A34" s="8" t="b">
        <f t="shared" si="1"/>
        <v>0</v>
      </c>
      <c r="B34" s="39" t="s">
        <v>115</v>
      </c>
      <c r="C34" s="40">
        <v>1241.0</v>
      </c>
      <c r="D34" s="41" t="s">
        <v>1437</v>
      </c>
      <c r="E34" s="40">
        <v>1.629635672278E12</v>
      </c>
      <c r="F34" s="8" t="b">
        <f t="shared" si="2"/>
        <v>1</v>
      </c>
      <c r="G34" s="39" t="s">
        <v>37</v>
      </c>
      <c r="H34" s="40">
        <v>268.0</v>
      </c>
      <c r="I34" s="41" t="s">
        <v>1433</v>
      </c>
      <c r="J34" s="40">
        <v>1.629636057768E12</v>
      </c>
      <c r="K34" s="8" t="b">
        <f t="shared" si="3"/>
        <v>0</v>
      </c>
      <c r="L34" s="39" t="s">
        <v>115</v>
      </c>
      <c r="M34" s="40">
        <v>2597.0</v>
      </c>
      <c r="N34" s="41" t="s">
        <v>1438</v>
      </c>
      <c r="O34" s="40">
        <v>1.629636549703E12</v>
      </c>
      <c r="P34" s="8" t="b">
        <f t="shared" si="4"/>
        <v>1</v>
      </c>
      <c r="Q34" s="39" t="s">
        <v>47</v>
      </c>
      <c r="R34" s="40">
        <v>537.0</v>
      </c>
      <c r="S34" s="41" t="s">
        <v>1431</v>
      </c>
      <c r="T34" s="40">
        <v>1.629641889981E12</v>
      </c>
      <c r="U34" s="8" t="b">
        <f t="shared" si="5"/>
        <v>1</v>
      </c>
      <c r="V34" s="39" t="s">
        <v>106</v>
      </c>
      <c r="W34" s="40">
        <v>437.0</v>
      </c>
      <c r="X34" s="41" t="s">
        <v>1435</v>
      </c>
      <c r="Y34" s="40">
        <v>1.629642431463E12</v>
      </c>
      <c r="Z34" s="8" t="b">
        <f t="shared" si="6"/>
        <v>1</v>
      </c>
      <c r="AA34" s="39" t="s">
        <v>37</v>
      </c>
      <c r="AB34" s="40">
        <v>80.0</v>
      </c>
      <c r="AC34" s="41" t="s">
        <v>1436</v>
      </c>
      <c r="AD34" s="40">
        <v>1.629642828442E12</v>
      </c>
      <c r="AE34" s="8" t="b">
        <f t="shared" si="7"/>
        <v>1</v>
      </c>
      <c r="AF34" s="39" t="s">
        <v>47</v>
      </c>
      <c r="AG34" s="40">
        <v>90.0</v>
      </c>
      <c r="AH34" s="41" t="s">
        <v>1426</v>
      </c>
      <c r="AI34" s="40">
        <v>1.629645621614E12</v>
      </c>
      <c r="AJ34" s="8" t="b">
        <f t="shared" si="8"/>
        <v>0</v>
      </c>
      <c r="AK34" s="39" t="s">
        <v>115</v>
      </c>
      <c r="AL34" s="40">
        <v>2745.0</v>
      </c>
      <c r="AM34" s="41" t="s">
        <v>1439</v>
      </c>
      <c r="AN34" s="40">
        <v>1.629646088446E12</v>
      </c>
      <c r="AO34" s="8" t="b">
        <f t="shared" si="9"/>
        <v>1</v>
      </c>
      <c r="AP34" s="39" t="s">
        <v>47</v>
      </c>
      <c r="AQ34" s="40">
        <v>1215.0</v>
      </c>
      <c r="AR34" s="41" t="s">
        <v>1440</v>
      </c>
      <c r="AS34" s="40">
        <v>1.629646560005E12</v>
      </c>
    </row>
    <row r="35">
      <c r="A35" s="8" t="b">
        <f t="shared" si="1"/>
        <v>0</v>
      </c>
      <c r="B35" s="39" t="s">
        <v>13</v>
      </c>
      <c r="C35" s="40">
        <v>243.0</v>
      </c>
      <c r="D35" s="41" t="s">
        <v>1437</v>
      </c>
      <c r="E35" s="40">
        <v>1.629635672539E12</v>
      </c>
      <c r="F35" s="8" t="b">
        <f t="shared" si="2"/>
        <v>1</v>
      </c>
      <c r="G35" s="39" t="s">
        <v>47</v>
      </c>
      <c r="H35" s="40">
        <v>213.0</v>
      </c>
      <c r="I35" s="41" t="s">
        <v>1433</v>
      </c>
      <c r="J35" s="40">
        <v>1.629636057981E12</v>
      </c>
      <c r="K35" s="8" t="b">
        <f t="shared" si="3"/>
        <v>0</v>
      </c>
      <c r="L35" s="39" t="s">
        <v>13</v>
      </c>
      <c r="M35" s="40">
        <v>1688.0</v>
      </c>
      <c r="N35" s="41" t="s">
        <v>1441</v>
      </c>
      <c r="O35" s="40">
        <v>1.629636551391E12</v>
      </c>
      <c r="P35" s="8" t="b">
        <f t="shared" si="4"/>
        <v>0</v>
      </c>
      <c r="Q35" s="39" t="s">
        <v>137</v>
      </c>
      <c r="R35" s="40">
        <v>1145.0</v>
      </c>
      <c r="S35" s="41" t="s">
        <v>1442</v>
      </c>
      <c r="T35" s="40">
        <v>1.629641891129E12</v>
      </c>
      <c r="U35" s="8" t="b">
        <f t="shared" si="5"/>
        <v>0</v>
      </c>
      <c r="V35" s="39" t="s">
        <v>115</v>
      </c>
      <c r="W35" s="40">
        <v>150.0</v>
      </c>
      <c r="X35" s="41" t="s">
        <v>1435</v>
      </c>
      <c r="Y35" s="40">
        <v>1.629642431595E12</v>
      </c>
      <c r="Z35" s="8" t="b">
        <f t="shared" si="6"/>
        <v>1</v>
      </c>
      <c r="AA35" s="39" t="s">
        <v>37</v>
      </c>
      <c r="AB35" s="40">
        <v>601.0</v>
      </c>
      <c r="AC35" s="41" t="s">
        <v>1443</v>
      </c>
      <c r="AD35" s="40">
        <v>1.629642829044E12</v>
      </c>
      <c r="AE35" s="8" t="b">
        <f t="shared" si="7"/>
        <v>1</v>
      </c>
      <c r="AF35" s="39" t="s">
        <v>47</v>
      </c>
      <c r="AG35" s="40">
        <v>415.0</v>
      </c>
      <c r="AH35" s="41" t="s">
        <v>1444</v>
      </c>
      <c r="AI35" s="40">
        <v>1.629645622031E12</v>
      </c>
      <c r="AJ35" s="8" t="b">
        <f t="shared" si="8"/>
        <v>0</v>
      </c>
      <c r="AK35" s="39" t="s">
        <v>49</v>
      </c>
      <c r="AL35" s="40">
        <v>267.0</v>
      </c>
      <c r="AM35" s="41" t="s">
        <v>1439</v>
      </c>
      <c r="AN35" s="40">
        <v>1.629646088715E12</v>
      </c>
      <c r="AO35" s="8" t="b">
        <f t="shared" si="9"/>
        <v>1</v>
      </c>
      <c r="AP35" s="39" t="s">
        <v>106</v>
      </c>
      <c r="AQ35" s="40">
        <v>912.0</v>
      </c>
      <c r="AR35" s="41" t="s">
        <v>1440</v>
      </c>
      <c r="AS35" s="40">
        <v>1.629646560911E12</v>
      </c>
    </row>
    <row r="36">
      <c r="A36" s="8" t="b">
        <f t="shared" si="1"/>
        <v>0</v>
      </c>
      <c r="B36" s="39" t="s">
        <v>49</v>
      </c>
      <c r="C36" s="40">
        <v>1062.0</v>
      </c>
      <c r="D36" s="41" t="s">
        <v>1445</v>
      </c>
      <c r="E36" s="40">
        <v>1.629635673581E12</v>
      </c>
      <c r="F36" s="8" t="b">
        <f t="shared" si="2"/>
        <v>0</v>
      </c>
      <c r="G36" s="39" t="s">
        <v>115</v>
      </c>
      <c r="H36" s="40">
        <v>1469.0</v>
      </c>
      <c r="I36" s="41" t="s">
        <v>1446</v>
      </c>
      <c r="J36" s="40">
        <v>1.629636059452E12</v>
      </c>
      <c r="K36" s="8" t="b">
        <f t="shared" si="3"/>
        <v>0</v>
      </c>
      <c r="L36" s="39" t="s">
        <v>49</v>
      </c>
      <c r="M36" s="40">
        <v>145.0</v>
      </c>
      <c r="N36" s="41" t="s">
        <v>1441</v>
      </c>
      <c r="O36" s="40">
        <v>1.629636551534E12</v>
      </c>
      <c r="P36" s="8" t="b">
        <f t="shared" si="4"/>
        <v>1</v>
      </c>
      <c r="Q36" s="39" t="s">
        <v>142</v>
      </c>
      <c r="R36" s="40">
        <v>359.0</v>
      </c>
      <c r="S36" s="41" t="s">
        <v>1442</v>
      </c>
      <c r="T36" s="40">
        <v>1.629641891485E12</v>
      </c>
      <c r="U36" s="8" t="b">
        <f t="shared" si="5"/>
        <v>0</v>
      </c>
      <c r="V36" s="39" t="s">
        <v>13</v>
      </c>
      <c r="W36" s="40">
        <v>1154.0</v>
      </c>
      <c r="X36" s="41" t="s">
        <v>1447</v>
      </c>
      <c r="Y36" s="40">
        <v>1.629642432764E12</v>
      </c>
      <c r="Z36" s="8" t="b">
        <f t="shared" si="6"/>
        <v>1</v>
      </c>
      <c r="AA36" s="39" t="s">
        <v>37</v>
      </c>
      <c r="AB36" s="40">
        <v>206.0</v>
      </c>
      <c r="AC36" s="41" t="s">
        <v>1443</v>
      </c>
      <c r="AD36" s="40">
        <v>1.629642829252E12</v>
      </c>
      <c r="AE36" s="8" t="b">
        <f t="shared" si="7"/>
        <v>1</v>
      </c>
      <c r="AF36" s="39" t="s">
        <v>47</v>
      </c>
      <c r="AG36" s="40">
        <v>467.0</v>
      </c>
      <c r="AH36" s="41" t="s">
        <v>1444</v>
      </c>
      <c r="AI36" s="40">
        <v>1.629645622512E12</v>
      </c>
      <c r="AJ36" s="8" t="b">
        <f t="shared" si="8"/>
        <v>0</v>
      </c>
      <c r="AK36" s="39" t="s">
        <v>13</v>
      </c>
      <c r="AL36" s="40">
        <v>179.0</v>
      </c>
      <c r="AM36" s="41" t="s">
        <v>1439</v>
      </c>
      <c r="AN36" s="40">
        <v>1.629646088889E12</v>
      </c>
      <c r="AO36" s="8" t="b">
        <f t="shared" si="9"/>
        <v>1</v>
      </c>
      <c r="AP36" s="39" t="s">
        <v>47</v>
      </c>
      <c r="AQ36" s="40">
        <v>319.0</v>
      </c>
      <c r="AR36" s="41" t="s">
        <v>1448</v>
      </c>
      <c r="AS36" s="40">
        <v>1.62964656123E12</v>
      </c>
    </row>
    <row r="37">
      <c r="A37" s="8" t="b">
        <f t="shared" si="1"/>
        <v>0</v>
      </c>
      <c r="B37" s="39" t="s">
        <v>125</v>
      </c>
      <c r="C37" s="40">
        <v>108.0</v>
      </c>
      <c r="D37" s="41" t="s">
        <v>1445</v>
      </c>
      <c r="E37" s="40">
        <v>1.62963567369E12</v>
      </c>
      <c r="F37" s="8" t="b">
        <f t="shared" si="2"/>
        <v>0</v>
      </c>
      <c r="G37" s="39" t="s">
        <v>13</v>
      </c>
      <c r="H37" s="40">
        <v>150.0</v>
      </c>
      <c r="I37" s="41" t="s">
        <v>1446</v>
      </c>
      <c r="J37" s="40">
        <v>1.629636059619E12</v>
      </c>
      <c r="K37" s="8" t="b">
        <f t="shared" si="3"/>
        <v>0</v>
      </c>
      <c r="L37" s="39" t="s">
        <v>125</v>
      </c>
      <c r="M37" s="40">
        <v>357.0</v>
      </c>
      <c r="N37" s="41" t="s">
        <v>1441</v>
      </c>
      <c r="O37" s="40">
        <v>1.629636551893E12</v>
      </c>
      <c r="P37" s="8" t="b">
        <f t="shared" si="4"/>
        <v>1</v>
      </c>
      <c r="Q37" s="39" t="s">
        <v>153</v>
      </c>
      <c r="R37" s="40">
        <v>192.0</v>
      </c>
      <c r="S37" s="41" t="s">
        <v>1442</v>
      </c>
      <c r="T37" s="40">
        <v>1.629641891677E12</v>
      </c>
      <c r="U37" s="8" t="b">
        <f t="shared" si="5"/>
        <v>0</v>
      </c>
      <c r="V37" s="39" t="s">
        <v>49</v>
      </c>
      <c r="W37" s="40">
        <v>685.0</v>
      </c>
      <c r="X37" s="41" t="s">
        <v>1449</v>
      </c>
      <c r="Y37" s="40">
        <v>1.629642433434E12</v>
      </c>
      <c r="Z37" s="8" t="b">
        <f t="shared" si="6"/>
        <v>1</v>
      </c>
      <c r="AA37" s="39" t="s">
        <v>47</v>
      </c>
      <c r="AB37" s="40">
        <v>1276.0</v>
      </c>
      <c r="AC37" s="41" t="s">
        <v>1450</v>
      </c>
      <c r="AD37" s="40">
        <v>1.629642830545E12</v>
      </c>
      <c r="AE37" s="8" t="b">
        <f t="shared" si="7"/>
        <v>1</v>
      </c>
      <c r="AF37" s="39" t="s">
        <v>106</v>
      </c>
      <c r="AG37" s="40">
        <v>1445.0</v>
      </c>
      <c r="AH37" s="41" t="s">
        <v>1451</v>
      </c>
      <c r="AI37" s="40">
        <v>1.62964562395E12</v>
      </c>
      <c r="AJ37" s="8" t="b">
        <f t="shared" si="8"/>
        <v>0</v>
      </c>
      <c r="AK37" s="39" t="s">
        <v>125</v>
      </c>
      <c r="AL37" s="40">
        <v>273.0</v>
      </c>
      <c r="AM37" s="41" t="s">
        <v>1452</v>
      </c>
      <c r="AN37" s="40">
        <v>1.629646089167E12</v>
      </c>
      <c r="AO37" s="8" t="b">
        <f t="shared" si="9"/>
        <v>1</v>
      </c>
      <c r="AP37" s="39" t="s">
        <v>106</v>
      </c>
      <c r="AQ37" s="40">
        <v>383.0</v>
      </c>
      <c r="AR37" s="41" t="s">
        <v>1448</v>
      </c>
      <c r="AS37" s="40">
        <v>1.629646561614E12</v>
      </c>
    </row>
    <row r="38">
      <c r="A38" s="8" t="b">
        <f t="shared" si="1"/>
        <v>0</v>
      </c>
      <c r="B38" s="39" t="s">
        <v>131</v>
      </c>
      <c r="C38" s="40">
        <v>393.0</v>
      </c>
      <c r="D38" s="41" t="s">
        <v>1453</v>
      </c>
      <c r="E38" s="40">
        <v>1.629635674084E12</v>
      </c>
      <c r="F38" s="8" t="b">
        <f t="shared" si="2"/>
        <v>0</v>
      </c>
      <c r="G38" s="39" t="s">
        <v>49</v>
      </c>
      <c r="H38" s="40">
        <v>922.0</v>
      </c>
      <c r="I38" s="41" t="s">
        <v>1454</v>
      </c>
      <c r="J38" s="40">
        <v>1.629636060522E12</v>
      </c>
      <c r="K38" s="8" t="b">
        <f t="shared" si="3"/>
        <v>0</v>
      </c>
      <c r="L38" s="39" t="s">
        <v>131</v>
      </c>
      <c r="M38" s="40">
        <v>285.0</v>
      </c>
      <c r="N38" s="41" t="s">
        <v>1455</v>
      </c>
      <c r="O38" s="40">
        <v>1.629636552177E12</v>
      </c>
      <c r="P38" s="8" t="b">
        <f t="shared" si="4"/>
        <v>1</v>
      </c>
      <c r="Q38" s="39" t="s">
        <v>47</v>
      </c>
      <c r="R38" s="40">
        <v>279.0</v>
      </c>
      <c r="S38" s="41" t="s">
        <v>1442</v>
      </c>
      <c r="T38" s="40">
        <v>1.62964189196E12</v>
      </c>
      <c r="U38" s="8" t="b">
        <f t="shared" si="5"/>
        <v>0</v>
      </c>
      <c r="V38" s="39" t="s">
        <v>125</v>
      </c>
      <c r="W38" s="40">
        <v>477.0</v>
      </c>
      <c r="X38" s="41" t="s">
        <v>1449</v>
      </c>
      <c r="Y38" s="40">
        <v>1.629642433911E12</v>
      </c>
      <c r="Z38" s="8" t="b">
        <f t="shared" si="6"/>
        <v>0</v>
      </c>
      <c r="AA38" s="39" t="s">
        <v>115</v>
      </c>
      <c r="AB38" s="40">
        <v>1643.0</v>
      </c>
      <c r="AC38" s="41" t="s">
        <v>1456</v>
      </c>
      <c r="AD38" s="40">
        <v>1.629642832182E12</v>
      </c>
      <c r="AE38" s="8" t="b">
        <f t="shared" si="7"/>
        <v>1</v>
      </c>
      <c r="AF38" s="39" t="s">
        <v>37</v>
      </c>
      <c r="AG38" s="40">
        <v>224.0</v>
      </c>
      <c r="AH38" s="41" t="s">
        <v>1457</v>
      </c>
      <c r="AI38" s="40">
        <v>1.629645624172E12</v>
      </c>
      <c r="AJ38" s="8" t="b">
        <f t="shared" si="8"/>
        <v>0</v>
      </c>
      <c r="AK38" s="39" t="s">
        <v>131</v>
      </c>
      <c r="AL38" s="40">
        <v>368.0</v>
      </c>
      <c r="AM38" s="41" t="s">
        <v>1452</v>
      </c>
      <c r="AN38" s="40">
        <v>1.629646089532E12</v>
      </c>
      <c r="AO38" s="8" t="b">
        <f t="shared" si="9"/>
        <v>1</v>
      </c>
      <c r="AP38" s="39" t="s">
        <v>92</v>
      </c>
      <c r="AQ38" s="40">
        <v>172.0</v>
      </c>
      <c r="AR38" s="41" t="s">
        <v>1448</v>
      </c>
      <c r="AS38" s="40">
        <v>1.629646561808E12</v>
      </c>
    </row>
    <row r="39">
      <c r="A39" s="8" t="b">
        <f t="shared" si="1"/>
        <v>1</v>
      </c>
      <c r="B39" s="39" t="s">
        <v>47</v>
      </c>
      <c r="C39" s="40">
        <v>314.0</v>
      </c>
      <c r="D39" s="41" t="s">
        <v>1453</v>
      </c>
      <c r="E39" s="40">
        <v>1.62963567441E12</v>
      </c>
      <c r="F39" s="8" t="b">
        <f t="shared" si="2"/>
        <v>0</v>
      </c>
      <c r="G39" s="39" t="s">
        <v>125</v>
      </c>
      <c r="H39" s="40">
        <v>125.0</v>
      </c>
      <c r="I39" s="41" t="s">
        <v>1454</v>
      </c>
      <c r="J39" s="40">
        <v>1.629636060647E12</v>
      </c>
      <c r="K39" s="8" t="b">
        <f t="shared" si="3"/>
        <v>1</v>
      </c>
      <c r="L39" s="39" t="s">
        <v>47</v>
      </c>
      <c r="M39" s="40">
        <v>180.0</v>
      </c>
      <c r="N39" s="41" t="s">
        <v>1455</v>
      </c>
      <c r="O39" s="40">
        <v>1.629636552356E12</v>
      </c>
      <c r="P39" s="8" t="b">
        <f t="shared" si="4"/>
        <v>1</v>
      </c>
      <c r="Q39" s="39" t="s">
        <v>106</v>
      </c>
      <c r="R39" s="40">
        <v>605.0</v>
      </c>
      <c r="S39" s="41" t="s">
        <v>1458</v>
      </c>
      <c r="T39" s="40">
        <v>1.629641892567E12</v>
      </c>
      <c r="U39" s="8" t="b">
        <f t="shared" si="5"/>
        <v>0</v>
      </c>
      <c r="V39" s="39" t="s">
        <v>131</v>
      </c>
      <c r="W39" s="40">
        <v>310.0</v>
      </c>
      <c r="X39" s="41" t="s">
        <v>1459</v>
      </c>
      <c r="Y39" s="40">
        <v>1.629642434223E12</v>
      </c>
      <c r="Z39" s="8" t="b">
        <f t="shared" si="6"/>
        <v>0</v>
      </c>
      <c r="AA39" s="39" t="s">
        <v>13</v>
      </c>
      <c r="AB39" s="40">
        <v>816.0</v>
      </c>
      <c r="AC39" s="41" t="s">
        <v>1456</v>
      </c>
      <c r="AD39" s="40">
        <v>1.629642832993E12</v>
      </c>
      <c r="AE39" s="8" t="b">
        <f t="shared" si="7"/>
        <v>1</v>
      </c>
      <c r="AF39" s="39" t="s">
        <v>47</v>
      </c>
      <c r="AG39" s="40">
        <v>348.0</v>
      </c>
      <c r="AH39" s="41" t="s">
        <v>1457</v>
      </c>
      <c r="AI39" s="40">
        <v>1.629645624516E12</v>
      </c>
      <c r="AJ39" s="8" t="b">
        <f t="shared" si="8"/>
        <v>1</v>
      </c>
      <c r="AK39" s="39" t="s">
        <v>47</v>
      </c>
      <c r="AL39" s="40">
        <v>712.0</v>
      </c>
      <c r="AM39" s="41" t="s">
        <v>1460</v>
      </c>
      <c r="AN39" s="40">
        <v>1.629646090242E12</v>
      </c>
      <c r="AO39" s="8" t="b">
        <f t="shared" si="9"/>
        <v>1</v>
      </c>
      <c r="AP39" s="39" t="s">
        <v>106</v>
      </c>
      <c r="AQ39" s="40">
        <v>373.0</v>
      </c>
      <c r="AR39" s="41" t="s">
        <v>1461</v>
      </c>
      <c r="AS39" s="40">
        <v>1.629646562155E12</v>
      </c>
    </row>
    <row r="40">
      <c r="A40" s="8" t="b">
        <f t="shared" si="1"/>
        <v>0</v>
      </c>
      <c r="B40" s="39" t="s">
        <v>134</v>
      </c>
      <c r="C40" s="40">
        <v>493.0</v>
      </c>
      <c r="D40" s="41" t="s">
        <v>1453</v>
      </c>
      <c r="E40" s="40">
        <v>1.629635674892E12</v>
      </c>
      <c r="F40" s="8" t="b">
        <f t="shared" si="2"/>
        <v>0</v>
      </c>
      <c r="G40" s="39" t="s">
        <v>131</v>
      </c>
      <c r="H40" s="40">
        <v>418.0</v>
      </c>
      <c r="I40" s="41" t="s">
        <v>1462</v>
      </c>
      <c r="J40" s="40">
        <v>1.629636061066E12</v>
      </c>
      <c r="K40" s="8" t="b">
        <f t="shared" si="3"/>
        <v>0</v>
      </c>
      <c r="L40" s="39" t="s">
        <v>134</v>
      </c>
      <c r="M40" s="40">
        <v>1653.0</v>
      </c>
      <c r="N40" s="41" t="s">
        <v>1463</v>
      </c>
      <c r="O40" s="40">
        <v>1.629636554011E12</v>
      </c>
      <c r="P40" s="8" t="b">
        <f t="shared" si="4"/>
        <v>1</v>
      </c>
      <c r="Q40" s="39" t="s">
        <v>37</v>
      </c>
      <c r="R40" s="40">
        <v>409.0</v>
      </c>
      <c r="S40" s="41" t="s">
        <v>1458</v>
      </c>
      <c r="T40" s="40">
        <v>1.629641892983E12</v>
      </c>
      <c r="U40" s="8" t="b">
        <f t="shared" si="5"/>
        <v>1</v>
      </c>
      <c r="V40" s="39" t="s">
        <v>47</v>
      </c>
      <c r="W40" s="40">
        <v>310.0</v>
      </c>
      <c r="X40" s="41" t="s">
        <v>1459</v>
      </c>
      <c r="Y40" s="40">
        <v>1.629642434531E12</v>
      </c>
      <c r="Z40" s="8" t="b">
        <f t="shared" si="6"/>
        <v>0</v>
      </c>
      <c r="AA40" s="39" t="s">
        <v>49</v>
      </c>
      <c r="AB40" s="40">
        <v>58.0</v>
      </c>
      <c r="AC40" s="41" t="s">
        <v>1464</v>
      </c>
      <c r="AD40" s="40">
        <v>1.629642833049E12</v>
      </c>
      <c r="AE40" s="8" t="b">
        <f t="shared" si="7"/>
        <v>0</v>
      </c>
      <c r="AF40" s="39" t="s">
        <v>115</v>
      </c>
      <c r="AG40" s="40">
        <v>1185.0</v>
      </c>
      <c r="AH40" s="41" t="s">
        <v>1465</v>
      </c>
      <c r="AI40" s="40">
        <v>1.629645625704E12</v>
      </c>
      <c r="AJ40" s="8" t="b">
        <f t="shared" si="8"/>
        <v>0</v>
      </c>
      <c r="AK40" s="39" t="s">
        <v>137</v>
      </c>
      <c r="AL40" s="40">
        <v>1111.0</v>
      </c>
      <c r="AM40" s="41" t="s">
        <v>1466</v>
      </c>
      <c r="AN40" s="40">
        <v>1.629646091358E12</v>
      </c>
      <c r="AO40" s="8" t="b">
        <f t="shared" si="9"/>
        <v>1</v>
      </c>
      <c r="AP40" s="39" t="s">
        <v>37</v>
      </c>
      <c r="AQ40" s="40">
        <v>183.0</v>
      </c>
      <c r="AR40" s="41" t="s">
        <v>1461</v>
      </c>
      <c r="AS40" s="40">
        <v>1.629646562338E12</v>
      </c>
    </row>
    <row r="41">
      <c r="A41" s="8" t="b">
        <f t="shared" si="1"/>
        <v>1</v>
      </c>
      <c r="B41" s="39" t="s">
        <v>47</v>
      </c>
      <c r="C41" s="40">
        <v>829.0</v>
      </c>
      <c r="D41" s="41" t="s">
        <v>1467</v>
      </c>
      <c r="E41" s="40">
        <v>1.629635675718E12</v>
      </c>
      <c r="F41" s="8" t="b">
        <f t="shared" si="2"/>
        <v>1</v>
      </c>
      <c r="G41" s="39" t="s">
        <v>47</v>
      </c>
      <c r="H41" s="40">
        <v>299.0</v>
      </c>
      <c r="I41" s="41" t="s">
        <v>1462</v>
      </c>
      <c r="J41" s="40">
        <v>1.629636061376E12</v>
      </c>
      <c r="K41" s="8" t="b">
        <f t="shared" si="3"/>
        <v>1</v>
      </c>
      <c r="L41" s="39" t="s">
        <v>142</v>
      </c>
      <c r="M41" s="40">
        <v>248.0</v>
      </c>
      <c r="N41" s="41" t="s">
        <v>1463</v>
      </c>
      <c r="O41" s="40">
        <v>1.629636554257E12</v>
      </c>
      <c r="P41" s="8" t="b">
        <f t="shared" si="4"/>
        <v>1</v>
      </c>
      <c r="Q41" s="39" t="s">
        <v>47</v>
      </c>
      <c r="R41" s="40">
        <v>277.0</v>
      </c>
      <c r="S41" s="41" t="s">
        <v>1468</v>
      </c>
      <c r="T41" s="40">
        <v>1.629641893252E12</v>
      </c>
      <c r="U41" s="8" t="b">
        <f t="shared" si="5"/>
        <v>0</v>
      </c>
      <c r="V41" s="39" t="s">
        <v>139</v>
      </c>
      <c r="W41" s="40">
        <v>1497.0</v>
      </c>
      <c r="X41" s="41" t="s">
        <v>1469</v>
      </c>
      <c r="Y41" s="40">
        <v>1.629642436027E12</v>
      </c>
      <c r="Z41" s="8" t="b">
        <f t="shared" si="6"/>
        <v>0</v>
      </c>
      <c r="AA41" s="39" t="s">
        <v>125</v>
      </c>
      <c r="AB41" s="40">
        <v>311.0</v>
      </c>
      <c r="AC41" s="41" t="s">
        <v>1464</v>
      </c>
      <c r="AD41" s="40">
        <v>1.629642833358E12</v>
      </c>
      <c r="AE41" s="8" t="b">
        <f t="shared" si="7"/>
        <v>0</v>
      </c>
      <c r="AF41" s="39" t="s">
        <v>13</v>
      </c>
      <c r="AG41" s="40">
        <v>225.0</v>
      </c>
      <c r="AH41" s="41" t="s">
        <v>1465</v>
      </c>
      <c r="AI41" s="40">
        <v>1.629645625936E12</v>
      </c>
      <c r="AJ41" s="8" t="b">
        <f t="shared" si="8"/>
        <v>1</v>
      </c>
      <c r="AK41" s="39" t="s">
        <v>145</v>
      </c>
      <c r="AL41" s="40">
        <v>1832.0</v>
      </c>
      <c r="AM41" s="41" t="s">
        <v>1470</v>
      </c>
      <c r="AN41" s="40">
        <v>1.629646093187E12</v>
      </c>
      <c r="AO41" s="8" t="b">
        <f t="shared" si="9"/>
        <v>1</v>
      </c>
      <c r="AP41" s="39" t="s">
        <v>47</v>
      </c>
      <c r="AQ41" s="40">
        <v>833.0</v>
      </c>
      <c r="AR41" s="41" t="s">
        <v>1471</v>
      </c>
      <c r="AS41" s="40">
        <v>1.629646563174E12</v>
      </c>
    </row>
    <row r="42">
      <c r="A42" s="8" t="b">
        <f t="shared" si="1"/>
        <v>0</v>
      </c>
      <c r="B42" s="39" t="s">
        <v>139</v>
      </c>
      <c r="C42" s="40">
        <v>289.0</v>
      </c>
      <c r="D42" s="41" t="s">
        <v>1472</v>
      </c>
      <c r="E42" s="40">
        <v>1.629635676007E12</v>
      </c>
      <c r="F42" s="8" t="b">
        <f t="shared" si="2"/>
        <v>0</v>
      </c>
      <c r="G42" s="39" t="s">
        <v>137</v>
      </c>
      <c r="H42" s="40">
        <v>1878.0</v>
      </c>
      <c r="I42" s="41" t="s">
        <v>1473</v>
      </c>
      <c r="J42" s="40">
        <v>1.629636063242E12</v>
      </c>
      <c r="K42" s="8" t="b">
        <f t="shared" si="3"/>
        <v>1</v>
      </c>
      <c r="L42" s="39" t="s">
        <v>142</v>
      </c>
      <c r="M42" s="40">
        <v>143.0</v>
      </c>
      <c r="N42" s="41" t="s">
        <v>1463</v>
      </c>
      <c r="O42" s="40">
        <v>1.629636554402E12</v>
      </c>
      <c r="P42" s="8" t="b">
        <f t="shared" si="4"/>
        <v>1</v>
      </c>
      <c r="Q42" s="39" t="s">
        <v>146</v>
      </c>
      <c r="R42" s="40">
        <v>1685.0</v>
      </c>
      <c r="S42" s="41" t="s">
        <v>1474</v>
      </c>
      <c r="T42" s="40">
        <v>1.629641894931E12</v>
      </c>
      <c r="U42" s="8" t="b">
        <f t="shared" si="5"/>
        <v>1</v>
      </c>
      <c r="V42" s="39" t="s">
        <v>142</v>
      </c>
      <c r="W42" s="40">
        <v>523.0</v>
      </c>
      <c r="X42" s="41" t="s">
        <v>1469</v>
      </c>
      <c r="Y42" s="40">
        <v>1.629642436551E12</v>
      </c>
      <c r="Z42" s="8" t="b">
        <f t="shared" si="6"/>
        <v>0</v>
      </c>
      <c r="AA42" s="39" t="s">
        <v>131</v>
      </c>
      <c r="AB42" s="40">
        <v>326.0</v>
      </c>
      <c r="AC42" s="41" t="s">
        <v>1464</v>
      </c>
      <c r="AD42" s="40">
        <v>1.629642833681E12</v>
      </c>
      <c r="AE42" s="8" t="b">
        <f t="shared" si="7"/>
        <v>0</v>
      </c>
      <c r="AF42" s="39" t="s">
        <v>49</v>
      </c>
      <c r="AG42" s="40">
        <v>168.0</v>
      </c>
      <c r="AH42" s="41" t="s">
        <v>1475</v>
      </c>
      <c r="AI42" s="40">
        <v>1.629645626096E12</v>
      </c>
      <c r="AJ42" s="8" t="b">
        <f t="shared" si="8"/>
        <v>1</v>
      </c>
      <c r="AK42" s="39" t="s">
        <v>151</v>
      </c>
      <c r="AL42" s="40">
        <v>209.0</v>
      </c>
      <c r="AM42" s="41" t="s">
        <v>1470</v>
      </c>
      <c r="AN42" s="40">
        <v>1.629646093397E12</v>
      </c>
      <c r="AO42" s="8" t="b">
        <f t="shared" si="9"/>
        <v>0</v>
      </c>
      <c r="AP42" s="39" t="s">
        <v>115</v>
      </c>
      <c r="AQ42" s="40">
        <v>1226.0</v>
      </c>
      <c r="AR42" s="41" t="s">
        <v>1476</v>
      </c>
      <c r="AS42" s="40">
        <v>1.629646564398E12</v>
      </c>
    </row>
    <row r="43">
      <c r="A43" s="8" t="b">
        <f t="shared" si="1"/>
        <v>1</v>
      </c>
      <c r="B43" s="39" t="s">
        <v>142</v>
      </c>
      <c r="C43" s="40">
        <v>821.0</v>
      </c>
      <c r="D43" s="41" t="s">
        <v>1472</v>
      </c>
      <c r="E43" s="40">
        <v>1.629635676828E12</v>
      </c>
      <c r="F43" s="8" t="b">
        <f t="shared" si="2"/>
        <v>1</v>
      </c>
      <c r="G43" s="39" t="s">
        <v>142</v>
      </c>
      <c r="H43" s="40">
        <v>368.0</v>
      </c>
      <c r="I43" s="41" t="s">
        <v>1473</v>
      </c>
      <c r="J43" s="40">
        <v>1.629636063612E12</v>
      </c>
      <c r="K43" s="8" t="b">
        <f t="shared" si="3"/>
        <v>1</v>
      </c>
      <c r="L43" s="39" t="s">
        <v>47</v>
      </c>
      <c r="M43" s="40">
        <v>169.0</v>
      </c>
      <c r="N43" s="41" t="s">
        <v>1463</v>
      </c>
      <c r="O43" s="40">
        <v>1.629636554571E12</v>
      </c>
      <c r="P43" s="8" t="b">
        <f t="shared" si="4"/>
        <v>1</v>
      </c>
      <c r="Q43" s="39" t="s">
        <v>176</v>
      </c>
      <c r="R43" s="40">
        <v>754.0</v>
      </c>
      <c r="S43" s="41" t="s">
        <v>1477</v>
      </c>
      <c r="T43" s="40">
        <v>1.629641895691E12</v>
      </c>
      <c r="U43" s="8" t="b">
        <f t="shared" si="5"/>
        <v>1</v>
      </c>
      <c r="V43" s="39" t="s">
        <v>142</v>
      </c>
      <c r="W43" s="40">
        <v>163.0</v>
      </c>
      <c r="X43" s="41" t="s">
        <v>1469</v>
      </c>
      <c r="Y43" s="40">
        <v>1.629642436715E12</v>
      </c>
      <c r="Z43" s="8" t="b">
        <f t="shared" si="6"/>
        <v>1</v>
      </c>
      <c r="AA43" s="39" t="s">
        <v>47</v>
      </c>
      <c r="AB43" s="40">
        <v>210.0</v>
      </c>
      <c r="AC43" s="41" t="s">
        <v>1464</v>
      </c>
      <c r="AD43" s="40">
        <v>1.629642833892E12</v>
      </c>
      <c r="AE43" s="8" t="b">
        <f t="shared" si="7"/>
        <v>0</v>
      </c>
      <c r="AF43" s="39" t="s">
        <v>125</v>
      </c>
      <c r="AG43" s="40">
        <v>358.0</v>
      </c>
      <c r="AH43" s="41" t="s">
        <v>1475</v>
      </c>
      <c r="AI43" s="40">
        <v>1.62964562645E12</v>
      </c>
      <c r="AJ43" s="8" t="b">
        <f t="shared" si="8"/>
        <v>1</v>
      </c>
      <c r="AK43" s="39" t="s">
        <v>47</v>
      </c>
      <c r="AL43" s="40">
        <v>495.0</v>
      </c>
      <c r="AM43" s="41" t="s">
        <v>1470</v>
      </c>
      <c r="AN43" s="40">
        <v>1.629646093898E12</v>
      </c>
      <c r="AO43" s="8" t="b">
        <f t="shared" si="9"/>
        <v>0</v>
      </c>
      <c r="AP43" s="39" t="s">
        <v>49</v>
      </c>
      <c r="AQ43" s="40">
        <v>236.0</v>
      </c>
      <c r="AR43" s="41" t="s">
        <v>1476</v>
      </c>
      <c r="AS43" s="40">
        <v>1.629646564634E12</v>
      </c>
    </row>
    <row r="44">
      <c r="A44" s="8" t="b">
        <f t="shared" si="1"/>
        <v>1</v>
      </c>
      <c r="B44" s="39" t="s">
        <v>149</v>
      </c>
      <c r="C44" s="40">
        <v>453.0</v>
      </c>
      <c r="D44" s="41" t="s">
        <v>1478</v>
      </c>
      <c r="E44" s="40">
        <v>1.629635677283E12</v>
      </c>
      <c r="F44" s="8" t="b">
        <f t="shared" si="2"/>
        <v>1</v>
      </c>
      <c r="G44" s="39" t="s">
        <v>188</v>
      </c>
      <c r="H44" s="40">
        <v>83.0</v>
      </c>
      <c r="I44" s="41" t="s">
        <v>1473</v>
      </c>
      <c r="J44" s="40">
        <v>1.629636063694E12</v>
      </c>
      <c r="K44" s="8" t="b">
        <f t="shared" si="3"/>
        <v>1</v>
      </c>
      <c r="L44" s="39" t="s">
        <v>106</v>
      </c>
      <c r="M44" s="40">
        <v>699.0</v>
      </c>
      <c r="N44" s="41" t="s">
        <v>1479</v>
      </c>
      <c r="O44" s="40">
        <v>1.629636555273E12</v>
      </c>
      <c r="P44" s="8" t="b">
        <f t="shared" si="4"/>
        <v>1</v>
      </c>
      <c r="Q44" s="39" t="s">
        <v>142</v>
      </c>
      <c r="R44" s="40">
        <v>3805.0</v>
      </c>
      <c r="S44" s="41" t="s">
        <v>1480</v>
      </c>
      <c r="T44" s="40">
        <v>1.629641899511E12</v>
      </c>
      <c r="U44" s="8" t="b">
        <f t="shared" si="5"/>
        <v>1</v>
      </c>
      <c r="V44" s="39" t="s">
        <v>47</v>
      </c>
      <c r="W44" s="40">
        <v>254.0</v>
      </c>
      <c r="X44" s="41" t="s">
        <v>1469</v>
      </c>
      <c r="Y44" s="40">
        <v>1.62964243697E12</v>
      </c>
      <c r="Z44" s="8" t="b">
        <f t="shared" si="6"/>
        <v>0</v>
      </c>
      <c r="AA44" s="39" t="s">
        <v>134</v>
      </c>
      <c r="AB44" s="40">
        <v>1898.0</v>
      </c>
      <c r="AC44" s="41" t="s">
        <v>1481</v>
      </c>
      <c r="AD44" s="40">
        <v>1.629642835789E12</v>
      </c>
      <c r="AE44" s="8" t="b">
        <f t="shared" si="7"/>
        <v>0</v>
      </c>
      <c r="AF44" s="39" t="s">
        <v>131</v>
      </c>
      <c r="AG44" s="40">
        <v>303.0</v>
      </c>
      <c r="AH44" s="41" t="s">
        <v>1475</v>
      </c>
      <c r="AI44" s="40">
        <v>1.629645626752E12</v>
      </c>
      <c r="AJ44" s="8" t="b">
        <f t="shared" si="8"/>
        <v>1</v>
      </c>
      <c r="AK44" s="39" t="s">
        <v>106</v>
      </c>
      <c r="AL44" s="40">
        <v>1176.0</v>
      </c>
      <c r="AM44" s="41" t="s">
        <v>1482</v>
      </c>
      <c r="AN44" s="40">
        <v>1.629646095065E12</v>
      </c>
      <c r="AO44" s="8" t="b">
        <f t="shared" si="9"/>
        <v>0</v>
      </c>
      <c r="AP44" s="39" t="s">
        <v>13</v>
      </c>
      <c r="AQ44" s="40">
        <v>191.0</v>
      </c>
      <c r="AR44" s="41" t="s">
        <v>1476</v>
      </c>
      <c r="AS44" s="40">
        <v>1.629646564824E12</v>
      </c>
    </row>
    <row r="45">
      <c r="A45" s="8" t="b">
        <f t="shared" si="1"/>
        <v>1</v>
      </c>
      <c r="B45" s="39" t="s">
        <v>47</v>
      </c>
      <c r="C45" s="40">
        <v>194.0</v>
      </c>
      <c r="D45" s="41" t="s">
        <v>1478</v>
      </c>
      <c r="E45" s="40">
        <v>1.629635677475E12</v>
      </c>
      <c r="F45" s="8" t="b">
        <f t="shared" si="2"/>
        <v>1</v>
      </c>
      <c r="G45" s="39" t="s">
        <v>47</v>
      </c>
      <c r="H45" s="40">
        <v>353.0</v>
      </c>
      <c r="I45" s="41" t="s">
        <v>1483</v>
      </c>
      <c r="J45" s="40">
        <v>1.629636064046E12</v>
      </c>
      <c r="K45" s="8" t="b">
        <f t="shared" si="3"/>
        <v>1</v>
      </c>
      <c r="L45" s="39" t="s">
        <v>37</v>
      </c>
      <c r="M45" s="40">
        <v>253.0</v>
      </c>
      <c r="N45" s="41" t="s">
        <v>1479</v>
      </c>
      <c r="O45" s="40">
        <v>1.629636555524E12</v>
      </c>
      <c r="P45" s="8" t="b">
        <f t="shared" si="4"/>
        <v>1</v>
      </c>
      <c r="Q45" s="39" t="s">
        <v>188</v>
      </c>
      <c r="R45" s="40">
        <v>129.0</v>
      </c>
      <c r="S45" s="41" t="s">
        <v>1480</v>
      </c>
      <c r="T45" s="40">
        <v>1.629641899623E12</v>
      </c>
      <c r="U45" s="8" t="b">
        <f t="shared" si="5"/>
        <v>1</v>
      </c>
      <c r="V45" s="39" t="s">
        <v>106</v>
      </c>
      <c r="W45" s="40">
        <v>2431.0</v>
      </c>
      <c r="X45" s="41" t="s">
        <v>1484</v>
      </c>
      <c r="Y45" s="40">
        <v>1.629642439398E12</v>
      </c>
      <c r="Z45" s="8" t="b">
        <f t="shared" si="6"/>
        <v>1</v>
      </c>
      <c r="AA45" s="39" t="s">
        <v>142</v>
      </c>
      <c r="AB45" s="40">
        <v>310.0</v>
      </c>
      <c r="AC45" s="41" t="s">
        <v>1485</v>
      </c>
      <c r="AD45" s="40">
        <v>1.629642836102E12</v>
      </c>
      <c r="AE45" s="8" t="b">
        <f t="shared" si="7"/>
        <v>1</v>
      </c>
      <c r="AF45" s="39" t="s">
        <v>47</v>
      </c>
      <c r="AG45" s="40">
        <v>967.0</v>
      </c>
      <c r="AH45" s="41" t="s">
        <v>1486</v>
      </c>
      <c r="AI45" s="40">
        <v>1.629645627731E12</v>
      </c>
      <c r="AJ45" s="8" t="b">
        <f t="shared" si="8"/>
        <v>1</v>
      </c>
      <c r="AK45" s="39" t="s">
        <v>37</v>
      </c>
      <c r="AL45" s="40">
        <v>286.0</v>
      </c>
      <c r="AM45" s="41" t="s">
        <v>1482</v>
      </c>
      <c r="AN45" s="40">
        <v>1.629646095354E12</v>
      </c>
      <c r="AO45" s="8" t="b">
        <f t="shared" si="9"/>
        <v>0</v>
      </c>
      <c r="AP45" s="39" t="s">
        <v>125</v>
      </c>
      <c r="AQ45" s="40">
        <v>417.0</v>
      </c>
      <c r="AR45" s="41" t="s">
        <v>1487</v>
      </c>
      <c r="AS45" s="40">
        <v>1.629646565246E12</v>
      </c>
    </row>
    <row r="46">
      <c r="A46" s="8" t="b">
        <f t="shared" si="1"/>
        <v>1</v>
      </c>
      <c r="B46" s="39" t="s">
        <v>106</v>
      </c>
      <c r="C46" s="40">
        <v>2235.0</v>
      </c>
      <c r="D46" s="41" t="s">
        <v>1488</v>
      </c>
      <c r="E46" s="40">
        <v>1.629635679714E12</v>
      </c>
      <c r="F46" s="8" t="b">
        <f t="shared" si="2"/>
        <v>1</v>
      </c>
      <c r="G46" s="39" t="s">
        <v>106</v>
      </c>
      <c r="H46" s="40">
        <v>841.0</v>
      </c>
      <c r="I46" s="41" t="s">
        <v>1483</v>
      </c>
      <c r="J46" s="40">
        <v>1.629636064888E12</v>
      </c>
      <c r="K46" s="8" t="b">
        <f t="shared" si="3"/>
        <v>1</v>
      </c>
      <c r="L46" s="39" t="s">
        <v>47</v>
      </c>
      <c r="M46" s="40">
        <v>271.0</v>
      </c>
      <c r="N46" s="41" t="s">
        <v>1479</v>
      </c>
      <c r="O46" s="40">
        <v>1.629636555794E12</v>
      </c>
      <c r="P46" s="8" t="b">
        <f t="shared" si="4"/>
        <v>1</v>
      </c>
      <c r="Q46" s="39" t="s">
        <v>195</v>
      </c>
      <c r="R46" s="40">
        <v>1495.0</v>
      </c>
      <c r="S46" s="41" t="s">
        <v>1489</v>
      </c>
      <c r="T46" s="40">
        <v>1.629641901129E12</v>
      </c>
      <c r="U46" s="8" t="b">
        <f t="shared" si="5"/>
        <v>1</v>
      </c>
      <c r="V46" s="39" t="s">
        <v>92</v>
      </c>
      <c r="W46" s="40">
        <v>545.0</v>
      </c>
      <c r="X46" s="41" t="s">
        <v>1484</v>
      </c>
      <c r="Y46" s="40">
        <v>1.629642439945E12</v>
      </c>
      <c r="Z46" s="8" t="b">
        <f t="shared" si="6"/>
        <v>1</v>
      </c>
      <c r="AA46" s="39" t="s">
        <v>149</v>
      </c>
      <c r="AB46" s="40">
        <v>226.0</v>
      </c>
      <c r="AC46" s="41" t="s">
        <v>1485</v>
      </c>
      <c r="AD46" s="40">
        <v>1.629642836325E12</v>
      </c>
      <c r="AE46" s="8" t="b">
        <f t="shared" si="7"/>
        <v>0</v>
      </c>
      <c r="AF46" s="39" t="s">
        <v>137</v>
      </c>
      <c r="AG46" s="40">
        <v>1978.0</v>
      </c>
      <c r="AH46" s="41" t="s">
        <v>1490</v>
      </c>
      <c r="AI46" s="40">
        <v>1.629645629699E12</v>
      </c>
      <c r="AJ46" s="8" t="b">
        <f t="shared" si="8"/>
        <v>1</v>
      </c>
      <c r="AK46" s="39" t="s">
        <v>47</v>
      </c>
      <c r="AL46" s="40">
        <v>273.0</v>
      </c>
      <c r="AM46" s="41" t="s">
        <v>1482</v>
      </c>
      <c r="AN46" s="40">
        <v>1.629646095625E12</v>
      </c>
      <c r="AO46" s="8" t="b">
        <f t="shared" si="9"/>
        <v>0</v>
      </c>
      <c r="AP46" s="39" t="s">
        <v>131</v>
      </c>
      <c r="AQ46" s="40">
        <v>418.0</v>
      </c>
      <c r="AR46" s="41" t="s">
        <v>1487</v>
      </c>
      <c r="AS46" s="40">
        <v>1.629646565662E12</v>
      </c>
    </row>
    <row r="47">
      <c r="A47" s="8" t="b">
        <f t="shared" si="1"/>
        <v>1</v>
      </c>
      <c r="B47" s="39" t="s">
        <v>37</v>
      </c>
      <c r="C47" s="40">
        <v>146.0</v>
      </c>
      <c r="D47" s="41" t="s">
        <v>1488</v>
      </c>
      <c r="E47" s="40">
        <v>1.629635679856E12</v>
      </c>
      <c r="F47" s="8" t="b">
        <f t="shared" si="2"/>
        <v>1</v>
      </c>
      <c r="G47" s="39" t="s">
        <v>37</v>
      </c>
      <c r="H47" s="40">
        <v>274.0</v>
      </c>
      <c r="I47" s="41" t="s">
        <v>1491</v>
      </c>
      <c r="J47" s="40">
        <v>1.629636065162E12</v>
      </c>
      <c r="K47" s="8" t="b">
        <f t="shared" si="3"/>
        <v>1</v>
      </c>
      <c r="L47" s="39" t="s">
        <v>153</v>
      </c>
      <c r="M47" s="40">
        <v>3953.0</v>
      </c>
      <c r="N47" s="41" t="s">
        <v>1492</v>
      </c>
      <c r="O47" s="40">
        <v>1.629636559749E12</v>
      </c>
      <c r="P47" s="8" t="b">
        <f t="shared" si="4"/>
        <v>1</v>
      </c>
      <c r="Q47" s="39" t="s">
        <v>62</v>
      </c>
      <c r="R47" s="40">
        <v>183.0</v>
      </c>
      <c r="S47" s="41" t="s">
        <v>1489</v>
      </c>
      <c r="T47" s="40">
        <v>1.629641901298E12</v>
      </c>
      <c r="U47" s="8" t="b">
        <f t="shared" si="5"/>
        <v>1</v>
      </c>
      <c r="V47" s="39" t="s">
        <v>106</v>
      </c>
      <c r="W47" s="40">
        <v>420.0</v>
      </c>
      <c r="X47" s="41" t="s">
        <v>1493</v>
      </c>
      <c r="Y47" s="40">
        <v>1.629642440368E12</v>
      </c>
      <c r="Z47" s="8" t="b">
        <f t="shared" si="6"/>
        <v>1</v>
      </c>
      <c r="AA47" s="39" t="s">
        <v>106</v>
      </c>
      <c r="AB47" s="40">
        <v>1022.0</v>
      </c>
      <c r="AC47" s="41" t="s">
        <v>1494</v>
      </c>
      <c r="AD47" s="40">
        <v>1.629642837353E12</v>
      </c>
      <c r="AE47" s="8" t="b">
        <f t="shared" si="7"/>
        <v>1</v>
      </c>
      <c r="AF47" s="39" t="s">
        <v>145</v>
      </c>
      <c r="AG47" s="40">
        <v>603.0</v>
      </c>
      <c r="AH47" s="41" t="s">
        <v>1495</v>
      </c>
      <c r="AI47" s="40">
        <v>1.629645630301E12</v>
      </c>
      <c r="AJ47" s="8" t="b">
        <f t="shared" si="8"/>
        <v>1</v>
      </c>
      <c r="AK47" s="39" t="s">
        <v>151</v>
      </c>
      <c r="AL47" s="40">
        <v>2781.0</v>
      </c>
      <c r="AM47" s="41" t="s">
        <v>1496</v>
      </c>
      <c r="AN47" s="40">
        <v>1.629646098405E12</v>
      </c>
      <c r="AO47" s="8" t="b">
        <f t="shared" si="9"/>
        <v>1</v>
      </c>
      <c r="AP47" s="39" t="s">
        <v>47</v>
      </c>
      <c r="AQ47" s="40">
        <v>620.0</v>
      </c>
      <c r="AR47" s="41" t="s">
        <v>1497</v>
      </c>
      <c r="AS47" s="40">
        <v>1.629646566281E12</v>
      </c>
    </row>
    <row r="48">
      <c r="A48" s="8" t="b">
        <f t="shared" si="1"/>
        <v>1</v>
      </c>
      <c r="B48" s="39" t="s">
        <v>47</v>
      </c>
      <c r="C48" s="40">
        <v>264.0</v>
      </c>
      <c r="D48" s="41" t="s">
        <v>1498</v>
      </c>
      <c r="E48" s="40">
        <v>1.629635680124E12</v>
      </c>
      <c r="F48" s="8" t="b">
        <f t="shared" si="2"/>
        <v>1</v>
      </c>
      <c r="G48" s="39" t="s">
        <v>47</v>
      </c>
      <c r="H48" s="40">
        <v>184.0</v>
      </c>
      <c r="I48" s="41" t="s">
        <v>1491</v>
      </c>
      <c r="J48" s="40">
        <v>1.629636065346E12</v>
      </c>
      <c r="K48" s="8" t="b">
        <f t="shared" si="3"/>
        <v>1</v>
      </c>
      <c r="L48" s="39" t="s">
        <v>176</v>
      </c>
      <c r="M48" s="40">
        <v>874.0</v>
      </c>
      <c r="N48" s="41" t="s">
        <v>1499</v>
      </c>
      <c r="O48" s="40">
        <v>1.62963656062E12</v>
      </c>
      <c r="P48" s="8" t="b">
        <f t="shared" si="4"/>
        <v>1</v>
      </c>
      <c r="Q48" s="39" t="s">
        <v>47</v>
      </c>
      <c r="R48" s="40">
        <v>211.0</v>
      </c>
      <c r="S48" s="41" t="s">
        <v>1489</v>
      </c>
      <c r="T48" s="40">
        <v>1.629641901509E12</v>
      </c>
      <c r="U48" s="8" t="b">
        <f t="shared" si="5"/>
        <v>1</v>
      </c>
      <c r="V48" s="39" t="s">
        <v>37</v>
      </c>
      <c r="W48" s="40">
        <v>166.0</v>
      </c>
      <c r="X48" s="41" t="s">
        <v>1493</v>
      </c>
      <c r="Y48" s="40">
        <v>1.629642440531E12</v>
      </c>
      <c r="Z48" s="8" t="b">
        <f t="shared" si="6"/>
        <v>1</v>
      </c>
      <c r="AA48" s="39" t="s">
        <v>37</v>
      </c>
      <c r="AB48" s="40">
        <v>318.0</v>
      </c>
      <c r="AC48" s="41" t="s">
        <v>1494</v>
      </c>
      <c r="AD48" s="40">
        <v>1.629642837664E12</v>
      </c>
      <c r="AE48" s="8" t="b">
        <f t="shared" si="7"/>
        <v>1</v>
      </c>
      <c r="AF48" s="39" t="s">
        <v>146</v>
      </c>
      <c r="AG48" s="40">
        <v>418.0</v>
      </c>
      <c r="AH48" s="41" t="s">
        <v>1495</v>
      </c>
      <c r="AI48" s="40">
        <v>1.629645630719E12</v>
      </c>
      <c r="AJ48" s="8" t="b">
        <f t="shared" si="8"/>
        <v>1</v>
      </c>
      <c r="AK48" s="39" t="s">
        <v>176</v>
      </c>
      <c r="AL48" s="40">
        <v>1198.0</v>
      </c>
      <c r="AM48" s="41" t="s">
        <v>1500</v>
      </c>
      <c r="AN48" s="40">
        <v>1.629646099603E12</v>
      </c>
      <c r="AO48" s="8" t="b">
        <f t="shared" si="9"/>
        <v>0</v>
      </c>
      <c r="AP48" s="39" t="s">
        <v>139</v>
      </c>
      <c r="AQ48" s="40">
        <v>2685.0</v>
      </c>
      <c r="AR48" s="41" t="s">
        <v>1501</v>
      </c>
      <c r="AS48" s="40">
        <v>1.629646568967E12</v>
      </c>
    </row>
    <row r="49">
      <c r="A49" s="8" t="b">
        <f t="shared" si="1"/>
        <v>1</v>
      </c>
      <c r="B49" s="39" t="s">
        <v>149</v>
      </c>
      <c r="C49" s="40">
        <v>3979.0</v>
      </c>
      <c r="D49" s="41" t="s">
        <v>1502</v>
      </c>
      <c r="E49" s="40">
        <v>1.629635684102E12</v>
      </c>
      <c r="F49" s="8" t="b">
        <f t="shared" si="2"/>
        <v>1</v>
      </c>
      <c r="G49" s="39" t="s">
        <v>153</v>
      </c>
      <c r="H49" s="40">
        <v>1856.0</v>
      </c>
      <c r="I49" s="41" t="s">
        <v>1503</v>
      </c>
      <c r="J49" s="40">
        <v>1.629636067216E12</v>
      </c>
      <c r="K49" s="8" t="b">
        <f t="shared" si="3"/>
        <v>1</v>
      </c>
      <c r="L49" s="39" t="s">
        <v>142</v>
      </c>
      <c r="M49" s="40">
        <v>1292.0</v>
      </c>
      <c r="N49" s="41" t="s">
        <v>1504</v>
      </c>
      <c r="O49" s="40">
        <v>1.629636561915E12</v>
      </c>
      <c r="P49" s="8" t="b">
        <f t="shared" si="4"/>
        <v>1</v>
      </c>
      <c r="Q49" s="39" t="s">
        <v>106</v>
      </c>
      <c r="R49" s="40">
        <v>299.0</v>
      </c>
      <c r="S49" s="41" t="s">
        <v>1489</v>
      </c>
      <c r="T49" s="40">
        <v>1.629641901807E12</v>
      </c>
      <c r="U49" s="8" t="b">
        <f t="shared" si="5"/>
        <v>1</v>
      </c>
      <c r="V49" s="39" t="s">
        <v>47</v>
      </c>
      <c r="W49" s="40">
        <v>196.0</v>
      </c>
      <c r="X49" s="41" t="s">
        <v>1493</v>
      </c>
      <c r="Y49" s="40">
        <v>1.629642440726E12</v>
      </c>
      <c r="Z49" s="8" t="b">
        <f t="shared" si="6"/>
        <v>1</v>
      </c>
      <c r="AA49" s="39" t="s">
        <v>47</v>
      </c>
      <c r="AB49" s="40">
        <v>118.0</v>
      </c>
      <c r="AC49" s="41" t="s">
        <v>1494</v>
      </c>
      <c r="AD49" s="40">
        <v>1.629642837781E12</v>
      </c>
      <c r="AE49" s="8" t="b">
        <f t="shared" si="7"/>
        <v>1</v>
      </c>
      <c r="AF49" s="39" t="s">
        <v>47</v>
      </c>
      <c r="AG49" s="40">
        <v>545.0</v>
      </c>
      <c r="AH49" s="41" t="s">
        <v>1505</v>
      </c>
      <c r="AI49" s="40">
        <v>1.629645631264E12</v>
      </c>
      <c r="AJ49" s="8" t="b">
        <f t="shared" si="8"/>
        <v>1</v>
      </c>
      <c r="AK49" s="39" t="s">
        <v>142</v>
      </c>
      <c r="AL49" s="40">
        <v>3531.0</v>
      </c>
      <c r="AM49" s="41" t="s">
        <v>1506</v>
      </c>
      <c r="AN49" s="40">
        <v>1.629646103138E12</v>
      </c>
      <c r="AO49" s="8" t="b">
        <f t="shared" si="9"/>
        <v>1</v>
      </c>
      <c r="AP49" s="39" t="s">
        <v>145</v>
      </c>
      <c r="AQ49" s="40">
        <v>369.0</v>
      </c>
      <c r="AR49" s="41" t="s">
        <v>1507</v>
      </c>
      <c r="AS49" s="40">
        <v>1.629646569334E12</v>
      </c>
    </row>
    <row r="50">
      <c r="A50" s="8" t="b">
        <f t="shared" si="1"/>
        <v>1</v>
      </c>
      <c r="B50" s="39" t="s">
        <v>176</v>
      </c>
      <c r="C50" s="40">
        <v>1077.0</v>
      </c>
      <c r="D50" s="41" t="s">
        <v>1508</v>
      </c>
      <c r="E50" s="40">
        <v>1.629635685176E12</v>
      </c>
      <c r="F50" s="8" t="b">
        <f t="shared" si="2"/>
        <v>1</v>
      </c>
      <c r="G50" s="39" t="s">
        <v>176</v>
      </c>
      <c r="H50" s="40">
        <v>1122.0</v>
      </c>
      <c r="I50" s="41" t="s">
        <v>1509</v>
      </c>
      <c r="J50" s="40">
        <v>1.629636068327E12</v>
      </c>
      <c r="K50" s="8" t="b">
        <f t="shared" si="3"/>
        <v>1</v>
      </c>
      <c r="L50" s="39" t="s">
        <v>188</v>
      </c>
      <c r="M50" s="40">
        <v>71.0</v>
      </c>
      <c r="N50" s="41" t="s">
        <v>1504</v>
      </c>
      <c r="O50" s="40">
        <v>1.629636561994E12</v>
      </c>
      <c r="P50" s="8" t="b">
        <f t="shared" si="4"/>
        <v>1</v>
      </c>
      <c r="Q50" s="39" t="s">
        <v>47</v>
      </c>
      <c r="R50" s="40">
        <v>287.0</v>
      </c>
      <c r="S50" s="41" t="s">
        <v>1510</v>
      </c>
      <c r="T50" s="40">
        <v>1.629641902095E12</v>
      </c>
      <c r="U50" s="8" t="b">
        <f t="shared" si="5"/>
        <v>1</v>
      </c>
      <c r="V50" s="39" t="s">
        <v>149</v>
      </c>
      <c r="W50" s="40">
        <v>3879.0</v>
      </c>
      <c r="X50" s="41" t="s">
        <v>1511</v>
      </c>
      <c r="Y50" s="40">
        <v>1.629642444606E12</v>
      </c>
      <c r="Z50" s="8" t="b">
        <f t="shared" si="6"/>
        <v>1</v>
      </c>
      <c r="AA50" s="39" t="s">
        <v>47</v>
      </c>
      <c r="AB50" s="40">
        <v>1019.0</v>
      </c>
      <c r="AC50" s="41" t="s">
        <v>1512</v>
      </c>
      <c r="AD50" s="40">
        <v>1.629642838811E12</v>
      </c>
      <c r="AE50" s="8" t="b">
        <f t="shared" si="7"/>
        <v>1</v>
      </c>
      <c r="AF50" s="39" t="s">
        <v>106</v>
      </c>
      <c r="AG50" s="40">
        <v>617.0</v>
      </c>
      <c r="AH50" s="41" t="s">
        <v>1505</v>
      </c>
      <c r="AI50" s="40">
        <v>1.629645631888E12</v>
      </c>
      <c r="AJ50" s="8" t="b">
        <f t="shared" si="8"/>
        <v>1</v>
      </c>
      <c r="AK50" s="39" t="s">
        <v>188</v>
      </c>
      <c r="AL50" s="40">
        <v>58.0</v>
      </c>
      <c r="AM50" s="41" t="s">
        <v>1506</v>
      </c>
      <c r="AN50" s="40">
        <v>1.629646103195E12</v>
      </c>
      <c r="AO50" s="8" t="b">
        <f t="shared" si="9"/>
        <v>1</v>
      </c>
      <c r="AP50" s="39" t="s">
        <v>153</v>
      </c>
      <c r="AQ50" s="40">
        <v>359.0</v>
      </c>
      <c r="AR50" s="41" t="s">
        <v>1507</v>
      </c>
      <c r="AS50" s="40">
        <v>1.629646569695E12</v>
      </c>
    </row>
    <row r="51">
      <c r="A51" s="8" t="b">
        <f t="shared" si="1"/>
        <v>1</v>
      </c>
      <c r="B51" s="39" t="s">
        <v>145</v>
      </c>
      <c r="C51" s="40">
        <v>4183.0</v>
      </c>
      <c r="D51" s="41" t="s">
        <v>1513</v>
      </c>
      <c r="E51" s="40">
        <v>1.629635689362E12</v>
      </c>
      <c r="F51" s="8" t="b">
        <f t="shared" si="2"/>
        <v>1</v>
      </c>
      <c r="G51" s="39" t="s">
        <v>145</v>
      </c>
      <c r="H51" s="40">
        <v>5168.0</v>
      </c>
      <c r="I51" s="41" t="s">
        <v>1514</v>
      </c>
      <c r="J51" s="40">
        <v>1.629636073494E12</v>
      </c>
      <c r="K51" s="8" t="b">
        <f t="shared" si="3"/>
        <v>1</v>
      </c>
      <c r="L51" s="39" t="s">
        <v>47</v>
      </c>
      <c r="M51" s="40">
        <v>1578.0</v>
      </c>
      <c r="N51" s="41" t="s">
        <v>1515</v>
      </c>
      <c r="O51" s="40">
        <v>1.629636563566E12</v>
      </c>
      <c r="P51" s="8" t="b">
        <f t="shared" si="4"/>
        <v>1</v>
      </c>
      <c r="Q51" s="39" t="s">
        <v>97</v>
      </c>
      <c r="R51" s="40">
        <v>332.0</v>
      </c>
      <c r="S51" s="41" t="s">
        <v>1510</v>
      </c>
      <c r="T51" s="40">
        <v>1.629641902427E12</v>
      </c>
      <c r="U51" s="8" t="b">
        <f t="shared" si="5"/>
        <v>1</v>
      </c>
      <c r="V51" s="39" t="s">
        <v>176</v>
      </c>
      <c r="W51" s="40">
        <v>753.0</v>
      </c>
      <c r="X51" s="41" t="s">
        <v>1516</v>
      </c>
      <c r="Y51" s="40">
        <v>1.629642445358E12</v>
      </c>
      <c r="Z51" s="8" t="b">
        <f t="shared" si="6"/>
        <v>1</v>
      </c>
      <c r="AA51" s="39" t="s">
        <v>146</v>
      </c>
      <c r="AB51" s="40">
        <v>4117.0</v>
      </c>
      <c r="AC51" s="41" t="s">
        <v>1517</v>
      </c>
      <c r="AD51" s="40">
        <v>1.629642842928E12</v>
      </c>
      <c r="AE51" s="8" t="b">
        <f t="shared" si="7"/>
        <v>1</v>
      </c>
      <c r="AF51" s="39" t="s">
        <v>37</v>
      </c>
      <c r="AG51" s="40">
        <v>352.0</v>
      </c>
      <c r="AH51" s="41" t="s">
        <v>1518</v>
      </c>
      <c r="AI51" s="40">
        <v>1.629645632236E12</v>
      </c>
      <c r="AJ51" s="8" t="b">
        <f t="shared" si="8"/>
        <v>1</v>
      </c>
      <c r="AK51" s="39" t="s">
        <v>47</v>
      </c>
      <c r="AL51" s="40">
        <v>1316.0</v>
      </c>
      <c r="AM51" s="41" t="s">
        <v>1519</v>
      </c>
      <c r="AN51" s="40">
        <v>1.62964610451E12</v>
      </c>
      <c r="AO51" s="8" t="b">
        <f t="shared" si="9"/>
        <v>1</v>
      </c>
      <c r="AP51" s="39" t="s">
        <v>47</v>
      </c>
      <c r="AQ51" s="40">
        <v>830.0</v>
      </c>
      <c r="AR51" s="41" t="s">
        <v>1520</v>
      </c>
      <c r="AS51" s="40">
        <v>1.629646570522E12</v>
      </c>
    </row>
    <row r="52">
      <c r="A52" s="8" t="b">
        <f t="shared" si="1"/>
        <v>1</v>
      </c>
      <c r="B52" s="39" t="s">
        <v>188</v>
      </c>
      <c r="C52" s="40">
        <v>129.0</v>
      </c>
      <c r="D52" s="41" t="s">
        <v>1513</v>
      </c>
      <c r="E52" s="40">
        <v>1.629635689501E12</v>
      </c>
      <c r="F52" s="8" t="b">
        <f t="shared" si="2"/>
        <v>1</v>
      </c>
      <c r="G52" s="39" t="s">
        <v>188</v>
      </c>
      <c r="H52" s="40">
        <v>48.0</v>
      </c>
      <c r="I52" s="41" t="s">
        <v>1514</v>
      </c>
      <c r="J52" s="40">
        <v>1.629636073542E12</v>
      </c>
      <c r="K52" s="8" t="b">
        <f t="shared" si="3"/>
        <v>1</v>
      </c>
      <c r="L52" s="39" t="s">
        <v>195</v>
      </c>
      <c r="M52" s="40">
        <v>750.0</v>
      </c>
      <c r="N52" s="41" t="s">
        <v>1521</v>
      </c>
      <c r="O52" s="40">
        <v>1.629636564309E12</v>
      </c>
      <c r="P52" s="8" t="b">
        <f t="shared" si="4"/>
        <v>1</v>
      </c>
      <c r="Q52" s="39" t="s">
        <v>47</v>
      </c>
      <c r="R52" s="40">
        <v>589.0</v>
      </c>
      <c r="S52" s="41" t="s">
        <v>1522</v>
      </c>
      <c r="T52" s="40">
        <v>1.629641903016E12</v>
      </c>
      <c r="U52" s="8" t="b">
        <f t="shared" si="5"/>
        <v>1</v>
      </c>
      <c r="V52" s="39" t="s">
        <v>47</v>
      </c>
      <c r="W52" s="40">
        <v>293.0</v>
      </c>
      <c r="X52" s="41" t="s">
        <v>1516</v>
      </c>
      <c r="Y52" s="40">
        <v>1.629642445652E12</v>
      </c>
      <c r="Z52" s="8" t="b">
        <f t="shared" si="6"/>
        <v>1</v>
      </c>
      <c r="AA52" s="39" t="s">
        <v>176</v>
      </c>
      <c r="AB52" s="40">
        <v>1644.0</v>
      </c>
      <c r="AC52" s="41" t="s">
        <v>1523</v>
      </c>
      <c r="AD52" s="40">
        <v>1.629642844565E12</v>
      </c>
      <c r="AE52" s="8" t="b">
        <f t="shared" si="7"/>
        <v>1</v>
      </c>
      <c r="AF52" s="39" t="s">
        <v>47</v>
      </c>
      <c r="AG52" s="40">
        <v>122.0</v>
      </c>
      <c r="AH52" s="41" t="s">
        <v>1518</v>
      </c>
      <c r="AI52" s="40">
        <v>1.629645632356E12</v>
      </c>
      <c r="AJ52" s="8" t="b">
        <f t="shared" si="8"/>
        <v>1</v>
      </c>
      <c r="AK52" s="39" t="s">
        <v>195</v>
      </c>
      <c r="AL52" s="40">
        <v>312.0</v>
      </c>
      <c r="AM52" s="41" t="s">
        <v>1519</v>
      </c>
      <c r="AN52" s="40">
        <v>1.629646104824E12</v>
      </c>
      <c r="AO52" s="8" t="b">
        <f t="shared" si="9"/>
        <v>1</v>
      </c>
      <c r="AP52" s="39" t="s">
        <v>106</v>
      </c>
      <c r="AQ52" s="40">
        <v>191.0</v>
      </c>
      <c r="AR52" s="41" t="s">
        <v>1520</v>
      </c>
      <c r="AS52" s="40">
        <v>1.629646570717E12</v>
      </c>
    </row>
    <row r="53">
      <c r="A53" s="8" t="b">
        <f t="shared" si="1"/>
        <v>1</v>
      </c>
      <c r="B53" s="39" t="s">
        <v>47</v>
      </c>
      <c r="C53" s="40">
        <v>1216.0</v>
      </c>
      <c r="D53" s="41" t="s">
        <v>1524</v>
      </c>
      <c r="E53" s="40">
        <v>1.629635690705E12</v>
      </c>
      <c r="F53" s="8" t="b">
        <f t="shared" si="2"/>
        <v>1</v>
      </c>
      <c r="G53" s="39" t="s">
        <v>47</v>
      </c>
      <c r="H53" s="40">
        <v>890.0</v>
      </c>
      <c r="I53" s="41" t="s">
        <v>1525</v>
      </c>
      <c r="J53" s="40">
        <v>1.62963607443E12</v>
      </c>
      <c r="K53" s="8" t="b">
        <f t="shared" si="3"/>
        <v>1</v>
      </c>
      <c r="L53" s="39" t="s">
        <v>62</v>
      </c>
      <c r="M53" s="40">
        <v>187.0</v>
      </c>
      <c r="N53" s="41" t="s">
        <v>1521</v>
      </c>
      <c r="O53" s="40">
        <v>1.629636564499E12</v>
      </c>
      <c r="P53" s="8" t="b">
        <f t="shared" si="4"/>
        <v>1</v>
      </c>
      <c r="Q53" s="39" t="s">
        <v>97</v>
      </c>
      <c r="R53" s="40">
        <v>726.0</v>
      </c>
      <c r="S53" s="41" t="s">
        <v>1522</v>
      </c>
      <c r="T53" s="40">
        <v>1.629641903743E12</v>
      </c>
      <c r="U53" s="8" t="b">
        <f t="shared" si="5"/>
        <v>1</v>
      </c>
      <c r="V53" s="39" t="s">
        <v>151</v>
      </c>
      <c r="W53" s="40">
        <v>2638.0</v>
      </c>
      <c r="X53" s="41" t="s">
        <v>1526</v>
      </c>
      <c r="Y53" s="40">
        <v>1.629642448289E12</v>
      </c>
      <c r="Z53" s="8" t="b">
        <f t="shared" si="6"/>
        <v>1</v>
      </c>
      <c r="AA53" s="39" t="s">
        <v>151</v>
      </c>
      <c r="AB53" s="40">
        <v>3610.0</v>
      </c>
      <c r="AC53" s="41" t="s">
        <v>1527</v>
      </c>
      <c r="AD53" s="40">
        <v>1.629642848173E12</v>
      </c>
      <c r="AE53" s="8" t="b">
        <f t="shared" si="7"/>
        <v>1</v>
      </c>
      <c r="AF53" s="39" t="s">
        <v>203</v>
      </c>
      <c r="AG53" s="40">
        <v>1418.0</v>
      </c>
      <c r="AH53" s="41" t="s">
        <v>1528</v>
      </c>
      <c r="AI53" s="40">
        <v>1.629645633774E12</v>
      </c>
      <c r="AJ53" s="8" t="b">
        <f t="shared" si="8"/>
        <v>1</v>
      </c>
      <c r="AK53" s="39" t="s">
        <v>62</v>
      </c>
      <c r="AL53" s="40">
        <v>200.0</v>
      </c>
      <c r="AM53" s="41" t="s">
        <v>1529</v>
      </c>
      <c r="AN53" s="40">
        <v>1.629646105021E12</v>
      </c>
      <c r="AO53" s="8" t="b">
        <f t="shared" si="9"/>
        <v>1</v>
      </c>
      <c r="AP53" s="39" t="s">
        <v>37</v>
      </c>
      <c r="AQ53" s="40">
        <v>335.0</v>
      </c>
      <c r="AR53" s="41" t="s">
        <v>1530</v>
      </c>
      <c r="AS53" s="40">
        <v>1.629646571049E12</v>
      </c>
    </row>
    <row r="54">
      <c r="A54" s="8" t="b">
        <f t="shared" si="1"/>
        <v>1</v>
      </c>
      <c r="B54" s="39" t="s">
        <v>195</v>
      </c>
      <c r="C54" s="40">
        <v>689.0</v>
      </c>
      <c r="D54" s="41" t="s">
        <v>1531</v>
      </c>
      <c r="E54" s="40">
        <v>1.629635691396E12</v>
      </c>
      <c r="F54" s="8" t="b">
        <f t="shared" si="2"/>
        <v>1</v>
      </c>
      <c r="G54" s="39" t="s">
        <v>195</v>
      </c>
      <c r="H54" s="40">
        <v>1225.0</v>
      </c>
      <c r="I54" s="41" t="s">
        <v>1532</v>
      </c>
      <c r="J54" s="40">
        <v>1.629636075656E12</v>
      </c>
      <c r="K54" s="8" t="b">
        <f t="shared" si="3"/>
        <v>1</v>
      </c>
      <c r="L54" s="39" t="s">
        <v>47</v>
      </c>
      <c r="M54" s="40">
        <v>388.0</v>
      </c>
      <c r="N54" s="41" t="s">
        <v>1521</v>
      </c>
      <c r="O54" s="40">
        <v>1.629636564886E12</v>
      </c>
      <c r="P54" s="8" t="b">
        <f t="shared" si="4"/>
        <v>1</v>
      </c>
      <c r="Q54" s="39" t="s">
        <v>60</v>
      </c>
      <c r="R54" s="40">
        <v>300.0</v>
      </c>
      <c r="S54" s="41" t="s">
        <v>1533</v>
      </c>
      <c r="T54" s="40">
        <v>1.629641904044E12</v>
      </c>
      <c r="U54" s="8" t="b">
        <f t="shared" si="5"/>
        <v>1</v>
      </c>
      <c r="V54" s="39" t="s">
        <v>188</v>
      </c>
      <c r="W54" s="40">
        <v>67.0</v>
      </c>
      <c r="X54" s="41" t="s">
        <v>1526</v>
      </c>
      <c r="Y54" s="40">
        <v>1.629642448359E12</v>
      </c>
      <c r="Z54" s="8" t="b">
        <f t="shared" si="6"/>
        <v>1</v>
      </c>
      <c r="AA54" s="39" t="s">
        <v>188</v>
      </c>
      <c r="AB54" s="40">
        <v>78.0</v>
      </c>
      <c r="AC54" s="41" t="s">
        <v>1527</v>
      </c>
      <c r="AD54" s="40">
        <v>1.629642848252E12</v>
      </c>
      <c r="AE54" s="8" t="b">
        <f t="shared" si="7"/>
        <v>1</v>
      </c>
      <c r="AF54" s="39" t="s">
        <v>176</v>
      </c>
      <c r="AG54" s="40">
        <v>1381.0</v>
      </c>
      <c r="AH54" s="41" t="s">
        <v>1534</v>
      </c>
      <c r="AI54" s="40">
        <v>1.629645635161E12</v>
      </c>
      <c r="AJ54" s="8" t="b">
        <f t="shared" si="8"/>
        <v>1</v>
      </c>
      <c r="AK54" s="39" t="s">
        <v>47</v>
      </c>
      <c r="AL54" s="40">
        <v>474.0</v>
      </c>
      <c r="AM54" s="41" t="s">
        <v>1529</v>
      </c>
      <c r="AN54" s="40">
        <v>1.629646105494E12</v>
      </c>
      <c r="AO54" s="8" t="b">
        <f t="shared" si="9"/>
        <v>1</v>
      </c>
      <c r="AP54" s="39" t="s">
        <v>47</v>
      </c>
      <c r="AQ54" s="40">
        <v>88.0</v>
      </c>
      <c r="AR54" s="41" t="s">
        <v>1530</v>
      </c>
      <c r="AS54" s="40">
        <v>1.629646571136E12</v>
      </c>
    </row>
    <row r="55">
      <c r="A55" s="8" t="b">
        <f t="shared" si="1"/>
        <v>1</v>
      </c>
      <c r="B55" s="39" t="s">
        <v>62</v>
      </c>
      <c r="C55" s="40">
        <v>192.0</v>
      </c>
      <c r="D55" s="41" t="s">
        <v>1531</v>
      </c>
      <c r="E55" s="40">
        <v>1.629635691584E12</v>
      </c>
      <c r="F55" s="8" t="b">
        <f t="shared" si="2"/>
        <v>1</v>
      </c>
      <c r="G55" s="39" t="s">
        <v>62</v>
      </c>
      <c r="H55" s="40">
        <v>167.0</v>
      </c>
      <c r="I55" s="41" t="s">
        <v>1532</v>
      </c>
      <c r="J55" s="40">
        <v>1.629636075823E12</v>
      </c>
      <c r="K55" s="8" t="b">
        <f t="shared" si="3"/>
        <v>1</v>
      </c>
      <c r="L55" s="39" t="s">
        <v>97</v>
      </c>
      <c r="M55" s="40">
        <v>1485.0</v>
      </c>
      <c r="N55" s="41" t="s">
        <v>1535</v>
      </c>
      <c r="O55" s="40">
        <v>1.629636566371E12</v>
      </c>
      <c r="P55" s="8" t="b">
        <f t="shared" si="4"/>
        <v>1</v>
      </c>
      <c r="Q55" s="39" t="s">
        <v>47</v>
      </c>
      <c r="R55" s="40">
        <v>231.0</v>
      </c>
      <c r="S55" s="41" t="s">
        <v>1533</v>
      </c>
      <c r="T55" s="40">
        <v>1.629641904275E12</v>
      </c>
      <c r="U55" s="8" t="b">
        <f t="shared" si="5"/>
        <v>1</v>
      </c>
      <c r="V55" s="39" t="s">
        <v>188</v>
      </c>
      <c r="W55" s="40">
        <v>1666.0</v>
      </c>
      <c r="X55" s="41" t="s">
        <v>1536</v>
      </c>
      <c r="Y55" s="40">
        <v>1.629642450039E12</v>
      </c>
      <c r="Z55" s="8" t="b">
        <f t="shared" si="6"/>
        <v>1</v>
      </c>
      <c r="AA55" s="39" t="s">
        <v>47</v>
      </c>
      <c r="AB55" s="40">
        <v>1480.0</v>
      </c>
      <c r="AC55" s="41" t="s">
        <v>1537</v>
      </c>
      <c r="AD55" s="40">
        <v>1.629642849733E12</v>
      </c>
      <c r="AE55" s="8" t="b">
        <f t="shared" si="7"/>
        <v>1</v>
      </c>
      <c r="AF55" s="39" t="s">
        <v>142</v>
      </c>
      <c r="AG55" s="40">
        <v>3214.0</v>
      </c>
      <c r="AH55" s="41" t="s">
        <v>1538</v>
      </c>
      <c r="AI55" s="40">
        <v>1.629645638368E12</v>
      </c>
      <c r="AJ55" s="8" t="b">
        <f t="shared" si="8"/>
        <v>1</v>
      </c>
      <c r="AK55" s="39" t="s">
        <v>97</v>
      </c>
      <c r="AL55" s="40">
        <v>623.0</v>
      </c>
      <c r="AM55" s="41" t="s">
        <v>1539</v>
      </c>
      <c r="AN55" s="40">
        <v>1.629646106119E12</v>
      </c>
      <c r="AO55" s="8" t="b">
        <f t="shared" si="9"/>
        <v>1</v>
      </c>
      <c r="AP55" s="39" t="s">
        <v>145</v>
      </c>
      <c r="AQ55" s="40">
        <v>2573.0</v>
      </c>
      <c r="AR55" s="41" t="s">
        <v>1540</v>
      </c>
      <c r="AS55" s="40">
        <v>1.629646573712E12</v>
      </c>
    </row>
    <row r="56">
      <c r="A56" s="8" t="b">
        <f t="shared" si="1"/>
        <v>1</v>
      </c>
      <c r="B56" s="39" t="s">
        <v>47</v>
      </c>
      <c r="C56" s="40">
        <v>489.0</v>
      </c>
      <c r="D56" s="41" t="s">
        <v>1541</v>
      </c>
      <c r="E56" s="40">
        <v>1.629635692074E12</v>
      </c>
      <c r="F56" s="8" t="b">
        <f t="shared" si="2"/>
        <v>1</v>
      </c>
      <c r="G56" s="39" t="s">
        <v>47</v>
      </c>
      <c r="H56" s="40">
        <v>212.0</v>
      </c>
      <c r="I56" s="41" t="s">
        <v>1542</v>
      </c>
      <c r="J56" s="40">
        <v>1.629636076034E12</v>
      </c>
      <c r="K56" s="8" t="b">
        <f t="shared" si="3"/>
        <v>1</v>
      </c>
      <c r="L56" s="39" t="s">
        <v>60</v>
      </c>
      <c r="M56" s="40">
        <v>250.0</v>
      </c>
      <c r="N56" s="41" t="s">
        <v>1535</v>
      </c>
      <c r="O56" s="40">
        <v>1.62963656663E12</v>
      </c>
      <c r="P56" s="8" t="b">
        <f t="shared" si="4"/>
        <v>1</v>
      </c>
      <c r="Q56" s="39" t="s">
        <v>170</v>
      </c>
      <c r="R56" s="40">
        <v>1276.0</v>
      </c>
      <c r="S56" s="41" t="s">
        <v>1543</v>
      </c>
      <c r="T56" s="40">
        <v>1.629641905551E12</v>
      </c>
      <c r="U56" s="8" t="b">
        <f t="shared" si="5"/>
        <v>1</v>
      </c>
      <c r="V56" s="39" t="s">
        <v>195</v>
      </c>
      <c r="W56" s="40">
        <v>1751.0</v>
      </c>
      <c r="X56" s="41" t="s">
        <v>1544</v>
      </c>
      <c r="Y56" s="40">
        <v>1.629642451778E12</v>
      </c>
      <c r="Z56" s="8" t="b">
        <f t="shared" si="6"/>
        <v>1</v>
      </c>
      <c r="AA56" s="39" t="s">
        <v>97</v>
      </c>
      <c r="AB56" s="40">
        <v>290.0</v>
      </c>
      <c r="AC56" s="41" t="s">
        <v>1545</v>
      </c>
      <c r="AD56" s="40">
        <v>1.629642850024E12</v>
      </c>
      <c r="AE56" s="8" t="b">
        <f t="shared" si="7"/>
        <v>1</v>
      </c>
      <c r="AF56" s="39" t="s">
        <v>188</v>
      </c>
      <c r="AG56" s="40">
        <v>71.0</v>
      </c>
      <c r="AH56" s="41" t="s">
        <v>1538</v>
      </c>
      <c r="AI56" s="40">
        <v>1.629645638441E12</v>
      </c>
      <c r="AJ56" s="8" t="b">
        <f t="shared" si="8"/>
        <v>1</v>
      </c>
      <c r="AK56" s="39" t="s">
        <v>60</v>
      </c>
      <c r="AL56" s="40">
        <v>209.0</v>
      </c>
      <c r="AM56" s="41" t="s">
        <v>1539</v>
      </c>
      <c r="AN56" s="40">
        <v>1.629646106328E12</v>
      </c>
      <c r="AO56" s="8" t="b">
        <f t="shared" si="9"/>
        <v>1</v>
      </c>
      <c r="AP56" s="39" t="s">
        <v>176</v>
      </c>
      <c r="AQ56" s="40">
        <v>1339.0</v>
      </c>
      <c r="AR56" s="41" t="s">
        <v>1546</v>
      </c>
      <c r="AS56" s="40">
        <v>1.629646575049E12</v>
      </c>
    </row>
    <row r="57">
      <c r="A57" s="8" t="b">
        <f t="shared" si="1"/>
        <v>1</v>
      </c>
      <c r="B57" s="39" t="s">
        <v>106</v>
      </c>
      <c r="C57" s="40">
        <v>1233.0</v>
      </c>
      <c r="D57" s="41" t="s">
        <v>1547</v>
      </c>
      <c r="E57" s="40">
        <v>1.629635693308E12</v>
      </c>
      <c r="F57" s="8" t="b">
        <f t="shared" si="2"/>
        <v>1</v>
      </c>
      <c r="G57" s="39" t="s">
        <v>97</v>
      </c>
      <c r="H57" s="40">
        <v>1504.0</v>
      </c>
      <c r="I57" s="41" t="s">
        <v>1548</v>
      </c>
      <c r="J57" s="40">
        <v>1.629636077546E12</v>
      </c>
      <c r="K57" s="8" t="b">
        <f t="shared" si="3"/>
        <v>1</v>
      </c>
      <c r="L57" s="39" t="s">
        <v>47</v>
      </c>
      <c r="M57" s="40">
        <v>232.0</v>
      </c>
      <c r="N57" s="41" t="s">
        <v>1535</v>
      </c>
      <c r="O57" s="40">
        <v>1.629636566862E12</v>
      </c>
      <c r="P57" s="8" t="b">
        <f t="shared" si="4"/>
        <v>1</v>
      </c>
      <c r="Q57" s="39" t="s">
        <v>218</v>
      </c>
      <c r="R57" s="40">
        <v>873.0</v>
      </c>
      <c r="S57" s="41" t="s">
        <v>1549</v>
      </c>
      <c r="T57" s="40">
        <v>1.629641906422E12</v>
      </c>
      <c r="U57" s="8" t="b">
        <f t="shared" si="5"/>
        <v>1</v>
      </c>
      <c r="V57" s="39" t="s">
        <v>62</v>
      </c>
      <c r="W57" s="40">
        <v>186.0</v>
      </c>
      <c r="X57" s="41" t="s">
        <v>1544</v>
      </c>
      <c r="Y57" s="40">
        <v>1.629642451963E12</v>
      </c>
      <c r="Z57" s="8" t="b">
        <f t="shared" si="6"/>
        <v>1</v>
      </c>
      <c r="AA57" s="39" t="s">
        <v>60</v>
      </c>
      <c r="AB57" s="40">
        <v>201.0</v>
      </c>
      <c r="AC57" s="41" t="s">
        <v>1545</v>
      </c>
      <c r="AD57" s="40">
        <v>1.629642850226E12</v>
      </c>
      <c r="AE57" s="8" t="b">
        <f t="shared" si="7"/>
        <v>1</v>
      </c>
      <c r="AF57" s="39" t="s">
        <v>47</v>
      </c>
      <c r="AG57" s="40">
        <v>1052.0</v>
      </c>
      <c r="AH57" s="41" t="s">
        <v>1550</v>
      </c>
      <c r="AI57" s="40">
        <v>1.629645639491E12</v>
      </c>
      <c r="AJ57" s="8" t="b">
        <f t="shared" si="8"/>
        <v>1</v>
      </c>
      <c r="AK57" s="39" t="s">
        <v>47</v>
      </c>
      <c r="AL57" s="40">
        <v>222.0</v>
      </c>
      <c r="AM57" s="41" t="s">
        <v>1539</v>
      </c>
      <c r="AN57" s="40">
        <v>1.629646106549E12</v>
      </c>
      <c r="AO57" s="8" t="b">
        <f t="shared" si="9"/>
        <v>1</v>
      </c>
      <c r="AP57" s="39" t="s">
        <v>145</v>
      </c>
      <c r="AQ57" s="40">
        <v>2384.0</v>
      </c>
      <c r="AR57" s="41" t="s">
        <v>1551</v>
      </c>
      <c r="AS57" s="40">
        <v>1.629646577437E12</v>
      </c>
    </row>
    <row r="58">
      <c r="A58" s="8" t="b">
        <f t="shared" si="1"/>
        <v>1</v>
      </c>
      <c r="B58" s="39" t="s">
        <v>47</v>
      </c>
      <c r="C58" s="40">
        <v>446.0</v>
      </c>
      <c r="D58" s="41" t="s">
        <v>1547</v>
      </c>
      <c r="E58" s="40">
        <v>1.629635693755E12</v>
      </c>
      <c r="F58" s="8" t="b">
        <f t="shared" si="2"/>
        <v>1</v>
      </c>
      <c r="G58" s="39" t="s">
        <v>60</v>
      </c>
      <c r="H58" s="40">
        <v>242.0</v>
      </c>
      <c r="I58" s="41" t="s">
        <v>1548</v>
      </c>
      <c r="J58" s="40">
        <v>1.629636077783E12</v>
      </c>
      <c r="K58" s="8" t="b">
        <f t="shared" si="3"/>
        <v>1</v>
      </c>
      <c r="L58" s="39" t="s">
        <v>153</v>
      </c>
      <c r="M58" s="40">
        <v>5047.0</v>
      </c>
      <c r="N58" s="41" t="s">
        <v>1552</v>
      </c>
      <c r="O58" s="40">
        <v>1.629636571918E12</v>
      </c>
      <c r="P58" s="8" t="b">
        <f t="shared" si="4"/>
        <v>1</v>
      </c>
      <c r="Q58" s="39" t="s">
        <v>145</v>
      </c>
      <c r="R58" s="40">
        <v>1561.0</v>
      </c>
      <c r="S58" s="41" t="s">
        <v>1553</v>
      </c>
      <c r="T58" s="40">
        <v>1.629641907983E12</v>
      </c>
      <c r="U58" s="8" t="b">
        <f t="shared" si="5"/>
        <v>1</v>
      </c>
      <c r="V58" s="39" t="s">
        <v>47</v>
      </c>
      <c r="W58" s="40">
        <v>202.0</v>
      </c>
      <c r="X58" s="41" t="s">
        <v>1554</v>
      </c>
      <c r="Y58" s="40">
        <v>1.629642452162E12</v>
      </c>
      <c r="Z58" s="8" t="b">
        <f t="shared" si="6"/>
        <v>1</v>
      </c>
      <c r="AA58" s="39" t="s">
        <v>97</v>
      </c>
      <c r="AB58" s="40">
        <v>372.0</v>
      </c>
      <c r="AC58" s="41" t="s">
        <v>1545</v>
      </c>
      <c r="AD58" s="40">
        <v>1.629642850609E12</v>
      </c>
      <c r="AE58" s="8" t="b">
        <f t="shared" si="7"/>
        <v>1</v>
      </c>
      <c r="AF58" s="39" t="s">
        <v>195</v>
      </c>
      <c r="AG58" s="40">
        <v>726.0</v>
      </c>
      <c r="AH58" s="41" t="s">
        <v>1555</v>
      </c>
      <c r="AI58" s="40">
        <v>1.629645640219E12</v>
      </c>
      <c r="AJ58" s="8" t="b">
        <f t="shared" si="8"/>
        <v>1</v>
      </c>
      <c r="AK58" s="39" t="s">
        <v>153</v>
      </c>
      <c r="AL58" s="40">
        <v>1425.0</v>
      </c>
      <c r="AM58" s="41" t="s">
        <v>1556</v>
      </c>
      <c r="AN58" s="40">
        <v>1.62964610799E12</v>
      </c>
      <c r="AO58" s="8" t="b">
        <f t="shared" si="9"/>
        <v>1</v>
      </c>
      <c r="AP58" s="39" t="s">
        <v>188</v>
      </c>
      <c r="AQ58" s="40">
        <v>88.0</v>
      </c>
      <c r="AR58" s="41" t="s">
        <v>1551</v>
      </c>
      <c r="AS58" s="40">
        <v>1.629646577523E12</v>
      </c>
    </row>
    <row r="59">
      <c r="A59" s="8" t="b">
        <f t="shared" si="1"/>
        <v>1</v>
      </c>
      <c r="B59" s="39" t="s">
        <v>97</v>
      </c>
      <c r="C59" s="40">
        <v>290.0</v>
      </c>
      <c r="D59" s="41" t="s">
        <v>1557</v>
      </c>
      <c r="E59" s="40">
        <v>1.629635694042E12</v>
      </c>
      <c r="F59" s="8" t="b">
        <f t="shared" si="2"/>
        <v>1</v>
      </c>
      <c r="G59" s="39" t="s">
        <v>47</v>
      </c>
      <c r="H59" s="40">
        <v>230.0</v>
      </c>
      <c r="I59" s="41" t="s">
        <v>1558</v>
      </c>
      <c r="J59" s="40">
        <v>1.629636078014E12</v>
      </c>
      <c r="K59" s="8" t="b">
        <f t="shared" si="3"/>
        <v>1</v>
      </c>
      <c r="L59" s="39" t="s">
        <v>218</v>
      </c>
      <c r="M59" s="40">
        <v>904.0</v>
      </c>
      <c r="N59" s="41" t="s">
        <v>1559</v>
      </c>
      <c r="O59" s="40">
        <v>1.629636572807E12</v>
      </c>
      <c r="P59" s="8" t="b">
        <f t="shared" si="4"/>
        <v>1</v>
      </c>
      <c r="Q59" s="39" t="s">
        <v>188</v>
      </c>
      <c r="R59" s="40">
        <v>105.0</v>
      </c>
      <c r="S59" s="41" t="s">
        <v>1560</v>
      </c>
      <c r="T59" s="40">
        <v>1.62964190809E12</v>
      </c>
      <c r="U59" s="8" t="b">
        <f t="shared" si="5"/>
        <v>1</v>
      </c>
      <c r="V59" s="39" t="s">
        <v>106</v>
      </c>
      <c r="W59" s="40">
        <v>1079.0</v>
      </c>
      <c r="X59" s="41" t="s">
        <v>1561</v>
      </c>
      <c r="Y59" s="40">
        <v>1.62964245324E12</v>
      </c>
      <c r="Z59" s="8" t="b">
        <f t="shared" si="6"/>
        <v>1</v>
      </c>
      <c r="AA59" s="39" t="s">
        <v>47</v>
      </c>
      <c r="AB59" s="40">
        <v>133.0</v>
      </c>
      <c r="AC59" s="41" t="s">
        <v>1545</v>
      </c>
      <c r="AD59" s="40">
        <v>1.629642850727E12</v>
      </c>
      <c r="AE59" s="8" t="b">
        <f t="shared" si="7"/>
        <v>1</v>
      </c>
      <c r="AF59" s="39" t="s">
        <v>62</v>
      </c>
      <c r="AG59" s="40">
        <v>200.0</v>
      </c>
      <c r="AH59" s="41" t="s">
        <v>1555</v>
      </c>
      <c r="AI59" s="40">
        <v>1.629645640421E12</v>
      </c>
      <c r="AJ59" s="8" t="b">
        <f t="shared" si="8"/>
        <v>1</v>
      </c>
      <c r="AK59" s="39" t="s">
        <v>1562</v>
      </c>
      <c r="AL59" s="40">
        <v>1598.0</v>
      </c>
      <c r="AM59" s="41" t="s">
        <v>1563</v>
      </c>
      <c r="AN59" s="40">
        <v>1.629646109573E12</v>
      </c>
      <c r="AO59" s="8" t="b">
        <f t="shared" si="9"/>
        <v>1</v>
      </c>
      <c r="AP59" s="39" t="s">
        <v>47</v>
      </c>
      <c r="AQ59" s="40">
        <v>653.0</v>
      </c>
      <c r="AR59" s="41" t="s">
        <v>1564</v>
      </c>
      <c r="AS59" s="40">
        <v>1.629646578175E12</v>
      </c>
    </row>
    <row r="60">
      <c r="A60" s="8" t="b">
        <f t="shared" si="1"/>
        <v>1</v>
      </c>
      <c r="B60" s="39" t="s">
        <v>60</v>
      </c>
      <c r="C60" s="40">
        <v>185.0</v>
      </c>
      <c r="D60" s="41" t="s">
        <v>1557</v>
      </c>
      <c r="E60" s="40">
        <v>1.629635694227E12</v>
      </c>
      <c r="F60" s="8" t="b">
        <f t="shared" si="2"/>
        <v>1</v>
      </c>
      <c r="G60" s="39" t="s">
        <v>203</v>
      </c>
      <c r="H60" s="40">
        <v>3411.0</v>
      </c>
      <c r="I60" s="41" t="s">
        <v>1565</v>
      </c>
      <c r="J60" s="40">
        <v>1.629636081426E12</v>
      </c>
      <c r="K60" s="8" t="b">
        <f t="shared" si="3"/>
        <v>1</v>
      </c>
      <c r="L60" s="39" t="s">
        <v>145</v>
      </c>
      <c r="M60" s="40">
        <v>301.0</v>
      </c>
      <c r="N60" s="41" t="s">
        <v>1566</v>
      </c>
      <c r="O60" s="40">
        <v>1.629636573121E12</v>
      </c>
      <c r="P60" s="8" t="b">
        <f t="shared" si="4"/>
        <v>1</v>
      </c>
      <c r="Q60" s="39" t="s">
        <v>233</v>
      </c>
      <c r="R60" s="40">
        <v>569.0</v>
      </c>
      <c r="S60" s="41" t="s">
        <v>1560</v>
      </c>
      <c r="T60" s="40">
        <v>1.62964190866E12</v>
      </c>
      <c r="U60" s="8" t="b">
        <f t="shared" si="5"/>
        <v>1</v>
      </c>
      <c r="V60" s="39" t="s">
        <v>47</v>
      </c>
      <c r="W60" s="40">
        <v>396.0</v>
      </c>
      <c r="X60" s="41" t="s">
        <v>1561</v>
      </c>
      <c r="Y60" s="40">
        <v>1.629642453647E12</v>
      </c>
      <c r="Z60" s="8" t="b">
        <f t="shared" si="6"/>
        <v>1</v>
      </c>
      <c r="AA60" s="39" t="s">
        <v>195</v>
      </c>
      <c r="AB60" s="40">
        <v>346.0</v>
      </c>
      <c r="AC60" s="41" t="s">
        <v>1567</v>
      </c>
      <c r="AD60" s="40">
        <v>1.629642851072E12</v>
      </c>
      <c r="AE60" s="8" t="b">
        <f t="shared" si="7"/>
        <v>1</v>
      </c>
      <c r="AF60" s="39" t="s">
        <v>47</v>
      </c>
      <c r="AG60" s="40">
        <v>240.0</v>
      </c>
      <c r="AH60" s="41" t="s">
        <v>1555</v>
      </c>
      <c r="AI60" s="40">
        <v>1.629645640657E12</v>
      </c>
      <c r="AJ60" s="8" t="b">
        <f t="shared" si="8"/>
        <v>1</v>
      </c>
      <c r="AK60" s="39" t="s">
        <v>153</v>
      </c>
      <c r="AL60" s="40">
        <v>440.0</v>
      </c>
      <c r="AM60" s="41" t="s">
        <v>1568</v>
      </c>
      <c r="AN60" s="40">
        <v>1.629646110029E12</v>
      </c>
      <c r="AO60" s="8" t="b">
        <f t="shared" si="9"/>
        <v>1</v>
      </c>
      <c r="AP60" s="39" t="s">
        <v>195</v>
      </c>
      <c r="AQ60" s="40">
        <v>875.0</v>
      </c>
      <c r="AR60" s="41" t="s">
        <v>1569</v>
      </c>
      <c r="AS60" s="40">
        <v>1.629646579048E12</v>
      </c>
    </row>
    <row r="61">
      <c r="A61" s="8" t="b">
        <f t="shared" si="1"/>
        <v>1</v>
      </c>
      <c r="B61" s="39" t="s">
        <v>47</v>
      </c>
      <c r="C61" s="40">
        <v>253.0</v>
      </c>
      <c r="D61" s="41" t="s">
        <v>1557</v>
      </c>
      <c r="E61" s="40">
        <v>1.62963569448E12</v>
      </c>
      <c r="F61" s="8" t="b">
        <f t="shared" si="2"/>
        <v>1</v>
      </c>
      <c r="G61" s="39" t="s">
        <v>218</v>
      </c>
      <c r="H61" s="40">
        <v>930.0</v>
      </c>
      <c r="I61" s="41" t="s">
        <v>1570</v>
      </c>
      <c r="J61" s="40">
        <v>1.629636082365E12</v>
      </c>
      <c r="K61" s="8" t="b">
        <f t="shared" si="3"/>
        <v>1</v>
      </c>
      <c r="L61" s="39" t="s">
        <v>218</v>
      </c>
      <c r="M61" s="40">
        <v>403.0</v>
      </c>
      <c r="N61" s="41" t="s">
        <v>1566</v>
      </c>
      <c r="O61" s="40">
        <v>1.629636573527E12</v>
      </c>
      <c r="P61" s="8" t="b">
        <f t="shared" si="4"/>
        <v>1</v>
      </c>
      <c r="T61" s="13"/>
      <c r="U61" s="8" t="b">
        <f t="shared" si="5"/>
        <v>1</v>
      </c>
      <c r="V61" s="39" t="s">
        <v>97</v>
      </c>
      <c r="W61" s="40">
        <v>282.0</v>
      </c>
      <c r="X61" s="41" t="s">
        <v>1561</v>
      </c>
      <c r="Y61" s="40">
        <v>1.629642453921E12</v>
      </c>
      <c r="Z61" s="8" t="b">
        <f t="shared" si="6"/>
        <v>1</v>
      </c>
      <c r="AA61" s="39" t="s">
        <v>62</v>
      </c>
      <c r="AB61" s="40">
        <v>199.0</v>
      </c>
      <c r="AC61" s="41" t="s">
        <v>1567</v>
      </c>
      <c r="AD61" s="40">
        <v>1.629642851274E12</v>
      </c>
      <c r="AE61" s="8" t="b">
        <f t="shared" si="7"/>
        <v>1</v>
      </c>
      <c r="AF61" s="39" t="s">
        <v>97</v>
      </c>
      <c r="AG61" s="40">
        <v>840.0</v>
      </c>
      <c r="AH61" s="41" t="s">
        <v>1571</v>
      </c>
      <c r="AI61" s="40">
        <v>1.629645641497E12</v>
      </c>
      <c r="AJ61" s="8" t="b">
        <f t="shared" si="8"/>
        <v>1</v>
      </c>
      <c r="AK61" s="39" t="s">
        <v>176</v>
      </c>
      <c r="AL61" s="40">
        <v>314.0</v>
      </c>
      <c r="AM61" s="41" t="s">
        <v>1568</v>
      </c>
      <c r="AN61" s="40">
        <v>1.629646110326E12</v>
      </c>
      <c r="AO61" s="8" t="b">
        <f t="shared" si="9"/>
        <v>1</v>
      </c>
      <c r="AP61" s="39" t="s">
        <v>62</v>
      </c>
      <c r="AQ61" s="40">
        <v>178.0</v>
      </c>
      <c r="AR61" s="41" t="s">
        <v>1569</v>
      </c>
      <c r="AS61" s="40">
        <v>1.629646579225E12</v>
      </c>
    </row>
    <row r="62">
      <c r="A62" s="8" t="b">
        <f t="shared" si="1"/>
        <v>1</v>
      </c>
      <c r="B62" s="39" t="s">
        <v>153</v>
      </c>
      <c r="C62" s="40">
        <v>3856.0</v>
      </c>
      <c r="D62" s="41" t="s">
        <v>1572</v>
      </c>
      <c r="E62" s="40">
        <v>1.629635698351E12</v>
      </c>
      <c r="F62" s="8" t="b">
        <f t="shared" si="2"/>
        <v>1</v>
      </c>
      <c r="G62" s="39" t="s">
        <v>151</v>
      </c>
      <c r="H62" s="40">
        <v>368.0</v>
      </c>
      <c r="I62" s="41" t="s">
        <v>1570</v>
      </c>
      <c r="J62" s="40">
        <v>1.629636082734E12</v>
      </c>
      <c r="K62" s="8" t="b">
        <f t="shared" si="3"/>
        <v>1</v>
      </c>
      <c r="L62" s="39" t="s">
        <v>151</v>
      </c>
      <c r="M62" s="40">
        <v>244.0</v>
      </c>
      <c r="N62" s="41" t="s">
        <v>1566</v>
      </c>
      <c r="O62" s="40">
        <v>1.629636573754E12</v>
      </c>
      <c r="P62" s="8" t="b">
        <f t="shared" si="4"/>
        <v>1</v>
      </c>
      <c r="T62" s="13"/>
      <c r="U62" s="8" t="b">
        <f t="shared" si="5"/>
        <v>1</v>
      </c>
      <c r="V62" s="39" t="s">
        <v>60</v>
      </c>
      <c r="W62" s="40">
        <v>192.0</v>
      </c>
      <c r="X62" s="41" t="s">
        <v>1573</v>
      </c>
      <c r="Y62" s="40">
        <v>1.629642454108E12</v>
      </c>
      <c r="Z62" s="8" t="b">
        <f t="shared" si="6"/>
        <v>1</v>
      </c>
      <c r="AA62" s="39" t="s">
        <v>47</v>
      </c>
      <c r="AB62" s="40">
        <v>260.0</v>
      </c>
      <c r="AC62" s="41" t="s">
        <v>1567</v>
      </c>
      <c r="AD62" s="40">
        <v>1.62964285155E12</v>
      </c>
      <c r="AE62" s="8" t="b">
        <f t="shared" si="7"/>
        <v>1</v>
      </c>
      <c r="AF62" s="39" t="s">
        <v>60</v>
      </c>
      <c r="AG62" s="40">
        <v>235.0</v>
      </c>
      <c r="AH62" s="41" t="s">
        <v>1571</v>
      </c>
      <c r="AI62" s="40">
        <v>1.629645641731E12</v>
      </c>
      <c r="AJ62" s="8" t="b">
        <f t="shared" si="8"/>
        <v>1</v>
      </c>
      <c r="AK62" s="39" t="s">
        <v>151</v>
      </c>
      <c r="AL62" s="40">
        <v>317.0</v>
      </c>
      <c r="AM62" s="41" t="s">
        <v>1568</v>
      </c>
      <c r="AN62" s="40">
        <v>1.629646110645E12</v>
      </c>
      <c r="AO62" s="8" t="b">
        <f t="shared" si="9"/>
        <v>1</v>
      </c>
      <c r="AP62" s="39" t="s">
        <v>47</v>
      </c>
      <c r="AQ62" s="40">
        <v>252.0</v>
      </c>
      <c r="AR62" s="41" t="s">
        <v>1569</v>
      </c>
      <c r="AS62" s="40">
        <v>1.629646579478E12</v>
      </c>
    </row>
    <row r="63">
      <c r="A63" s="8" t="b">
        <f t="shared" si="1"/>
        <v>1</v>
      </c>
      <c r="B63" s="39" t="s">
        <v>145</v>
      </c>
      <c r="C63" s="40">
        <v>638.0</v>
      </c>
      <c r="D63" s="41" t="s">
        <v>1572</v>
      </c>
      <c r="E63" s="40">
        <v>1.629635698987E12</v>
      </c>
      <c r="F63" s="8" t="b">
        <f t="shared" si="2"/>
        <v>1</v>
      </c>
      <c r="G63" s="39" t="s">
        <v>188</v>
      </c>
      <c r="H63" s="40">
        <v>128.0</v>
      </c>
      <c r="I63" s="41" t="s">
        <v>1570</v>
      </c>
      <c r="J63" s="40">
        <v>1.629636082854E12</v>
      </c>
      <c r="K63" s="8" t="b">
        <f t="shared" si="3"/>
        <v>1</v>
      </c>
      <c r="L63" s="39" t="s">
        <v>188</v>
      </c>
      <c r="M63" s="40">
        <v>151.0</v>
      </c>
      <c r="N63" s="41" t="s">
        <v>1566</v>
      </c>
      <c r="O63" s="40">
        <v>1.629636573911E12</v>
      </c>
      <c r="T63" s="13"/>
      <c r="U63" s="8" t="b">
        <f t="shared" si="5"/>
        <v>1</v>
      </c>
      <c r="V63" s="39" t="s">
        <v>47</v>
      </c>
      <c r="W63" s="40">
        <v>201.0</v>
      </c>
      <c r="X63" s="41" t="s">
        <v>1573</v>
      </c>
      <c r="Y63" s="40">
        <v>1.62964245431E12</v>
      </c>
      <c r="Z63" s="8" t="b">
        <f t="shared" si="6"/>
        <v>1</v>
      </c>
      <c r="AA63" s="39" t="s">
        <v>97</v>
      </c>
      <c r="AB63" s="40">
        <v>758.0</v>
      </c>
      <c r="AC63" s="41" t="s">
        <v>1574</v>
      </c>
      <c r="AD63" s="40">
        <v>1.62964285229E12</v>
      </c>
      <c r="AE63" s="8" t="b">
        <f t="shared" si="7"/>
        <v>1</v>
      </c>
      <c r="AF63" s="39" t="s">
        <v>47</v>
      </c>
      <c r="AG63" s="40">
        <v>239.0</v>
      </c>
      <c r="AH63" s="41" t="s">
        <v>1571</v>
      </c>
      <c r="AI63" s="40">
        <v>1.629645641974E12</v>
      </c>
      <c r="AJ63" s="8" t="b">
        <f t="shared" si="8"/>
        <v>1</v>
      </c>
      <c r="AK63" s="39" t="s">
        <v>188</v>
      </c>
      <c r="AL63" s="40">
        <v>104.0</v>
      </c>
      <c r="AM63" s="41" t="s">
        <v>1568</v>
      </c>
      <c r="AN63" s="40">
        <v>1.629646110747E12</v>
      </c>
      <c r="AO63" s="8" t="b">
        <f t="shared" si="9"/>
        <v>1</v>
      </c>
      <c r="AP63" s="39" t="s">
        <v>97</v>
      </c>
      <c r="AQ63" s="40">
        <v>565.0</v>
      </c>
      <c r="AR63" s="41" t="s">
        <v>1575</v>
      </c>
      <c r="AS63" s="40">
        <v>1.62964658005E12</v>
      </c>
    </row>
    <row r="64">
      <c r="A64" s="8" t="b">
        <f t="shared" si="1"/>
        <v>1</v>
      </c>
      <c r="B64" s="39" t="s">
        <v>188</v>
      </c>
      <c r="C64" s="40">
        <v>104.0</v>
      </c>
      <c r="D64" s="41" t="s">
        <v>1576</v>
      </c>
      <c r="E64" s="40">
        <v>1.62963569908E12</v>
      </c>
      <c r="F64" s="8" t="b">
        <f t="shared" si="2"/>
        <v>1</v>
      </c>
      <c r="G64" s="39" t="s">
        <v>233</v>
      </c>
      <c r="H64" s="40">
        <v>294.0</v>
      </c>
      <c r="I64" s="41" t="s">
        <v>1577</v>
      </c>
      <c r="J64" s="40">
        <v>1.629636083142E12</v>
      </c>
      <c r="K64" s="8" t="b">
        <f t="shared" si="3"/>
        <v>1</v>
      </c>
      <c r="L64" s="39" t="s">
        <v>233</v>
      </c>
      <c r="M64" s="40">
        <v>251.0</v>
      </c>
      <c r="N64" s="41" t="s">
        <v>1578</v>
      </c>
      <c r="O64" s="40">
        <v>1.629636574154E12</v>
      </c>
      <c r="T64" s="13"/>
      <c r="U64" s="8" t="b">
        <f t="shared" si="5"/>
        <v>1</v>
      </c>
      <c r="V64" s="39" t="s">
        <v>153</v>
      </c>
      <c r="W64" s="40">
        <v>970.0</v>
      </c>
      <c r="X64" s="41" t="s">
        <v>1579</v>
      </c>
      <c r="Y64" s="40">
        <v>1.629642455281E12</v>
      </c>
      <c r="Z64" s="8" t="b">
        <f t="shared" si="6"/>
        <v>1</v>
      </c>
      <c r="AA64" s="39" t="s">
        <v>60</v>
      </c>
      <c r="AB64" s="40">
        <v>236.0</v>
      </c>
      <c r="AC64" s="41" t="s">
        <v>1574</v>
      </c>
      <c r="AD64" s="40">
        <v>1.629642852524E12</v>
      </c>
      <c r="AE64" s="8" t="b">
        <f t="shared" si="7"/>
        <v>1</v>
      </c>
      <c r="AF64" s="39" t="s">
        <v>220</v>
      </c>
      <c r="AG64" s="40">
        <v>2949.0</v>
      </c>
      <c r="AH64" s="41" t="s">
        <v>1580</v>
      </c>
      <c r="AI64" s="40">
        <v>1.629645644931E12</v>
      </c>
      <c r="AJ64" s="8" t="b">
        <f t="shared" si="8"/>
        <v>1</v>
      </c>
      <c r="AK64" s="39" t="s">
        <v>233</v>
      </c>
      <c r="AL64" s="40">
        <v>300.0</v>
      </c>
      <c r="AM64" s="41" t="s">
        <v>1581</v>
      </c>
      <c r="AN64" s="40">
        <v>1.629646111048E12</v>
      </c>
      <c r="AO64" s="8" t="b">
        <f t="shared" si="9"/>
        <v>1</v>
      </c>
      <c r="AP64" s="39" t="s">
        <v>60</v>
      </c>
      <c r="AQ64" s="40">
        <v>252.0</v>
      </c>
      <c r="AR64" s="41" t="s">
        <v>1575</v>
      </c>
      <c r="AS64" s="40">
        <v>1.629646580295E12</v>
      </c>
    </row>
    <row r="65">
      <c r="A65" s="8" t="b">
        <f t="shared" si="1"/>
        <v>1</v>
      </c>
      <c r="B65" s="39" t="s">
        <v>145</v>
      </c>
      <c r="C65" s="40">
        <v>338.0</v>
      </c>
      <c r="D65" s="41" t="s">
        <v>1576</v>
      </c>
      <c r="E65" s="40">
        <v>1.629635699418E12</v>
      </c>
      <c r="J65" s="13"/>
      <c r="O65" s="13"/>
      <c r="T65" s="13"/>
      <c r="U65" s="8" t="b">
        <f t="shared" si="5"/>
        <v>1</v>
      </c>
      <c r="V65" s="39" t="s">
        <v>218</v>
      </c>
      <c r="W65" s="40">
        <v>762.0</v>
      </c>
      <c r="X65" s="41" t="s">
        <v>1582</v>
      </c>
      <c r="Y65" s="40">
        <v>1.629642456047E12</v>
      </c>
      <c r="Z65" s="8" t="b">
        <f t="shared" si="6"/>
        <v>1</v>
      </c>
      <c r="AA65" s="39" t="s">
        <v>47</v>
      </c>
      <c r="AB65" s="40">
        <v>246.0</v>
      </c>
      <c r="AC65" s="41" t="s">
        <v>1574</v>
      </c>
      <c r="AD65" s="40">
        <v>1.629642852772E12</v>
      </c>
      <c r="AE65" s="8" t="b">
        <f t="shared" si="7"/>
        <v>1</v>
      </c>
      <c r="AF65" s="39" t="s">
        <v>218</v>
      </c>
      <c r="AG65" s="40">
        <v>1311.0</v>
      </c>
      <c r="AH65" s="41" t="s">
        <v>1583</v>
      </c>
      <c r="AI65" s="40">
        <v>1.62964564623E12</v>
      </c>
      <c r="AJ65" s="8" t="b">
        <f t="shared" si="8"/>
        <v>1</v>
      </c>
      <c r="AK65" s="39" t="s">
        <v>233</v>
      </c>
      <c r="AL65" s="40">
        <v>1741.0</v>
      </c>
      <c r="AM65" s="41" t="s">
        <v>1584</v>
      </c>
      <c r="AN65" s="40">
        <v>1.629646112809E12</v>
      </c>
      <c r="AO65" s="8" t="b">
        <f t="shared" si="9"/>
        <v>1</v>
      </c>
      <c r="AP65" s="39" t="s">
        <v>47</v>
      </c>
      <c r="AQ65" s="40">
        <v>305.0</v>
      </c>
      <c r="AR65" s="41" t="s">
        <v>1575</v>
      </c>
      <c r="AS65" s="40">
        <v>1.6296465806E12</v>
      </c>
    </row>
    <row r="66">
      <c r="A66" s="8" t="b">
        <f t="shared" si="1"/>
        <v>1</v>
      </c>
      <c r="B66" s="39" t="s">
        <v>153</v>
      </c>
      <c r="C66" s="40">
        <v>140.0</v>
      </c>
      <c r="D66" s="41" t="s">
        <v>1576</v>
      </c>
      <c r="E66" s="40">
        <v>1.629635699559E12</v>
      </c>
      <c r="J66" s="13"/>
      <c r="O66" s="13"/>
      <c r="T66" s="13"/>
      <c r="U66" s="8" t="b">
        <f t="shared" si="5"/>
        <v>1</v>
      </c>
      <c r="V66" s="39" t="s">
        <v>47</v>
      </c>
      <c r="W66" s="40">
        <v>321.0</v>
      </c>
      <c r="X66" s="41" t="s">
        <v>1582</v>
      </c>
      <c r="Y66" s="40">
        <v>1.629642456365E12</v>
      </c>
      <c r="Z66" s="8" t="b">
        <f t="shared" si="6"/>
        <v>1</v>
      </c>
      <c r="AA66" s="39" t="s">
        <v>170</v>
      </c>
      <c r="AB66" s="40">
        <v>1542.0</v>
      </c>
      <c r="AC66" s="41" t="s">
        <v>1585</v>
      </c>
      <c r="AD66" s="40">
        <v>1.629642854315E12</v>
      </c>
      <c r="AE66" s="8" t="b">
        <f t="shared" si="7"/>
        <v>1</v>
      </c>
      <c r="AF66" s="39" t="s">
        <v>145</v>
      </c>
      <c r="AG66" s="40">
        <v>312.0</v>
      </c>
      <c r="AH66" s="41" t="s">
        <v>1583</v>
      </c>
      <c r="AI66" s="40">
        <v>1.629645646545E12</v>
      </c>
      <c r="AJ66" s="8" t="b">
        <f t="shared" si="8"/>
        <v>1</v>
      </c>
      <c r="AK66" s="39" t="s">
        <v>233</v>
      </c>
      <c r="AL66" s="40">
        <v>1527.0</v>
      </c>
      <c r="AM66" s="41" t="s">
        <v>1586</v>
      </c>
      <c r="AN66" s="40">
        <v>1.629646114315E12</v>
      </c>
      <c r="AO66" s="8" t="b">
        <f t="shared" si="9"/>
        <v>1</v>
      </c>
      <c r="AP66" s="39" t="s">
        <v>149</v>
      </c>
      <c r="AQ66" s="40">
        <v>1698.0</v>
      </c>
      <c r="AR66" s="41" t="s">
        <v>1587</v>
      </c>
      <c r="AS66" s="40">
        <v>1.629646582298E12</v>
      </c>
    </row>
    <row r="67">
      <c r="A67" s="8" t="b">
        <f t="shared" si="1"/>
        <v>1</v>
      </c>
      <c r="B67" s="39" t="s">
        <v>218</v>
      </c>
      <c r="C67" s="40">
        <v>577.0</v>
      </c>
      <c r="D67" s="41" t="s">
        <v>1588</v>
      </c>
      <c r="E67" s="40">
        <v>1.629635700135E12</v>
      </c>
      <c r="J67" s="13"/>
      <c r="O67" s="13"/>
      <c r="T67" s="13"/>
      <c r="U67" s="8" t="b">
        <f t="shared" si="5"/>
        <v>1</v>
      </c>
      <c r="V67" s="39" t="s">
        <v>218</v>
      </c>
      <c r="W67" s="40">
        <v>382.0</v>
      </c>
      <c r="X67" s="41" t="s">
        <v>1582</v>
      </c>
      <c r="Y67" s="40">
        <v>1.629642456751E12</v>
      </c>
      <c r="Z67" s="8" t="b">
        <f t="shared" si="6"/>
        <v>1</v>
      </c>
      <c r="AA67" s="39" t="s">
        <v>218</v>
      </c>
      <c r="AB67" s="40">
        <v>795.0</v>
      </c>
      <c r="AC67" s="41" t="s">
        <v>1589</v>
      </c>
      <c r="AD67" s="40">
        <v>1.629642855111E12</v>
      </c>
      <c r="AE67" s="8" t="b">
        <f t="shared" si="7"/>
        <v>1</v>
      </c>
      <c r="AF67" s="39" t="s">
        <v>188</v>
      </c>
      <c r="AG67" s="40">
        <v>96.0</v>
      </c>
      <c r="AH67" s="41" t="s">
        <v>1583</v>
      </c>
      <c r="AI67" s="40">
        <v>1.629645646647E12</v>
      </c>
      <c r="AN67" s="13"/>
      <c r="AO67" s="8" t="b">
        <f t="shared" si="9"/>
        <v>1</v>
      </c>
      <c r="AP67" s="39" t="s">
        <v>218</v>
      </c>
      <c r="AQ67" s="40">
        <v>2273.0</v>
      </c>
      <c r="AR67" s="41" t="s">
        <v>1590</v>
      </c>
      <c r="AS67" s="40">
        <v>1.629646584574E12</v>
      </c>
    </row>
    <row r="68">
      <c r="A68" s="8" t="b">
        <f t="shared" si="1"/>
        <v>1</v>
      </c>
      <c r="B68" s="39" t="s">
        <v>145</v>
      </c>
      <c r="C68" s="40">
        <v>225.0</v>
      </c>
      <c r="D68" s="41" t="s">
        <v>1588</v>
      </c>
      <c r="E68" s="40">
        <v>1.629635700361E12</v>
      </c>
      <c r="J68" s="13"/>
      <c r="O68" s="13"/>
      <c r="T68" s="13"/>
      <c r="U68" s="8" t="b">
        <f t="shared" si="5"/>
        <v>1</v>
      </c>
      <c r="V68" s="39" t="s">
        <v>145</v>
      </c>
      <c r="W68" s="40">
        <v>2676.0</v>
      </c>
      <c r="X68" s="41" t="s">
        <v>1591</v>
      </c>
      <c r="Y68" s="40">
        <v>1.629642459426E12</v>
      </c>
      <c r="Z68" s="8" t="b">
        <f t="shared" si="6"/>
        <v>1</v>
      </c>
      <c r="AA68" s="39" t="s">
        <v>145</v>
      </c>
      <c r="AB68" s="40">
        <v>1463.0</v>
      </c>
      <c r="AC68" s="41" t="s">
        <v>1592</v>
      </c>
      <c r="AD68" s="40">
        <v>1.629642856573E12</v>
      </c>
      <c r="AE68" s="8" t="b">
        <f t="shared" si="7"/>
        <v>1</v>
      </c>
      <c r="AF68" s="39" t="s">
        <v>233</v>
      </c>
      <c r="AG68" s="40">
        <v>374.0</v>
      </c>
      <c r="AH68" s="41" t="s">
        <v>1593</v>
      </c>
      <c r="AI68" s="40">
        <v>1.629645647015E12</v>
      </c>
      <c r="AN68" s="13"/>
      <c r="AO68" s="8" t="b">
        <f t="shared" si="9"/>
        <v>1</v>
      </c>
      <c r="AP68" s="39" t="s">
        <v>145</v>
      </c>
      <c r="AQ68" s="40">
        <v>275.0</v>
      </c>
      <c r="AR68" s="41" t="s">
        <v>1590</v>
      </c>
      <c r="AS68" s="40">
        <v>1.62964658485E12</v>
      </c>
    </row>
    <row r="69">
      <c r="A69" s="8" t="b">
        <f t="shared" si="1"/>
        <v>1</v>
      </c>
      <c r="B69" s="39" t="s">
        <v>188</v>
      </c>
      <c r="C69" s="40">
        <v>106.0</v>
      </c>
      <c r="D69" s="41" t="s">
        <v>1588</v>
      </c>
      <c r="E69" s="40">
        <v>1.629635700482E12</v>
      </c>
      <c r="J69" s="13"/>
      <c r="O69" s="13"/>
      <c r="T69" s="13"/>
      <c r="U69" s="8" t="b">
        <f t="shared" si="5"/>
        <v>1</v>
      </c>
      <c r="V69" s="39" t="s">
        <v>188</v>
      </c>
      <c r="W69" s="40">
        <v>72.0</v>
      </c>
      <c r="X69" s="41" t="s">
        <v>1591</v>
      </c>
      <c r="Y69" s="40">
        <v>1.629642459507E12</v>
      </c>
      <c r="Z69" s="8" t="b">
        <f t="shared" si="6"/>
        <v>1</v>
      </c>
      <c r="AA69" s="39" t="s">
        <v>188</v>
      </c>
      <c r="AB69" s="40">
        <v>71.0</v>
      </c>
      <c r="AC69" s="41" t="s">
        <v>1592</v>
      </c>
      <c r="AD69" s="40">
        <v>1.62964285665E12</v>
      </c>
      <c r="AE69" s="8" t="b">
        <f t="shared" si="7"/>
        <v>1</v>
      </c>
      <c r="AI69" s="13"/>
      <c r="AN69" s="13"/>
      <c r="AO69" s="8" t="b">
        <f t="shared" si="9"/>
        <v>1</v>
      </c>
      <c r="AP69" s="39" t="s">
        <v>188</v>
      </c>
      <c r="AQ69" s="40">
        <v>105.0</v>
      </c>
      <c r="AR69" s="41" t="s">
        <v>1590</v>
      </c>
      <c r="AS69" s="40">
        <v>1.629646584957E12</v>
      </c>
    </row>
    <row r="70">
      <c r="A70" s="8" t="b">
        <f t="shared" si="1"/>
        <v>1</v>
      </c>
      <c r="B70" s="39" t="s">
        <v>233</v>
      </c>
      <c r="C70" s="40">
        <v>285.0</v>
      </c>
      <c r="D70" s="41" t="s">
        <v>1588</v>
      </c>
      <c r="E70" s="40">
        <v>1.62963570076E12</v>
      </c>
      <c r="J70" s="13"/>
      <c r="O70" s="13"/>
      <c r="T70" s="13"/>
      <c r="U70" s="8" t="b">
        <f t="shared" si="5"/>
        <v>1</v>
      </c>
      <c r="V70" s="39" t="s">
        <v>233</v>
      </c>
      <c r="W70" s="40">
        <v>755.0</v>
      </c>
      <c r="X70" s="41" t="s">
        <v>1594</v>
      </c>
      <c r="Y70" s="40">
        <v>1.629642460257E12</v>
      </c>
      <c r="Z70" s="8" t="b">
        <f t="shared" si="6"/>
        <v>1</v>
      </c>
      <c r="AA70" s="39" t="s">
        <v>233</v>
      </c>
      <c r="AB70" s="40">
        <v>768.0</v>
      </c>
      <c r="AC70" s="41" t="s">
        <v>1595</v>
      </c>
      <c r="AD70" s="40">
        <v>1.629642857412E12</v>
      </c>
      <c r="AI70" s="13"/>
      <c r="AN70" s="13"/>
      <c r="AO70" s="8" t="b">
        <f t="shared" si="9"/>
        <v>1</v>
      </c>
      <c r="AP70" s="39" t="s">
        <v>233</v>
      </c>
      <c r="AQ70" s="40">
        <v>251.0</v>
      </c>
      <c r="AR70" s="41" t="s">
        <v>1596</v>
      </c>
      <c r="AS70" s="40">
        <v>1.629646585202E12</v>
      </c>
    </row>
    <row r="71">
      <c r="E71" s="13"/>
      <c r="J71" s="13"/>
      <c r="O71" s="13"/>
      <c r="T71" s="13"/>
      <c r="Y71" s="13"/>
      <c r="AD71" s="13"/>
      <c r="AI71" s="13"/>
      <c r="AN71" s="13"/>
      <c r="AS71" s="13"/>
    </row>
    <row r="72">
      <c r="E72" s="13"/>
      <c r="J72" s="13"/>
      <c r="O72" s="13"/>
      <c r="T72" s="13"/>
      <c r="Y72" s="13"/>
      <c r="AD72" s="13"/>
      <c r="AI72" s="13"/>
      <c r="AN72" s="13"/>
      <c r="AS72" s="13"/>
    </row>
    <row r="73">
      <c r="E73" s="13"/>
      <c r="J73" s="13"/>
      <c r="O73" s="13"/>
      <c r="T73" s="13"/>
      <c r="Y73" s="13"/>
      <c r="AD73" s="13"/>
      <c r="AI73" s="13"/>
      <c r="AN73" s="13"/>
      <c r="AS73" s="13"/>
    </row>
    <row r="74">
      <c r="E74" s="13"/>
      <c r="J74" s="13"/>
      <c r="O74" s="13"/>
      <c r="T74" s="13"/>
      <c r="Y74" s="13"/>
      <c r="AD74" s="13"/>
      <c r="AI74" s="13"/>
      <c r="AN74" s="13"/>
      <c r="AS74" s="13"/>
    </row>
    <row r="75">
      <c r="E75" s="13"/>
      <c r="J75" s="13"/>
      <c r="O75" s="13"/>
      <c r="T75" s="13"/>
      <c r="Y75" s="13"/>
      <c r="AD75" s="13"/>
      <c r="AI75" s="13"/>
      <c r="AN75" s="13"/>
      <c r="AS75" s="13"/>
    </row>
    <row r="76">
      <c r="E76" s="13"/>
      <c r="J76" s="13"/>
      <c r="O76" s="13"/>
      <c r="T76" s="13"/>
      <c r="Y76" s="13"/>
      <c r="AD76" s="13"/>
      <c r="AI76" s="13"/>
      <c r="AN76" s="13"/>
      <c r="AS76" s="13"/>
    </row>
    <row r="77">
      <c r="E77" s="13"/>
      <c r="J77" s="13"/>
      <c r="O77" s="13"/>
      <c r="T77" s="13"/>
      <c r="Y77" s="13"/>
      <c r="AD77" s="13"/>
      <c r="AI77" s="13"/>
      <c r="AN77" s="13"/>
      <c r="AS77" s="13"/>
    </row>
    <row r="78">
      <c r="E78" s="13"/>
      <c r="J78" s="13"/>
      <c r="O78" s="13"/>
      <c r="T78" s="13"/>
      <c r="Y78" s="13"/>
      <c r="AD78" s="13"/>
      <c r="AI78" s="13"/>
      <c r="AN78" s="13"/>
      <c r="AS78" s="13"/>
    </row>
    <row r="79">
      <c r="E79" s="13"/>
      <c r="J79" s="13"/>
      <c r="O79" s="13"/>
      <c r="T79" s="13"/>
      <c r="Y79" s="13"/>
      <c r="AD79" s="13"/>
      <c r="AI79" s="13"/>
      <c r="AN79" s="13"/>
      <c r="AS79" s="13"/>
    </row>
    <row r="80">
      <c r="E80" s="13"/>
      <c r="J80" s="13"/>
      <c r="O80" s="13"/>
      <c r="T80" s="13"/>
      <c r="Y80" s="13"/>
      <c r="AD80" s="13"/>
      <c r="AI80" s="13"/>
      <c r="AN80" s="13"/>
      <c r="AS80" s="13"/>
    </row>
    <row r="81">
      <c r="E81" s="13"/>
      <c r="J81" s="13"/>
      <c r="O81" s="13"/>
      <c r="T81" s="13"/>
      <c r="Y81" s="13"/>
      <c r="AD81" s="13"/>
      <c r="AI81" s="13"/>
      <c r="AN81" s="13"/>
      <c r="AS81" s="13"/>
    </row>
    <row r="82">
      <c r="E82" s="13"/>
      <c r="J82" s="13"/>
      <c r="O82" s="13"/>
      <c r="T82" s="13"/>
      <c r="Y82" s="13"/>
      <c r="AD82" s="13"/>
      <c r="AI82" s="13"/>
      <c r="AN82" s="13"/>
      <c r="AS82" s="13"/>
    </row>
    <row r="83">
      <c r="E83" s="13"/>
      <c r="J83" s="13"/>
      <c r="O83" s="13"/>
      <c r="T83" s="13"/>
      <c r="Y83" s="13"/>
      <c r="AD83" s="13"/>
      <c r="AI83" s="13"/>
      <c r="AN83" s="13"/>
      <c r="AS83" s="13"/>
    </row>
    <row r="84">
      <c r="E84" s="13"/>
      <c r="J84" s="13"/>
      <c r="O84" s="13"/>
      <c r="T84" s="13"/>
      <c r="Y84" s="13"/>
      <c r="AD84" s="13"/>
      <c r="AI84" s="13"/>
      <c r="AN84" s="13"/>
      <c r="AS84" s="13"/>
    </row>
    <row r="85">
      <c r="E85" s="13"/>
      <c r="J85" s="13"/>
      <c r="O85" s="13"/>
      <c r="T85" s="13"/>
      <c r="Y85" s="13"/>
      <c r="AD85" s="13"/>
      <c r="AI85" s="13"/>
      <c r="AN85" s="13"/>
      <c r="AS85" s="13"/>
    </row>
    <row r="86">
      <c r="E86" s="13"/>
      <c r="J86" s="13"/>
      <c r="O86" s="13"/>
      <c r="T86" s="13"/>
      <c r="Y86" s="13"/>
      <c r="AD86" s="13"/>
      <c r="AI86" s="13"/>
      <c r="AN86" s="13"/>
      <c r="AS86" s="13"/>
    </row>
    <row r="87">
      <c r="E87" s="13"/>
      <c r="J87" s="13"/>
      <c r="O87" s="13"/>
      <c r="T87" s="13"/>
      <c r="Y87" s="13"/>
      <c r="AD87" s="13"/>
      <c r="AI87" s="13"/>
      <c r="AN87" s="13"/>
      <c r="AS87" s="13"/>
    </row>
    <row r="88">
      <c r="E88" s="13"/>
      <c r="J88" s="13"/>
      <c r="O88" s="13"/>
      <c r="T88" s="13"/>
      <c r="Y88" s="13"/>
      <c r="AD88" s="13"/>
      <c r="AI88" s="13"/>
      <c r="AN88" s="13"/>
      <c r="AS88" s="13"/>
    </row>
    <row r="89">
      <c r="E89" s="13"/>
      <c r="J89" s="13"/>
      <c r="O89" s="13"/>
      <c r="T89" s="13"/>
      <c r="Y89" s="13"/>
      <c r="AD89" s="13"/>
      <c r="AI89" s="13"/>
      <c r="AN89" s="13"/>
      <c r="AS89" s="13"/>
    </row>
    <row r="90">
      <c r="E90" s="13"/>
      <c r="J90" s="13"/>
      <c r="O90" s="13"/>
      <c r="T90" s="13"/>
      <c r="Y90" s="13"/>
      <c r="AD90" s="13"/>
      <c r="AI90" s="13"/>
      <c r="AN90" s="13"/>
      <c r="AS90" s="13"/>
    </row>
    <row r="91">
      <c r="E91" s="13"/>
      <c r="J91" s="13"/>
      <c r="O91" s="13"/>
      <c r="T91" s="13"/>
      <c r="Y91" s="13"/>
      <c r="AD91" s="13"/>
      <c r="AI91" s="13"/>
      <c r="AN91" s="13"/>
      <c r="AS91" s="13"/>
    </row>
    <row r="92">
      <c r="E92" s="13"/>
      <c r="J92" s="13"/>
      <c r="O92" s="13"/>
      <c r="T92" s="13"/>
      <c r="Y92" s="13"/>
      <c r="AD92" s="13"/>
      <c r="AI92" s="13"/>
      <c r="AN92" s="13"/>
      <c r="AS92" s="13"/>
    </row>
    <row r="93">
      <c r="E93" s="13"/>
      <c r="J93" s="13"/>
      <c r="O93" s="13"/>
      <c r="T93" s="13"/>
      <c r="Y93" s="13"/>
      <c r="AD93" s="13"/>
      <c r="AI93" s="13"/>
      <c r="AN93" s="13"/>
      <c r="AS93" s="13"/>
    </row>
    <row r="94">
      <c r="E94" s="13"/>
      <c r="J94" s="13"/>
      <c r="O94" s="13"/>
      <c r="T94" s="13"/>
      <c r="Y94" s="13"/>
      <c r="AD94" s="13"/>
      <c r="AI94" s="13"/>
      <c r="AN94" s="13"/>
      <c r="AS94" s="13"/>
    </row>
    <row r="95">
      <c r="E95" s="13"/>
      <c r="J95" s="13"/>
      <c r="O95" s="13"/>
      <c r="T95" s="13"/>
      <c r="Y95" s="13"/>
      <c r="AD95" s="13"/>
      <c r="AI95" s="13"/>
      <c r="AN95" s="13"/>
      <c r="AS95" s="13"/>
    </row>
    <row r="96">
      <c r="E96" s="13"/>
      <c r="J96" s="13"/>
      <c r="O96" s="13"/>
      <c r="T96" s="13"/>
      <c r="Y96" s="13"/>
      <c r="AD96" s="13"/>
      <c r="AI96" s="13"/>
      <c r="AN96" s="13"/>
      <c r="AS96" s="13"/>
    </row>
    <row r="97">
      <c r="E97" s="13"/>
      <c r="J97" s="13"/>
      <c r="O97" s="13"/>
      <c r="T97" s="13"/>
      <c r="Y97" s="13"/>
      <c r="AD97" s="13"/>
      <c r="AI97" s="13"/>
      <c r="AN97" s="13"/>
      <c r="AS97" s="13"/>
    </row>
    <row r="98">
      <c r="E98" s="13"/>
      <c r="J98" s="13"/>
      <c r="O98" s="13"/>
      <c r="T98" s="13"/>
      <c r="Y98" s="13"/>
      <c r="AD98" s="13"/>
      <c r="AI98" s="13"/>
      <c r="AN98" s="13"/>
      <c r="AS98" s="13"/>
    </row>
    <row r="99">
      <c r="E99" s="13"/>
      <c r="J99" s="13"/>
      <c r="O99" s="13"/>
      <c r="T99" s="13"/>
      <c r="Y99" s="13"/>
      <c r="AD99" s="13"/>
      <c r="AI99" s="13"/>
      <c r="AN99" s="13"/>
      <c r="AS99" s="13"/>
    </row>
    <row r="100">
      <c r="A100" s="4"/>
      <c r="B100" s="15" t="s">
        <v>269</v>
      </c>
      <c r="C100" s="15"/>
      <c r="E100" s="13"/>
      <c r="F100" s="16"/>
      <c r="G100" s="15" t="s">
        <v>269</v>
      </c>
      <c r="H100" s="15"/>
      <c r="J100" s="13"/>
      <c r="K100" s="16"/>
      <c r="L100" s="15" t="s">
        <v>269</v>
      </c>
      <c r="M100" s="15"/>
      <c r="O100" s="13"/>
      <c r="P100" s="16"/>
      <c r="Q100" s="15" t="s">
        <v>269</v>
      </c>
      <c r="R100" s="15"/>
      <c r="T100" s="13"/>
      <c r="U100" s="16"/>
      <c r="V100" s="15" t="s">
        <v>269</v>
      </c>
      <c r="W100" s="15"/>
      <c r="Y100" s="13"/>
      <c r="Z100" s="16"/>
      <c r="AA100" s="15" t="s">
        <v>269</v>
      </c>
      <c r="AB100" s="15"/>
      <c r="AD100" s="13"/>
      <c r="AE100" s="16"/>
      <c r="AF100" s="15" t="s">
        <v>269</v>
      </c>
      <c r="AG100" s="15"/>
      <c r="AI100" s="13"/>
      <c r="AJ100" s="16"/>
      <c r="AK100" s="15" t="s">
        <v>269</v>
      </c>
      <c r="AL100" s="15"/>
      <c r="AN100" s="13"/>
      <c r="AO100" s="16"/>
      <c r="AP100" s="15" t="s">
        <v>269</v>
      </c>
      <c r="AQ100" s="15"/>
      <c r="AS100" s="13"/>
    </row>
    <row r="101">
      <c r="A101" s="21"/>
      <c r="B101" s="21" t="s">
        <v>270</v>
      </c>
      <c r="C101" s="19">
        <f> AVERAGE(C4:C99)</f>
        <v>587.2537313</v>
      </c>
      <c r="E101" s="13"/>
      <c r="F101" s="21"/>
      <c r="G101" s="21" t="s">
        <v>270</v>
      </c>
      <c r="H101" s="19">
        <f> AVERAGE(H4:H99)</f>
        <v>639.3442623</v>
      </c>
      <c r="J101" s="13"/>
      <c r="K101" s="21"/>
      <c r="L101" s="21" t="s">
        <v>270</v>
      </c>
      <c r="M101" s="19">
        <f> AVERAGE(M4:M99)</f>
        <v>606.4590164</v>
      </c>
      <c r="O101" s="13"/>
      <c r="P101" s="21"/>
      <c r="Q101" s="21" t="s">
        <v>270</v>
      </c>
      <c r="R101" s="19">
        <f> AVERAGE(R4:R99)</f>
        <v>545.2631579</v>
      </c>
      <c r="T101" s="13"/>
      <c r="U101" s="21"/>
      <c r="V101" s="21" t="s">
        <v>270</v>
      </c>
      <c r="W101" s="19">
        <f> AVERAGE(W4:W99)</f>
        <v>690.1044776</v>
      </c>
      <c r="Y101" s="13"/>
      <c r="Z101" s="21"/>
      <c r="AA101" s="21" t="s">
        <v>270</v>
      </c>
      <c r="AB101" s="19">
        <f> AVERAGE(AB4:AB99)</f>
        <v>661.1044776</v>
      </c>
      <c r="AD101" s="13"/>
      <c r="AE101" s="21"/>
      <c r="AF101" s="21" t="s">
        <v>270</v>
      </c>
      <c r="AG101" s="19">
        <f> AVERAGE(AG4:AG99)</f>
        <v>605.0153846</v>
      </c>
      <c r="AI101" s="13"/>
      <c r="AJ101" s="21"/>
      <c r="AK101" s="21" t="s">
        <v>270</v>
      </c>
      <c r="AL101" s="19">
        <f> AVERAGE(AL4:AL99)</f>
        <v>710.6825397</v>
      </c>
      <c r="AN101" s="13"/>
      <c r="AO101" s="21"/>
      <c r="AP101" s="21" t="s">
        <v>270</v>
      </c>
      <c r="AQ101" s="19">
        <f> AVERAGE(AQ4:AQ99)</f>
        <v>553.4925373</v>
      </c>
      <c r="AS101" s="13"/>
    </row>
    <row r="102">
      <c r="A102" s="18"/>
      <c r="B102" s="18" t="s">
        <v>271</v>
      </c>
      <c r="C102" s="22">
        <f>STDEV(C4:C99)</f>
        <v>857.8702901</v>
      </c>
      <c r="E102" s="13"/>
      <c r="F102" s="18"/>
      <c r="G102" s="18" t="s">
        <v>271</v>
      </c>
      <c r="H102" s="22">
        <f>STDEV(H4:H99)</f>
        <v>869.4392807</v>
      </c>
      <c r="J102" s="13"/>
      <c r="K102" s="18"/>
      <c r="L102" s="18" t="s">
        <v>271</v>
      </c>
      <c r="M102" s="22">
        <f>STDEV(M4:M99)</f>
        <v>898.639946</v>
      </c>
      <c r="O102" s="13"/>
      <c r="P102" s="18"/>
      <c r="Q102" s="18" t="s">
        <v>271</v>
      </c>
      <c r="R102" s="22">
        <f>STDEV(R4:R99)</f>
        <v>632.4936625</v>
      </c>
      <c r="T102" s="13"/>
      <c r="U102" s="18"/>
      <c r="V102" s="18" t="s">
        <v>271</v>
      </c>
      <c r="W102" s="22">
        <f>STDEV(W4:W99)</f>
        <v>877.6302827</v>
      </c>
      <c r="Y102" s="13"/>
      <c r="Z102" s="18"/>
      <c r="AA102" s="18" t="s">
        <v>271</v>
      </c>
      <c r="AB102" s="22">
        <f>STDEV(AB4:AB99)</f>
        <v>844.9887059</v>
      </c>
      <c r="AD102" s="13"/>
      <c r="AE102" s="18"/>
      <c r="AF102" s="18" t="s">
        <v>271</v>
      </c>
      <c r="AG102" s="22">
        <f>STDEV(AG4:AG99)</f>
        <v>670.4188638</v>
      </c>
      <c r="AI102" s="13"/>
      <c r="AJ102" s="18"/>
      <c r="AK102" s="18" t="s">
        <v>271</v>
      </c>
      <c r="AL102" s="22">
        <f>STDEV(AL4:AL99)</f>
        <v>800.8491627</v>
      </c>
      <c r="AN102" s="13"/>
      <c r="AO102" s="18"/>
      <c r="AP102" s="18" t="s">
        <v>271</v>
      </c>
      <c r="AQ102" s="22">
        <f>STDEV(AQ4:AQ99)</f>
        <v>615.6047377</v>
      </c>
      <c r="AS102" s="13"/>
    </row>
    <row r="103">
      <c r="A103" s="21"/>
      <c r="B103" s="21" t="s">
        <v>272</v>
      </c>
      <c r="C103" s="22">
        <f>MEDIAN(C4:C99)</f>
        <v>276</v>
      </c>
      <c r="E103" s="13"/>
      <c r="F103" s="21"/>
      <c r="G103" s="21" t="s">
        <v>272</v>
      </c>
      <c r="H103" s="22">
        <f>MEDIAN(H4:H99)</f>
        <v>268</v>
      </c>
      <c r="J103" s="13"/>
      <c r="K103" s="21"/>
      <c r="L103" s="21" t="s">
        <v>272</v>
      </c>
      <c r="M103" s="22">
        <f>MEDIAN(M4:M99)</f>
        <v>251</v>
      </c>
      <c r="O103" s="13"/>
      <c r="P103" s="21"/>
      <c r="Q103" s="21" t="s">
        <v>272</v>
      </c>
      <c r="R103" s="22">
        <f>MEDIAN(R4:R99)</f>
        <v>310</v>
      </c>
      <c r="T103" s="13"/>
      <c r="U103" s="21"/>
      <c r="V103" s="21" t="s">
        <v>272</v>
      </c>
      <c r="W103" s="22">
        <f>MEDIAN(W4:W99)</f>
        <v>360</v>
      </c>
      <c r="Y103" s="13"/>
      <c r="Z103" s="21"/>
      <c r="AA103" s="21" t="s">
        <v>272</v>
      </c>
      <c r="AB103" s="22">
        <f>MEDIAN(AB4:AB99)</f>
        <v>290</v>
      </c>
      <c r="AD103" s="13"/>
      <c r="AE103" s="21"/>
      <c r="AF103" s="21" t="s">
        <v>272</v>
      </c>
      <c r="AG103" s="22">
        <f>MEDIAN(AG4:AG99)</f>
        <v>352</v>
      </c>
      <c r="AI103" s="13"/>
      <c r="AJ103" s="21"/>
      <c r="AK103" s="21" t="s">
        <v>272</v>
      </c>
      <c r="AL103" s="22">
        <f>MEDIAN(AL4:AL99)</f>
        <v>325</v>
      </c>
      <c r="AN103" s="13"/>
      <c r="AO103" s="21"/>
      <c r="AP103" s="21" t="s">
        <v>272</v>
      </c>
      <c r="AQ103" s="22">
        <f>MEDIAN(AQ4:AQ99)</f>
        <v>319</v>
      </c>
      <c r="AS103" s="13"/>
    </row>
    <row r="104">
      <c r="A104" s="21"/>
      <c r="B104" s="21" t="s">
        <v>273</v>
      </c>
      <c r="C104" s="22">
        <f>min(C4:C99)</f>
        <v>70</v>
      </c>
      <c r="E104" s="13"/>
      <c r="F104" s="21"/>
      <c r="G104" s="21" t="s">
        <v>273</v>
      </c>
      <c r="H104" s="22">
        <f>min(H4:H99)</f>
        <v>30</v>
      </c>
      <c r="J104" s="13"/>
      <c r="K104" s="21"/>
      <c r="L104" s="21" t="s">
        <v>273</v>
      </c>
      <c r="M104" s="22">
        <f>min(M4:M99)</f>
        <v>60</v>
      </c>
      <c r="O104" s="13"/>
      <c r="P104" s="21"/>
      <c r="Q104" s="21" t="s">
        <v>273</v>
      </c>
      <c r="R104" s="22">
        <f>min(R4:R99)</f>
        <v>105</v>
      </c>
      <c r="T104" s="13"/>
      <c r="U104" s="21"/>
      <c r="V104" s="21" t="s">
        <v>273</v>
      </c>
      <c r="W104" s="22">
        <f>min(W4:W99)</f>
        <v>67</v>
      </c>
      <c r="Y104" s="13"/>
      <c r="Z104" s="21"/>
      <c r="AA104" s="21" t="s">
        <v>273</v>
      </c>
      <c r="AB104" s="22">
        <f>min(AB4:AB99)</f>
        <v>58</v>
      </c>
      <c r="AD104" s="13"/>
      <c r="AE104" s="21"/>
      <c r="AF104" s="21" t="s">
        <v>273</v>
      </c>
      <c r="AG104" s="22">
        <f>min(AG4:AG99)</f>
        <v>57</v>
      </c>
      <c r="AI104" s="13"/>
      <c r="AJ104" s="21"/>
      <c r="AK104" s="21" t="s">
        <v>273</v>
      </c>
      <c r="AL104" s="22">
        <f>min(AL4:AL99)</f>
        <v>58</v>
      </c>
      <c r="AN104" s="13"/>
      <c r="AO104" s="21"/>
      <c r="AP104" s="21" t="s">
        <v>273</v>
      </c>
      <c r="AQ104" s="22">
        <f>min(AQ4:AQ99)</f>
        <v>70</v>
      </c>
      <c r="AS104" s="13"/>
    </row>
    <row r="105">
      <c r="A105" s="21"/>
      <c r="B105" s="21" t="s">
        <v>274</v>
      </c>
      <c r="C105" s="22">
        <f>max(C4:C99)</f>
        <v>4183</v>
      </c>
      <c r="E105" s="13"/>
      <c r="F105" s="21"/>
      <c r="G105" s="21" t="s">
        <v>274</v>
      </c>
      <c r="H105" s="22">
        <f>max(H4:H99)</f>
        <v>5168</v>
      </c>
      <c r="J105" s="13"/>
      <c r="K105" s="21"/>
      <c r="L105" s="21" t="s">
        <v>274</v>
      </c>
      <c r="M105" s="22">
        <f>max(M4:M99)</f>
        <v>5047</v>
      </c>
      <c r="O105" s="13"/>
      <c r="P105" s="21"/>
      <c r="Q105" s="21" t="s">
        <v>274</v>
      </c>
      <c r="R105" s="22">
        <f>max(R4:R99)</f>
        <v>3805</v>
      </c>
      <c r="T105" s="13"/>
      <c r="U105" s="21"/>
      <c r="V105" s="21" t="s">
        <v>274</v>
      </c>
      <c r="W105" s="22">
        <f>max(W4:W99)</f>
        <v>4788</v>
      </c>
      <c r="Y105" s="13"/>
      <c r="Z105" s="21"/>
      <c r="AA105" s="21" t="s">
        <v>274</v>
      </c>
      <c r="AB105" s="22">
        <f>max(AB4:AB99)</f>
        <v>4117</v>
      </c>
      <c r="AD105" s="13"/>
      <c r="AE105" s="21"/>
      <c r="AF105" s="21" t="s">
        <v>274</v>
      </c>
      <c r="AG105" s="22">
        <f>max(AG4:AG99)</f>
        <v>3214</v>
      </c>
      <c r="AI105" s="13"/>
      <c r="AJ105" s="21"/>
      <c r="AK105" s="21" t="s">
        <v>274</v>
      </c>
      <c r="AL105" s="22">
        <f>max(AL4:AL99)</f>
        <v>3531</v>
      </c>
      <c r="AN105" s="13"/>
      <c r="AO105" s="21"/>
      <c r="AP105" s="21" t="s">
        <v>274</v>
      </c>
      <c r="AQ105" s="22">
        <f>max(AQ4:AQ99)</f>
        <v>2685</v>
      </c>
      <c r="AS105" s="13"/>
    </row>
    <row r="106">
      <c r="A106" s="21"/>
      <c r="B106" s="21" t="s">
        <v>275</v>
      </c>
      <c r="C106" s="22">
        <f>sum(C4:C99)/1000</f>
        <v>39.346</v>
      </c>
      <c r="E106" s="13"/>
      <c r="F106" s="21"/>
      <c r="G106" s="21" t="s">
        <v>275</v>
      </c>
      <c r="H106" s="22">
        <f>sum(H4:H99)/1000</f>
        <v>39</v>
      </c>
      <c r="J106" s="13"/>
      <c r="K106" s="21"/>
      <c r="L106" s="21" t="s">
        <v>275</v>
      </c>
      <c r="M106" s="22">
        <f>sum(M4:M99)/1000</f>
        <v>36.994</v>
      </c>
      <c r="O106" s="13"/>
      <c r="P106" s="21"/>
      <c r="Q106" s="21" t="s">
        <v>275</v>
      </c>
      <c r="R106" s="22">
        <f>sum(R4:R99)/1000</f>
        <v>31.08</v>
      </c>
      <c r="T106" s="13"/>
      <c r="U106" s="21"/>
      <c r="V106" s="21" t="s">
        <v>275</v>
      </c>
      <c r="W106" s="22">
        <f>sum(W4:W99)/1000</f>
        <v>46.237</v>
      </c>
      <c r="Y106" s="13"/>
      <c r="Z106" s="21"/>
      <c r="AA106" s="21" t="s">
        <v>275</v>
      </c>
      <c r="AB106" s="22">
        <f>sum(AB4:AB99)/1000</f>
        <v>44.294</v>
      </c>
      <c r="AD106" s="13"/>
      <c r="AE106" s="21"/>
      <c r="AF106" s="21" t="s">
        <v>275</v>
      </c>
      <c r="AG106" s="22">
        <f>sum(AG4:AG99)/1000</f>
        <v>39.326</v>
      </c>
      <c r="AI106" s="13"/>
      <c r="AJ106" s="21"/>
      <c r="AK106" s="21" t="s">
        <v>275</v>
      </c>
      <c r="AL106" s="22">
        <f>sum(AL4:AL99)/1000</f>
        <v>44.773</v>
      </c>
      <c r="AN106" s="13"/>
      <c r="AO106" s="21"/>
      <c r="AP106" s="21" t="s">
        <v>275</v>
      </c>
      <c r="AQ106" s="22">
        <f>sum(AQ4:AQ99)/1000</f>
        <v>37.084</v>
      </c>
      <c r="AS106" s="13"/>
    </row>
    <row r="107">
      <c r="A107" s="21"/>
      <c r="B107" s="21" t="s">
        <v>276</v>
      </c>
      <c r="C107" s="22">
        <f>COUNTA(C4:C99)+1</f>
        <v>68</v>
      </c>
      <c r="E107" s="13"/>
      <c r="F107" s="21"/>
      <c r="G107" s="21" t="s">
        <v>276</v>
      </c>
      <c r="H107" s="22">
        <f>COUNTA(H4:H99)+1</f>
        <v>62</v>
      </c>
      <c r="J107" s="13"/>
      <c r="K107" s="21"/>
      <c r="L107" s="21" t="s">
        <v>276</v>
      </c>
      <c r="M107" s="22">
        <f>COUNTA(M4:M99)+1</f>
        <v>62</v>
      </c>
      <c r="O107" s="13"/>
      <c r="P107" s="21"/>
      <c r="Q107" s="21" t="s">
        <v>276</v>
      </c>
      <c r="R107" s="22">
        <f>COUNTA(R4:R99)+1</f>
        <v>58</v>
      </c>
      <c r="T107" s="13"/>
      <c r="U107" s="21"/>
      <c r="V107" s="21" t="s">
        <v>276</v>
      </c>
      <c r="W107" s="22">
        <f>COUNTA(W4:W99)+1</f>
        <v>68</v>
      </c>
      <c r="Y107" s="13"/>
      <c r="Z107" s="21"/>
      <c r="AA107" s="21" t="s">
        <v>276</v>
      </c>
      <c r="AB107" s="22">
        <f>COUNTA(AB4:AB99)+1</f>
        <v>68</v>
      </c>
      <c r="AD107" s="13"/>
      <c r="AE107" s="21"/>
      <c r="AF107" s="21" t="s">
        <v>276</v>
      </c>
      <c r="AG107" s="22">
        <f>COUNTA(AG4:AG99)+1</f>
        <v>66</v>
      </c>
      <c r="AI107" s="13"/>
      <c r="AJ107" s="21"/>
      <c r="AK107" s="21" t="s">
        <v>276</v>
      </c>
      <c r="AL107" s="22">
        <f>COUNTA(AL4:AL99)+1</f>
        <v>64</v>
      </c>
      <c r="AN107" s="13"/>
      <c r="AO107" s="21"/>
      <c r="AP107" s="21" t="s">
        <v>276</v>
      </c>
      <c r="AQ107" s="22">
        <f>COUNTA(AQ4:AQ99)+1</f>
        <v>68</v>
      </c>
      <c r="AS107" s="13"/>
    </row>
    <row r="108">
      <c r="A108" s="21"/>
      <c r="B108" s="21" t="s">
        <v>277</v>
      </c>
      <c r="C108" s="23">
        <f>C110+C109+C111+C112</f>
        <v>68</v>
      </c>
      <c r="E108" s="13"/>
      <c r="F108" s="21"/>
      <c r="G108" s="21" t="s">
        <v>277</v>
      </c>
      <c r="H108" s="23">
        <f>H110+H109+H111+H112</f>
        <v>62</v>
      </c>
      <c r="J108" s="13"/>
      <c r="K108" s="21"/>
      <c r="L108" s="21" t="s">
        <v>277</v>
      </c>
      <c r="M108" s="23">
        <f>M110+M109+M111+M112</f>
        <v>62</v>
      </c>
      <c r="O108" s="13"/>
      <c r="P108" s="21"/>
      <c r="Q108" s="21" t="s">
        <v>277</v>
      </c>
      <c r="R108" s="23">
        <f>R110+R109+R111+R112</f>
        <v>68</v>
      </c>
      <c r="T108" s="13"/>
      <c r="U108" s="21"/>
      <c r="V108" s="21" t="s">
        <v>277</v>
      </c>
      <c r="W108" s="23">
        <f>W110+W109+W111+W112</f>
        <v>75</v>
      </c>
      <c r="Y108" s="13"/>
      <c r="Z108" s="21"/>
      <c r="AA108" s="21" t="s">
        <v>277</v>
      </c>
      <c r="AB108" s="23">
        <f>AB110+AB109+AB111+AB112</f>
        <v>68</v>
      </c>
      <c r="AD108" s="13"/>
      <c r="AE108" s="21"/>
      <c r="AF108" s="21" t="s">
        <v>277</v>
      </c>
      <c r="AG108" s="23">
        <f>AG110+AG109+AG111+AG112</f>
        <v>66</v>
      </c>
      <c r="AI108" s="13"/>
      <c r="AJ108" s="21"/>
      <c r="AK108" s="21" t="s">
        <v>277</v>
      </c>
      <c r="AL108" s="23">
        <f>AL110+AL109+AL111+AL112</f>
        <v>66</v>
      </c>
      <c r="AN108" s="13"/>
      <c r="AO108" s="21"/>
      <c r="AP108" s="21" t="s">
        <v>277</v>
      </c>
      <c r="AQ108" s="23">
        <f>AQ110+AQ109+AQ111+AQ112</f>
        <v>70</v>
      </c>
      <c r="AS108" s="13"/>
    </row>
    <row r="109">
      <c r="A109" s="21"/>
      <c r="B109" s="43" t="s">
        <v>278</v>
      </c>
      <c r="C109" s="14">
        <f>(C107-60)/2</f>
        <v>4</v>
      </c>
      <c r="E109" s="13"/>
      <c r="F109" s="44"/>
      <c r="G109" s="43" t="s">
        <v>278</v>
      </c>
      <c r="H109" s="14">
        <f>(H107-60)/2</f>
        <v>1</v>
      </c>
      <c r="J109" s="13"/>
      <c r="K109" s="44"/>
      <c r="L109" s="43" t="s">
        <v>278</v>
      </c>
      <c r="M109" s="14">
        <f>(M107-60)/2</f>
        <v>1</v>
      </c>
      <c r="O109" s="13"/>
      <c r="P109" s="44"/>
      <c r="Q109" s="43" t="s">
        <v>278</v>
      </c>
      <c r="R109" s="30">
        <f>(R107-54)/2</f>
        <v>2</v>
      </c>
      <c r="T109" s="13"/>
      <c r="U109" s="44"/>
      <c r="V109" s="43" t="s">
        <v>278</v>
      </c>
      <c r="W109" s="30">
        <f>(W107-54)/2</f>
        <v>7</v>
      </c>
      <c r="Y109" s="13"/>
      <c r="Z109" s="44"/>
      <c r="AA109" s="43" t="s">
        <v>278</v>
      </c>
      <c r="AB109" s="14">
        <f>(AB107-60)/2</f>
        <v>4</v>
      </c>
      <c r="AD109" s="13"/>
      <c r="AE109" s="44"/>
      <c r="AF109" s="43" t="s">
        <v>278</v>
      </c>
      <c r="AG109" s="14">
        <f>(AG107-60)/2</f>
        <v>3</v>
      </c>
      <c r="AI109" s="13"/>
      <c r="AJ109" s="44"/>
      <c r="AK109" s="43" t="s">
        <v>278</v>
      </c>
      <c r="AL109" s="30">
        <f>(AL107-60)/2</f>
        <v>2</v>
      </c>
      <c r="AN109" s="13"/>
      <c r="AO109" s="44"/>
      <c r="AP109" s="43" t="s">
        <v>278</v>
      </c>
      <c r="AQ109" s="30">
        <f>(AQ107-60)/2</f>
        <v>4</v>
      </c>
      <c r="AS109" s="13"/>
    </row>
    <row r="110">
      <c r="A110" s="18"/>
      <c r="B110" s="18" t="s">
        <v>282</v>
      </c>
      <c r="C110" s="31">
        <v>60.0</v>
      </c>
      <c r="E110" s="13"/>
      <c r="F110" s="18"/>
      <c r="G110" s="18" t="s">
        <v>282</v>
      </c>
      <c r="H110" s="31">
        <v>60.0</v>
      </c>
      <c r="J110" s="13"/>
      <c r="K110" s="18"/>
      <c r="L110" s="18" t="s">
        <v>282</v>
      </c>
      <c r="M110" s="31">
        <v>60.0</v>
      </c>
      <c r="O110" s="13"/>
      <c r="P110" s="18"/>
      <c r="Q110" s="18" t="s">
        <v>282</v>
      </c>
      <c r="R110" s="31">
        <v>60.0</v>
      </c>
      <c r="T110" s="13"/>
      <c r="U110" s="18"/>
      <c r="V110" s="18" t="s">
        <v>282</v>
      </c>
      <c r="W110" s="31">
        <v>60.0</v>
      </c>
      <c r="Y110" s="13"/>
      <c r="Z110" s="18"/>
      <c r="AA110" s="18" t="s">
        <v>282</v>
      </c>
      <c r="AB110" s="31">
        <v>60.0</v>
      </c>
      <c r="AD110" s="13"/>
      <c r="AE110" s="18"/>
      <c r="AF110" s="18" t="s">
        <v>282</v>
      </c>
      <c r="AG110" s="31">
        <v>60.0</v>
      </c>
      <c r="AI110" s="13"/>
      <c r="AJ110" s="18"/>
      <c r="AK110" s="18" t="s">
        <v>282</v>
      </c>
      <c r="AL110" s="31">
        <v>60.0</v>
      </c>
      <c r="AN110" s="13"/>
      <c r="AO110" s="18"/>
      <c r="AP110" s="18" t="s">
        <v>282</v>
      </c>
      <c r="AQ110" s="31">
        <v>60.0</v>
      </c>
      <c r="AS110" s="13"/>
    </row>
    <row r="111">
      <c r="A111" s="21"/>
      <c r="B111" s="21" t="s">
        <v>283</v>
      </c>
      <c r="C111" s="31">
        <f>C109</f>
        <v>4</v>
      </c>
      <c r="E111" s="13"/>
      <c r="F111" s="21"/>
      <c r="G111" s="21" t="s">
        <v>283</v>
      </c>
      <c r="H111" s="31">
        <f>H109</f>
        <v>1</v>
      </c>
      <c r="J111" s="13"/>
      <c r="K111" s="21"/>
      <c r="L111" s="21" t="s">
        <v>283</v>
      </c>
      <c r="M111" s="31">
        <f>M109</f>
        <v>1</v>
      </c>
      <c r="O111" s="13"/>
      <c r="P111" s="21"/>
      <c r="Q111" s="21" t="s">
        <v>283</v>
      </c>
      <c r="R111" s="31">
        <f>R109</f>
        <v>2</v>
      </c>
      <c r="T111" s="13"/>
      <c r="U111" s="21"/>
      <c r="V111" s="21" t="s">
        <v>283</v>
      </c>
      <c r="W111" s="31">
        <f>W109</f>
        <v>7</v>
      </c>
      <c r="Y111" s="13"/>
      <c r="Z111" s="21"/>
      <c r="AA111" s="21" t="s">
        <v>283</v>
      </c>
      <c r="AB111" s="31">
        <f>AB109</f>
        <v>4</v>
      </c>
      <c r="AD111" s="13"/>
      <c r="AE111" s="21"/>
      <c r="AF111" s="21" t="s">
        <v>283</v>
      </c>
      <c r="AG111" s="31">
        <f>AG109</f>
        <v>3</v>
      </c>
      <c r="AI111" s="13"/>
      <c r="AJ111" s="21"/>
      <c r="AK111" s="21" t="s">
        <v>283</v>
      </c>
      <c r="AL111" s="31">
        <f>AL109</f>
        <v>2</v>
      </c>
      <c r="AN111" s="13"/>
      <c r="AO111" s="21"/>
      <c r="AP111" s="21" t="s">
        <v>283</v>
      </c>
      <c r="AQ111" s="31">
        <f>AQ109</f>
        <v>4</v>
      </c>
      <c r="AS111" s="13"/>
    </row>
    <row r="112">
      <c r="A112" s="21"/>
      <c r="B112" s="21" t="s">
        <v>284</v>
      </c>
      <c r="C112" s="31">
        <v>0.0</v>
      </c>
      <c r="E112" s="13"/>
      <c r="F112" s="21"/>
      <c r="G112" s="21" t="s">
        <v>284</v>
      </c>
      <c r="H112" s="31">
        <v>0.0</v>
      </c>
      <c r="J112" s="13"/>
      <c r="K112" s="21"/>
      <c r="L112" s="21" t="s">
        <v>284</v>
      </c>
      <c r="M112" s="31">
        <v>0.0</v>
      </c>
      <c r="O112" s="13"/>
      <c r="P112" s="21"/>
      <c r="Q112" s="21" t="s">
        <v>284</v>
      </c>
      <c r="R112" s="31">
        <v>4.0</v>
      </c>
      <c r="T112" s="13"/>
      <c r="U112" s="21"/>
      <c r="V112" s="21" t="s">
        <v>284</v>
      </c>
      <c r="W112" s="31">
        <v>1.0</v>
      </c>
      <c r="Y112" s="13"/>
      <c r="Z112" s="21"/>
      <c r="AA112" s="21" t="s">
        <v>284</v>
      </c>
      <c r="AB112" s="31">
        <v>0.0</v>
      </c>
      <c r="AD112" s="13"/>
      <c r="AE112" s="21"/>
      <c r="AF112" s="21" t="s">
        <v>284</v>
      </c>
      <c r="AG112" s="31">
        <v>0.0</v>
      </c>
      <c r="AI112" s="13"/>
      <c r="AJ112" s="21"/>
      <c r="AK112" s="21" t="s">
        <v>284</v>
      </c>
      <c r="AL112" s="31">
        <v>2.0</v>
      </c>
      <c r="AN112" s="13"/>
      <c r="AO112" s="21"/>
      <c r="AP112" s="21" t="s">
        <v>284</v>
      </c>
      <c r="AQ112" s="48">
        <v>2.0</v>
      </c>
      <c r="AS112" s="13"/>
    </row>
    <row r="113">
      <c r="A113" s="18"/>
      <c r="B113" s="18" t="s">
        <v>286</v>
      </c>
      <c r="C113" s="31">
        <f>COUNTIF(A3:A74,FALSE)-4+5+2-1</f>
        <v>11</v>
      </c>
      <c r="E113" s="13"/>
      <c r="F113" s="18"/>
      <c r="G113" s="18" t="s">
        <v>286</v>
      </c>
      <c r="H113" s="31">
        <f>COUNTIF(F3:F74,FALSE)-4+5+2</f>
        <v>11</v>
      </c>
      <c r="J113" s="13"/>
      <c r="K113" s="18"/>
      <c r="L113" s="18" t="s">
        <v>286</v>
      </c>
      <c r="M113" s="31">
        <f>COUNTIF(K3:K74,FALSE)-4+5+2</f>
        <v>11</v>
      </c>
      <c r="O113" s="13"/>
      <c r="P113" s="18"/>
      <c r="Q113" s="18" t="s">
        <v>286</v>
      </c>
      <c r="R113" s="31">
        <f>COUNTIF(P3:P74,FALSE)-4+5+2</f>
        <v>11</v>
      </c>
      <c r="T113" s="13"/>
      <c r="U113" s="18"/>
      <c r="V113" s="18" t="s">
        <v>286</v>
      </c>
      <c r="W113" s="31">
        <f>COUNTIF(U3:U74,FALSE)-1-4+5+2+2</f>
        <v>13</v>
      </c>
      <c r="Y113" s="13"/>
      <c r="Z113" s="18"/>
      <c r="AA113" s="18" t="s">
        <v>286</v>
      </c>
      <c r="AB113" s="31">
        <f>COUNTIF(Z3:Z74,FALSE)-4+5+2</f>
        <v>11</v>
      </c>
      <c r="AD113" s="13"/>
      <c r="AE113" s="18"/>
      <c r="AF113" s="18" t="s">
        <v>286</v>
      </c>
      <c r="AG113" s="31">
        <f>COUNTIF(AE3:AE74,FALSE)-1-4+5+2</f>
        <v>11</v>
      </c>
      <c r="AI113" s="13"/>
      <c r="AJ113" s="18"/>
      <c r="AK113" s="18" t="s">
        <v>286</v>
      </c>
      <c r="AL113" s="31">
        <f>COUNTIF(AJ3:AJ74,FALSE)-4+5+2+2</f>
        <v>13</v>
      </c>
      <c r="AN113" s="13"/>
      <c r="AO113" s="18"/>
      <c r="AP113" s="18" t="s">
        <v>286</v>
      </c>
      <c r="AQ113" s="31">
        <f>COUNTIF(AO3:AO74,FALSE)-4+5+2</f>
        <v>11</v>
      </c>
      <c r="AS113" s="13"/>
    </row>
    <row r="114">
      <c r="A114" s="21"/>
      <c r="B114" s="21" t="s">
        <v>287</v>
      </c>
      <c r="C114" s="35">
        <f>C108+C113</f>
        <v>79</v>
      </c>
      <c r="E114" s="13"/>
      <c r="F114" s="21"/>
      <c r="G114" s="21" t="s">
        <v>287</v>
      </c>
      <c r="H114" s="35">
        <f>H108+H113</f>
        <v>73</v>
      </c>
      <c r="J114" s="13"/>
      <c r="K114" s="21"/>
      <c r="L114" s="21" t="s">
        <v>287</v>
      </c>
      <c r="M114" s="35">
        <f>M108+M113</f>
        <v>73</v>
      </c>
      <c r="O114" s="13"/>
      <c r="P114" s="21"/>
      <c r="Q114" s="21" t="s">
        <v>287</v>
      </c>
      <c r="R114" s="35">
        <f>R108+R113</f>
        <v>79</v>
      </c>
      <c r="T114" s="13"/>
      <c r="U114" s="21"/>
      <c r="V114" s="21" t="s">
        <v>287</v>
      </c>
      <c r="W114" s="35">
        <f>W108+W113</f>
        <v>88</v>
      </c>
      <c r="Y114" s="13"/>
      <c r="Z114" s="21"/>
      <c r="AA114" s="21" t="s">
        <v>287</v>
      </c>
      <c r="AB114" s="35">
        <f>AB108+AB113</f>
        <v>79</v>
      </c>
      <c r="AD114" s="13"/>
      <c r="AE114" s="21"/>
      <c r="AF114" s="21" t="s">
        <v>287</v>
      </c>
      <c r="AG114" s="35">
        <f>AG108+AG113</f>
        <v>77</v>
      </c>
      <c r="AI114" s="13"/>
      <c r="AJ114" s="21"/>
      <c r="AK114" s="21" t="s">
        <v>287</v>
      </c>
      <c r="AL114" s="35">
        <f>AL108+AL113</f>
        <v>79</v>
      </c>
      <c r="AN114" s="13"/>
      <c r="AO114" s="21"/>
      <c r="AP114" s="21" t="s">
        <v>287</v>
      </c>
      <c r="AQ114" s="35">
        <f>AQ108+AQ113</f>
        <v>81</v>
      </c>
      <c r="AS114" s="13"/>
    </row>
    <row r="115">
      <c r="A115" s="21"/>
      <c r="B115" s="21" t="s">
        <v>288</v>
      </c>
      <c r="C115" s="35">
        <f>C107-C109</f>
        <v>64</v>
      </c>
      <c r="E115" s="13"/>
      <c r="F115" s="21"/>
      <c r="G115" s="21" t="s">
        <v>288</v>
      </c>
      <c r="H115" s="35">
        <f>H107-H109</f>
        <v>61</v>
      </c>
      <c r="J115" s="13"/>
      <c r="K115" s="21"/>
      <c r="L115" s="21" t="s">
        <v>288</v>
      </c>
      <c r="M115" s="35">
        <f>M107-M109</f>
        <v>61</v>
      </c>
      <c r="O115" s="13"/>
      <c r="P115" s="21"/>
      <c r="Q115" s="21" t="s">
        <v>288</v>
      </c>
      <c r="R115" s="35">
        <f>R107-R109</f>
        <v>56</v>
      </c>
      <c r="T115" s="13"/>
      <c r="U115" s="21"/>
      <c r="V115" s="21" t="s">
        <v>288</v>
      </c>
      <c r="W115" s="35">
        <f>W107-W109</f>
        <v>61</v>
      </c>
      <c r="Y115" s="13"/>
      <c r="Z115" s="21"/>
      <c r="AA115" s="21" t="s">
        <v>288</v>
      </c>
      <c r="AB115" s="35">
        <f>AB107-AB109</f>
        <v>64</v>
      </c>
      <c r="AD115" s="13"/>
      <c r="AE115" s="21"/>
      <c r="AF115" s="21" t="s">
        <v>288</v>
      </c>
      <c r="AG115" s="35">
        <f>AG107-AG109</f>
        <v>63</v>
      </c>
      <c r="AI115" s="13"/>
      <c r="AJ115" s="21"/>
      <c r="AK115" s="21" t="s">
        <v>288</v>
      </c>
      <c r="AL115" s="35">
        <f>AL107-AL109</f>
        <v>62</v>
      </c>
      <c r="AN115" s="13"/>
      <c r="AO115" s="21"/>
      <c r="AP115" s="21" t="s">
        <v>288</v>
      </c>
      <c r="AQ115" s="35">
        <f>AQ107-AQ109</f>
        <v>64</v>
      </c>
      <c r="AS115" s="13"/>
    </row>
    <row r="116">
      <c r="A116" s="36"/>
      <c r="B116" s="36" t="s">
        <v>289</v>
      </c>
      <c r="C116" s="35">
        <f>((ABS(C115)-1)/C106)*1/5</f>
        <v>0.3202358562</v>
      </c>
      <c r="E116" s="13"/>
      <c r="F116" s="36"/>
      <c r="G116" s="36" t="s">
        <v>289</v>
      </c>
      <c r="H116" s="35">
        <f>((ABS(H115)-1)/H106)*1/5</f>
        <v>0.3076923077</v>
      </c>
      <c r="J116" s="13"/>
      <c r="K116" s="36"/>
      <c r="L116" s="36" t="s">
        <v>289</v>
      </c>
      <c r="M116" s="35">
        <f>((ABS(M115)-1)/M106)*1/5</f>
        <v>0.324376926</v>
      </c>
      <c r="O116" s="13"/>
      <c r="P116" s="36"/>
      <c r="Q116" s="36" t="s">
        <v>289</v>
      </c>
      <c r="R116" s="35">
        <f>((ABS(R115)-1)/R106)*1/5</f>
        <v>0.3539253539</v>
      </c>
      <c r="T116" s="13"/>
      <c r="U116" s="36"/>
      <c r="V116" s="36" t="s">
        <v>289</v>
      </c>
      <c r="W116" s="35">
        <f>((ABS(W115)-1)/W106)*1/5</f>
        <v>0.2595324091</v>
      </c>
      <c r="Y116" s="13"/>
      <c r="Z116" s="36"/>
      <c r="AA116" s="36" t="s">
        <v>289</v>
      </c>
      <c r="AB116" s="35">
        <f>((ABS(AB115)-1)/AB106)*1/5</f>
        <v>0.2844629069</v>
      </c>
      <c r="AD116" s="13"/>
      <c r="AE116" s="36"/>
      <c r="AF116" s="36" t="s">
        <v>289</v>
      </c>
      <c r="AG116" s="35">
        <f>((ABS(AG115)-1)/AG106)*1/5</f>
        <v>0.3153130245</v>
      </c>
      <c r="AI116" s="13"/>
      <c r="AJ116" s="36"/>
      <c r="AK116" s="36" t="s">
        <v>289</v>
      </c>
      <c r="AL116" s="35">
        <f>((ABS(AL115)-1)/AL106)*1/5</f>
        <v>0.2724856498</v>
      </c>
      <c r="AN116" s="13"/>
      <c r="AO116" s="36"/>
      <c r="AP116" s="36" t="s">
        <v>289</v>
      </c>
      <c r="AQ116" s="35">
        <f>((ABS(AQ115)-1)/AQ106)*1/5</f>
        <v>0.3397691727</v>
      </c>
      <c r="AS116" s="13"/>
    </row>
    <row r="117">
      <c r="A117" s="36"/>
      <c r="B117" s="36" t="s">
        <v>290</v>
      </c>
      <c r="C117" s="35">
        <f>((ABS(C115)-1)/C106)*1/5*60</f>
        <v>19.21415137</v>
      </c>
      <c r="E117" s="13"/>
      <c r="F117" s="36"/>
      <c r="G117" s="36" t="s">
        <v>290</v>
      </c>
      <c r="H117" s="35">
        <f>((ABS(H115)-1)/H106)*1/5*60</f>
        <v>18.46153846</v>
      </c>
      <c r="J117" s="13"/>
      <c r="K117" s="36"/>
      <c r="L117" s="36" t="s">
        <v>290</v>
      </c>
      <c r="M117" s="35">
        <f>((ABS(M115)-1)/M106)*1/5*60</f>
        <v>19.46261556</v>
      </c>
      <c r="O117" s="13"/>
      <c r="P117" s="36"/>
      <c r="Q117" s="36" t="s">
        <v>290</v>
      </c>
      <c r="R117" s="35">
        <f>((ABS(R115)-1)/R106)*1/5*60</f>
        <v>21.23552124</v>
      </c>
      <c r="T117" s="13"/>
      <c r="U117" s="36"/>
      <c r="V117" s="36" t="s">
        <v>290</v>
      </c>
      <c r="W117" s="35">
        <f>((ABS(W115)-1)/W106)*1/5*60</f>
        <v>15.57194455</v>
      </c>
      <c r="Y117" s="13"/>
      <c r="Z117" s="36"/>
      <c r="AA117" s="36" t="s">
        <v>290</v>
      </c>
      <c r="AB117" s="35">
        <f>((ABS(AB115)-1)/AB106)*1/5*60</f>
        <v>17.06777442</v>
      </c>
      <c r="AD117" s="13"/>
      <c r="AE117" s="36"/>
      <c r="AF117" s="36" t="s">
        <v>290</v>
      </c>
      <c r="AG117" s="35">
        <f>((ABS(AG115)-1)/AG106)*1/5*60</f>
        <v>18.91878147</v>
      </c>
      <c r="AI117" s="13"/>
      <c r="AJ117" s="36"/>
      <c r="AK117" s="36" t="s">
        <v>290</v>
      </c>
      <c r="AL117" s="35">
        <f>((ABS(AL115)-1)/AL106)*1/5*60</f>
        <v>16.34913899</v>
      </c>
      <c r="AN117" s="13"/>
      <c r="AO117" s="36"/>
      <c r="AP117" s="36" t="s">
        <v>290</v>
      </c>
      <c r="AQ117" s="35">
        <f>((ABS(AQ115)-1)/AQ106)*1/5*60</f>
        <v>20.38615036</v>
      </c>
      <c r="AS117" s="13"/>
    </row>
    <row r="118">
      <c r="A118" s="36"/>
      <c r="B118" s="36" t="s">
        <v>291</v>
      </c>
      <c r="C118" s="35">
        <f>C116*(1-C127)</f>
        <v>0.3202358562</v>
      </c>
      <c r="E118" s="13"/>
      <c r="F118" s="36"/>
      <c r="G118" s="36" t="s">
        <v>291</v>
      </c>
      <c r="H118" s="35">
        <f>H116*(1-H127)</f>
        <v>0.3076923077</v>
      </c>
      <c r="J118" s="13"/>
      <c r="K118" s="36"/>
      <c r="L118" s="36" t="s">
        <v>291</v>
      </c>
      <c r="M118" s="35">
        <f>M116*(1-M127)</f>
        <v>0.324376926</v>
      </c>
      <c r="O118" s="13"/>
      <c r="P118" s="36"/>
      <c r="Q118" s="36" t="s">
        <v>291</v>
      </c>
      <c r="R118" s="35">
        <f>R116*(1-R127)</f>
        <v>0.3324753325</v>
      </c>
      <c r="T118" s="13"/>
      <c r="U118" s="36"/>
      <c r="V118" s="36" t="s">
        <v>291</v>
      </c>
      <c r="W118" s="35">
        <f>W116*(1-W127)</f>
        <v>0.255715756</v>
      </c>
      <c r="Y118" s="13"/>
      <c r="Z118" s="36"/>
      <c r="AA118" s="36" t="s">
        <v>291</v>
      </c>
      <c r="AB118" s="35">
        <f>AB116*(1-AB127)</f>
        <v>0.2844629069</v>
      </c>
      <c r="AD118" s="13"/>
      <c r="AE118" s="36"/>
      <c r="AF118" s="36" t="s">
        <v>291</v>
      </c>
      <c r="AG118" s="35">
        <f>AG116*(1-AG127)</f>
        <v>0.3153130245</v>
      </c>
      <c r="AI118" s="13"/>
      <c r="AJ118" s="36"/>
      <c r="AK118" s="36" t="s">
        <v>291</v>
      </c>
      <c r="AL118" s="35">
        <f>AL116*(1-AL127)</f>
        <v>0.2639704733</v>
      </c>
      <c r="AN118" s="13"/>
      <c r="AO118" s="36"/>
      <c r="AP118" s="36" t="s">
        <v>291</v>
      </c>
      <c r="AQ118" s="35">
        <f>AQ116*(1-AQ127)</f>
        <v>0.3294731372</v>
      </c>
      <c r="AS118" s="13"/>
    </row>
    <row r="119">
      <c r="A119" s="36"/>
      <c r="B119" s="36" t="s">
        <v>292</v>
      </c>
      <c r="C119" s="35">
        <f>C117*(1-C127)</f>
        <v>19.21415137</v>
      </c>
      <c r="E119" s="13"/>
      <c r="F119" s="36"/>
      <c r="G119" s="36" t="s">
        <v>292</v>
      </c>
      <c r="H119" s="35">
        <f>H117*(1-H127)</f>
        <v>18.46153846</v>
      </c>
      <c r="J119" s="13"/>
      <c r="K119" s="36"/>
      <c r="L119" s="36" t="s">
        <v>292</v>
      </c>
      <c r="M119" s="35">
        <f>M117*(1-M127)</f>
        <v>19.46261556</v>
      </c>
      <c r="O119" s="13"/>
      <c r="P119" s="36"/>
      <c r="Q119" s="36" t="s">
        <v>292</v>
      </c>
      <c r="R119" s="35">
        <f>R117*(1-R127)</f>
        <v>19.94851995</v>
      </c>
      <c r="T119" s="13"/>
      <c r="U119" s="36"/>
      <c r="V119" s="36" t="s">
        <v>292</v>
      </c>
      <c r="W119" s="35">
        <f>W117*(1-W127)</f>
        <v>15.34294536</v>
      </c>
      <c r="Y119" s="13"/>
      <c r="Z119" s="36"/>
      <c r="AA119" s="36" t="s">
        <v>292</v>
      </c>
      <c r="AB119" s="35">
        <f>AB117*(1-AB127)</f>
        <v>17.06777442</v>
      </c>
      <c r="AD119" s="13"/>
      <c r="AE119" s="36"/>
      <c r="AF119" s="36" t="s">
        <v>292</v>
      </c>
      <c r="AG119" s="35">
        <f>AG117*(1-AG127)</f>
        <v>18.91878147</v>
      </c>
      <c r="AI119" s="13"/>
      <c r="AJ119" s="36"/>
      <c r="AK119" s="36" t="s">
        <v>292</v>
      </c>
      <c r="AL119" s="35">
        <f>AL117*(1-AL127)</f>
        <v>15.8382284</v>
      </c>
      <c r="AN119" s="13"/>
      <c r="AO119" s="36"/>
      <c r="AP119" s="36" t="s">
        <v>292</v>
      </c>
      <c r="AQ119" s="35">
        <f>AQ117*(1-AQ127)</f>
        <v>19.76838823</v>
      </c>
      <c r="AS119" s="13"/>
    </row>
    <row r="120">
      <c r="A120" s="36"/>
      <c r="B120" s="36" t="s">
        <v>293</v>
      </c>
      <c r="C120" s="35">
        <f>(ABS(C115)-1)/C106</f>
        <v>1.601179281</v>
      </c>
      <c r="E120" s="13"/>
      <c r="F120" s="36"/>
      <c r="G120" s="36" t="s">
        <v>293</v>
      </c>
      <c r="H120" s="35">
        <f>(ABS(H115)-1)/H106</f>
        <v>1.538461538</v>
      </c>
      <c r="J120" s="13"/>
      <c r="K120" s="36"/>
      <c r="L120" s="36" t="s">
        <v>293</v>
      </c>
      <c r="M120" s="35">
        <f>(ABS(M115)-1)/M106</f>
        <v>1.62188463</v>
      </c>
      <c r="O120" s="13"/>
      <c r="P120" s="36"/>
      <c r="Q120" s="36" t="s">
        <v>293</v>
      </c>
      <c r="R120" s="35">
        <f>(ABS(R115)-1)/R106</f>
        <v>1.76962677</v>
      </c>
      <c r="T120" s="13"/>
      <c r="U120" s="36"/>
      <c r="V120" s="36" t="s">
        <v>293</v>
      </c>
      <c r="W120" s="35">
        <f>(ABS(W115)-1)/W106</f>
        <v>1.297662046</v>
      </c>
      <c r="Y120" s="13"/>
      <c r="Z120" s="36"/>
      <c r="AA120" s="36" t="s">
        <v>293</v>
      </c>
      <c r="AB120" s="35">
        <f>(ABS(AB115)-1)/AB106</f>
        <v>1.422314535</v>
      </c>
      <c r="AD120" s="13"/>
      <c r="AE120" s="36"/>
      <c r="AF120" s="36" t="s">
        <v>293</v>
      </c>
      <c r="AG120" s="35">
        <f>(ABS(AG115)-1)/AG106</f>
        <v>1.576565122</v>
      </c>
      <c r="AI120" s="13"/>
      <c r="AJ120" s="36"/>
      <c r="AK120" s="36" t="s">
        <v>293</v>
      </c>
      <c r="AL120" s="35">
        <f>(ABS(AL115)-1)/AL106</f>
        <v>1.362428249</v>
      </c>
      <c r="AN120" s="13"/>
      <c r="AO120" s="36"/>
      <c r="AP120" s="36" t="s">
        <v>293</v>
      </c>
      <c r="AQ120" s="35">
        <f>(ABS(AQ115)-1)/AQ106</f>
        <v>1.698845863</v>
      </c>
      <c r="AS120" s="13"/>
    </row>
    <row r="121">
      <c r="A121" s="36"/>
      <c r="B121" s="36" t="s">
        <v>294</v>
      </c>
      <c r="C121" s="35">
        <f>(ABS(C108)-1)/C106</f>
        <v>1.702841458</v>
      </c>
      <c r="E121" s="13"/>
      <c r="F121" s="36"/>
      <c r="G121" s="36" t="s">
        <v>294</v>
      </c>
      <c r="H121" s="35">
        <f>(ABS(H108)-1)/H106</f>
        <v>1.564102564</v>
      </c>
      <c r="J121" s="13"/>
      <c r="K121" s="36"/>
      <c r="L121" s="36" t="s">
        <v>294</v>
      </c>
      <c r="M121" s="35">
        <f>(ABS(M108)-1)/M106</f>
        <v>1.64891604</v>
      </c>
      <c r="O121" s="13"/>
      <c r="P121" s="36"/>
      <c r="Q121" s="36" t="s">
        <v>294</v>
      </c>
      <c r="R121" s="35">
        <f>(ABS(R108)-1)/R106</f>
        <v>2.155727156</v>
      </c>
      <c r="T121" s="13"/>
      <c r="U121" s="36"/>
      <c r="V121" s="36" t="s">
        <v>294</v>
      </c>
      <c r="W121" s="35">
        <f>(ABS(W108)-1)/W106</f>
        <v>1.600449856</v>
      </c>
      <c r="Y121" s="13"/>
      <c r="Z121" s="36"/>
      <c r="AA121" s="36" t="s">
        <v>294</v>
      </c>
      <c r="AB121" s="35">
        <f>(ABS(AB108)-1)/AB106</f>
        <v>1.512620219</v>
      </c>
      <c r="AD121" s="13"/>
      <c r="AE121" s="36"/>
      <c r="AF121" s="36" t="s">
        <v>294</v>
      </c>
      <c r="AG121" s="35">
        <f>(ABS(AG108)-1)/AG106</f>
        <v>1.652850531</v>
      </c>
      <c r="AI121" s="13"/>
      <c r="AJ121" s="36"/>
      <c r="AK121" s="36" t="s">
        <v>294</v>
      </c>
      <c r="AL121" s="35">
        <f>(ABS(AL108)-1)/AL106</f>
        <v>1.451767806</v>
      </c>
      <c r="AN121" s="13"/>
      <c r="AO121" s="36"/>
      <c r="AP121" s="36" t="s">
        <v>294</v>
      </c>
      <c r="AQ121" s="35">
        <f>(ABS(AQ108)-1)/AQ106</f>
        <v>1.860640708</v>
      </c>
      <c r="AS121" s="13"/>
    </row>
    <row r="122">
      <c r="A122" s="8"/>
      <c r="B122" s="8" t="s">
        <v>295</v>
      </c>
      <c r="C122" s="35">
        <f>(ABS(C114)-1)/C106</f>
        <v>1.982412443</v>
      </c>
      <c r="E122" s="13"/>
      <c r="F122" s="8"/>
      <c r="G122" s="8" t="s">
        <v>295</v>
      </c>
      <c r="H122" s="35">
        <f>(ABS(H114)-1)/H106</f>
        <v>1.846153846</v>
      </c>
      <c r="J122" s="13"/>
      <c r="K122" s="8"/>
      <c r="L122" s="8" t="s">
        <v>295</v>
      </c>
      <c r="M122" s="35">
        <f>(ABS(M114)-1)/M106</f>
        <v>1.946261556</v>
      </c>
      <c r="O122" s="13"/>
      <c r="P122" s="8"/>
      <c r="Q122" s="8" t="s">
        <v>295</v>
      </c>
      <c r="R122" s="35">
        <f>(ABS(R114)-1)/R106</f>
        <v>2.50965251</v>
      </c>
      <c r="T122" s="13"/>
      <c r="U122" s="8"/>
      <c r="V122" s="8" t="s">
        <v>295</v>
      </c>
      <c r="W122" s="35">
        <f>(ABS(W114)-1)/W106</f>
        <v>1.881609966</v>
      </c>
      <c r="Y122" s="13"/>
      <c r="Z122" s="8"/>
      <c r="AA122" s="8" t="s">
        <v>295</v>
      </c>
      <c r="AB122" s="35">
        <f>(ABS(AB114)-1)/AB106</f>
        <v>1.760960852</v>
      </c>
      <c r="AD122" s="13"/>
      <c r="AE122" s="8"/>
      <c r="AF122" s="8" t="s">
        <v>295</v>
      </c>
      <c r="AG122" s="35">
        <f>(ABS(AG114)-1)/AG106</f>
        <v>1.932563698</v>
      </c>
      <c r="AI122" s="13"/>
      <c r="AJ122" s="8"/>
      <c r="AK122" s="8" t="s">
        <v>295</v>
      </c>
      <c r="AL122" s="35">
        <f>(ABS(AL114)-1)/AL106</f>
        <v>1.742121368</v>
      </c>
      <c r="AN122" s="13"/>
      <c r="AO122" s="8"/>
      <c r="AP122" s="8" t="s">
        <v>295</v>
      </c>
      <c r="AQ122" s="35">
        <f>(ABS(AQ114)-1)/AQ106</f>
        <v>2.157264589</v>
      </c>
      <c r="AS122" s="13"/>
    </row>
    <row r="123">
      <c r="A123" s="8"/>
      <c r="B123" s="8" t="s">
        <v>296</v>
      </c>
      <c r="C123" s="35">
        <f>ABS(C108)/ABS(C115)</f>
        <v>1.0625</v>
      </c>
      <c r="E123" s="13"/>
      <c r="F123" s="8"/>
      <c r="G123" s="8" t="s">
        <v>296</v>
      </c>
      <c r="H123" s="35">
        <f>ABS(H108)/ABS(H115)</f>
        <v>1.016393443</v>
      </c>
      <c r="J123" s="13"/>
      <c r="K123" s="8"/>
      <c r="L123" s="8" t="s">
        <v>296</v>
      </c>
      <c r="M123" s="35">
        <f>ABS(M108)/ABS(M115)</f>
        <v>1.016393443</v>
      </c>
      <c r="O123" s="13"/>
      <c r="P123" s="8"/>
      <c r="Q123" s="8" t="s">
        <v>296</v>
      </c>
      <c r="R123" s="35">
        <f>ABS(R108)/ABS(R115)</f>
        <v>1.214285714</v>
      </c>
      <c r="T123" s="13"/>
      <c r="U123" s="8"/>
      <c r="V123" s="8" t="s">
        <v>296</v>
      </c>
      <c r="W123" s="35">
        <f>ABS(W108)/ABS(W115)</f>
        <v>1.229508197</v>
      </c>
      <c r="Y123" s="13"/>
      <c r="Z123" s="8"/>
      <c r="AA123" s="8" t="s">
        <v>296</v>
      </c>
      <c r="AB123" s="35">
        <f>ABS(AB108)/ABS(AB115)</f>
        <v>1.0625</v>
      </c>
      <c r="AD123" s="13"/>
      <c r="AE123" s="8"/>
      <c r="AF123" s="8" t="s">
        <v>296</v>
      </c>
      <c r="AG123" s="35">
        <f>ABS(AG108)/ABS(AG115)</f>
        <v>1.047619048</v>
      </c>
      <c r="AI123" s="13"/>
      <c r="AJ123" s="8"/>
      <c r="AK123" s="8" t="s">
        <v>296</v>
      </c>
      <c r="AL123" s="35">
        <f>ABS(AL108)/ABS(AL115)</f>
        <v>1.064516129</v>
      </c>
      <c r="AN123" s="13"/>
      <c r="AO123" s="8"/>
      <c r="AP123" s="8" t="s">
        <v>296</v>
      </c>
      <c r="AQ123" s="35">
        <f>ABS(AQ108)/ABS(AQ115)</f>
        <v>1.09375</v>
      </c>
      <c r="AS123" s="13"/>
    </row>
    <row r="124">
      <c r="A124" s="8"/>
      <c r="B124" s="8" t="s">
        <v>297</v>
      </c>
      <c r="C124" s="35">
        <f>ABS(C114)/ABS(C115)</f>
        <v>1.234375</v>
      </c>
      <c r="E124" s="13"/>
      <c r="F124" s="8"/>
      <c r="G124" s="8" t="s">
        <v>297</v>
      </c>
      <c r="H124" s="35">
        <f>ABS(H114)/ABS(H115)</f>
        <v>1.196721311</v>
      </c>
      <c r="J124" s="13"/>
      <c r="K124" s="8"/>
      <c r="L124" s="8" t="s">
        <v>297</v>
      </c>
      <c r="M124" s="35">
        <f>ABS(M114)/ABS(M115)</f>
        <v>1.196721311</v>
      </c>
      <c r="O124" s="13"/>
      <c r="P124" s="8"/>
      <c r="Q124" s="8" t="s">
        <v>297</v>
      </c>
      <c r="R124" s="35">
        <f>ABS(R114)/ABS(R115)</f>
        <v>1.410714286</v>
      </c>
      <c r="T124" s="13"/>
      <c r="U124" s="8"/>
      <c r="V124" s="8" t="s">
        <v>297</v>
      </c>
      <c r="W124" s="35">
        <f>ABS(W114)/ABS(W115)</f>
        <v>1.442622951</v>
      </c>
      <c r="Y124" s="13"/>
      <c r="Z124" s="8"/>
      <c r="AA124" s="8" t="s">
        <v>297</v>
      </c>
      <c r="AB124" s="35">
        <f>ABS(AB114)/ABS(AB115)</f>
        <v>1.234375</v>
      </c>
      <c r="AD124" s="13"/>
      <c r="AE124" s="8"/>
      <c r="AF124" s="8" t="s">
        <v>297</v>
      </c>
      <c r="AG124" s="35">
        <f>ABS(AG114)/ABS(AG115)</f>
        <v>1.222222222</v>
      </c>
      <c r="AI124" s="13"/>
      <c r="AJ124" s="8"/>
      <c r="AK124" s="8" t="s">
        <v>297</v>
      </c>
      <c r="AL124" s="35">
        <f>ABS(AL114)/ABS(AL115)</f>
        <v>1.274193548</v>
      </c>
      <c r="AN124" s="13"/>
      <c r="AO124" s="8"/>
      <c r="AP124" s="8" t="s">
        <v>297</v>
      </c>
      <c r="AQ124" s="35">
        <f>ABS(AQ114)/ABS(AQ115)</f>
        <v>1.265625</v>
      </c>
      <c r="AS124" s="13"/>
    </row>
    <row r="125">
      <c r="A125" s="8"/>
      <c r="B125" s="8" t="s">
        <v>298</v>
      </c>
      <c r="C125" s="31">
        <f>C112/MAX(ABS(C110),ABS(C115))</f>
        <v>0</v>
      </c>
      <c r="E125" s="13"/>
      <c r="F125" s="8"/>
      <c r="G125" s="8" t="s">
        <v>298</v>
      </c>
      <c r="H125" s="31">
        <f>H112/MAX(ABS(H110),ABS(H115))</f>
        <v>0</v>
      </c>
      <c r="J125" s="13"/>
      <c r="K125" s="8"/>
      <c r="L125" s="8" t="s">
        <v>298</v>
      </c>
      <c r="M125" s="31">
        <f>M112/MAX(ABS(M110),ABS(M115))</f>
        <v>0</v>
      </c>
      <c r="O125" s="13"/>
      <c r="P125" s="8"/>
      <c r="Q125" s="8" t="s">
        <v>298</v>
      </c>
      <c r="R125" s="31">
        <f>R112/MAX(ABS(R110),ABS(R115))</f>
        <v>0.06666666667</v>
      </c>
      <c r="T125" s="13"/>
      <c r="U125" s="8"/>
      <c r="V125" s="8" t="s">
        <v>298</v>
      </c>
      <c r="W125" s="31">
        <f>W112/MAX(ABS(W110),ABS(W115))</f>
        <v>0.01639344262</v>
      </c>
      <c r="Y125" s="13"/>
      <c r="Z125" s="8"/>
      <c r="AA125" s="8" t="s">
        <v>298</v>
      </c>
      <c r="AB125" s="31">
        <f>AB112/MAX(ABS(AB110),ABS(AB115))</f>
        <v>0</v>
      </c>
      <c r="AD125" s="13"/>
      <c r="AE125" s="8"/>
      <c r="AF125" s="8" t="s">
        <v>298</v>
      </c>
      <c r="AG125" s="31">
        <f>AG112/MAX(ABS(AG110),ABS(AG115))</f>
        <v>0</v>
      </c>
      <c r="AI125" s="13"/>
      <c r="AJ125" s="8"/>
      <c r="AK125" s="8" t="s">
        <v>298</v>
      </c>
      <c r="AL125" s="31">
        <f>AL112/MAX(ABS(AL110),ABS(AL115))</f>
        <v>0.03225806452</v>
      </c>
      <c r="AN125" s="13"/>
      <c r="AO125" s="8"/>
      <c r="AP125" s="8" t="s">
        <v>298</v>
      </c>
      <c r="AQ125" s="31">
        <f>AQ112/MAX(ABS(AQ110),ABS(AQ115))</f>
        <v>0.03125</v>
      </c>
      <c r="AS125" s="13"/>
    </row>
    <row r="126">
      <c r="A126" s="36"/>
      <c r="B126" s="36" t="s">
        <v>299</v>
      </c>
      <c r="C126" s="35">
        <f>C111/(C110+C112+C111)</f>
        <v>0.0625</v>
      </c>
      <c r="E126" s="13"/>
      <c r="F126" s="36"/>
      <c r="G126" s="36" t="s">
        <v>299</v>
      </c>
      <c r="H126" s="35">
        <f>H111/(H110+H112+H111)</f>
        <v>0.01639344262</v>
      </c>
      <c r="J126" s="13"/>
      <c r="K126" s="36"/>
      <c r="L126" s="36" t="s">
        <v>299</v>
      </c>
      <c r="M126" s="35">
        <f>M111/(M110+M112+M111)</f>
        <v>0.01639344262</v>
      </c>
      <c r="O126" s="13"/>
      <c r="P126" s="36"/>
      <c r="Q126" s="36" t="s">
        <v>299</v>
      </c>
      <c r="R126" s="35">
        <f>R111/(R110+R112+R111)</f>
        <v>0.0303030303</v>
      </c>
      <c r="T126" s="13"/>
      <c r="U126" s="36"/>
      <c r="V126" s="36" t="s">
        <v>299</v>
      </c>
      <c r="W126" s="35">
        <f>W111/(W110+W112+W111)</f>
        <v>0.1029411765</v>
      </c>
      <c r="Y126" s="13"/>
      <c r="Z126" s="36"/>
      <c r="AA126" s="36" t="s">
        <v>299</v>
      </c>
      <c r="AB126" s="35">
        <f>AB111/(AB110+AB112+AB111)</f>
        <v>0.0625</v>
      </c>
      <c r="AD126" s="13"/>
      <c r="AE126" s="36"/>
      <c r="AF126" s="36" t="s">
        <v>299</v>
      </c>
      <c r="AG126" s="35">
        <f>AG111/(AG110+AG112+AG111)</f>
        <v>0.04761904762</v>
      </c>
      <c r="AI126" s="13"/>
      <c r="AJ126" s="36"/>
      <c r="AK126" s="36" t="s">
        <v>299</v>
      </c>
      <c r="AL126" s="35">
        <f>AL111/(AL110+AL112+AL111)</f>
        <v>0.03125</v>
      </c>
      <c r="AN126" s="13"/>
      <c r="AO126" s="36"/>
      <c r="AP126" s="36" t="s">
        <v>299</v>
      </c>
      <c r="AQ126" s="35">
        <f>AQ111/(AQ110+AQ112+AQ111)</f>
        <v>0.06060606061</v>
      </c>
      <c r="AS126" s="13"/>
    </row>
    <row r="127">
      <c r="A127" s="36"/>
      <c r="B127" s="36" t="s">
        <v>300</v>
      </c>
      <c r="C127" s="35">
        <f>C112/(C110+C112+C111)</f>
        <v>0</v>
      </c>
      <c r="E127" s="13"/>
      <c r="F127" s="36"/>
      <c r="G127" s="36" t="s">
        <v>300</v>
      </c>
      <c r="H127" s="35">
        <f>H112/(H110+H112+H111)</f>
        <v>0</v>
      </c>
      <c r="J127" s="13"/>
      <c r="K127" s="36"/>
      <c r="L127" s="36" t="s">
        <v>300</v>
      </c>
      <c r="M127" s="35">
        <f>M112/(M110+M112+M111)</f>
        <v>0</v>
      </c>
      <c r="O127" s="13"/>
      <c r="P127" s="36"/>
      <c r="Q127" s="36" t="s">
        <v>300</v>
      </c>
      <c r="R127" s="35">
        <f>R112/(R110+R112+R111)</f>
        <v>0.06060606061</v>
      </c>
      <c r="T127" s="13"/>
      <c r="U127" s="36"/>
      <c r="V127" s="36" t="s">
        <v>300</v>
      </c>
      <c r="W127" s="35">
        <f>W112/(W110+W112+W111)</f>
        <v>0.01470588235</v>
      </c>
      <c r="Y127" s="13"/>
      <c r="Z127" s="36"/>
      <c r="AA127" s="36" t="s">
        <v>300</v>
      </c>
      <c r="AB127" s="35">
        <f>AB112/(AB110+AB112+AB111)</f>
        <v>0</v>
      </c>
      <c r="AD127" s="13"/>
      <c r="AE127" s="36"/>
      <c r="AF127" s="36" t="s">
        <v>300</v>
      </c>
      <c r="AG127" s="35">
        <f>AG112/(AG110+AG112+AG111)</f>
        <v>0</v>
      </c>
      <c r="AI127" s="13"/>
      <c r="AJ127" s="36"/>
      <c r="AK127" s="36" t="s">
        <v>300</v>
      </c>
      <c r="AL127" s="35">
        <f>AL112/(AL110+AL112+AL111)</f>
        <v>0.03125</v>
      </c>
      <c r="AN127" s="13"/>
      <c r="AO127" s="36"/>
      <c r="AP127" s="36" t="s">
        <v>300</v>
      </c>
      <c r="AQ127" s="35">
        <f>AQ112/(AQ110+AQ112+AQ111)</f>
        <v>0.0303030303</v>
      </c>
      <c r="AS127" s="13"/>
    </row>
    <row r="128">
      <c r="A128" s="36"/>
      <c r="B128" s="36" t="s">
        <v>301</v>
      </c>
      <c r="C128" s="35">
        <f>(C111+C112)/(C110+C111+C112)</f>
        <v>0.0625</v>
      </c>
      <c r="E128" s="13"/>
      <c r="F128" s="36"/>
      <c r="G128" s="36" t="s">
        <v>301</v>
      </c>
      <c r="H128" s="35">
        <f>(H111+H112)/(H110+H111+H112)</f>
        <v>0.01639344262</v>
      </c>
      <c r="J128" s="13"/>
      <c r="K128" s="36"/>
      <c r="L128" s="36" t="s">
        <v>301</v>
      </c>
      <c r="M128" s="35">
        <f>(M111+M112)/(M110+M111+M112)</f>
        <v>0.01639344262</v>
      </c>
      <c r="O128" s="13"/>
      <c r="P128" s="36"/>
      <c r="Q128" s="36" t="s">
        <v>301</v>
      </c>
      <c r="R128" s="35">
        <f>(R111+R112)/(R110+R111+R112)</f>
        <v>0.09090909091</v>
      </c>
      <c r="T128" s="13"/>
      <c r="U128" s="36"/>
      <c r="V128" s="36" t="s">
        <v>301</v>
      </c>
      <c r="W128" s="35">
        <f>(W111+W112)/(W110+W111+W112)</f>
        <v>0.1176470588</v>
      </c>
      <c r="Y128" s="13"/>
      <c r="Z128" s="36"/>
      <c r="AA128" s="36" t="s">
        <v>301</v>
      </c>
      <c r="AB128" s="35">
        <f>(AB111+AB112)/(AB110+AB111+AB112)</f>
        <v>0.0625</v>
      </c>
      <c r="AD128" s="13"/>
      <c r="AE128" s="36"/>
      <c r="AF128" s="36" t="s">
        <v>301</v>
      </c>
      <c r="AG128" s="35">
        <f>(AG111+AG112)/(AG110+AG111+AG112)</f>
        <v>0.04761904762</v>
      </c>
      <c r="AI128" s="13"/>
      <c r="AJ128" s="36"/>
      <c r="AK128" s="36" t="s">
        <v>301</v>
      </c>
      <c r="AL128" s="35">
        <f>(AL111+AL112)/(AL110+AL111+AL112)</f>
        <v>0.0625</v>
      </c>
      <c r="AN128" s="13"/>
      <c r="AO128" s="36"/>
      <c r="AP128" s="36" t="s">
        <v>301</v>
      </c>
      <c r="AQ128" s="35">
        <f>(AQ111+AQ112)/(AQ110+AQ111+AQ112)</f>
        <v>0.09090909091</v>
      </c>
      <c r="AS128" s="13"/>
    </row>
    <row r="129">
      <c r="A129" s="36"/>
      <c r="B129" s="36" t="s">
        <v>302</v>
      </c>
      <c r="C129" s="35">
        <f>ABS(C111)/ABS(C109)</f>
        <v>1</v>
      </c>
      <c r="E129" s="13"/>
      <c r="F129" s="36"/>
      <c r="G129" s="36" t="s">
        <v>302</v>
      </c>
      <c r="H129" s="35">
        <f>ABS(H111)/ABS(H109)</f>
        <v>1</v>
      </c>
      <c r="J129" s="13"/>
      <c r="K129" s="36"/>
      <c r="L129" s="36" t="s">
        <v>302</v>
      </c>
      <c r="M129" s="35">
        <f>ABS(M111)/ABS(M109)</f>
        <v>1</v>
      </c>
      <c r="O129" s="13"/>
      <c r="P129" s="36"/>
      <c r="Q129" s="36" t="s">
        <v>302</v>
      </c>
      <c r="R129" s="35">
        <f>ABS(R111)/ABS(R109)</f>
        <v>1</v>
      </c>
      <c r="T129" s="13"/>
      <c r="U129" s="36"/>
      <c r="V129" s="36" t="s">
        <v>302</v>
      </c>
      <c r="W129" s="35">
        <f>ABS(W111)/ABS(W109)</f>
        <v>1</v>
      </c>
      <c r="Y129" s="13"/>
      <c r="Z129" s="36"/>
      <c r="AA129" s="36" t="s">
        <v>302</v>
      </c>
      <c r="AB129" s="35">
        <f>ABS(AB111)/ABS(AB109)</f>
        <v>1</v>
      </c>
      <c r="AD129" s="13"/>
      <c r="AE129" s="36"/>
      <c r="AF129" s="36" t="s">
        <v>302</v>
      </c>
      <c r="AG129" s="35">
        <f>ABS(AG111)/ABS(AG109)</f>
        <v>1</v>
      </c>
      <c r="AI129" s="13"/>
      <c r="AJ129" s="36"/>
      <c r="AK129" s="36" t="s">
        <v>302</v>
      </c>
      <c r="AL129" s="35">
        <f>ABS(AL111)/ABS(AL109)</f>
        <v>1</v>
      </c>
      <c r="AN129" s="13"/>
      <c r="AO129" s="36"/>
      <c r="AP129" s="36" t="s">
        <v>302</v>
      </c>
      <c r="AQ129" s="35">
        <f>ABS(AQ111)/ABS(AQ109)</f>
        <v>1</v>
      </c>
      <c r="AS129" s="13"/>
    </row>
    <row r="130">
      <c r="A130" s="36"/>
      <c r="B130" s="36" t="s">
        <v>303</v>
      </c>
      <c r="C130" s="35">
        <f>C111/(C111+C112)</f>
        <v>1</v>
      </c>
      <c r="E130" s="13"/>
      <c r="F130" s="36"/>
      <c r="G130" s="36" t="s">
        <v>303</v>
      </c>
      <c r="H130" s="35">
        <f>H111/(H111+H112)</f>
        <v>1</v>
      </c>
      <c r="J130" s="13"/>
      <c r="K130" s="36"/>
      <c r="L130" s="36" t="s">
        <v>303</v>
      </c>
      <c r="M130" s="35">
        <f>M111/(M111+M112)</f>
        <v>1</v>
      </c>
      <c r="O130" s="13"/>
      <c r="P130" s="36"/>
      <c r="Q130" s="36" t="s">
        <v>303</v>
      </c>
      <c r="R130" s="35">
        <f>R111/(R111+R112)</f>
        <v>0.3333333333</v>
      </c>
      <c r="T130" s="13"/>
      <c r="U130" s="36"/>
      <c r="V130" s="36" t="s">
        <v>303</v>
      </c>
      <c r="W130" s="35">
        <f>W111/(W111+W112)</f>
        <v>0.875</v>
      </c>
      <c r="Y130" s="13"/>
      <c r="Z130" s="36"/>
      <c r="AA130" s="36" t="s">
        <v>303</v>
      </c>
      <c r="AB130" s="35">
        <f>AB111/(AB111+AB112)</f>
        <v>1</v>
      </c>
      <c r="AD130" s="13"/>
      <c r="AE130" s="36"/>
      <c r="AF130" s="36" t="s">
        <v>303</v>
      </c>
      <c r="AG130" s="35">
        <f>AG111/(AG111+AG112)</f>
        <v>1</v>
      </c>
      <c r="AI130" s="13"/>
      <c r="AJ130" s="36"/>
      <c r="AK130" s="36" t="s">
        <v>303</v>
      </c>
      <c r="AL130" s="35">
        <f>AL111/(AL111+AL112)</f>
        <v>0.5</v>
      </c>
      <c r="AN130" s="13"/>
      <c r="AO130" s="36"/>
      <c r="AP130" s="36" t="s">
        <v>303</v>
      </c>
      <c r="AQ130" s="35">
        <f>AQ111/(AQ111+AQ112)</f>
        <v>0.6666666667</v>
      </c>
      <c r="AS130" s="13"/>
    </row>
    <row r="131">
      <c r="A131" s="36"/>
      <c r="B131" s="36" t="s">
        <v>304</v>
      </c>
      <c r="C131" s="35">
        <f>C110/(C109+C110+C111+C112)</f>
        <v>0.8823529412</v>
      </c>
      <c r="E131" s="13"/>
      <c r="F131" s="36"/>
      <c r="G131" s="36" t="s">
        <v>304</v>
      </c>
      <c r="H131" s="35">
        <f>H110/(H109+H110+H111+H112)</f>
        <v>0.9677419355</v>
      </c>
      <c r="J131" s="13"/>
      <c r="K131" s="36"/>
      <c r="L131" s="36" t="s">
        <v>304</v>
      </c>
      <c r="M131" s="35">
        <f>M110/(M109+M110+M111+M112)</f>
        <v>0.9677419355</v>
      </c>
      <c r="O131" s="13"/>
      <c r="P131" s="36"/>
      <c r="Q131" s="36" t="s">
        <v>304</v>
      </c>
      <c r="R131" s="35">
        <f>R110/(R109+R110+R111+R112)</f>
        <v>0.8823529412</v>
      </c>
      <c r="T131" s="13"/>
      <c r="U131" s="36"/>
      <c r="V131" s="36" t="s">
        <v>304</v>
      </c>
      <c r="W131" s="35">
        <f>W110/(W109+W110+W111+W112)</f>
        <v>0.8</v>
      </c>
      <c r="Y131" s="13"/>
      <c r="Z131" s="36"/>
      <c r="AA131" s="36" t="s">
        <v>304</v>
      </c>
      <c r="AB131" s="35">
        <f>AB110/(AB109+AB110+AB111+AB112)</f>
        <v>0.8823529412</v>
      </c>
      <c r="AD131" s="13"/>
      <c r="AE131" s="36"/>
      <c r="AF131" s="36" t="s">
        <v>304</v>
      </c>
      <c r="AG131" s="35">
        <f>AG110/(AG109+AG110+AG111+AG112)</f>
        <v>0.9090909091</v>
      </c>
      <c r="AI131" s="13"/>
      <c r="AJ131" s="36"/>
      <c r="AK131" s="36" t="s">
        <v>304</v>
      </c>
      <c r="AL131" s="35">
        <f>AL110/(AL109+AL110+AL111+AL112)</f>
        <v>0.9090909091</v>
      </c>
      <c r="AN131" s="13"/>
      <c r="AO131" s="36"/>
      <c r="AP131" s="36" t="s">
        <v>304</v>
      </c>
      <c r="AQ131" s="35">
        <f>AQ110/(AQ109+AQ110+AQ111+AQ112)</f>
        <v>0.8571428571</v>
      </c>
      <c r="AS131" s="13"/>
    </row>
    <row r="132">
      <c r="A132" s="36"/>
      <c r="B132" s="36" t="s">
        <v>305</v>
      </c>
      <c r="C132" s="35">
        <f>(C112+C111+C109)/(C110+C112+C111+C109)</f>
        <v>0.1176470588</v>
      </c>
      <c r="E132" s="13"/>
      <c r="F132" s="36"/>
      <c r="G132" s="36" t="s">
        <v>305</v>
      </c>
      <c r="H132" s="35">
        <f>(H112+H111+H109)/(H110+H112+H111+H109)</f>
        <v>0.03225806452</v>
      </c>
      <c r="J132" s="13"/>
      <c r="K132" s="36"/>
      <c r="L132" s="36" t="s">
        <v>305</v>
      </c>
      <c r="M132" s="35">
        <f>(M112+M111+M109)/(M110+M112+M111+M109)</f>
        <v>0.03225806452</v>
      </c>
      <c r="O132" s="13"/>
      <c r="P132" s="36"/>
      <c r="Q132" s="36" t="s">
        <v>305</v>
      </c>
      <c r="R132" s="35">
        <f>(R112+R111+R109)/(R110+R112+R111+R109)</f>
        <v>0.1176470588</v>
      </c>
      <c r="T132" s="13"/>
      <c r="U132" s="36"/>
      <c r="V132" s="36" t="s">
        <v>305</v>
      </c>
      <c r="W132" s="35">
        <f>(W112+W111+W109)/(W110+W112+W111+W109)</f>
        <v>0.2</v>
      </c>
      <c r="Y132" s="13"/>
      <c r="Z132" s="36"/>
      <c r="AA132" s="36" t="s">
        <v>305</v>
      </c>
      <c r="AB132" s="35">
        <f>(AB112+AB111+AB109)/(AB110+AB112+AB111+AB109)</f>
        <v>0.1176470588</v>
      </c>
      <c r="AD132" s="13"/>
      <c r="AE132" s="36"/>
      <c r="AF132" s="36" t="s">
        <v>305</v>
      </c>
      <c r="AG132" s="35">
        <f>(AG112+AG111+AG109)/(AG110+AG112+AG111+AG109)</f>
        <v>0.09090909091</v>
      </c>
      <c r="AI132" s="13"/>
      <c r="AJ132" s="36"/>
      <c r="AK132" s="36" t="s">
        <v>305</v>
      </c>
      <c r="AL132" s="35">
        <f>(AL112+AL111+AL109)/(AL110+AL112+AL111+AL109)</f>
        <v>0.09090909091</v>
      </c>
      <c r="AN132" s="13"/>
      <c r="AO132" s="36"/>
      <c r="AP132" s="36" t="s">
        <v>305</v>
      </c>
      <c r="AQ132" s="35">
        <f>(AQ112+AQ111+AQ109)/(AQ110+AQ112+AQ111+AQ109)</f>
        <v>0.1428571429</v>
      </c>
      <c r="AS132" s="13"/>
    </row>
    <row r="133">
      <c r="A133" s="36"/>
      <c r="B133" s="36" t="s">
        <v>306</v>
      </c>
      <c r="C133" s="35">
        <f>(C111+C109)/C110</f>
        <v>0.1333333333</v>
      </c>
      <c r="E133" s="13"/>
      <c r="F133" s="36"/>
      <c r="G133" s="36" t="s">
        <v>306</v>
      </c>
      <c r="H133" s="35">
        <f>(H111+H109)/H110</f>
        <v>0.03333333333</v>
      </c>
      <c r="J133" s="13"/>
      <c r="K133" s="36"/>
      <c r="L133" s="36" t="s">
        <v>306</v>
      </c>
      <c r="M133" s="35">
        <f>(M111+M109)/M110</f>
        <v>0.03333333333</v>
      </c>
      <c r="O133" s="13"/>
      <c r="P133" s="36"/>
      <c r="Q133" s="36" t="s">
        <v>306</v>
      </c>
      <c r="R133" s="35">
        <f>(R111+R109)/R110</f>
        <v>0.06666666667</v>
      </c>
      <c r="T133" s="13"/>
      <c r="U133" s="36"/>
      <c r="V133" s="36" t="s">
        <v>306</v>
      </c>
      <c r="W133" s="35">
        <f>(W111+W109)/W110</f>
        <v>0.2333333333</v>
      </c>
      <c r="Y133" s="13"/>
      <c r="Z133" s="36"/>
      <c r="AA133" s="36" t="s">
        <v>306</v>
      </c>
      <c r="AB133" s="35">
        <f>(AB111+AB109)/AB110</f>
        <v>0.1333333333</v>
      </c>
      <c r="AD133" s="13"/>
      <c r="AE133" s="36"/>
      <c r="AF133" s="36" t="s">
        <v>306</v>
      </c>
      <c r="AG133" s="35">
        <f>(AG111+AG109)/AG110</f>
        <v>0.1</v>
      </c>
      <c r="AI133" s="13"/>
      <c r="AJ133" s="36"/>
      <c r="AK133" s="36" t="s">
        <v>306</v>
      </c>
      <c r="AL133" s="35">
        <f>(AL111+AL109)/AL110</f>
        <v>0.06666666667</v>
      </c>
      <c r="AN133" s="13"/>
      <c r="AO133" s="36"/>
      <c r="AP133" s="36" t="s">
        <v>306</v>
      </c>
      <c r="AQ133" s="35">
        <f>(AQ111+AQ109)/AQ110</f>
        <v>0.1333333333</v>
      </c>
      <c r="AS133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E150" s="13"/>
      <c r="J150" s="13"/>
      <c r="O150" s="13"/>
      <c r="T150" s="13"/>
      <c r="Y150" s="13"/>
      <c r="AD150" s="13"/>
      <c r="AI150" s="13"/>
      <c r="AN150" s="13"/>
      <c r="AS150" s="13"/>
    </row>
    <row r="151">
      <c r="E151" s="13"/>
      <c r="J151" s="13"/>
      <c r="O151" s="13"/>
      <c r="T151" s="13"/>
      <c r="Y151" s="13"/>
      <c r="AD151" s="13"/>
      <c r="AI151" s="13"/>
      <c r="AN151" s="13"/>
      <c r="AS151" s="13"/>
    </row>
    <row r="152">
      <c r="E152" s="13"/>
      <c r="J152" s="13"/>
      <c r="O152" s="13"/>
      <c r="T152" s="13"/>
      <c r="Y152" s="13"/>
      <c r="AD152" s="13"/>
      <c r="AI152" s="13"/>
      <c r="AN152" s="13"/>
      <c r="AS152" s="13"/>
    </row>
    <row r="153">
      <c r="E153" s="13"/>
      <c r="J153" s="13"/>
      <c r="O153" s="13"/>
      <c r="T153" s="13"/>
      <c r="Y153" s="13"/>
      <c r="AD153" s="13"/>
      <c r="AI153" s="13"/>
      <c r="AN153" s="13"/>
      <c r="AS153" s="13"/>
    </row>
    <row r="154">
      <c r="E154" s="13"/>
      <c r="J154" s="13"/>
      <c r="O154" s="13"/>
      <c r="T154" s="13"/>
      <c r="Y154" s="13"/>
      <c r="AD154" s="13"/>
      <c r="AI154" s="13"/>
      <c r="AN154" s="13"/>
      <c r="AS154" s="13"/>
    </row>
    <row r="155">
      <c r="E155" s="13"/>
      <c r="J155" s="13"/>
      <c r="O155" s="13"/>
      <c r="T155" s="13"/>
      <c r="Y155" s="13"/>
      <c r="AD155" s="13"/>
      <c r="AI155" s="13"/>
      <c r="AN155" s="13"/>
      <c r="AS155" s="13"/>
    </row>
    <row r="156">
      <c r="E156" s="13"/>
      <c r="J156" s="13"/>
      <c r="O156" s="13"/>
      <c r="T156" s="13"/>
      <c r="Y156" s="13"/>
      <c r="AD156" s="13"/>
      <c r="AI156" s="13"/>
      <c r="AN156" s="13"/>
      <c r="AS156" s="13"/>
    </row>
    <row r="157">
      <c r="E157" s="13"/>
      <c r="J157" s="13"/>
      <c r="O157" s="13"/>
      <c r="T157" s="13"/>
      <c r="Y157" s="13"/>
      <c r="AD157" s="13"/>
      <c r="AI157" s="13"/>
      <c r="AN157" s="13"/>
      <c r="AS157" s="13"/>
    </row>
    <row r="158">
      <c r="E158" s="13"/>
      <c r="J158" s="13"/>
      <c r="O158" s="13"/>
      <c r="T158" s="13"/>
      <c r="Y158" s="13"/>
      <c r="AD158" s="13"/>
      <c r="AI158" s="13"/>
      <c r="AN158" s="13"/>
      <c r="AS158" s="13"/>
    </row>
    <row r="159">
      <c r="E159" s="13"/>
      <c r="J159" s="13"/>
      <c r="O159" s="13"/>
      <c r="T159" s="13"/>
      <c r="Y159" s="13"/>
      <c r="AD159" s="13"/>
      <c r="AI159" s="13"/>
      <c r="AN159" s="13"/>
      <c r="AS159" s="13"/>
    </row>
    <row r="160">
      <c r="E160" s="13"/>
      <c r="J160" s="13"/>
      <c r="O160" s="13"/>
      <c r="T160" s="13"/>
      <c r="Y160" s="13"/>
      <c r="AD160" s="13"/>
      <c r="AI160" s="13"/>
      <c r="AN160" s="13"/>
      <c r="AS160" s="13"/>
    </row>
    <row r="161">
      <c r="E161" s="13"/>
      <c r="J161" s="13"/>
      <c r="O161" s="13"/>
      <c r="T161" s="13"/>
      <c r="Y161" s="13"/>
      <c r="AD161" s="13"/>
      <c r="AI161" s="13"/>
      <c r="AN161" s="13"/>
      <c r="AS161" s="13"/>
    </row>
    <row r="162">
      <c r="E162" s="13"/>
      <c r="J162" s="13"/>
      <c r="O162" s="13"/>
      <c r="T162" s="13"/>
      <c r="Y162" s="13"/>
      <c r="AD162" s="13"/>
      <c r="AI162" s="13"/>
      <c r="AN162" s="13"/>
      <c r="AS162" s="13"/>
    </row>
    <row r="163">
      <c r="E163" s="13"/>
      <c r="J163" s="13"/>
      <c r="O163" s="13"/>
      <c r="T163" s="13"/>
      <c r="Y163" s="13"/>
      <c r="AD163" s="13"/>
      <c r="AI163" s="13"/>
      <c r="AN163" s="13"/>
      <c r="AS163" s="13"/>
    </row>
    <row r="164">
      <c r="E164" s="13"/>
      <c r="J164" s="13"/>
      <c r="O164" s="13"/>
      <c r="T164" s="13"/>
      <c r="Y164" s="13"/>
      <c r="AD164" s="13"/>
      <c r="AI164" s="13"/>
      <c r="AN164" s="13"/>
      <c r="AS164" s="13"/>
    </row>
    <row r="165">
      <c r="E165" s="13"/>
      <c r="J165" s="13"/>
      <c r="O165" s="13"/>
      <c r="T165" s="13"/>
      <c r="Y165" s="13"/>
      <c r="AD165" s="13"/>
      <c r="AI165" s="13"/>
      <c r="AN165" s="13"/>
      <c r="AS165" s="13"/>
    </row>
    <row r="166">
      <c r="E166" s="13"/>
      <c r="J166" s="13"/>
      <c r="O166" s="13"/>
      <c r="T166" s="13"/>
      <c r="Y166" s="13"/>
      <c r="AD166" s="13"/>
      <c r="AI166" s="13"/>
      <c r="AN166" s="13"/>
      <c r="AS166" s="13"/>
    </row>
    <row r="167">
      <c r="E167" s="13"/>
      <c r="J167" s="13"/>
      <c r="O167" s="13"/>
      <c r="T167" s="13"/>
      <c r="Y167" s="13"/>
      <c r="AD167" s="13"/>
      <c r="AI167" s="13"/>
      <c r="AN167" s="13"/>
      <c r="AS167" s="13"/>
    </row>
    <row r="168">
      <c r="E168" s="13"/>
      <c r="J168" s="13"/>
      <c r="O168" s="13"/>
      <c r="T168" s="13"/>
      <c r="Y168" s="13"/>
      <c r="AD168" s="13"/>
      <c r="AI168" s="13"/>
      <c r="AN168" s="13"/>
      <c r="AS168" s="13"/>
    </row>
    <row r="169">
      <c r="E169" s="13"/>
      <c r="J169" s="13"/>
      <c r="O169" s="13"/>
      <c r="T169" s="13"/>
      <c r="Y169" s="13"/>
      <c r="AD169" s="13"/>
      <c r="AI169" s="13"/>
      <c r="AN169" s="13"/>
      <c r="AS169" s="13"/>
    </row>
    <row r="170">
      <c r="E170" s="13"/>
      <c r="J170" s="13"/>
      <c r="O170" s="13"/>
      <c r="T170" s="13"/>
      <c r="Y170" s="13"/>
      <c r="AD170" s="13"/>
      <c r="AI170" s="13"/>
      <c r="AN170" s="13"/>
      <c r="AS170" s="13"/>
    </row>
    <row r="171">
      <c r="E171" s="13"/>
      <c r="J171" s="13"/>
      <c r="O171" s="13"/>
      <c r="T171" s="13"/>
      <c r="Y171" s="13"/>
      <c r="AD171" s="13"/>
      <c r="AI171" s="13"/>
      <c r="AN171" s="13"/>
      <c r="AS171" s="13"/>
    </row>
    <row r="172">
      <c r="E172" s="13"/>
      <c r="J172" s="13"/>
      <c r="O172" s="13"/>
      <c r="T172" s="13"/>
      <c r="Y172" s="13"/>
      <c r="AD172" s="13"/>
      <c r="AI172" s="13"/>
      <c r="AN172" s="13"/>
      <c r="AS172" s="13"/>
    </row>
    <row r="173">
      <c r="E173" s="13"/>
      <c r="J173" s="13"/>
      <c r="O173" s="13"/>
      <c r="T173" s="13"/>
      <c r="Y173" s="13"/>
      <c r="AD173" s="13"/>
      <c r="AI173" s="13"/>
      <c r="AN173" s="13"/>
      <c r="AS173" s="13"/>
    </row>
    <row r="174">
      <c r="E174" s="13"/>
      <c r="J174" s="13"/>
      <c r="O174" s="13"/>
      <c r="T174" s="13"/>
      <c r="Y174" s="13"/>
      <c r="AD174" s="13"/>
      <c r="AI174" s="13"/>
      <c r="AN174" s="13"/>
      <c r="AS174" s="13"/>
    </row>
    <row r="175">
      <c r="E175" s="13"/>
      <c r="J175" s="13"/>
      <c r="O175" s="13"/>
      <c r="T175" s="13"/>
      <c r="Y175" s="13"/>
      <c r="AD175" s="13"/>
      <c r="AI175" s="13"/>
      <c r="AN175" s="13"/>
      <c r="AS175" s="13"/>
    </row>
    <row r="176">
      <c r="E176" s="13"/>
      <c r="J176" s="13"/>
      <c r="O176" s="13"/>
      <c r="T176" s="13"/>
      <c r="Y176" s="13"/>
      <c r="AD176" s="13"/>
      <c r="AI176" s="13"/>
      <c r="AN176" s="13"/>
      <c r="AS176" s="13"/>
    </row>
    <row r="177">
      <c r="E177" s="13"/>
      <c r="J177" s="13"/>
      <c r="O177" s="13"/>
      <c r="T177" s="13"/>
      <c r="Y177" s="13"/>
      <c r="AD177" s="13"/>
      <c r="AI177" s="13"/>
      <c r="AN177" s="13"/>
      <c r="AS177" s="13"/>
    </row>
    <row r="178">
      <c r="E178" s="13"/>
      <c r="J178" s="13"/>
      <c r="O178" s="13"/>
      <c r="T178" s="13"/>
      <c r="Y178" s="13"/>
      <c r="AD178" s="13"/>
      <c r="AI178" s="13"/>
      <c r="AN178" s="13"/>
      <c r="AS178" s="13"/>
    </row>
    <row r="179">
      <c r="E179" s="13"/>
      <c r="J179" s="13"/>
      <c r="O179" s="13"/>
      <c r="T179" s="13"/>
      <c r="Y179" s="13"/>
      <c r="AD179" s="13"/>
      <c r="AI179" s="13"/>
      <c r="AN179" s="13"/>
      <c r="AS179" s="13"/>
    </row>
    <row r="180">
      <c r="E180" s="13"/>
      <c r="J180" s="13"/>
      <c r="O180" s="13"/>
      <c r="T180" s="13"/>
      <c r="Y180" s="13"/>
      <c r="AD180" s="13"/>
      <c r="AI180" s="13"/>
      <c r="AN180" s="13"/>
      <c r="AS180" s="13"/>
    </row>
    <row r="181">
      <c r="E181" s="13"/>
      <c r="J181" s="13"/>
      <c r="O181" s="13"/>
      <c r="T181" s="13"/>
      <c r="Y181" s="13"/>
      <c r="AD181" s="13"/>
      <c r="AI181" s="13"/>
      <c r="AN181" s="13"/>
      <c r="AS181" s="13"/>
    </row>
    <row r="182">
      <c r="E182" s="13"/>
      <c r="J182" s="13"/>
      <c r="O182" s="13"/>
      <c r="T182" s="13"/>
      <c r="Y182" s="13"/>
      <c r="AD182" s="13"/>
      <c r="AI182" s="13"/>
      <c r="AN182" s="13"/>
      <c r="AS182" s="13"/>
    </row>
    <row r="183">
      <c r="E183" s="13"/>
      <c r="J183" s="13"/>
      <c r="O183" s="13"/>
      <c r="T183" s="13"/>
      <c r="Y183" s="13"/>
      <c r="AD183" s="13"/>
      <c r="AI183" s="13"/>
      <c r="AN183" s="13"/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72" si="1"> EXACT(B3, LOWER(B3))</f>
        <v>0</v>
      </c>
      <c r="B3" s="9" t="s">
        <v>13</v>
      </c>
      <c r="C3" s="8">
        <v>17976.0</v>
      </c>
      <c r="D3" s="8" t="s">
        <v>1597</v>
      </c>
      <c r="E3" s="10">
        <v>1.629717047729E12</v>
      </c>
      <c r="F3" s="8" t="b">
        <f t="shared" ref="F3:F74" si="2"> EXACT(G3, LOWER(G3))</f>
        <v>0</v>
      </c>
      <c r="G3" s="9" t="s">
        <v>13</v>
      </c>
      <c r="H3" s="8">
        <v>12184.0</v>
      </c>
      <c r="I3" s="8" t="s">
        <v>1598</v>
      </c>
      <c r="J3" s="10">
        <v>1.629717437345E12</v>
      </c>
      <c r="K3" s="8" t="b">
        <f t="shared" ref="K3:K64" si="3"> EXACT(L3, LOWER(L3))</f>
        <v>0</v>
      </c>
      <c r="L3" s="9" t="s">
        <v>13</v>
      </c>
      <c r="M3" s="8">
        <v>12977.0</v>
      </c>
      <c r="N3" s="8" t="s">
        <v>1599</v>
      </c>
      <c r="O3" s="10">
        <v>1.629717853451E12</v>
      </c>
      <c r="P3" s="8" t="b">
        <f t="shared" ref="P3:P64" si="4"> EXACT(Q3, LOWER(Q3))</f>
        <v>0</v>
      </c>
      <c r="Q3" s="9" t="s">
        <v>13</v>
      </c>
      <c r="R3" s="8">
        <v>13279.0</v>
      </c>
      <c r="S3" s="8" t="s">
        <v>1600</v>
      </c>
      <c r="T3" s="10">
        <v>1.629722777027E12</v>
      </c>
      <c r="U3" s="8" t="b">
        <f t="shared" ref="U3:U76" si="5"> EXACT(V3, LOWER(V3))</f>
        <v>0</v>
      </c>
      <c r="V3" s="9" t="s">
        <v>13</v>
      </c>
      <c r="W3" s="8">
        <v>13866.0</v>
      </c>
      <c r="X3" s="8" t="s">
        <v>1601</v>
      </c>
      <c r="Y3" s="10">
        <v>1.629723368224E12</v>
      </c>
      <c r="Z3" s="8" t="b">
        <f t="shared" ref="Z3:Z76" si="6"> EXACT(AA3, LOWER(AA3))</f>
        <v>0</v>
      </c>
      <c r="AA3" s="9" t="s">
        <v>13</v>
      </c>
      <c r="AB3" s="8">
        <v>15345.0</v>
      </c>
      <c r="AC3" s="8" t="s">
        <v>1602</v>
      </c>
      <c r="AD3" s="10">
        <v>1.629724008156E12</v>
      </c>
      <c r="AE3" s="8" t="b">
        <f t="shared" ref="AE3:AE80" si="7"> EXACT(AF3, LOWER(AF3))</f>
        <v>0</v>
      </c>
      <c r="AF3" s="9" t="s">
        <v>13</v>
      </c>
      <c r="AG3" s="8">
        <v>15166.0</v>
      </c>
      <c r="AH3" s="8" t="s">
        <v>1603</v>
      </c>
      <c r="AI3" s="10">
        <v>1.629729295883E12</v>
      </c>
      <c r="AJ3" s="8" t="b">
        <f t="shared" ref="AJ3:AJ78" si="8"> EXACT(AK3, LOWER(AK3))</f>
        <v>0</v>
      </c>
      <c r="AK3" s="9" t="s">
        <v>13</v>
      </c>
      <c r="AL3" s="8">
        <v>14374.0</v>
      </c>
      <c r="AM3" s="8" t="s">
        <v>1604</v>
      </c>
      <c r="AN3" s="10">
        <v>1.62972986729E12</v>
      </c>
      <c r="AO3" s="8" t="b">
        <f t="shared" ref="AO3:AO70" si="9"> EXACT(AP3, LOWER(AP3))</f>
        <v>0</v>
      </c>
      <c r="AP3" s="9" t="s">
        <v>13</v>
      </c>
      <c r="AQ3" s="8">
        <v>22025.0</v>
      </c>
      <c r="AR3" s="8" t="s">
        <v>1605</v>
      </c>
      <c r="AS3" s="10">
        <v>1.629730415581E12</v>
      </c>
    </row>
    <row r="4">
      <c r="A4" s="8" t="b">
        <f t="shared" si="1"/>
        <v>1</v>
      </c>
      <c r="B4" s="9" t="s">
        <v>23</v>
      </c>
      <c r="C4" s="8">
        <v>606.0</v>
      </c>
      <c r="D4" s="8" t="s">
        <v>1606</v>
      </c>
      <c r="E4" s="10">
        <v>1.629717048332E12</v>
      </c>
      <c r="F4" s="8" t="b">
        <f t="shared" si="2"/>
        <v>1</v>
      </c>
      <c r="G4" s="9" t="s">
        <v>23</v>
      </c>
      <c r="H4" s="8">
        <v>85.0</v>
      </c>
      <c r="I4" s="8" t="s">
        <v>1598</v>
      </c>
      <c r="J4" s="10">
        <v>1.629717437419E12</v>
      </c>
      <c r="K4" s="8" t="b">
        <f t="shared" si="3"/>
        <v>1</v>
      </c>
      <c r="L4" s="9" t="s">
        <v>23</v>
      </c>
      <c r="M4" s="8">
        <v>213.0</v>
      </c>
      <c r="N4" s="8" t="s">
        <v>1599</v>
      </c>
      <c r="O4" s="10">
        <v>1.629717853664E12</v>
      </c>
      <c r="P4" s="8" t="b">
        <f t="shared" si="4"/>
        <v>1</v>
      </c>
      <c r="Q4" s="9" t="s">
        <v>23</v>
      </c>
      <c r="R4" s="8">
        <v>525.0</v>
      </c>
      <c r="S4" s="8" t="s">
        <v>1600</v>
      </c>
      <c r="T4" s="10">
        <v>1.629722777544E12</v>
      </c>
      <c r="U4" s="8" t="b">
        <f t="shared" si="5"/>
        <v>1</v>
      </c>
      <c r="V4" s="9" t="s">
        <v>23</v>
      </c>
      <c r="W4" s="8">
        <v>130.0</v>
      </c>
      <c r="X4" s="8" t="s">
        <v>1601</v>
      </c>
      <c r="Y4" s="10">
        <v>1.629723368349E12</v>
      </c>
      <c r="Z4" s="8" t="b">
        <f t="shared" si="6"/>
        <v>1</v>
      </c>
      <c r="AA4" s="9" t="s">
        <v>23</v>
      </c>
      <c r="AB4" s="8">
        <v>463.0</v>
      </c>
      <c r="AC4" s="8" t="s">
        <v>1602</v>
      </c>
      <c r="AD4" s="10">
        <v>1.629724008597E12</v>
      </c>
      <c r="AE4" s="8" t="b">
        <f t="shared" si="7"/>
        <v>1</v>
      </c>
      <c r="AF4" s="9" t="s">
        <v>23</v>
      </c>
      <c r="AG4" s="8">
        <v>187.0</v>
      </c>
      <c r="AH4" s="8" t="s">
        <v>1607</v>
      </c>
      <c r="AI4" s="10">
        <v>1.629729296068E12</v>
      </c>
      <c r="AJ4" s="8" t="b">
        <f t="shared" si="8"/>
        <v>1</v>
      </c>
      <c r="AK4" s="9" t="s">
        <v>23</v>
      </c>
      <c r="AL4" s="8">
        <v>119.0</v>
      </c>
      <c r="AM4" s="8" t="s">
        <v>1604</v>
      </c>
      <c r="AN4" s="10">
        <v>1.629729867401E12</v>
      </c>
      <c r="AO4" s="8" t="b">
        <f t="shared" si="9"/>
        <v>1</v>
      </c>
      <c r="AP4" s="9" t="s">
        <v>23</v>
      </c>
      <c r="AQ4" s="8">
        <v>145.0</v>
      </c>
      <c r="AR4" s="8" t="s">
        <v>1605</v>
      </c>
      <c r="AS4" s="10">
        <v>1.629730415724E12</v>
      </c>
    </row>
    <row r="5">
      <c r="A5" s="8" t="b">
        <f t="shared" si="1"/>
        <v>1</v>
      </c>
      <c r="B5" s="9" t="s">
        <v>24</v>
      </c>
      <c r="C5" s="8">
        <v>522.0</v>
      </c>
      <c r="D5" s="8" t="s">
        <v>1606</v>
      </c>
      <c r="E5" s="10">
        <v>1.629717048852E12</v>
      </c>
      <c r="F5" s="8" t="b">
        <f t="shared" si="2"/>
        <v>1</v>
      </c>
      <c r="G5" s="9" t="s">
        <v>24</v>
      </c>
      <c r="H5" s="8">
        <v>772.0</v>
      </c>
      <c r="I5" s="8" t="s">
        <v>1608</v>
      </c>
      <c r="J5" s="10">
        <v>1.629717438179E12</v>
      </c>
      <c r="K5" s="8" t="b">
        <f t="shared" si="3"/>
        <v>1</v>
      </c>
      <c r="L5" s="9" t="s">
        <v>24</v>
      </c>
      <c r="M5" s="8">
        <v>495.0</v>
      </c>
      <c r="N5" s="8" t="s">
        <v>1609</v>
      </c>
      <c r="O5" s="10">
        <v>1.629717854158E12</v>
      </c>
      <c r="P5" s="8" t="b">
        <f t="shared" si="4"/>
        <v>1</v>
      </c>
      <c r="Q5" s="9" t="s">
        <v>24</v>
      </c>
      <c r="R5" s="8">
        <v>342.0</v>
      </c>
      <c r="S5" s="8" t="s">
        <v>1600</v>
      </c>
      <c r="T5" s="10">
        <v>1.629722777885E12</v>
      </c>
      <c r="U5" s="8" t="b">
        <f t="shared" si="5"/>
        <v>1</v>
      </c>
      <c r="V5" s="9" t="s">
        <v>24</v>
      </c>
      <c r="W5" s="8">
        <v>427.0</v>
      </c>
      <c r="X5" s="8" t="s">
        <v>1601</v>
      </c>
      <c r="Y5" s="10">
        <v>1.629723368776E12</v>
      </c>
      <c r="Z5" s="8" t="b">
        <f t="shared" si="6"/>
        <v>1</v>
      </c>
      <c r="AA5" s="9" t="s">
        <v>24</v>
      </c>
      <c r="AB5" s="8">
        <v>277.0</v>
      </c>
      <c r="AC5" s="8" t="s">
        <v>1602</v>
      </c>
      <c r="AD5" s="10">
        <v>1.629724008878E12</v>
      </c>
      <c r="AE5" s="8" t="b">
        <f t="shared" si="7"/>
        <v>1</v>
      </c>
      <c r="AF5" s="9" t="s">
        <v>26</v>
      </c>
      <c r="AG5" s="8">
        <v>395.0</v>
      </c>
      <c r="AH5" s="8" t="s">
        <v>1607</v>
      </c>
      <c r="AI5" s="10">
        <v>1.629729296466E12</v>
      </c>
      <c r="AJ5" s="8" t="b">
        <f t="shared" si="8"/>
        <v>1</v>
      </c>
      <c r="AK5" s="9" t="s">
        <v>24</v>
      </c>
      <c r="AL5" s="8">
        <v>502.0</v>
      </c>
      <c r="AM5" s="8" t="s">
        <v>1604</v>
      </c>
      <c r="AN5" s="10">
        <v>1.629729867909E12</v>
      </c>
      <c r="AO5" s="8" t="b">
        <f t="shared" si="9"/>
        <v>1</v>
      </c>
      <c r="AP5" s="9" t="s">
        <v>24</v>
      </c>
      <c r="AQ5" s="8">
        <v>467.0</v>
      </c>
      <c r="AR5" s="8" t="s">
        <v>1610</v>
      </c>
      <c r="AS5" s="10">
        <v>1.629730416191E12</v>
      </c>
    </row>
    <row r="6">
      <c r="A6" s="8" t="b">
        <f t="shared" si="1"/>
        <v>1</v>
      </c>
      <c r="B6" s="9" t="s">
        <v>29</v>
      </c>
      <c r="C6" s="8">
        <v>188.0</v>
      </c>
      <c r="D6" s="8" t="s">
        <v>1611</v>
      </c>
      <c r="E6" s="10">
        <v>1.629717049039E12</v>
      </c>
      <c r="F6" s="8" t="b">
        <f t="shared" si="2"/>
        <v>1</v>
      </c>
      <c r="G6" s="9" t="s">
        <v>100</v>
      </c>
      <c r="H6" s="8">
        <v>132.0</v>
      </c>
      <c r="I6" s="8" t="s">
        <v>1608</v>
      </c>
      <c r="J6" s="10">
        <v>1.629717438313E12</v>
      </c>
      <c r="K6" s="8" t="b">
        <f t="shared" si="3"/>
        <v>1</v>
      </c>
      <c r="L6" s="9" t="s">
        <v>29</v>
      </c>
      <c r="M6" s="8">
        <v>162.0</v>
      </c>
      <c r="N6" s="8" t="s">
        <v>1609</v>
      </c>
      <c r="O6" s="10">
        <v>1.62971785432E12</v>
      </c>
      <c r="P6" s="8" t="b">
        <f t="shared" si="4"/>
        <v>1</v>
      </c>
      <c r="Q6" s="9" t="s">
        <v>29</v>
      </c>
      <c r="R6" s="8">
        <v>293.0</v>
      </c>
      <c r="S6" s="8" t="s">
        <v>1612</v>
      </c>
      <c r="T6" s="10">
        <v>1.629722778178E12</v>
      </c>
      <c r="U6" s="8" t="b">
        <f t="shared" si="5"/>
        <v>1</v>
      </c>
      <c r="V6" s="9" t="s">
        <v>29</v>
      </c>
      <c r="W6" s="8">
        <v>267.0</v>
      </c>
      <c r="X6" s="8" t="s">
        <v>1613</v>
      </c>
      <c r="Y6" s="10">
        <v>1.629723369042E12</v>
      </c>
      <c r="Z6" s="8" t="b">
        <f t="shared" si="6"/>
        <v>1</v>
      </c>
      <c r="AA6" s="9" t="s">
        <v>29</v>
      </c>
      <c r="AB6" s="8">
        <v>275.0</v>
      </c>
      <c r="AC6" s="8" t="s">
        <v>1614</v>
      </c>
      <c r="AD6" s="10">
        <v>1.629724009151E12</v>
      </c>
      <c r="AE6" s="8" t="b">
        <f t="shared" si="7"/>
        <v>1</v>
      </c>
      <c r="AF6" s="9" t="s">
        <v>29</v>
      </c>
      <c r="AG6" s="8">
        <v>285.0</v>
      </c>
      <c r="AH6" s="8" t="s">
        <v>1607</v>
      </c>
      <c r="AI6" s="10">
        <v>1.629729296748E12</v>
      </c>
      <c r="AJ6" s="8" t="b">
        <f t="shared" si="8"/>
        <v>1</v>
      </c>
      <c r="AK6" s="9" t="s">
        <v>29</v>
      </c>
      <c r="AL6" s="8">
        <v>310.0</v>
      </c>
      <c r="AM6" s="8" t="s">
        <v>1615</v>
      </c>
      <c r="AN6" s="10">
        <v>1.629729868219E12</v>
      </c>
      <c r="AO6" s="8" t="b">
        <f t="shared" si="9"/>
        <v>1</v>
      </c>
      <c r="AP6" s="9" t="s">
        <v>29</v>
      </c>
      <c r="AQ6" s="8">
        <v>233.0</v>
      </c>
      <c r="AR6" s="8" t="s">
        <v>1610</v>
      </c>
      <c r="AS6" s="10">
        <v>1.629730416425E12</v>
      </c>
    </row>
    <row r="7">
      <c r="A7" s="8" t="b">
        <f t="shared" si="1"/>
        <v>1</v>
      </c>
      <c r="B7" s="9" t="s">
        <v>31</v>
      </c>
      <c r="C7" s="8">
        <v>366.0</v>
      </c>
      <c r="D7" s="8" t="s">
        <v>1611</v>
      </c>
      <c r="E7" s="10">
        <v>1.629717049417E12</v>
      </c>
      <c r="F7" s="8" t="b">
        <f t="shared" si="2"/>
        <v>1</v>
      </c>
      <c r="G7" s="9" t="s">
        <v>31</v>
      </c>
      <c r="H7" s="8">
        <v>352.0</v>
      </c>
      <c r="I7" s="8" t="s">
        <v>1608</v>
      </c>
      <c r="J7" s="10">
        <v>1.629717438663E12</v>
      </c>
      <c r="K7" s="8" t="b">
        <f t="shared" si="3"/>
        <v>1</v>
      </c>
      <c r="L7" s="9" t="s">
        <v>31</v>
      </c>
      <c r="M7" s="8">
        <v>472.0</v>
      </c>
      <c r="N7" s="8" t="s">
        <v>1609</v>
      </c>
      <c r="O7" s="10">
        <v>1.629717854793E12</v>
      </c>
      <c r="P7" s="8" t="b">
        <f t="shared" si="4"/>
        <v>1</v>
      </c>
      <c r="Q7" s="9" t="s">
        <v>31</v>
      </c>
      <c r="R7" s="8">
        <v>378.0</v>
      </c>
      <c r="S7" s="8" t="s">
        <v>1612</v>
      </c>
      <c r="T7" s="10">
        <v>1.629722778553E12</v>
      </c>
      <c r="U7" s="8" t="b">
        <f t="shared" si="5"/>
        <v>1</v>
      </c>
      <c r="V7" s="9" t="s">
        <v>31</v>
      </c>
      <c r="W7" s="8">
        <v>301.0</v>
      </c>
      <c r="X7" s="8" t="s">
        <v>1613</v>
      </c>
      <c r="Y7" s="10">
        <v>1.629723369344E12</v>
      </c>
      <c r="Z7" s="8" t="b">
        <f t="shared" si="6"/>
        <v>1</v>
      </c>
      <c r="AA7" s="9" t="s">
        <v>31</v>
      </c>
      <c r="AB7" s="8">
        <v>343.0</v>
      </c>
      <c r="AC7" s="8" t="s">
        <v>1614</v>
      </c>
      <c r="AD7" s="10">
        <v>1.629724009495E12</v>
      </c>
      <c r="AE7" s="8" t="b">
        <f t="shared" si="7"/>
        <v>1</v>
      </c>
      <c r="AF7" s="9" t="s">
        <v>31</v>
      </c>
      <c r="AG7" s="8">
        <v>367.0</v>
      </c>
      <c r="AH7" s="8" t="s">
        <v>1616</v>
      </c>
      <c r="AI7" s="10">
        <v>1.629729297113E12</v>
      </c>
      <c r="AJ7" s="8" t="b">
        <f t="shared" si="8"/>
        <v>1</v>
      </c>
      <c r="AK7" s="9" t="s">
        <v>31</v>
      </c>
      <c r="AL7" s="8">
        <v>367.0</v>
      </c>
      <c r="AM7" s="8" t="s">
        <v>1615</v>
      </c>
      <c r="AN7" s="10">
        <v>1.629729868584E12</v>
      </c>
      <c r="AO7" s="8" t="b">
        <f t="shared" si="9"/>
        <v>1</v>
      </c>
      <c r="AP7" s="9" t="s">
        <v>31</v>
      </c>
      <c r="AQ7" s="8">
        <v>362.0</v>
      </c>
      <c r="AR7" s="8" t="s">
        <v>1610</v>
      </c>
      <c r="AS7" s="10">
        <v>1.629730416784E12</v>
      </c>
    </row>
    <row r="8">
      <c r="A8" s="8" t="b">
        <f t="shared" si="1"/>
        <v>1</v>
      </c>
      <c r="B8" s="9" t="s">
        <v>35</v>
      </c>
      <c r="C8" s="8">
        <v>151.0</v>
      </c>
      <c r="D8" s="8" t="s">
        <v>1611</v>
      </c>
      <c r="E8" s="10">
        <v>1.629717049567E12</v>
      </c>
      <c r="F8" s="8" t="b">
        <f t="shared" si="2"/>
        <v>1</v>
      </c>
      <c r="G8" s="9" t="s">
        <v>35</v>
      </c>
      <c r="H8" s="8">
        <v>126.0</v>
      </c>
      <c r="I8" s="8" t="s">
        <v>1608</v>
      </c>
      <c r="J8" s="10">
        <v>1.629717438785E12</v>
      </c>
      <c r="K8" s="8" t="b">
        <f t="shared" si="3"/>
        <v>1</v>
      </c>
      <c r="L8" s="9" t="s">
        <v>35</v>
      </c>
      <c r="M8" s="8">
        <v>126.0</v>
      </c>
      <c r="N8" s="8" t="s">
        <v>1609</v>
      </c>
      <c r="O8" s="10">
        <v>1.629717854918E12</v>
      </c>
      <c r="P8" s="8" t="b">
        <f t="shared" si="4"/>
        <v>1</v>
      </c>
      <c r="Q8" s="9" t="s">
        <v>35</v>
      </c>
      <c r="R8" s="8">
        <v>113.0</v>
      </c>
      <c r="S8" s="8" t="s">
        <v>1612</v>
      </c>
      <c r="T8" s="10">
        <v>1.629722778678E12</v>
      </c>
      <c r="U8" s="8" t="b">
        <f t="shared" si="5"/>
        <v>1</v>
      </c>
      <c r="V8" s="9" t="s">
        <v>35</v>
      </c>
      <c r="W8" s="8">
        <v>118.0</v>
      </c>
      <c r="X8" s="8" t="s">
        <v>1613</v>
      </c>
      <c r="Y8" s="10">
        <v>1.629723369462E12</v>
      </c>
      <c r="Z8" s="8" t="b">
        <f t="shared" si="6"/>
        <v>1</v>
      </c>
      <c r="AA8" s="9" t="s">
        <v>35</v>
      </c>
      <c r="AB8" s="8">
        <v>134.0</v>
      </c>
      <c r="AC8" s="8" t="s">
        <v>1614</v>
      </c>
      <c r="AD8" s="10">
        <v>1.629724009628E12</v>
      </c>
      <c r="AE8" s="8" t="b">
        <f t="shared" si="7"/>
        <v>1</v>
      </c>
      <c r="AF8" s="9" t="s">
        <v>35</v>
      </c>
      <c r="AG8" s="8">
        <v>93.0</v>
      </c>
      <c r="AH8" s="8" t="s">
        <v>1616</v>
      </c>
      <c r="AI8" s="10">
        <v>1.629729297214E12</v>
      </c>
      <c r="AJ8" s="8" t="b">
        <f t="shared" si="8"/>
        <v>1</v>
      </c>
      <c r="AK8" s="9" t="s">
        <v>35</v>
      </c>
      <c r="AL8" s="8">
        <v>126.0</v>
      </c>
      <c r="AM8" s="8" t="s">
        <v>1615</v>
      </c>
      <c r="AN8" s="10">
        <v>1.629729868708E12</v>
      </c>
      <c r="AO8" s="8" t="b">
        <f t="shared" si="9"/>
        <v>1</v>
      </c>
      <c r="AP8" s="9" t="s">
        <v>35</v>
      </c>
      <c r="AQ8" s="8">
        <v>133.0</v>
      </c>
      <c r="AR8" s="8" t="s">
        <v>1610</v>
      </c>
      <c r="AS8" s="10">
        <v>1.629730416916E12</v>
      </c>
    </row>
    <row r="9">
      <c r="A9" s="8" t="b">
        <f t="shared" si="1"/>
        <v>1</v>
      </c>
      <c r="B9" s="9" t="s">
        <v>37</v>
      </c>
      <c r="C9" s="8">
        <v>212.0</v>
      </c>
      <c r="D9" s="8" t="s">
        <v>1611</v>
      </c>
      <c r="E9" s="10">
        <v>1.629717049784E12</v>
      </c>
      <c r="F9" s="8" t="b">
        <f t="shared" si="2"/>
        <v>1</v>
      </c>
      <c r="G9" s="9" t="s">
        <v>37</v>
      </c>
      <c r="H9" s="8">
        <v>133.0</v>
      </c>
      <c r="I9" s="8" t="s">
        <v>1608</v>
      </c>
      <c r="J9" s="10">
        <v>1.629717438921E12</v>
      </c>
      <c r="K9" s="8" t="b">
        <f t="shared" si="3"/>
        <v>1</v>
      </c>
      <c r="L9" s="9" t="s">
        <v>37</v>
      </c>
      <c r="M9" s="8">
        <v>239.0</v>
      </c>
      <c r="N9" s="8" t="s">
        <v>1617</v>
      </c>
      <c r="O9" s="10">
        <v>1.62971785517E12</v>
      </c>
      <c r="P9" s="8" t="b">
        <f t="shared" si="4"/>
        <v>1</v>
      </c>
      <c r="Q9" s="9" t="s">
        <v>37</v>
      </c>
      <c r="R9" s="8">
        <v>199.0</v>
      </c>
      <c r="S9" s="8" t="s">
        <v>1612</v>
      </c>
      <c r="T9" s="10">
        <v>1.62972277888E12</v>
      </c>
      <c r="U9" s="8" t="b">
        <f t="shared" si="5"/>
        <v>1</v>
      </c>
      <c r="V9" s="9" t="s">
        <v>24</v>
      </c>
      <c r="W9" s="8">
        <v>170.0</v>
      </c>
      <c r="X9" s="8" t="s">
        <v>1613</v>
      </c>
      <c r="Y9" s="10">
        <v>1.629723369633E12</v>
      </c>
      <c r="Z9" s="8" t="b">
        <f t="shared" si="6"/>
        <v>1</v>
      </c>
      <c r="AA9" s="9" t="s">
        <v>37</v>
      </c>
      <c r="AB9" s="8">
        <v>206.0</v>
      </c>
      <c r="AC9" s="8" t="s">
        <v>1614</v>
      </c>
      <c r="AD9" s="10">
        <v>1.629724009842E12</v>
      </c>
      <c r="AE9" s="8" t="b">
        <f t="shared" si="7"/>
        <v>1</v>
      </c>
      <c r="AF9" s="9" t="s">
        <v>37</v>
      </c>
      <c r="AG9" s="8">
        <v>166.0</v>
      </c>
      <c r="AH9" s="8" t="s">
        <v>1616</v>
      </c>
      <c r="AI9" s="10">
        <v>1.629729297373E12</v>
      </c>
      <c r="AJ9" s="8" t="b">
        <f t="shared" si="8"/>
        <v>1</v>
      </c>
      <c r="AK9" s="9" t="s">
        <v>37</v>
      </c>
      <c r="AL9" s="8">
        <v>180.0</v>
      </c>
      <c r="AM9" s="8" t="s">
        <v>1615</v>
      </c>
      <c r="AN9" s="10">
        <v>1.62972986889E12</v>
      </c>
      <c r="AO9" s="8" t="b">
        <f t="shared" si="9"/>
        <v>1</v>
      </c>
      <c r="AP9" s="9" t="s">
        <v>37</v>
      </c>
      <c r="AQ9" s="8">
        <v>160.0</v>
      </c>
      <c r="AR9" s="8" t="s">
        <v>1618</v>
      </c>
      <c r="AS9" s="10">
        <v>1.62973041708E12</v>
      </c>
    </row>
    <row r="10">
      <c r="A10" s="8" t="b">
        <f t="shared" si="1"/>
        <v>1</v>
      </c>
      <c r="B10" s="9" t="s">
        <v>47</v>
      </c>
      <c r="C10" s="8">
        <v>213.0</v>
      </c>
      <c r="D10" s="8" t="s">
        <v>1611</v>
      </c>
      <c r="E10" s="10">
        <v>1.629717049984E12</v>
      </c>
      <c r="F10" s="8" t="b">
        <f t="shared" si="2"/>
        <v>1</v>
      </c>
      <c r="G10" s="9" t="s">
        <v>35</v>
      </c>
      <c r="H10" s="8">
        <v>571.0</v>
      </c>
      <c r="I10" s="8" t="s">
        <v>1619</v>
      </c>
      <c r="J10" s="10">
        <v>1.629717439494E12</v>
      </c>
      <c r="K10" s="8" t="b">
        <f t="shared" si="3"/>
        <v>1</v>
      </c>
      <c r="L10" s="9" t="s">
        <v>41</v>
      </c>
      <c r="M10" s="8">
        <v>435.0</v>
      </c>
      <c r="N10" s="8" t="s">
        <v>1617</v>
      </c>
      <c r="O10" s="10">
        <v>1.629717855596E12</v>
      </c>
      <c r="P10" s="8" t="b">
        <f t="shared" si="4"/>
        <v>1</v>
      </c>
      <c r="Q10" s="9" t="s">
        <v>41</v>
      </c>
      <c r="R10" s="8">
        <v>370.0</v>
      </c>
      <c r="S10" s="8" t="s">
        <v>1620</v>
      </c>
      <c r="T10" s="10">
        <v>1.629722779238E12</v>
      </c>
      <c r="U10" s="8" t="b">
        <f t="shared" si="5"/>
        <v>1</v>
      </c>
      <c r="V10" s="9" t="s">
        <v>35</v>
      </c>
      <c r="W10" s="8">
        <v>694.0</v>
      </c>
      <c r="X10" s="8" t="s">
        <v>1621</v>
      </c>
      <c r="Y10" s="10">
        <v>1.629723370327E12</v>
      </c>
      <c r="Z10" s="8" t="b">
        <f t="shared" si="6"/>
        <v>1</v>
      </c>
      <c r="AA10" s="9" t="s">
        <v>41</v>
      </c>
      <c r="AB10" s="8">
        <v>400.0</v>
      </c>
      <c r="AC10" s="8" t="s">
        <v>1622</v>
      </c>
      <c r="AD10" s="10">
        <v>1.629724010236E12</v>
      </c>
      <c r="AE10" s="8" t="b">
        <f t="shared" si="7"/>
        <v>1</v>
      </c>
      <c r="AF10" s="9" t="s">
        <v>41</v>
      </c>
      <c r="AG10" s="8">
        <v>697.0</v>
      </c>
      <c r="AH10" s="8" t="s">
        <v>1623</v>
      </c>
      <c r="AI10" s="10">
        <v>1.629729298073E12</v>
      </c>
      <c r="AJ10" s="8" t="b">
        <f t="shared" si="8"/>
        <v>1</v>
      </c>
      <c r="AK10" s="9" t="s">
        <v>41</v>
      </c>
      <c r="AL10" s="8">
        <v>443.0</v>
      </c>
      <c r="AM10" s="8" t="s">
        <v>1624</v>
      </c>
      <c r="AN10" s="10">
        <v>1.629729869333E12</v>
      </c>
      <c r="AO10" s="8" t="b">
        <f t="shared" si="9"/>
        <v>1</v>
      </c>
      <c r="AP10" s="9" t="s">
        <v>41</v>
      </c>
      <c r="AQ10" s="8">
        <v>373.0</v>
      </c>
      <c r="AR10" s="8" t="s">
        <v>1618</v>
      </c>
      <c r="AS10" s="10">
        <v>1.62973041746E12</v>
      </c>
    </row>
    <row r="11">
      <c r="A11" s="8" t="b">
        <f t="shared" si="1"/>
        <v>1</v>
      </c>
      <c r="B11" s="9" t="s">
        <v>37</v>
      </c>
      <c r="C11" s="8">
        <v>251.0</v>
      </c>
      <c r="D11" s="8" t="s">
        <v>1625</v>
      </c>
      <c r="E11" s="10">
        <v>1.62971705024E12</v>
      </c>
      <c r="F11" s="8" t="b">
        <f t="shared" si="2"/>
        <v>1</v>
      </c>
      <c r="G11" s="9" t="s">
        <v>31</v>
      </c>
      <c r="H11" s="8">
        <v>127.0</v>
      </c>
      <c r="I11" s="8" t="s">
        <v>1619</v>
      </c>
      <c r="J11" s="10">
        <v>1.629717439617E12</v>
      </c>
      <c r="K11" s="8" t="b">
        <f t="shared" si="3"/>
        <v>1</v>
      </c>
      <c r="L11" s="9" t="s">
        <v>47</v>
      </c>
      <c r="M11" s="8">
        <v>397.0</v>
      </c>
      <c r="N11" s="8" t="s">
        <v>1617</v>
      </c>
      <c r="O11" s="10">
        <v>1.629717855994E12</v>
      </c>
      <c r="P11" s="8" t="b">
        <f t="shared" si="4"/>
        <v>1</v>
      </c>
      <c r="Q11" s="9" t="s">
        <v>47</v>
      </c>
      <c r="R11" s="8">
        <v>305.0</v>
      </c>
      <c r="S11" s="8" t="s">
        <v>1620</v>
      </c>
      <c r="T11" s="10">
        <v>1.629722779541E12</v>
      </c>
      <c r="U11" s="8" t="b">
        <f t="shared" si="5"/>
        <v>1</v>
      </c>
      <c r="V11" s="9" t="s">
        <v>37</v>
      </c>
      <c r="W11" s="8">
        <v>182.0</v>
      </c>
      <c r="X11" s="8" t="s">
        <v>1621</v>
      </c>
      <c r="Y11" s="10">
        <v>1.629723370508E12</v>
      </c>
      <c r="Z11" s="8" t="b">
        <f t="shared" si="6"/>
        <v>1</v>
      </c>
      <c r="AA11" s="9" t="s">
        <v>47</v>
      </c>
      <c r="AB11" s="8">
        <v>273.0</v>
      </c>
      <c r="AC11" s="8" t="s">
        <v>1622</v>
      </c>
      <c r="AD11" s="10">
        <v>1.629724010507E12</v>
      </c>
      <c r="AE11" s="8" t="b">
        <f t="shared" si="7"/>
        <v>1</v>
      </c>
      <c r="AF11" s="9" t="s">
        <v>41</v>
      </c>
      <c r="AG11" s="8">
        <v>1867.0</v>
      </c>
      <c r="AH11" s="8" t="s">
        <v>1626</v>
      </c>
      <c r="AI11" s="10">
        <v>1.629729299954E12</v>
      </c>
      <c r="AJ11" s="8" t="b">
        <f t="shared" si="8"/>
        <v>1</v>
      </c>
      <c r="AK11" s="9" t="s">
        <v>47</v>
      </c>
      <c r="AL11" s="8">
        <v>439.0</v>
      </c>
      <c r="AM11" s="8" t="s">
        <v>1624</v>
      </c>
      <c r="AN11" s="10">
        <v>1.62972986977E12</v>
      </c>
      <c r="AO11" s="8" t="b">
        <f t="shared" si="9"/>
        <v>1</v>
      </c>
      <c r="AP11" s="9" t="s">
        <v>47</v>
      </c>
      <c r="AQ11" s="8">
        <v>278.0</v>
      </c>
      <c r="AR11" s="8" t="s">
        <v>1618</v>
      </c>
      <c r="AS11" s="10">
        <v>1.62973041773E12</v>
      </c>
    </row>
    <row r="12">
      <c r="A12" s="8" t="b">
        <f t="shared" si="1"/>
        <v>1</v>
      </c>
      <c r="B12" s="9" t="s">
        <v>47</v>
      </c>
      <c r="C12" s="8">
        <v>374.0</v>
      </c>
      <c r="D12" s="8" t="s">
        <v>1625</v>
      </c>
      <c r="E12" s="10">
        <v>1.629717050607E12</v>
      </c>
      <c r="F12" s="8" t="b">
        <f t="shared" si="2"/>
        <v>1</v>
      </c>
      <c r="G12" s="9" t="s">
        <v>100</v>
      </c>
      <c r="H12" s="8">
        <v>115.0</v>
      </c>
      <c r="I12" s="8" t="s">
        <v>1619</v>
      </c>
      <c r="J12" s="10">
        <v>1.629717439748E12</v>
      </c>
      <c r="K12" s="8" t="b">
        <f t="shared" si="3"/>
        <v>1</v>
      </c>
      <c r="L12" s="9" t="s">
        <v>37</v>
      </c>
      <c r="M12" s="8">
        <v>284.0</v>
      </c>
      <c r="N12" s="8" t="s">
        <v>1627</v>
      </c>
      <c r="O12" s="10">
        <v>1.629717856278E12</v>
      </c>
      <c r="P12" s="8" t="b">
        <f t="shared" si="4"/>
        <v>1</v>
      </c>
      <c r="Q12" s="9" t="s">
        <v>37</v>
      </c>
      <c r="R12" s="8">
        <v>267.0</v>
      </c>
      <c r="S12" s="8" t="s">
        <v>1620</v>
      </c>
      <c r="T12" s="10">
        <v>1.629722779811E12</v>
      </c>
      <c r="U12" s="8" t="b">
        <f t="shared" si="5"/>
        <v>1</v>
      </c>
      <c r="V12" s="9" t="s">
        <v>41</v>
      </c>
      <c r="W12" s="8">
        <v>322.0</v>
      </c>
      <c r="X12" s="8" t="s">
        <v>1621</v>
      </c>
      <c r="Y12" s="10">
        <v>1.629723370831E12</v>
      </c>
      <c r="Z12" s="8" t="b">
        <f t="shared" si="6"/>
        <v>1</v>
      </c>
      <c r="AA12" s="9" t="s">
        <v>92</v>
      </c>
      <c r="AB12" s="8">
        <v>268.0</v>
      </c>
      <c r="AC12" s="8" t="s">
        <v>1622</v>
      </c>
      <c r="AD12" s="10">
        <v>1.629724010773E12</v>
      </c>
      <c r="AE12" s="8" t="b">
        <f t="shared" si="7"/>
        <v>1</v>
      </c>
      <c r="AF12" s="9" t="s">
        <v>41</v>
      </c>
      <c r="AG12" s="8">
        <v>239.0</v>
      </c>
      <c r="AH12" s="8" t="s">
        <v>1628</v>
      </c>
      <c r="AI12" s="10">
        <v>1.629729300173E12</v>
      </c>
      <c r="AJ12" s="8" t="b">
        <f t="shared" si="8"/>
        <v>1</v>
      </c>
      <c r="AK12" s="9" t="s">
        <v>92</v>
      </c>
      <c r="AL12" s="8">
        <v>260.0</v>
      </c>
      <c r="AM12" s="8" t="s">
        <v>1629</v>
      </c>
      <c r="AN12" s="10">
        <v>1.629729870031E12</v>
      </c>
      <c r="AO12" s="8" t="b">
        <f t="shared" si="9"/>
        <v>1</v>
      </c>
      <c r="AP12" s="9" t="s">
        <v>37</v>
      </c>
      <c r="AQ12" s="8">
        <v>310.0</v>
      </c>
      <c r="AR12" s="8" t="s">
        <v>1630</v>
      </c>
      <c r="AS12" s="10">
        <v>1.629730418037E12</v>
      </c>
    </row>
    <row r="13">
      <c r="A13" s="8" t="b">
        <f t="shared" si="1"/>
        <v>1</v>
      </c>
      <c r="B13" s="9" t="s">
        <v>37</v>
      </c>
      <c r="C13" s="8">
        <v>555.0</v>
      </c>
      <c r="D13" s="8" t="s">
        <v>1631</v>
      </c>
      <c r="E13" s="10">
        <v>1.629717051162E12</v>
      </c>
      <c r="F13" s="8" t="b">
        <f t="shared" si="2"/>
        <v>1</v>
      </c>
      <c r="G13" s="9" t="s">
        <v>24</v>
      </c>
      <c r="H13" s="8">
        <v>150.0</v>
      </c>
      <c r="I13" s="8" t="s">
        <v>1619</v>
      </c>
      <c r="J13" s="10">
        <v>1.629717439898E12</v>
      </c>
      <c r="K13" s="8" t="b">
        <f t="shared" si="3"/>
        <v>1</v>
      </c>
      <c r="L13" s="9" t="s">
        <v>35</v>
      </c>
      <c r="M13" s="8">
        <v>109.0</v>
      </c>
      <c r="N13" s="8" t="s">
        <v>1627</v>
      </c>
      <c r="O13" s="10">
        <v>1.629717856382E12</v>
      </c>
      <c r="P13" s="8" t="b">
        <f t="shared" si="4"/>
        <v>1</v>
      </c>
      <c r="Q13" s="9" t="s">
        <v>35</v>
      </c>
      <c r="R13" s="8">
        <v>134.0</v>
      </c>
      <c r="S13" s="8" t="s">
        <v>1620</v>
      </c>
      <c r="T13" s="10">
        <v>1.629722779943E12</v>
      </c>
      <c r="U13" s="8" t="b">
        <f t="shared" si="5"/>
        <v>1</v>
      </c>
      <c r="V13" s="9" t="s">
        <v>47</v>
      </c>
      <c r="W13" s="8">
        <v>430.0</v>
      </c>
      <c r="X13" s="8" t="s">
        <v>1632</v>
      </c>
      <c r="Y13" s="10">
        <v>1.629723371264E12</v>
      </c>
      <c r="Z13" s="8" t="b">
        <f t="shared" si="6"/>
        <v>1</v>
      </c>
      <c r="AA13" s="9" t="s">
        <v>35</v>
      </c>
      <c r="AB13" s="8">
        <v>175.0</v>
      </c>
      <c r="AC13" s="8" t="s">
        <v>1622</v>
      </c>
      <c r="AD13" s="10">
        <v>1.629724010965E12</v>
      </c>
      <c r="AE13" s="8" t="b">
        <f t="shared" si="7"/>
        <v>1</v>
      </c>
      <c r="AF13" s="9" t="s">
        <v>47</v>
      </c>
      <c r="AG13" s="8">
        <v>2209.0</v>
      </c>
      <c r="AH13" s="8" t="s">
        <v>1633</v>
      </c>
      <c r="AI13" s="10">
        <v>1.629729302393E12</v>
      </c>
      <c r="AJ13" s="8" t="b">
        <f t="shared" si="8"/>
        <v>1</v>
      </c>
      <c r="AK13" s="9" t="s">
        <v>35</v>
      </c>
      <c r="AL13" s="8">
        <v>217.0</v>
      </c>
      <c r="AM13" s="8" t="s">
        <v>1629</v>
      </c>
      <c r="AN13" s="10">
        <v>1.629729870251E12</v>
      </c>
      <c r="AO13" s="8" t="b">
        <f t="shared" si="9"/>
        <v>1</v>
      </c>
      <c r="AP13" s="9" t="s">
        <v>35</v>
      </c>
      <c r="AQ13" s="8">
        <v>109.0</v>
      </c>
      <c r="AR13" s="8" t="s">
        <v>1630</v>
      </c>
      <c r="AS13" s="10">
        <v>1.629730418151E12</v>
      </c>
    </row>
    <row r="14">
      <c r="A14" s="8" t="b">
        <f t="shared" si="1"/>
        <v>1</v>
      </c>
      <c r="B14" s="9" t="s">
        <v>41</v>
      </c>
      <c r="C14" s="8">
        <v>189.0</v>
      </c>
      <c r="D14" s="8" t="s">
        <v>1631</v>
      </c>
      <c r="E14" s="10">
        <v>1.629717051352E12</v>
      </c>
      <c r="F14" s="8" t="b">
        <f t="shared" si="2"/>
        <v>1</v>
      </c>
      <c r="G14" s="9" t="s">
        <v>29</v>
      </c>
      <c r="H14" s="8">
        <v>534.0</v>
      </c>
      <c r="I14" s="8" t="s">
        <v>1634</v>
      </c>
      <c r="J14" s="10">
        <v>1.629717440417E12</v>
      </c>
      <c r="K14" s="8" t="b">
        <f t="shared" si="3"/>
        <v>1</v>
      </c>
      <c r="L14" s="9" t="s">
        <v>26</v>
      </c>
      <c r="M14" s="8">
        <v>368.0</v>
      </c>
      <c r="N14" s="8" t="s">
        <v>1627</v>
      </c>
      <c r="O14" s="10">
        <v>1.629717856752E12</v>
      </c>
      <c r="P14" s="8" t="b">
        <f t="shared" si="4"/>
        <v>1</v>
      </c>
      <c r="Q14" s="9" t="s">
        <v>26</v>
      </c>
      <c r="R14" s="8">
        <v>119.0</v>
      </c>
      <c r="S14" s="8" t="s">
        <v>1635</v>
      </c>
      <c r="T14" s="10">
        <v>1.629722780069E12</v>
      </c>
      <c r="U14" s="8" t="b">
        <f t="shared" si="5"/>
        <v>0</v>
      </c>
      <c r="V14" s="9" t="s">
        <v>49</v>
      </c>
      <c r="W14" s="8">
        <v>410.0</v>
      </c>
      <c r="X14" s="8" t="s">
        <v>1632</v>
      </c>
      <c r="Y14" s="10">
        <v>1.629723371673E12</v>
      </c>
      <c r="Z14" s="8" t="b">
        <f t="shared" si="6"/>
        <v>1</v>
      </c>
      <c r="AA14" s="9" t="s">
        <v>26</v>
      </c>
      <c r="AB14" s="8">
        <v>143.0</v>
      </c>
      <c r="AC14" s="8" t="s">
        <v>1636</v>
      </c>
      <c r="AD14" s="10">
        <v>1.629724011091E12</v>
      </c>
      <c r="AE14" s="8" t="b">
        <f t="shared" si="7"/>
        <v>1</v>
      </c>
      <c r="AF14" s="9" t="s">
        <v>37</v>
      </c>
      <c r="AG14" s="8">
        <v>335.0</v>
      </c>
      <c r="AH14" s="8" t="s">
        <v>1633</v>
      </c>
      <c r="AI14" s="10">
        <v>1.629729302717E12</v>
      </c>
      <c r="AJ14" s="8" t="b">
        <f t="shared" si="8"/>
        <v>1</v>
      </c>
      <c r="AK14" s="9" t="s">
        <v>1144</v>
      </c>
      <c r="AL14" s="8">
        <v>201.0</v>
      </c>
      <c r="AM14" s="8" t="s">
        <v>1629</v>
      </c>
      <c r="AN14" s="10">
        <v>1.629729870449E12</v>
      </c>
      <c r="AO14" s="8" t="b">
        <f t="shared" si="9"/>
        <v>1</v>
      </c>
      <c r="AP14" s="9" t="s">
        <v>26</v>
      </c>
      <c r="AQ14" s="8">
        <v>118.0</v>
      </c>
      <c r="AR14" s="8" t="s">
        <v>1630</v>
      </c>
      <c r="AS14" s="10">
        <v>1.629730418268E12</v>
      </c>
    </row>
    <row r="15">
      <c r="A15" s="8" t="b">
        <f t="shared" si="1"/>
        <v>1</v>
      </c>
      <c r="B15" s="9" t="s">
        <v>47</v>
      </c>
      <c r="C15" s="8">
        <v>227.0</v>
      </c>
      <c r="D15" s="8" t="s">
        <v>1631</v>
      </c>
      <c r="E15" s="10">
        <v>1.629717051578E12</v>
      </c>
      <c r="F15" s="8" t="b">
        <f t="shared" si="2"/>
        <v>1</v>
      </c>
      <c r="G15" s="9" t="s">
        <v>31</v>
      </c>
      <c r="H15" s="8">
        <v>620.0</v>
      </c>
      <c r="I15" s="8" t="s">
        <v>1637</v>
      </c>
      <c r="J15" s="10">
        <v>1.629717441052E12</v>
      </c>
      <c r="K15" s="8" t="b">
        <f t="shared" si="3"/>
        <v>1</v>
      </c>
      <c r="L15" s="9" t="s">
        <v>60</v>
      </c>
      <c r="M15" s="8">
        <v>110.0</v>
      </c>
      <c r="N15" s="8" t="s">
        <v>1627</v>
      </c>
      <c r="O15" s="10">
        <v>1.629717856862E12</v>
      </c>
      <c r="P15" s="8" t="b">
        <f t="shared" si="4"/>
        <v>1</v>
      </c>
      <c r="Q15" s="9" t="s">
        <v>60</v>
      </c>
      <c r="R15" s="8">
        <v>107.0</v>
      </c>
      <c r="S15" s="8" t="s">
        <v>1635</v>
      </c>
      <c r="T15" s="10">
        <v>1.62972278017E12</v>
      </c>
      <c r="U15" s="8" t="b">
        <f t="shared" si="5"/>
        <v>1</v>
      </c>
      <c r="V15" s="9" t="s">
        <v>55</v>
      </c>
      <c r="W15" s="8">
        <v>697.0</v>
      </c>
      <c r="X15" s="8" t="s">
        <v>1638</v>
      </c>
      <c r="Y15" s="10">
        <v>1.62972337237E12</v>
      </c>
      <c r="Z15" s="8" t="b">
        <f t="shared" si="6"/>
        <v>1</v>
      </c>
      <c r="AA15" s="9" t="s">
        <v>60</v>
      </c>
      <c r="AB15" s="8">
        <v>161.0</v>
      </c>
      <c r="AC15" s="8" t="s">
        <v>1636</v>
      </c>
      <c r="AD15" s="10">
        <v>1.629724011266E12</v>
      </c>
      <c r="AE15" s="8" t="b">
        <f t="shared" si="7"/>
        <v>1</v>
      </c>
      <c r="AF15" s="9" t="s">
        <v>35</v>
      </c>
      <c r="AG15" s="8">
        <v>116.0</v>
      </c>
      <c r="AH15" s="8" t="s">
        <v>1633</v>
      </c>
      <c r="AI15" s="10">
        <v>1.629729302836E12</v>
      </c>
      <c r="AJ15" s="8" t="b">
        <f t="shared" si="8"/>
        <v>1</v>
      </c>
      <c r="AK15" s="9" t="s">
        <v>62</v>
      </c>
      <c r="AL15" s="8">
        <v>92.0</v>
      </c>
      <c r="AM15" s="8" t="s">
        <v>1629</v>
      </c>
      <c r="AN15" s="10">
        <v>1.629729870542E12</v>
      </c>
      <c r="AO15" s="8" t="b">
        <f t="shared" si="9"/>
        <v>1</v>
      </c>
      <c r="AP15" s="9" t="s">
        <v>62</v>
      </c>
      <c r="AQ15" s="8">
        <v>82.0</v>
      </c>
      <c r="AR15" s="8" t="s">
        <v>1630</v>
      </c>
      <c r="AS15" s="10">
        <v>1.629730418348E12</v>
      </c>
    </row>
    <row r="16">
      <c r="A16" s="8" t="b">
        <f t="shared" si="1"/>
        <v>1</v>
      </c>
      <c r="B16" s="9" t="s">
        <v>37</v>
      </c>
      <c r="C16" s="8">
        <v>1489.0</v>
      </c>
      <c r="D16" s="8" t="s">
        <v>1639</v>
      </c>
      <c r="E16" s="10">
        <v>1.629717053067E12</v>
      </c>
      <c r="F16" s="8" t="b">
        <f t="shared" si="2"/>
        <v>1</v>
      </c>
      <c r="G16" s="9" t="s">
        <v>35</v>
      </c>
      <c r="H16" s="8">
        <v>118.0</v>
      </c>
      <c r="I16" s="8" t="s">
        <v>1637</v>
      </c>
      <c r="J16" s="10">
        <v>1.629717441168E12</v>
      </c>
      <c r="K16" s="8" t="b">
        <f t="shared" si="3"/>
        <v>1</v>
      </c>
      <c r="L16" s="9" t="s">
        <v>47</v>
      </c>
      <c r="M16" s="8">
        <v>212.0</v>
      </c>
      <c r="N16" s="8" t="s">
        <v>1640</v>
      </c>
      <c r="O16" s="10">
        <v>1.629717857075E12</v>
      </c>
      <c r="P16" s="8" t="b">
        <f t="shared" si="4"/>
        <v>1</v>
      </c>
      <c r="Q16" s="9" t="s">
        <v>47</v>
      </c>
      <c r="R16" s="8">
        <v>165.0</v>
      </c>
      <c r="S16" s="8" t="s">
        <v>1635</v>
      </c>
      <c r="T16" s="10">
        <v>1.629722780335E12</v>
      </c>
      <c r="U16" s="8" t="b">
        <f t="shared" si="5"/>
        <v>1</v>
      </c>
      <c r="V16" s="9" t="s">
        <v>23</v>
      </c>
      <c r="W16" s="8">
        <v>399.0</v>
      </c>
      <c r="X16" s="8" t="s">
        <v>1638</v>
      </c>
      <c r="Y16" s="10">
        <v>1.629723372768E12</v>
      </c>
      <c r="Z16" s="8" t="b">
        <f t="shared" si="6"/>
        <v>1</v>
      </c>
      <c r="AA16" s="9" t="s">
        <v>47</v>
      </c>
      <c r="AB16" s="8">
        <v>199.0</v>
      </c>
      <c r="AC16" s="8" t="s">
        <v>1636</v>
      </c>
      <c r="AD16" s="10">
        <v>1.629724011465E12</v>
      </c>
      <c r="AE16" s="8" t="b">
        <f t="shared" si="7"/>
        <v>1</v>
      </c>
      <c r="AF16" s="9" t="s">
        <v>26</v>
      </c>
      <c r="AG16" s="8">
        <v>138.0</v>
      </c>
      <c r="AH16" s="8" t="s">
        <v>1633</v>
      </c>
      <c r="AI16" s="10">
        <v>1.629729302975E12</v>
      </c>
      <c r="AJ16" s="8" t="b">
        <f t="shared" si="8"/>
        <v>1</v>
      </c>
      <c r="AK16" s="9" t="s">
        <v>1144</v>
      </c>
      <c r="AL16" s="8">
        <v>571.0</v>
      </c>
      <c r="AM16" s="8" t="s">
        <v>1641</v>
      </c>
      <c r="AN16" s="10">
        <v>1.629729871112E12</v>
      </c>
      <c r="AO16" s="8" t="b">
        <f t="shared" si="9"/>
        <v>1</v>
      </c>
      <c r="AP16" s="9" t="s">
        <v>26</v>
      </c>
      <c r="AQ16" s="8">
        <v>371.0</v>
      </c>
      <c r="AR16" s="8" t="s">
        <v>1630</v>
      </c>
      <c r="AS16" s="10">
        <v>1.629730418721E12</v>
      </c>
    </row>
    <row r="17">
      <c r="A17" s="8" t="b">
        <f t="shared" si="1"/>
        <v>1</v>
      </c>
      <c r="B17" s="9" t="s">
        <v>26</v>
      </c>
      <c r="C17" s="8">
        <v>234.0</v>
      </c>
      <c r="D17" s="8" t="s">
        <v>1639</v>
      </c>
      <c r="E17" s="10">
        <v>1.62971705332E12</v>
      </c>
      <c r="F17" s="8" t="b">
        <f t="shared" si="2"/>
        <v>1</v>
      </c>
      <c r="G17" s="9" t="s">
        <v>37</v>
      </c>
      <c r="H17" s="8">
        <v>135.0</v>
      </c>
      <c r="I17" s="8" t="s">
        <v>1637</v>
      </c>
      <c r="J17" s="10">
        <v>1.629717441291E12</v>
      </c>
      <c r="K17" s="8" t="b">
        <f t="shared" si="3"/>
        <v>0</v>
      </c>
      <c r="L17" s="9" t="s">
        <v>49</v>
      </c>
      <c r="M17" s="8">
        <v>639.0</v>
      </c>
      <c r="N17" s="8" t="s">
        <v>1640</v>
      </c>
      <c r="O17" s="10">
        <v>1.629717857714E12</v>
      </c>
      <c r="P17" s="8" t="b">
        <f t="shared" si="4"/>
        <v>0</v>
      </c>
      <c r="Q17" s="9" t="s">
        <v>49</v>
      </c>
      <c r="R17" s="8">
        <v>525.0</v>
      </c>
      <c r="S17" s="8" t="s">
        <v>1635</v>
      </c>
      <c r="T17" s="10">
        <v>1.629722780862E12</v>
      </c>
      <c r="U17" s="8" t="b">
        <f t="shared" si="5"/>
        <v>1</v>
      </c>
      <c r="V17" s="9" t="s">
        <v>23</v>
      </c>
      <c r="W17" s="8">
        <v>109.0</v>
      </c>
      <c r="X17" s="8" t="s">
        <v>1638</v>
      </c>
      <c r="Y17" s="10">
        <v>1.629723372875E12</v>
      </c>
      <c r="Z17" s="8" t="b">
        <f t="shared" si="6"/>
        <v>1</v>
      </c>
      <c r="AA17" s="9" t="s">
        <v>60</v>
      </c>
      <c r="AB17" s="8">
        <v>451.0</v>
      </c>
      <c r="AC17" s="8" t="s">
        <v>1636</v>
      </c>
      <c r="AD17" s="10">
        <v>1.629724011905E12</v>
      </c>
      <c r="AE17" s="8" t="b">
        <f t="shared" si="7"/>
        <v>1</v>
      </c>
      <c r="AF17" s="9" t="s">
        <v>60</v>
      </c>
      <c r="AG17" s="8">
        <v>99.0</v>
      </c>
      <c r="AH17" s="8" t="s">
        <v>1642</v>
      </c>
      <c r="AI17" s="10">
        <v>1.629729303072E12</v>
      </c>
      <c r="AJ17" s="8" t="b">
        <f t="shared" si="8"/>
        <v>1</v>
      </c>
      <c r="AK17" s="9" t="s">
        <v>35</v>
      </c>
      <c r="AL17" s="8">
        <v>125.0</v>
      </c>
      <c r="AM17" s="8" t="s">
        <v>1641</v>
      </c>
      <c r="AN17" s="10">
        <v>1.629729871235E12</v>
      </c>
      <c r="AO17" s="8" t="b">
        <f t="shared" si="9"/>
        <v>1</v>
      </c>
      <c r="AP17" s="9" t="s">
        <v>60</v>
      </c>
      <c r="AQ17" s="8">
        <v>199.0</v>
      </c>
      <c r="AR17" s="8" t="s">
        <v>1630</v>
      </c>
      <c r="AS17" s="10">
        <v>1.629730418918E12</v>
      </c>
    </row>
    <row r="18">
      <c r="A18" s="8" t="b">
        <f t="shared" si="1"/>
        <v>1</v>
      </c>
      <c r="B18" s="9" t="s">
        <v>37</v>
      </c>
      <c r="C18" s="8">
        <v>345.0</v>
      </c>
      <c r="D18" s="8" t="s">
        <v>1639</v>
      </c>
      <c r="E18" s="10">
        <v>1.629717053644E12</v>
      </c>
      <c r="F18" s="8" t="b">
        <f t="shared" si="2"/>
        <v>1</v>
      </c>
      <c r="G18" s="9" t="s">
        <v>41</v>
      </c>
      <c r="H18" s="8">
        <v>486.0</v>
      </c>
      <c r="I18" s="8" t="s">
        <v>1637</v>
      </c>
      <c r="J18" s="10">
        <v>1.629717441776E12</v>
      </c>
      <c r="K18" s="8" t="b">
        <f t="shared" si="3"/>
        <v>1</v>
      </c>
      <c r="L18" s="9" t="s">
        <v>55</v>
      </c>
      <c r="M18" s="8">
        <v>916.0</v>
      </c>
      <c r="N18" s="8" t="s">
        <v>1643</v>
      </c>
      <c r="O18" s="10">
        <v>1.629717858631E12</v>
      </c>
      <c r="P18" s="8" t="b">
        <f t="shared" si="4"/>
        <v>1</v>
      </c>
      <c r="Q18" s="9" t="s">
        <v>55</v>
      </c>
      <c r="R18" s="8">
        <v>827.0</v>
      </c>
      <c r="S18" s="8" t="s">
        <v>1644</v>
      </c>
      <c r="T18" s="10">
        <v>1.629722781688E12</v>
      </c>
      <c r="U18" s="8" t="b">
        <f t="shared" si="5"/>
        <v>1</v>
      </c>
      <c r="V18" s="9" t="s">
        <v>47</v>
      </c>
      <c r="W18" s="8">
        <v>193.0</v>
      </c>
      <c r="X18" s="8" t="s">
        <v>1645</v>
      </c>
      <c r="Y18" s="10">
        <v>1.629723373085E12</v>
      </c>
      <c r="Z18" s="8" t="b">
        <f t="shared" si="6"/>
        <v>1</v>
      </c>
      <c r="AA18" s="9" t="s">
        <v>26</v>
      </c>
      <c r="AB18" s="8">
        <v>117.0</v>
      </c>
      <c r="AC18" s="8" t="s">
        <v>1646</v>
      </c>
      <c r="AD18" s="10">
        <v>1.62972401202E12</v>
      </c>
      <c r="AE18" s="8" t="b">
        <f t="shared" si="7"/>
        <v>1</v>
      </c>
      <c r="AF18" s="9" t="s">
        <v>47</v>
      </c>
      <c r="AG18" s="8">
        <v>295.0</v>
      </c>
      <c r="AH18" s="8" t="s">
        <v>1642</v>
      </c>
      <c r="AI18" s="10">
        <v>1.629729303381E12</v>
      </c>
      <c r="AJ18" s="8" t="b">
        <f t="shared" si="8"/>
        <v>1</v>
      </c>
      <c r="AK18" s="9" t="s">
        <v>92</v>
      </c>
      <c r="AL18" s="8">
        <v>141.0</v>
      </c>
      <c r="AM18" s="8" t="s">
        <v>1641</v>
      </c>
      <c r="AN18" s="10">
        <v>1.629729871377E12</v>
      </c>
      <c r="AO18" s="8" t="b">
        <f t="shared" si="9"/>
        <v>1</v>
      </c>
      <c r="AP18" s="9" t="s">
        <v>47</v>
      </c>
      <c r="AQ18" s="8">
        <v>144.0</v>
      </c>
      <c r="AR18" s="8" t="s">
        <v>1647</v>
      </c>
      <c r="AS18" s="10">
        <v>1.62973041906E12</v>
      </c>
    </row>
    <row r="19">
      <c r="A19" s="8" t="b">
        <f t="shared" si="1"/>
        <v>1</v>
      </c>
      <c r="B19" s="9" t="s">
        <v>35</v>
      </c>
      <c r="C19" s="8">
        <v>224.0</v>
      </c>
      <c r="D19" s="8" t="s">
        <v>1639</v>
      </c>
      <c r="E19" s="10">
        <v>1.629717053872E12</v>
      </c>
      <c r="F19" s="8" t="b">
        <f t="shared" si="2"/>
        <v>1</v>
      </c>
      <c r="G19" s="9" t="s">
        <v>47</v>
      </c>
      <c r="H19" s="8">
        <v>275.0</v>
      </c>
      <c r="I19" s="8" t="s">
        <v>1648</v>
      </c>
      <c r="J19" s="10">
        <v>1.62971744205E12</v>
      </c>
      <c r="K19" s="8" t="b">
        <f t="shared" si="3"/>
        <v>1</v>
      </c>
      <c r="L19" s="9" t="s">
        <v>23</v>
      </c>
      <c r="M19" s="8">
        <v>323.0</v>
      </c>
      <c r="N19" s="8" t="s">
        <v>1643</v>
      </c>
      <c r="O19" s="10">
        <v>1.629717858954E12</v>
      </c>
      <c r="P19" s="8" t="b">
        <f t="shared" si="4"/>
        <v>1</v>
      </c>
      <c r="Q19" s="9" t="s">
        <v>23</v>
      </c>
      <c r="R19" s="8">
        <v>350.0</v>
      </c>
      <c r="S19" s="8" t="s">
        <v>1649</v>
      </c>
      <c r="T19" s="10">
        <v>1.629722782036E12</v>
      </c>
      <c r="U19" s="8" t="b">
        <f t="shared" si="5"/>
        <v>1</v>
      </c>
      <c r="V19" s="9" t="s">
        <v>62</v>
      </c>
      <c r="W19" s="8">
        <v>217.0</v>
      </c>
      <c r="X19" s="8" t="s">
        <v>1645</v>
      </c>
      <c r="Y19" s="10">
        <v>1.629723373301E12</v>
      </c>
      <c r="Z19" s="8" t="b">
        <f t="shared" si="6"/>
        <v>1</v>
      </c>
      <c r="AA19" s="9" t="s">
        <v>35</v>
      </c>
      <c r="AB19" s="8">
        <v>137.0</v>
      </c>
      <c r="AC19" s="8" t="s">
        <v>1646</v>
      </c>
      <c r="AD19" s="10">
        <v>1.629724012158E12</v>
      </c>
      <c r="AE19" s="8" t="b">
        <f t="shared" si="7"/>
        <v>0</v>
      </c>
      <c r="AF19" s="9" t="s">
        <v>49</v>
      </c>
      <c r="AG19" s="8">
        <v>623.0</v>
      </c>
      <c r="AH19" s="8" t="s">
        <v>1642</v>
      </c>
      <c r="AI19" s="10">
        <v>1.62972930399E12</v>
      </c>
      <c r="AJ19" s="8" t="b">
        <f t="shared" si="8"/>
        <v>1</v>
      </c>
      <c r="AK19" s="9" t="s">
        <v>47</v>
      </c>
      <c r="AL19" s="8">
        <v>134.0</v>
      </c>
      <c r="AM19" s="8" t="s">
        <v>1641</v>
      </c>
      <c r="AN19" s="10">
        <v>1.629729871511E12</v>
      </c>
      <c r="AO19" s="8" t="b">
        <f t="shared" si="9"/>
        <v>0</v>
      </c>
      <c r="AP19" s="9" t="s">
        <v>49</v>
      </c>
      <c r="AQ19" s="8">
        <v>566.0</v>
      </c>
      <c r="AR19" s="8" t="s">
        <v>1647</v>
      </c>
      <c r="AS19" s="10">
        <v>1.629730419629E12</v>
      </c>
    </row>
    <row r="20">
      <c r="A20" s="8" t="b">
        <f t="shared" si="1"/>
        <v>1</v>
      </c>
      <c r="B20" s="9" t="s">
        <v>26</v>
      </c>
      <c r="C20" s="8">
        <v>102.0</v>
      </c>
      <c r="D20" s="8" t="s">
        <v>1639</v>
      </c>
      <c r="E20" s="10">
        <v>1.629717053973E12</v>
      </c>
      <c r="F20" s="8" t="b">
        <f t="shared" si="2"/>
        <v>1</v>
      </c>
      <c r="G20" s="9" t="s">
        <v>37</v>
      </c>
      <c r="H20" s="8">
        <v>274.0</v>
      </c>
      <c r="I20" s="8" t="s">
        <v>1648</v>
      </c>
      <c r="J20" s="10">
        <v>1.629717442328E12</v>
      </c>
      <c r="K20" s="8" t="b">
        <f t="shared" si="3"/>
        <v>1</v>
      </c>
      <c r="L20" s="9" t="s">
        <v>23</v>
      </c>
      <c r="M20" s="8">
        <v>126.0</v>
      </c>
      <c r="N20" s="8" t="s">
        <v>1650</v>
      </c>
      <c r="O20" s="10">
        <v>1.629717859076E12</v>
      </c>
      <c r="P20" s="8" t="b">
        <f t="shared" si="4"/>
        <v>1</v>
      </c>
      <c r="Q20" s="9" t="s">
        <v>23</v>
      </c>
      <c r="R20" s="8">
        <v>134.0</v>
      </c>
      <c r="S20" s="8" t="s">
        <v>1649</v>
      </c>
      <c r="T20" s="10">
        <v>1.629722782172E12</v>
      </c>
      <c r="U20" s="8" t="b">
        <f t="shared" si="5"/>
        <v>1</v>
      </c>
      <c r="V20" s="9" t="s">
        <v>26</v>
      </c>
      <c r="W20" s="8">
        <v>117.0</v>
      </c>
      <c r="X20" s="8" t="s">
        <v>1645</v>
      </c>
      <c r="Y20" s="10">
        <v>1.629723373401E12</v>
      </c>
      <c r="Z20" s="8" t="b">
        <f t="shared" si="6"/>
        <v>1</v>
      </c>
      <c r="AA20" s="9" t="s">
        <v>92</v>
      </c>
      <c r="AB20" s="8">
        <v>133.0</v>
      </c>
      <c r="AC20" s="8" t="s">
        <v>1646</v>
      </c>
      <c r="AD20" s="10">
        <v>1.629724012292E12</v>
      </c>
      <c r="AE20" s="8" t="b">
        <f t="shared" si="7"/>
        <v>1</v>
      </c>
      <c r="AF20" s="9" t="s">
        <v>55</v>
      </c>
      <c r="AG20" s="8">
        <v>1018.0</v>
      </c>
      <c r="AH20" s="8" t="s">
        <v>1651</v>
      </c>
      <c r="AI20" s="10">
        <v>1.62972930501E12</v>
      </c>
      <c r="AJ20" s="8" t="b">
        <f t="shared" si="8"/>
        <v>1</v>
      </c>
      <c r="AK20" s="9" t="s">
        <v>37</v>
      </c>
      <c r="AL20" s="8">
        <v>876.0</v>
      </c>
      <c r="AM20" s="8" t="s">
        <v>1652</v>
      </c>
      <c r="AN20" s="10">
        <v>1.629729872403E12</v>
      </c>
      <c r="AO20" s="8" t="b">
        <f t="shared" si="9"/>
        <v>1</v>
      </c>
      <c r="AP20" s="9" t="s">
        <v>55</v>
      </c>
      <c r="AQ20" s="8">
        <v>896.0</v>
      </c>
      <c r="AR20" s="8" t="s">
        <v>1653</v>
      </c>
      <c r="AS20" s="10">
        <v>1.629730420525E12</v>
      </c>
    </row>
    <row r="21">
      <c r="A21" s="8" t="b">
        <f t="shared" si="1"/>
        <v>1</v>
      </c>
      <c r="B21" s="9" t="s">
        <v>60</v>
      </c>
      <c r="C21" s="8">
        <v>66.0</v>
      </c>
      <c r="D21" s="8" t="s">
        <v>1654</v>
      </c>
      <c r="E21" s="10">
        <v>1.629717054035E12</v>
      </c>
      <c r="F21" s="8" t="b">
        <f t="shared" si="2"/>
        <v>1</v>
      </c>
      <c r="G21" s="9" t="s">
        <v>35</v>
      </c>
      <c r="H21" s="8">
        <v>143.0</v>
      </c>
      <c r="I21" s="8" t="s">
        <v>1648</v>
      </c>
      <c r="J21" s="10">
        <v>1.629717442469E12</v>
      </c>
      <c r="K21" s="8" t="b">
        <f t="shared" si="3"/>
        <v>1</v>
      </c>
      <c r="L21" s="9" t="s">
        <v>47</v>
      </c>
      <c r="M21" s="8">
        <v>237.0</v>
      </c>
      <c r="N21" s="8" t="s">
        <v>1650</v>
      </c>
      <c r="O21" s="10">
        <v>1.629717859313E12</v>
      </c>
      <c r="P21" s="8" t="b">
        <f t="shared" si="4"/>
        <v>1</v>
      </c>
      <c r="Q21" s="9" t="s">
        <v>47</v>
      </c>
      <c r="R21" s="8">
        <v>295.0</v>
      </c>
      <c r="S21" s="8" t="s">
        <v>1649</v>
      </c>
      <c r="T21" s="10">
        <v>1.629722782465E12</v>
      </c>
      <c r="U21" s="8" t="b">
        <f t="shared" si="5"/>
        <v>1</v>
      </c>
      <c r="V21" s="9" t="s">
        <v>26</v>
      </c>
      <c r="W21" s="8">
        <v>134.0</v>
      </c>
      <c r="X21" s="8" t="s">
        <v>1645</v>
      </c>
      <c r="Y21" s="10">
        <v>1.629723373538E12</v>
      </c>
      <c r="Z21" s="8" t="b">
        <f t="shared" si="6"/>
        <v>1</v>
      </c>
      <c r="AA21" s="9" t="s">
        <v>47</v>
      </c>
      <c r="AB21" s="8">
        <v>124.0</v>
      </c>
      <c r="AC21" s="8" t="s">
        <v>1646</v>
      </c>
      <c r="AD21" s="10">
        <v>1.629724012419E12</v>
      </c>
      <c r="AE21" s="8" t="b">
        <f t="shared" si="7"/>
        <v>1</v>
      </c>
      <c r="AF21" s="9" t="s">
        <v>23</v>
      </c>
      <c r="AG21" s="8">
        <v>338.0</v>
      </c>
      <c r="AH21" s="8" t="s">
        <v>1651</v>
      </c>
      <c r="AI21" s="10">
        <v>1.629729305346E12</v>
      </c>
      <c r="AJ21" s="8" t="b">
        <f t="shared" si="8"/>
        <v>1</v>
      </c>
      <c r="AK21" s="9" t="s">
        <v>35</v>
      </c>
      <c r="AL21" s="8">
        <v>462.0</v>
      </c>
      <c r="AM21" s="8" t="s">
        <v>1652</v>
      </c>
      <c r="AN21" s="10">
        <v>1.629729872848E12</v>
      </c>
      <c r="AO21" s="8" t="b">
        <f t="shared" si="9"/>
        <v>1</v>
      </c>
      <c r="AP21" s="9" t="s">
        <v>23</v>
      </c>
      <c r="AQ21" s="8">
        <v>384.0</v>
      </c>
      <c r="AR21" s="8" t="s">
        <v>1653</v>
      </c>
      <c r="AS21" s="10">
        <v>1.629730420905E12</v>
      </c>
    </row>
    <row r="22">
      <c r="A22" s="8" t="b">
        <f t="shared" si="1"/>
        <v>1</v>
      </c>
      <c r="B22" s="9" t="s">
        <v>47</v>
      </c>
      <c r="C22" s="8">
        <v>271.0</v>
      </c>
      <c r="D22" s="8" t="s">
        <v>1654</v>
      </c>
      <c r="E22" s="10">
        <v>1.629717054327E12</v>
      </c>
      <c r="F22" s="8" t="b">
        <f t="shared" si="2"/>
        <v>1</v>
      </c>
      <c r="G22" s="9" t="s">
        <v>26</v>
      </c>
      <c r="H22" s="8">
        <v>175.0</v>
      </c>
      <c r="I22" s="8" t="s">
        <v>1648</v>
      </c>
      <c r="J22" s="10">
        <v>1.629717442643E12</v>
      </c>
      <c r="K22" s="8" t="b">
        <f t="shared" si="3"/>
        <v>1</v>
      </c>
      <c r="L22" s="9" t="s">
        <v>62</v>
      </c>
      <c r="M22" s="8">
        <v>641.0</v>
      </c>
      <c r="N22" s="8" t="s">
        <v>1650</v>
      </c>
      <c r="O22" s="10">
        <v>1.629717859958E12</v>
      </c>
      <c r="P22" s="8" t="b">
        <f t="shared" si="4"/>
        <v>1</v>
      </c>
      <c r="Q22" s="9" t="s">
        <v>62</v>
      </c>
      <c r="R22" s="8">
        <v>274.0</v>
      </c>
      <c r="S22" s="8" t="s">
        <v>1649</v>
      </c>
      <c r="T22" s="10">
        <v>1.629722782739E12</v>
      </c>
      <c r="U22" s="8" t="b">
        <f t="shared" si="5"/>
        <v>1</v>
      </c>
      <c r="V22" s="9" t="s">
        <v>37</v>
      </c>
      <c r="W22" s="8">
        <v>387.0</v>
      </c>
      <c r="X22" s="8" t="s">
        <v>1645</v>
      </c>
      <c r="Y22" s="10">
        <v>1.629723373922E12</v>
      </c>
      <c r="Z22" s="8" t="b">
        <f t="shared" si="6"/>
        <v>1</v>
      </c>
      <c r="AA22" s="9" t="s">
        <v>37</v>
      </c>
      <c r="AB22" s="8">
        <v>535.0</v>
      </c>
      <c r="AC22" s="8" t="s">
        <v>1646</v>
      </c>
      <c r="AD22" s="10">
        <v>1.62972401295E12</v>
      </c>
      <c r="AE22" s="8" t="b">
        <f t="shared" si="7"/>
        <v>1</v>
      </c>
      <c r="AF22" s="9" t="s">
        <v>23</v>
      </c>
      <c r="AG22" s="8">
        <v>125.0</v>
      </c>
      <c r="AH22" s="8" t="s">
        <v>1651</v>
      </c>
      <c r="AI22" s="10">
        <v>1.629729305474E12</v>
      </c>
      <c r="AJ22" s="8" t="b">
        <f t="shared" si="8"/>
        <v>1</v>
      </c>
      <c r="AK22" s="9" t="s">
        <v>26</v>
      </c>
      <c r="AL22" s="8">
        <v>143.0</v>
      </c>
      <c r="AM22" s="8" t="s">
        <v>1652</v>
      </c>
      <c r="AN22" s="10">
        <v>1.629729872992E12</v>
      </c>
      <c r="AO22" s="8" t="b">
        <f t="shared" si="9"/>
        <v>1</v>
      </c>
      <c r="AP22" s="9" t="s">
        <v>23</v>
      </c>
      <c r="AQ22" s="8">
        <v>126.0</v>
      </c>
      <c r="AR22" s="8" t="s">
        <v>1655</v>
      </c>
      <c r="AS22" s="10">
        <v>1.629730421033E12</v>
      </c>
    </row>
    <row r="23">
      <c r="A23" s="8" t="b">
        <f t="shared" si="1"/>
        <v>0</v>
      </c>
      <c r="B23" s="9" t="s">
        <v>49</v>
      </c>
      <c r="C23" s="8">
        <v>917.0</v>
      </c>
      <c r="D23" s="8" t="s">
        <v>1656</v>
      </c>
      <c r="E23" s="10">
        <v>1.629717055227E12</v>
      </c>
      <c r="F23" s="8" t="b">
        <f t="shared" si="2"/>
        <v>1</v>
      </c>
      <c r="G23" s="9" t="s">
        <v>60</v>
      </c>
      <c r="H23" s="8">
        <v>84.0</v>
      </c>
      <c r="I23" s="8" t="s">
        <v>1648</v>
      </c>
      <c r="J23" s="10">
        <v>1.629717442727E12</v>
      </c>
      <c r="K23" s="8" t="b">
        <f t="shared" si="3"/>
        <v>1</v>
      </c>
      <c r="L23" s="9" t="s">
        <v>26</v>
      </c>
      <c r="M23" s="8">
        <v>126.0</v>
      </c>
      <c r="N23" s="8" t="s">
        <v>1657</v>
      </c>
      <c r="O23" s="10">
        <v>1.62971786008E12</v>
      </c>
      <c r="P23" s="8" t="b">
        <f t="shared" si="4"/>
        <v>1</v>
      </c>
      <c r="Q23" s="9" t="s">
        <v>26</v>
      </c>
      <c r="R23" s="8">
        <v>124.0</v>
      </c>
      <c r="S23" s="8" t="s">
        <v>1649</v>
      </c>
      <c r="T23" s="10">
        <v>1.629722782867E12</v>
      </c>
      <c r="U23" s="8" t="b">
        <f t="shared" si="5"/>
        <v>1</v>
      </c>
      <c r="V23" s="9" t="s">
        <v>47</v>
      </c>
      <c r="W23" s="8">
        <v>671.0</v>
      </c>
      <c r="X23" s="8" t="s">
        <v>1658</v>
      </c>
      <c r="Y23" s="10">
        <v>1.629723374594E12</v>
      </c>
      <c r="Z23" s="8" t="b">
        <f t="shared" si="6"/>
        <v>1</v>
      </c>
      <c r="AA23" s="9" t="s">
        <v>35</v>
      </c>
      <c r="AB23" s="8">
        <v>158.0</v>
      </c>
      <c r="AC23" s="8" t="s">
        <v>1659</v>
      </c>
      <c r="AD23" s="10">
        <v>1.629724013109E12</v>
      </c>
      <c r="AE23" s="8" t="b">
        <f t="shared" si="7"/>
        <v>1</v>
      </c>
      <c r="AF23" s="9" t="s">
        <v>47</v>
      </c>
      <c r="AG23" s="8">
        <v>472.0</v>
      </c>
      <c r="AH23" s="8" t="s">
        <v>1651</v>
      </c>
      <c r="AI23" s="10">
        <v>1.629729305944E12</v>
      </c>
      <c r="AJ23" s="8" t="b">
        <f t="shared" si="8"/>
        <v>1</v>
      </c>
      <c r="AK23" s="9" t="s">
        <v>60</v>
      </c>
      <c r="AL23" s="8">
        <v>49.0</v>
      </c>
      <c r="AM23" s="8" t="s">
        <v>1660</v>
      </c>
      <c r="AN23" s="10">
        <v>1.629729873042E12</v>
      </c>
      <c r="AO23" s="8" t="b">
        <f t="shared" si="9"/>
        <v>1</v>
      </c>
      <c r="AP23" s="9" t="s">
        <v>47</v>
      </c>
      <c r="AQ23" s="8">
        <v>237.0</v>
      </c>
      <c r="AR23" s="8" t="s">
        <v>1655</v>
      </c>
      <c r="AS23" s="10">
        <v>1.62973042127E12</v>
      </c>
    </row>
    <row r="24">
      <c r="A24" s="8" t="b">
        <f t="shared" si="1"/>
        <v>1</v>
      </c>
      <c r="B24" s="9" t="s">
        <v>55</v>
      </c>
      <c r="C24" s="8">
        <v>1298.0</v>
      </c>
      <c r="D24" s="8" t="s">
        <v>1661</v>
      </c>
      <c r="E24" s="10">
        <v>1.629717056532E12</v>
      </c>
      <c r="F24" s="8" t="b">
        <f t="shared" si="2"/>
        <v>1</v>
      </c>
      <c r="G24" s="9" t="s">
        <v>47</v>
      </c>
      <c r="H24" s="8">
        <v>205.0</v>
      </c>
      <c r="I24" s="8" t="s">
        <v>1648</v>
      </c>
      <c r="J24" s="10">
        <v>1.629717442944E12</v>
      </c>
      <c r="K24" s="8" t="b">
        <f t="shared" si="3"/>
        <v>1</v>
      </c>
      <c r="L24" s="9" t="s">
        <v>26</v>
      </c>
      <c r="M24" s="8">
        <v>125.0</v>
      </c>
      <c r="N24" s="8" t="s">
        <v>1657</v>
      </c>
      <c r="O24" s="10">
        <v>1.629717860207E12</v>
      </c>
      <c r="P24" s="8" t="b">
        <f t="shared" si="4"/>
        <v>1</v>
      </c>
      <c r="Q24" s="9" t="s">
        <v>26</v>
      </c>
      <c r="R24" s="8">
        <v>285.0</v>
      </c>
      <c r="S24" s="8" t="s">
        <v>1662</v>
      </c>
      <c r="T24" s="10">
        <v>1.629722783149E12</v>
      </c>
      <c r="U24" s="8" t="b">
        <f t="shared" si="5"/>
        <v>1</v>
      </c>
      <c r="V24" s="9" t="s">
        <v>92</v>
      </c>
      <c r="W24" s="8">
        <v>307.0</v>
      </c>
      <c r="X24" s="8" t="s">
        <v>1658</v>
      </c>
      <c r="Y24" s="10">
        <v>1.629723374901E12</v>
      </c>
      <c r="Z24" s="8" t="b">
        <f t="shared" si="6"/>
        <v>1</v>
      </c>
      <c r="AA24" s="9" t="s">
        <v>26</v>
      </c>
      <c r="AB24" s="8">
        <v>201.0</v>
      </c>
      <c r="AC24" s="8" t="s">
        <v>1659</v>
      </c>
      <c r="AD24" s="10">
        <v>1.629724013308E12</v>
      </c>
      <c r="AE24" s="8" t="b">
        <f t="shared" si="7"/>
        <v>1</v>
      </c>
      <c r="AF24" s="9" t="s">
        <v>62</v>
      </c>
      <c r="AG24" s="8">
        <v>223.0</v>
      </c>
      <c r="AH24" s="8" t="s">
        <v>1663</v>
      </c>
      <c r="AI24" s="10">
        <v>1.629729306169E12</v>
      </c>
      <c r="AJ24" s="8" t="b">
        <f t="shared" si="8"/>
        <v>1</v>
      </c>
      <c r="AK24" s="9" t="s">
        <v>47</v>
      </c>
      <c r="AL24" s="8">
        <v>166.0</v>
      </c>
      <c r="AM24" s="8" t="s">
        <v>1660</v>
      </c>
      <c r="AN24" s="10">
        <v>1.62972987321E12</v>
      </c>
      <c r="AO24" s="8" t="b">
        <f t="shared" si="9"/>
        <v>1</v>
      </c>
      <c r="AP24" s="9" t="s">
        <v>62</v>
      </c>
      <c r="AQ24" s="8">
        <v>483.0</v>
      </c>
      <c r="AR24" s="8" t="s">
        <v>1655</v>
      </c>
      <c r="AS24" s="10">
        <v>1.629730421753E12</v>
      </c>
    </row>
    <row r="25">
      <c r="A25" s="8" t="b">
        <f t="shared" si="1"/>
        <v>1</v>
      </c>
      <c r="B25" s="9" t="s">
        <v>23</v>
      </c>
      <c r="C25" s="8">
        <v>580.0</v>
      </c>
      <c r="D25" s="8" t="s">
        <v>1664</v>
      </c>
      <c r="E25" s="10">
        <v>1.629717057108E12</v>
      </c>
      <c r="F25" s="8" t="b">
        <f t="shared" si="2"/>
        <v>0</v>
      </c>
      <c r="G25" s="9" t="s">
        <v>49</v>
      </c>
      <c r="H25" s="8">
        <v>614.0</v>
      </c>
      <c r="I25" s="8" t="s">
        <v>1665</v>
      </c>
      <c r="J25" s="10">
        <v>1.629717443548E12</v>
      </c>
      <c r="K25" s="8" t="b">
        <f t="shared" si="3"/>
        <v>1</v>
      </c>
      <c r="L25" s="9" t="s">
        <v>37</v>
      </c>
      <c r="M25" s="8">
        <v>227.0</v>
      </c>
      <c r="N25" s="8" t="s">
        <v>1657</v>
      </c>
      <c r="O25" s="10">
        <v>1.629717860439E12</v>
      </c>
      <c r="P25" s="8" t="b">
        <f t="shared" si="4"/>
        <v>1</v>
      </c>
      <c r="Q25" s="9" t="s">
        <v>37</v>
      </c>
      <c r="R25" s="8">
        <v>234.0</v>
      </c>
      <c r="S25" s="8" t="s">
        <v>1662</v>
      </c>
      <c r="T25" s="10">
        <v>1.629722783384E12</v>
      </c>
      <c r="U25" s="8" t="b">
        <f t="shared" si="5"/>
        <v>1</v>
      </c>
      <c r="V25" s="9" t="s">
        <v>195</v>
      </c>
      <c r="W25" s="8">
        <v>192.0</v>
      </c>
      <c r="X25" s="8" t="s">
        <v>1666</v>
      </c>
      <c r="Y25" s="10">
        <v>1.629723375093E12</v>
      </c>
      <c r="Z25" s="8" t="b">
        <f t="shared" si="6"/>
        <v>1</v>
      </c>
      <c r="AA25" s="9" t="s">
        <v>60</v>
      </c>
      <c r="AB25" s="8">
        <v>67.0</v>
      </c>
      <c r="AC25" s="8" t="s">
        <v>1659</v>
      </c>
      <c r="AD25" s="10">
        <v>1.629724013374E12</v>
      </c>
      <c r="AE25" s="8" t="b">
        <f t="shared" si="7"/>
        <v>1</v>
      </c>
      <c r="AF25" s="9" t="s">
        <v>26</v>
      </c>
      <c r="AG25" s="8">
        <v>167.0</v>
      </c>
      <c r="AH25" s="8" t="s">
        <v>1663</v>
      </c>
      <c r="AI25" s="10">
        <v>1.629729306332E12</v>
      </c>
      <c r="AJ25" s="8" t="b">
        <f t="shared" si="8"/>
        <v>1</v>
      </c>
      <c r="AK25" s="9" t="s">
        <v>853</v>
      </c>
      <c r="AL25" s="8">
        <v>700.0</v>
      </c>
      <c r="AM25" s="8" t="s">
        <v>1660</v>
      </c>
      <c r="AN25" s="10">
        <v>1.629729873906E12</v>
      </c>
      <c r="AO25" s="8" t="b">
        <f t="shared" si="9"/>
        <v>1</v>
      </c>
      <c r="AP25" s="9" t="s">
        <v>26</v>
      </c>
      <c r="AQ25" s="8">
        <v>387.0</v>
      </c>
      <c r="AR25" s="8" t="s">
        <v>1667</v>
      </c>
      <c r="AS25" s="10">
        <v>1.62973042214E12</v>
      </c>
    </row>
    <row r="26">
      <c r="A26" s="8" t="b">
        <f t="shared" si="1"/>
        <v>1</v>
      </c>
      <c r="B26" s="9" t="s">
        <v>23</v>
      </c>
      <c r="C26" s="8">
        <v>114.0</v>
      </c>
      <c r="D26" s="8" t="s">
        <v>1664</v>
      </c>
      <c r="E26" s="10">
        <v>1.629717057219E12</v>
      </c>
      <c r="F26" s="8" t="b">
        <f t="shared" si="2"/>
        <v>1</v>
      </c>
      <c r="G26" s="9" t="s">
        <v>55</v>
      </c>
      <c r="H26" s="8">
        <v>1131.0</v>
      </c>
      <c r="I26" s="8" t="s">
        <v>1668</v>
      </c>
      <c r="J26" s="10">
        <v>1.629717444677E12</v>
      </c>
      <c r="K26" s="8" t="b">
        <f t="shared" si="3"/>
        <v>1</v>
      </c>
      <c r="L26" s="9" t="s">
        <v>47</v>
      </c>
      <c r="M26" s="8">
        <v>191.0</v>
      </c>
      <c r="N26" s="8" t="s">
        <v>1657</v>
      </c>
      <c r="O26" s="10">
        <v>1.629717860626E12</v>
      </c>
      <c r="P26" s="8" t="b">
        <f t="shared" si="4"/>
        <v>1</v>
      </c>
      <c r="Q26" s="9" t="s">
        <v>47</v>
      </c>
      <c r="R26" s="8">
        <v>123.0</v>
      </c>
      <c r="S26" s="8" t="s">
        <v>1662</v>
      </c>
      <c r="T26" s="10">
        <v>1.629722783507E12</v>
      </c>
      <c r="U26" s="8" t="b">
        <f t="shared" si="5"/>
        <v>1</v>
      </c>
      <c r="V26" s="9" t="s">
        <v>100</v>
      </c>
      <c r="W26" s="8">
        <v>178.0</v>
      </c>
      <c r="X26" s="8" t="s">
        <v>1666</v>
      </c>
      <c r="Y26" s="10">
        <v>1.629723375282E12</v>
      </c>
      <c r="Z26" s="8" t="b">
        <f t="shared" si="6"/>
        <v>1</v>
      </c>
      <c r="AA26" s="9" t="s">
        <v>47</v>
      </c>
      <c r="AB26" s="8">
        <v>215.0</v>
      </c>
      <c r="AC26" s="8" t="s">
        <v>1659</v>
      </c>
      <c r="AD26" s="10">
        <v>1.62972401359E12</v>
      </c>
      <c r="AE26" s="8" t="b">
        <f t="shared" si="7"/>
        <v>1</v>
      </c>
      <c r="AF26" s="9" t="s">
        <v>26</v>
      </c>
      <c r="AG26" s="8">
        <v>125.0</v>
      </c>
      <c r="AH26" s="8" t="s">
        <v>1663</v>
      </c>
      <c r="AI26" s="10">
        <v>1.629729306459E12</v>
      </c>
      <c r="AJ26" s="8" t="b">
        <f t="shared" si="8"/>
        <v>1</v>
      </c>
      <c r="AK26" s="9" t="s">
        <v>47</v>
      </c>
      <c r="AL26" s="8">
        <v>942.0</v>
      </c>
      <c r="AM26" s="8" t="s">
        <v>1669</v>
      </c>
      <c r="AN26" s="10">
        <v>1.62972987485E12</v>
      </c>
      <c r="AO26" s="8" t="b">
        <f t="shared" si="9"/>
        <v>1</v>
      </c>
      <c r="AP26" s="9" t="s">
        <v>26</v>
      </c>
      <c r="AQ26" s="8">
        <v>156.0</v>
      </c>
      <c r="AR26" s="8" t="s">
        <v>1667</v>
      </c>
      <c r="AS26" s="10">
        <v>1.629730422297E12</v>
      </c>
    </row>
    <row r="27">
      <c r="A27" s="8" t="b">
        <f t="shared" si="1"/>
        <v>1</v>
      </c>
      <c r="B27" s="9" t="s">
        <v>47</v>
      </c>
      <c r="C27" s="8">
        <v>220.0</v>
      </c>
      <c r="D27" s="8" t="s">
        <v>1664</v>
      </c>
      <c r="E27" s="10">
        <v>1.629717057439E12</v>
      </c>
      <c r="F27" s="8" t="b">
        <f t="shared" si="2"/>
        <v>1</v>
      </c>
      <c r="G27" s="9" t="s">
        <v>23</v>
      </c>
      <c r="H27" s="8">
        <v>337.0</v>
      </c>
      <c r="I27" s="8" t="s">
        <v>1670</v>
      </c>
      <c r="J27" s="10">
        <v>1.629717445011E12</v>
      </c>
      <c r="K27" s="8" t="b">
        <f t="shared" si="3"/>
        <v>1</v>
      </c>
      <c r="L27" s="9" t="s">
        <v>92</v>
      </c>
      <c r="M27" s="8">
        <v>234.0</v>
      </c>
      <c r="N27" s="8" t="s">
        <v>1657</v>
      </c>
      <c r="O27" s="10">
        <v>1.62971786086E12</v>
      </c>
      <c r="P27" s="8" t="b">
        <f t="shared" si="4"/>
        <v>1</v>
      </c>
      <c r="Q27" s="9" t="s">
        <v>92</v>
      </c>
      <c r="R27" s="8">
        <v>397.0</v>
      </c>
      <c r="S27" s="8" t="s">
        <v>1662</v>
      </c>
      <c r="T27" s="10">
        <v>1.629722783903E12</v>
      </c>
      <c r="U27" s="8" t="b">
        <f t="shared" si="5"/>
        <v>1</v>
      </c>
      <c r="V27" s="9" t="s">
        <v>47</v>
      </c>
      <c r="W27" s="8">
        <v>236.0</v>
      </c>
      <c r="X27" s="8" t="s">
        <v>1666</v>
      </c>
      <c r="Y27" s="10">
        <v>1.629723375505E12</v>
      </c>
      <c r="Z27" s="8" t="b">
        <f t="shared" si="6"/>
        <v>0</v>
      </c>
      <c r="AA27" s="9" t="s">
        <v>49</v>
      </c>
      <c r="AB27" s="8">
        <v>543.0</v>
      </c>
      <c r="AC27" s="8" t="s">
        <v>1671</v>
      </c>
      <c r="AD27" s="10">
        <v>1.629724014133E12</v>
      </c>
      <c r="AE27" s="8" t="b">
        <f t="shared" si="7"/>
        <v>1</v>
      </c>
      <c r="AF27" s="9" t="s">
        <v>37</v>
      </c>
      <c r="AG27" s="8">
        <v>268.0</v>
      </c>
      <c r="AH27" s="8" t="s">
        <v>1663</v>
      </c>
      <c r="AI27" s="10">
        <v>1.62972930673E12</v>
      </c>
      <c r="AJ27" s="8" t="b">
        <f t="shared" si="8"/>
        <v>0</v>
      </c>
      <c r="AK27" s="9" t="s">
        <v>49</v>
      </c>
      <c r="AL27" s="8">
        <v>1103.0</v>
      </c>
      <c r="AM27" s="8" t="s">
        <v>1672</v>
      </c>
      <c r="AN27" s="10">
        <v>1.629729875954E12</v>
      </c>
      <c r="AO27" s="8" t="b">
        <f t="shared" si="9"/>
        <v>1</v>
      </c>
      <c r="AP27" s="9" t="s">
        <v>37</v>
      </c>
      <c r="AQ27" s="8">
        <v>243.0</v>
      </c>
      <c r="AR27" s="8" t="s">
        <v>1667</v>
      </c>
      <c r="AS27" s="10">
        <v>1.629730422539E12</v>
      </c>
    </row>
    <row r="28">
      <c r="A28" s="8" t="b">
        <f t="shared" si="1"/>
        <v>1</v>
      </c>
      <c r="B28" s="9" t="s">
        <v>62</v>
      </c>
      <c r="C28" s="8">
        <v>467.0</v>
      </c>
      <c r="D28" s="8" t="s">
        <v>1664</v>
      </c>
      <c r="E28" s="10">
        <v>1.629717057907E12</v>
      </c>
      <c r="F28" s="8" t="b">
        <f t="shared" si="2"/>
        <v>1</v>
      </c>
      <c r="G28" s="9" t="s">
        <v>23</v>
      </c>
      <c r="H28" s="8">
        <v>122.0</v>
      </c>
      <c r="I28" s="8" t="s">
        <v>1670</v>
      </c>
      <c r="J28" s="10">
        <v>1.629717445134E12</v>
      </c>
      <c r="K28" s="8" t="b">
        <f t="shared" si="3"/>
        <v>1</v>
      </c>
      <c r="L28" s="9" t="s">
        <v>97</v>
      </c>
      <c r="M28" s="8">
        <v>134.0</v>
      </c>
      <c r="N28" s="8" t="s">
        <v>1657</v>
      </c>
      <c r="O28" s="10">
        <v>1.629717860991E12</v>
      </c>
      <c r="P28" s="8" t="b">
        <f t="shared" si="4"/>
        <v>1</v>
      </c>
      <c r="Q28" s="9" t="s">
        <v>97</v>
      </c>
      <c r="R28" s="8">
        <v>142.0</v>
      </c>
      <c r="S28" s="8" t="s">
        <v>1673</v>
      </c>
      <c r="T28" s="10">
        <v>1.629722784052E12</v>
      </c>
      <c r="U28" s="8" t="b">
        <f t="shared" si="5"/>
        <v>1</v>
      </c>
      <c r="V28" s="9" t="s">
        <v>106</v>
      </c>
      <c r="W28" s="8">
        <v>142.0</v>
      </c>
      <c r="X28" s="8" t="s">
        <v>1666</v>
      </c>
      <c r="Y28" s="10">
        <v>1.629723375649E12</v>
      </c>
      <c r="Z28" s="8" t="b">
        <f t="shared" si="6"/>
        <v>1</v>
      </c>
      <c r="AA28" s="9" t="s">
        <v>55</v>
      </c>
      <c r="AB28" s="8">
        <v>849.0</v>
      </c>
      <c r="AC28" s="8" t="s">
        <v>1671</v>
      </c>
      <c r="AD28" s="10">
        <v>1.629724014986E12</v>
      </c>
      <c r="AE28" s="8" t="b">
        <f t="shared" si="7"/>
        <v>1</v>
      </c>
      <c r="AF28" s="9" t="s">
        <v>47</v>
      </c>
      <c r="AG28" s="8">
        <v>172.0</v>
      </c>
      <c r="AH28" s="8" t="s">
        <v>1663</v>
      </c>
      <c r="AI28" s="10">
        <v>1.629729306899E12</v>
      </c>
      <c r="AJ28" s="8" t="b">
        <f t="shared" si="8"/>
        <v>1</v>
      </c>
      <c r="AK28" s="9" t="s">
        <v>55</v>
      </c>
      <c r="AL28" s="8">
        <v>1023.0</v>
      </c>
      <c r="AM28" s="8" t="s">
        <v>1674</v>
      </c>
      <c r="AN28" s="10">
        <v>1.629729876975E12</v>
      </c>
      <c r="AO28" s="8" t="b">
        <f t="shared" si="9"/>
        <v>1</v>
      </c>
      <c r="AP28" s="9" t="s">
        <v>47</v>
      </c>
      <c r="AQ28" s="8">
        <v>289.0</v>
      </c>
      <c r="AR28" s="8" t="s">
        <v>1667</v>
      </c>
      <c r="AS28" s="10">
        <v>1.629730422828E12</v>
      </c>
    </row>
    <row r="29">
      <c r="A29" s="8" t="b">
        <f t="shared" si="1"/>
        <v>1</v>
      </c>
      <c r="B29" s="9" t="s">
        <v>26</v>
      </c>
      <c r="C29" s="8">
        <v>284.0</v>
      </c>
      <c r="D29" s="8" t="s">
        <v>1675</v>
      </c>
      <c r="E29" s="10">
        <v>1.629717058191E12</v>
      </c>
      <c r="F29" s="8" t="b">
        <f t="shared" si="2"/>
        <v>1</v>
      </c>
      <c r="G29" s="9" t="s">
        <v>47</v>
      </c>
      <c r="H29" s="8">
        <v>212.0</v>
      </c>
      <c r="I29" s="8" t="s">
        <v>1670</v>
      </c>
      <c r="J29" s="10">
        <v>1.629717445349E12</v>
      </c>
      <c r="K29" s="8" t="b">
        <f t="shared" si="3"/>
        <v>1</v>
      </c>
      <c r="L29" s="9" t="s">
        <v>100</v>
      </c>
      <c r="M29" s="8">
        <v>335.0</v>
      </c>
      <c r="N29" s="8" t="s">
        <v>1676</v>
      </c>
      <c r="O29" s="10">
        <v>1.629717861326E12</v>
      </c>
      <c r="P29" s="8" t="b">
        <f t="shared" si="4"/>
        <v>1</v>
      </c>
      <c r="Q29" s="9" t="s">
        <v>100</v>
      </c>
      <c r="R29" s="8">
        <v>177.0</v>
      </c>
      <c r="S29" s="8" t="s">
        <v>1673</v>
      </c>
      <c r="T29" s="10">
        <v>1.629722784224E12</v>
      </c>
      <c r="U29" s="8" t="b">
        <f t="shared" si="5"/>
        <v>1</v>
      </c>
      <c r="V29" s="9" t="s">
        <v>47</v>
      </c>
      <c r="W29" s="8">
        <v>333.0</v>
      </c>
      <c r="X29" s="8" t="s">
        <v>1666</v>
      </c>
      <c r="Y29" s="10">
        <v>1.629723375982E12</v>
      </c>
      <c r="Z29" s="8" t="b">
        <f t="shared" si="6"/>
        <v>1</v>
      </c>
      <c r="AA29" s="9" t="s">
        <v>23</v>
      </c>
      <c r="AB29" s="8">
        <v>285.0</v>
      </c>
      <c r="AC29" s="8" t="s">
        <v>1677</v>
      </c>
      <c r="AD29" s="10">
        <v>1.629724015268E12</v>
      </c>
      <c r="AE29" s="8" t="b">
        <f t="shared" si="7"/>
        <v>1</v>
      </c>
      <c r="AF29" s="9" t="s">
        <v>92</v>
      </c>
      <c r="AG29" s="8">
        <v>212.0</v>
      </c>
      <c r="AH29" s="8" t="s">
        <v>1678</v>
      </c>
      <c r="AI29" s="10">
        <v>1.629729307115E12</v>
      </c>
      <c r="AJ29" s="8" t="b">
        <f t="shared" si="8"/>
        <v>1</v>
      </c>
      <c r="AK29" s="9" t="s">
        <v>23</v>
      </c>
      <c r="AL29" s="8">
        <v>307.0</v>
      </c>
      <c r="AM29" s="8" t="s">
        <v>1679</v>
      </c>
      <c r="AN29" s="10">
        <v>1.629729877282E12</v>
      </c>
      <c r="AO29" s="8" t="b">
        <f t="shared" si="9"/>
        <v>1</v>
      </c>
      <c r="AP29" s="9" t="s">
        <v>92</v>
      </c>
      <c r="AQ29" s="8">
        <v>264.0</v>
      </c>
      <c r="AR29" s="8" t="s">
        <v>1680</v>
      </c>
      <c r="AS29" s="10">
        <v>1.629730423092E12</v>
      </c>
    </row>
    <row r="30">
      <c r="A30" s="8" t="b">
        <f t="shared" si="1"/>
        <v>1</v>
      </c>
      <c r="B30" s="9" t="s">
        <v>26</v>
      </c>
      <c r="C30" s="8">
        <v>135.0</v>
      </c>
      <c r="D30" s="8" t="s">
        <v>1675</v>
      </c>
      <c r="E30" s="10">
        <v>1.629717058324E12</v>
      </c>
      <c r="F30" s="8" t="b">
        <f t="shared" si="2"/>
        <v>1</v>
      </c>
      <c r="G30" s="9" t="s">
        <v>62</v>
      </c>
      <c r="H30" s="8">
        <v>685.0</v>
      </c>
      <c r="I30" s="8" t="s">
        <v>1681</v>
      </c>
      <c r="J30" s="10">
        <v>1.629717446031E12</v>
      </c>
      <c r="K30" s="8" t="b">
        <f t="shared" si="3"/>
        <v>1</v>
      </c>
      <c r="L30" s="9" t="s">
        <v>47</v>
      </c>
      <c r="M30" s="8">
        <v>424.0</v>
      </c>
      <c r="N30" s="8" t="s">
        <v>1676</v>
      </c>
      <c r="O30" s="10">
        <v>1.629717861753E12</v>
      </c>
      <c r="P30" s="8" t="b">
        <f t="shared" si="4"/>
        <v>1</v>
      </c>
      <c r="Q30" s="9" t="s">
        <v>47</v>
      </c>
      <c r="R30" s="8">
        <v>200.0</v>
      </c>
      <c r="S30" s="8" t="s">
        <v>1673</v>
      </c>
      <c r="T30" s="10">
        <v>1.629722784423E12</v>
      </c>
      <c r="U30" s="8" t="b">
        <f t="shared" si="5"/>
        <v>1</v>
      </c>
      <c r="V30" s="9" t="s">
        <v>100</v>
      </c>
      <c r="W30" s="8">
        <v>118.0</v>
      </c>
      <c r="X30" s="8" t="s">
        <v>1682</v>
      </c>
      <c r="Y30" s="10">
        <v>1.6297233761E12</v>
      </c>
      <c r="Z30" s="8" t="b">
        <f t="shared" si="6"/>
        <v>1</v>
      </c>
      <c r="AA30" s="9" t="s">
        <v>23</v>
      </c>
      <c r="AB30" s="8">
        <v>117.0</v>
      </c>
      <c r="AC30" s="8" t="s">
        <v>1677</v>
      </c>
      <c r="AD30" s="10">
        <v>1.629724015386E12</v>
      </c>
      <c r="AE30" s="8" t="b">
        <f t="shared" si="7"/>
        <v>1</v>
      </c>
      <c r="AF30" s="9" t="s">
        <v>97</v>
      </c>
      <c r="AG30" s="8">
        <v>179.0</v>
      </c>
      <c r="AH30" s="8" t="s">
        <v>1678</v>
      </c>
      <c r="AI30" s="10">
        <v>1.629729307294E12</v>
      </c>
      <c r="AJ30" s="8" t="b">
        <f t="shared" si="8"/>
        <v>1</v>
      </c>
      <c r="AK30" s="9" t="s">
        <v>23</v>
      </c>
      <c r="AL30" s="8">
        <v>142.0</v>
      </c>
      <c r="AM30" s="8" t="s">
        <v>1679</v>
      </c>
      <c r="AN30" s="10">
        <v>1.629729877423E12</v>
      </c>
      <c r="AO30" s="8" t="b">
        <f t="shared" si="9"/>
        <v>1</v>
      </c>
      <c r="AP30" s="9" t="s">
        <v>97</v>
      </c>
      <c r="AQ30" s="8">
        <v>141.0</v>
      </c>
      <c r="AR30" s="8" t="s">
        <v>1680</v>
      </c>
      <c r="AS30" s="10">
        <v>1.629730423233E12</v>
      </c>
    </row>
    <row r="31">
      <c r="A31" s="8" t="b">
        <f t="shared" si="1"/>
        <v>1</v>
      </c>
      <c r="B31" s="9" t="s">
        <v>37</v>
      </c>
      <c r="C31" s="8">
        <v>336.0</v>
      </c>
      <c r="D31" s="8" t="s">
        <v>1675</v>
      </c>
      <c r="E31" s="10">
        <v>1.62971705866E12</v>
      </c>
      <c r="F31" s="8" t="b">
        <f t="shared" si="2"/>
        <v>1</v>
      </c>
      <c r="G31" s="9" t="s">
        <v>26</v>
      </c>
      <c r="H31" s="8">
        <v>216.0</v>
      </c>
      <c r="I31" s="8" t="s">
        <v>1681</v>
      </c>
      <c r="J31" s="10">
        <v>1.62971744625E12</v>
      </c>
      <c r="K31" s="8" t="b">
        <f t="shared" si="3"/>
        <v>1</v>
      </c>
      <c r="L31" s="9" t="s">
        <v>106</v>
      </c>
      <c r="M31" s="8">
        <v>290.0</v>
      </c>
      <c r="N31" s="8" t="s">
        <v>1683</v>
      </c>
      <c r="O31" s="10">
        <v>1.629717862043E12</v>
      </c>
      <c r="P31" s="8" t="b">
        <f t="shared" si="4"/>
        <v>1</v>
      </c>
      <c r="Q31" s="9" t="s">
        <v>106</v>
      </c>
      <c r="R31" s="8">
        <v>276.0</v>
      </c>
      <c r="S31" s="8" t="s">
        <v>1673</v>
      </c>
      <c r="T31" s="10">
        <v>1.629722784697E12</v>
      </c>
      <c r="U31" s="8" t="b">
        <f t="shared" si="5"/>
        <v>1</v>
      </c>
      <c r="V31" s="9" t="s">
        <v>195</v>
      </c>
      <c r="W31" s="8">
        <v>132.0</v>
      </c>
      <c r="X31" s="8" t="s">
        <v>1682</v>
      </c>
      <c r="Y31" s="10">
        <v>1.629723376232E12</v>
      </c>
      <c r="Z31" s="8" t="b">
        <f t="shared" si="6"/>
        <v>1</v>
      </c>
      <c r="AA31" s="9" t="s">
        <v>47</v>
      </c>
      <c r="AB31" s="8">
        <v>188.0</v>
      </c>
      <c r="AC31" s="8" t="s">
        <v>1677</v>
      </c>
      <c r="AD31" s="10">
        <v>1.629724015571E12</v>
      </c>
      <c r="AE31" s="8" t="b">
        <f t="shared" si="7"/>
        <v>1</v>
      </c>
      <c r="AF31" s="9" t="s">
        <v>100</v>
      </c>
      <c r="AG31" s="8">
        <v>189.0</v>
      </c>
      <c r="AH31" s="8" t="s">
        <v>1678</v>
      </c>
      <c r="AI31" s="10">
        <v>1.629729307481E12</v>
      </c>
      <c r="AJ31" s="8" t="b">
        <f t="shared" si="8"/>
        <v>1</v>
      </c>
      <c r="AK31" s="9" t="s">
        <v>47</v>
      </c>
      <c r="AL31" s="8">
        <v>185.0</v>
      </c>
      <c r="AM31" s="8" t="s">
        <v>1679</v>
      </c>
      <c r="AN31" s="10">
        <v>1.629729877609E12</v>
      </c>
      <c r="AO31" s="8" t="b">
        <f t="shared" si="9"/>
        <v>1</v>
      </c>
      <c r="AP31" s="9" t="s">
        <v>100</v>
      </c>
      <c r="AQ31" s="8">
        <v>185.0</v>
      </c>
      <c r="AR31" s="8" t="s">
        <v>1680</v>
      </c>
      <c r="AS31" s="10">
        <v>1.629730423436E12</v>
      </c>
    </row>
    <row r="32">
      <c r="A32" s="8" t="b">
        <f t="shared" si="1"/>
        <v>1</v>
      </c>
      <c r="B32" s="9" t="s">
        <v>47</v>
      </c>
      <c r="C32" s="8">
        <v>112.0</v>
      </c>
      <c r="D32" s="8" t="s">
        <v>1675</v>
      </c>
      <c r="E32" s="10">
        <v>1.629717058773E12</v>
      </c>
      <c r="F32" s="8" t="b">
        <f t="shared" si="2"/>
        <v>1</v>
      </c>
      <c r="G32" s="9" t="s">
        <v>26</v>
      </c>
      <c r="H32" s="8">
        <v>109.0</v>
      </c>
      <c r="I32" s="8" t="s">
        <v>1681</v>
      </c>
      <c r="J32" s="10">
        <v>1.629717446359E12</v>
      </c>
      <c r="K32" s="8" t="b">
        <f t="shared" si="3"/>
        <v>1</v>
      </c>
      <c r="L32" s="9" t="s">
        <v>37</v>
      </c>
      <c r="M32" s="8">
        <v>432.0</v>
      </c>
      <c r="N32" s="8" t="s">
        <v>1683</v>
      </c>
      <c r="O32" s="10">
        <v>1.629717862473E12</v>
      </c>
      <c r="P32" s="8" t="b">
        <f t="shared" si="4"/>
        <v>1</v>
      </c>
      <c r="Q32" s="9" t="s">
        <v>92</v>
      </c>
      <c r="R32" s="8">
        <v>218.0</v>
      </c>
      <c r="S32" s="8" t="s">
        <v>1673</v>
      </c>
      <c r="T32" s="10">
        <v>1.629722784914E12</v>
      </c>
      <c r="U32" s="8" t="b">
        <f t="shared" si="5"/>
        <v>1</v>
      </c>
      <c r="V32" s="9" t="s">
        <v>92</v>
      </c>
      <c r="W32" s="8">
        <v>125.0</v>
      </c>
      <c r="X32" s="8" t="s">
        <v>1682</v>
      </c>
      <c r="Y32" s="10">
        <v>1.629723376356E12</v>
      </c>
      <c r="Z32" s="8" t="b">
        <f t="shared" si="6"/>
        <v>1</v>
      </c>
      <c r="AA32" s="9" t="s">
        <v>62</v>
      </c>
      <c r="AB32" s="8">
        <v>540.0</v>
      </c>
      <c r="AC32" s="8" t="s">
        <v>1684</v>
      </c>
      <c r="AD32" s="10">
        <v>1.629724016111E12</v>
      </c>
      <c r="AE32" s="8" t="b">
        <f t="shared" si="7"/>
        <v>1</v>
      </c>
      <c r="AF32" s="9" t="s">
        <v>47</v>
      </c>
      <c r="AG32" s="8">
        <v>239.0</v>
      </c>
      <c r="AH32" s="8" t="s">
        <v>1678</v>
      </c>
      <c r="AI32" s="10">
        <v>1.629729307718E12</v>
      </c>
      <c r="AJ32" s="8" t="b">
        <f t="shared" si="8"/>
        <v>1</v>
      </c>
      <c r="AK32" s="9" t="s">
        <v>62</v>
      </c>
      <c r="AL32" s="8">
        <v>559.0</v>
      </c>
      <c r="AM32" s="8" t="s">
        <v>1685</v>
      </c>
      <c r="AN32" s="10">
        <v>1.629729878167E12</v>
      </c>
      <c r="AO32" s="8" t="b">
        <f t="shared" si="9"/>
        <v>1</v>
      </c>
      <c r="AP32" s="9" t="s">
        <v>47</v>
      </c>
      <c r="AQ32" s="8">
        <v>214.0</v>
      </c>
      <c r="AR32" s="8" t="s">
        <v>1680</v>
      </c>
      <c r="AS32" s="10">
        <v>1.629730423633E12</v>
      </c>
    </row>
    <row r="33">
      <c r="A33" s="8" t="b">
        <f t="shared" si="1"/>
        <v>1</v>
      </c>
      <c r="B33" s="9" t="s">
        <v>92</v>
      </c>
      <c r="C33" s="8">
        <v>213.0</v>
      </c>
      <c r="D33" s="8" t="s">
        <v>1675</v>
      </c>
      <c r="E33" s="10">
        <v>1.629717058985E12</v>
      </c>
      <c r="F33" s="8" t="b">
        <f t="shared" si="2"/>
        <v>1</v>
      </c>
      <c r="G33" s="9" t="s">
        <v>37</v>
      </c>
      <c r="H33" s="8">
        <v>217.0</v>
      </c>
      <c r="I33" s="8" t="s">
        <v>1681</v>
      </c>
      <c r="J33" s="10">
        <v>1.629717446577E12</v>
      </c>
      <c r="K33" s="8" t="b">
        <f t="shared" si="3"/>
        <v>1</v>
      </c>
      <c r="L33" s="9" t="s">
        <v>47</v>
      </c>
      <c r="M33" s="8">
        <v>180.0</v>
      </c>
      <c r="N33" s="8" t="s">
        <v>1683</v>
      </c>
      <c r="O33" s="10">
        <v>1.629717862664E12</v>
      </c>
      <c r="P33" s="8" t="b">
        <f t="shared" si="4"/>
        <v>1</v>
      </c>
      <c r="Q33" s="9" t="s">
        <v>106</v>
      </c>
      <c r="R33" s="8">
        <v>320.0</v>
      </c>
      <c r="S33" s="8" t="s">
        <v>1686</v>
      </c>
      <c r="T33" s="10">
        <v>1.629722785235E12</v>
      </c>
      <c r="U33" s="8" t="b">
        <f t="shared" si="5"/>
        <v>1</v>
      </c>
      <c r="V33" s="9" t="s">
        <v>97</v>
      </c>
      <c r="W33" s="8">
        <v>564.0</v>
      </c>
      <c r="X33" s="8" t="s">
        <v>1682</v>
      </c>
      <c r="Y33" s="10">
        <v>1.629723376932E12</v>
      </c>
      <c r="Z33" s="8" t="b">
        <f t="shared" si="6"/>
        <v>1</v>
      </c>
      <c r="AA33" s="9" t="s">
        <v>26</v>
      </c>
      <c r="AB33" s="8">
        <v>116.0</v>
      </c>
      <c r="AC33" s="8" t="s">
        <v>1684</v>
      </c>
      <c r="AD33" s="10">
        <v>1.629724016228E12</v>
      </c>
      <c r="AE33" s="8" t="b">
        <f t="shared" si="7"/>
        <v>1</v>
      </c>
      <c r="AF33" s="9" t="s">
        <v>106</v>
      </c>
      <c r="AG33" s="8">
        <v>140.0</v>
      </c>
      <c r="AH33" s="8" t="s">
        <v>1678</v>
      </c>
      <c r="AI33" s="10">
        <v>1.629729307857E12</v>
      </c>
      <c r="AJ33" s="8" t="b">
        <f t="shared" si="8"/>
        <v>1</v>
      </c>
      <c r="AK33" s="9" t="s">
        <v>26</v>
      </c>
      <c r="AL33" s="8">
        <v>134.0</v>
      </c>
      <c r="AM33" s="8" t="s">
        <v>1685</v>
      </c>
      <c r="AN33" s="10">
        <v>1.629729878302E12</v>
      </c>
      <c r="AO33" s="8" t="b">
        <f t="shared" si="9"/>
        <v>1</v>
      </c>
      <c r="AP33" s="9" t="s">
        <v>106</v>
      </c>
      <c r="AQ33" s="8">
        <v>166.0</v>
      </c>
      <c r="AR33" s="8" t="s">
        <v>1680</v>
      </c>
      <c r="AS33" s="10">
        <v>1.629730423799E12</v>
      </c>
    </row>
    <row r="34">
      <c r="A34" s="8" t="b">
        <f t="shared" si="1"/>
        <v>1</v>
      </c>
      <c r="B34" s="9" t="s">
        <v>97</v>
      </c>
      <c r="C34" s="8">
        <v>125.0</v>
      </c>
      <c r="D34" s="8" t="s">
        <v>1687</v>
      </c>
      <c r="E34" s="10">
        <v>1.629717059111E12</v>
      </c>
      <c r="F34" s="8" t="b">
        <f t="shared" si="2"/>
        <v>1</v>
      </c>
      <c r="G34" s="9" t="s">
        <v>47</v>
      </c>
      <c r="H34" s="8">
        <v>97.0</v>
      </c>
      <c r="I34" s="8" t="s">
        <v>1681</v>
      </c>
      <c r="J34" s="10">
        <v>1.629717446674E12</v>
      </c>
      <c r="K34" s="8" t="b">
        <f t="shared" si="3"/>
        <v>0</v>
      </c>
      <c r="L34" s="9" t="s">
        <v>115</v>
      </c>
      <c r="M34" s="8">
        <v>330.0</v>
      </c>
      <c r="N34" s="8" t="s">
        <v>1683</v>
      </c>
      <c r="O34" s="10">
        <v>1.629717862998E12</v>
      </c>
      <c r="P34" s="8" t="b">
        <f t="shared" si="4"/>
        <v>1</v>
      </c>
      <c r="Q34" s="9" t="s">
        <v>37</v>
      </c>
      <c r="R34" s="8">
        <v>222.0</v>
      </c>
      <c r="S34" s="8" t="s">
        <v>1686</v>
      </c>
      <c r="T34" s="10">
        <v>1.62972278546E12</v>
      </c>
      <c r="U34" s="8" t="b">
        <f t="shared" si="5"/>
        <v>1</v>
      </c>
      <c r="V34" s="9" t="s">
        <v>100</v>
      </c>
      <c r="W34" s="8">
        <v>197.0</v>
      </c>
      <c r="X34" s="8" t="s">
        <v>1688</v>
      </c>
      <c r="Y34" s="10">
        <v>1.629723377135E12</v>
      </c>
      <c r="Z34" s="8" t="b">
        <f t="shared" si="6"/>
        <v>1</v>
      </c>
      <c r="AA34" s="9" t="s">
        <v>26</v>
      </c>
      <c r="AB34" s="8">
        <v>135.0</v>
      </c>
      <c r="AC34" s="8" t="s">
        <v>1684</v>
      </c>
      <c r="AD34" s="10">
        <v>1.629724016364E12</v>
      </c>
      <c r="AE34" s="8" t="b">
        <f t="shared" si="7"/>
        <v>1</v>
      </c>
      <c r="AF34" s="9" t="s">
        <v>37</v>
      </c>
      <c r="AG34" s="8">
        <v>134.0</v>
      </c>
      <c r="AH34" s="8" t="s">
        <v>1678</v>
      </c>
      <c r="AI34" s="10">
        <v>1.629729307992E12</v>
      </c>
      <c r="AJ34" s="8" t="b">
        <f t="shared" si="8"/>
        <v>1</v>
      </c>
      <c r="AK34" s="9" t="s">
        <v>26</v>
      </c>
      <c r="AL34" s="8">
        <v>164.0</v>
      </c>
      <c r="AM34" s="8" t="s">
        <v>1685</v>
      </c>
      <c r="AN34" s="10">
        <v>1.629729878466E12</v>
      </c>
      <c r="AO34" s="8" t="b">
        <f t="shared" si="9"/>
        <v>1</v>
      </c>
      <c r="AP34" s="9" t="s">
        <v>37</v>
      </c>
      <c r="AQ34" s="8">
        <v>338.0</v>
      </c>
      <c r="AR34" s="8" t="s">
        <v>1689</v>
      </c>
      <c r="AS34" s="10">
        <v>1.629730424153E12</v>
      </c>
    </row>
    <row r="35">
      <c r="A35" s="8" t="b">
        <f t="shared" si="1"/>
        <v>1</v>
      </c>
      <c r="B35" s="9" t="s">
        <v>100</v>
      </c>
      <c r="C35" s="8">
        <v>184.0</v>
      </c>
      <c r="D35" s="8" t="s">
        <v>1687</v>
      </c>
      <c r="E35" s="10">
        <v>1.629717059295E12</v>
      </c>
      <c r="F35" s="8" t="b">
        <f t="shared" si="2"/>
        <v>1</v>
      </c>
      <c r="G35" s="9" t="s">
        <v>92</v>
      </c>
      <c r="H35" s="8">
        <v>431.0</v>
      </c>
      <c r="I35" s="8" t="s">
        <v>1690</v>
      </c>
      <c r="J35" s="10">
        <v>1.629717447102E12</v>
      </c>
      <c r="K35" s="8" t="b">
        <f t="shared" si="3"/>
        <v>0</v>
      </c>
      <c r="L35" s="9" t="s">
        <v>13</v>
      </c>
      <c r="M35" s="8">
        <v>218.0</v>
      </c>
      <c r="N35" s="8" t="s">
        <v>1691</v>
      </c>
      <c r="O35" s="10">
        <v>1.629717863222E12</v>
      </c>
      <c r="P35" s="8" t="b">
        <f t="shared" si="4"/>
        <v>1</v>
      </c>
      <c r="Q35" s="9" t="s">
        <v>47</v>
      </c>
      <c r="R35" s="8">
        <v>171.0</v>
      </c>
      <c r="S35" s="8" t="s">
        <v>1686</v>
      </c>
      <c r="T35" s="10">
        <v>1.629722785631E12</v>
      </c>
      <c r="U35" s="8" t="b">
        <f t="shared" si="5"/>
        <v>1</v>
      </c>
      <c r="V35" s="9" t="s">
        <v>47</v>
      </c>
      <c r="W35" s="8">
        <v>172.0</v>
      </c>
      <c r="X35" s="8" t="s">
        <v>1688</v>
      </c>
      <c r="Y35" s="10">
        <v>1.629723377301E12</v>
      </c>
      <c r="Z35" s="8" t="b">
        <f t="shared" si="6"/>
        <v>1</v>
      </c>
      <c r="AA35" s="9" t="s">
        <v>37</v>
      </c>
      <c r="AB35" s="8">
        <v>218.0</v>
      </c>
      <c r="AC35" s="8" t="s">
        <v>1684</v>
      </c>
      <c r="AD35" s="10">
        <v>1.62972401659E12</v>
      </c>
      <c r="AE35" s="8" t="b">
        <f t="shared" si="7"/>
        <v>1</v>
      </c>
      <c r="AF35" s="9" t="s">
        <v>47</v>
      </c>
      <c r="AG35" s="8">
        <v>205.0</v>
      </c>
      <c r="AH35" s="8" t="s">
        <v>1692</v>
      </c>
      <c r="AI35" s="10">
        <v>1.629729308196E12</v>
      </c>
      <c r="AJ35" s="8" t="b">
        <f t="shared" si="8"/>
        <v>1</v>
      </c>
      <c r="AK35" s="9" t="s">
        <v>37</v>
      </c>
      <c r="AL35" s="8">
        <v>230.0</v>
      </c>
      <c r="AM35" s="8" t="s">
        <v>1685</v>
      </c>
      <c r="AN35" s="10">
        <v>1.629729878697E12</v>
      </c>
      <c r="AO35" s="8" t="b">
        <f t="shared" si="9"/>
        <v>1</v>
      </c>
      <c r="AP35" s="9" t="s">
        <v>47</v>
      </c>
      <c r="AQ35" s="8">
        <v>240.0</v>
      </c>
      <c r="AR35" s="8" t="s">
        <v>1689</v>
      </c>
      <c r="AS35" s="10">
        <v>1.629730424377E12</v>
      </c>
    </row>
    <row r="36">
      <c r="A36" s="8" t="b">
        <f t="shared" si="1"/>
        <v>1</v>
      </c>
      <c r="B36" s="9" t="s">
        <v>47</v>
      </c>
      <c r="C36" s="8">
        <v>385.0</v>
      </c>
      <c r="D36" s="8" t="s">
        <v>1687</v>
      </c>
      <c r="E36" s="10">
        <v>1.629717059679E12</v>
      </c>
      <c r="F36" s="8" t="b">
        <f t="shared" si="2"/>
        <v>1</v>
      </c>
      <c r="G36" s="9" t="s">
        <v>97</v>
      </c>
      <c r="H36" s="8">
        <v>95.0</v>
      </c>
      <c r="I36" s="8" t="s">
        <v>1690</v>
      </c>
      <c r="J36" s="10">
        <v>1.629717447198E12</v>
      </c>
      <c r="K36" s="8" t="b">
        <f t="shared" si="3"/>
        <v>0</v>
      </c>
      <c r="L36" s="9" t="s">
        <v>49</v>
      </c>
      <c r="M36" s="8">
        <v>129.0</v>
      </c>
      <c r="N36" s="8" t="s">
        <v>1691</v>
      </c>
      <c r="O36" s="10">
        <v>1.629717863329E12</v>
      </c>
      <c r="P36" s="8" t="b">
        <f t="shared" si="4"/>
        <v>0</v>
      </c>
      <c r="Q36" s="9" t="s">
        <v>115</v>
      </c>
      <c r="R36" s="8">
        <v>575.0</v>
      </c>
      <c r="S36" s="8" t="s">
        <v>1693</v>
      </c>
      <c r="T36" s="10">
        <v>1.629722786203E12</v>
      </c>
      <c r="U36" s="8" t="b">
        <f t="shared" si="5"/>
        <v>1</v>
      </c>
      <c r="V36" s="9" t="s">
        <v>106</v>
      </c>
      <c r="W36" s="8">
        <v>129.0</v>
      </c>
      <c r="X36" s="8" t="s">
        <v>1688</v>
      </c>
      <c r="Y36" s="10">
        <v>1.629723377419E12</v>
      </c>
      <c r="Z36" s="8" t="b">
        <f t="shared" si="6"/>
        <v>1</v>
      </c>
      <c r="AA36" s="9" t="s">
        <v>47</v>
      </c>
      <c r="AB36" s="8">
        <v>155.0</v>
      </c>
      <c r="AC36" s="8" t="s">
        <v>1684</v>
      </c>
      <c r="AD36" s="10">
        <v>1.629724016738E12</v>
      </c>
      <c r="AE36" s="8" t="b">
        <f t="shared" si="7"/>
        <v>1</v>
      </c>
      <c r="AF36" s="9" t="s">
        <v>118</v>
      </c>
      <c r="AG36" s="8">
        <v>537.0</v>
      </c>
      <c r="AH36" s="8" t="s">
        <v>1692</v>
      </c>
      <c r="AI36" s="10">
        <v>1.629729308735E12</v>
      </c>
      <c r="AJ36" s="8" t="b">
        <f t="shared" si="8"/>
        <v>1</v>
      </c>
      <c r="AK36" s="9" t="s">
        <v>47</v>
      </c>
      <c r="AL36" s="8">
        <v>171.0</v>
      </c>
      <c r="AM36" s="8" t="s">
        <v>1685</v>
      </c>
      <c r="AN36" s="10">
        <v>1.629729878867E12</v>
      </c>
      <c r="AO36" s="8" t="b">
        <f t="shared" si="9"/>
        <v>0</v>
      </c>
      <c r="AP36" s="9" t="s">
        <v>115</v>
      </c>
      <c r="AQ36" s="8">
        <v>438.0</v>
      </c>
      <c r="AR36" s="8" t="s">
        <v>1689</v>
      </c>
      <c r="AS36" s="10">
        <v>1.629730424815E12</v>
      </c>
    </row>
    <row r="37">
      <c r="A37" s="8" t="b">
        <f t="shared" si="1"/>
        <v>1</v>
      </c>
      <c r="B37" s="9" t="s">
        <v>106</v>
      </c>
      <c r="C37" s="8">
        <v>184.0</v>
      </c>
      <c r="D37" s="8" t="s">
        <v>1687</v>
      </c>
      <c r="E37" s="10">
        <v>1.629717059865E12</v>
      </c>
      <c r="F37" s="8" t="b">
        <f t="shared" si="2"/>
        <v>1</v>
      </c>
      <c r="G37" s="9" t="s">
        <v>100</v>
      </c>
      <c r="H37" s="8">
        <v>197.0</v>
      </c>
      <c r="I37" s="8" t="s">
        <v>1690</v>
      </c>
      <c r="J37" s="10">
        <v>1.629717447393E12</v>
      </c>
      <c r="K37" s="8" t="b">
        <f t="shared" si="3"/>
        <v>0</v>
      </c>
      <c r="L37" s="9" t="s">
        <v>125</v>
      </c>
      <c r="M37" s="8">
        <v>181.0</v>
      </c>
      <c r="N37" s="8" t="s">
        <v>1691</v>
      </c>
      <c r="O37" s="10">
        <v>1.62971786351E12</v>
      </c>
      <c r="P37" s="8" t="b">
        <f t="shared" si="4"/>
        <v>0</v>
      </c>
      <c r="Q37" s="9" t="s">
        <v>13</v>
      </c>
      <c r="R37" s="8">
        <v>151.0</v>
      </c>
      <c r="S37" s="8" t="s">
        <v>1693</v>
      </c>
      <c r="T37" s="10">
        <v>1.629722786353E12</v>
      </c>
      <c r="U37" s="8" t="b">
        <f t="shared" si="5"/>
        <v>1</v>
      </c>
      <c r="V37" s="9" t="s">
        <v>37</v>
      </c>
      <c r="W37" s="8">
        <v>522.0</v>
      </c>
      <c r="X37" s="8" t="s">
        <v>1688</v>
      </c>
      <c r="Y37" s="10">
        <v>1.629723377941E12</v>
      </c>
      <c r="Z37" s="8" t="b">
        <f t="shared" si="6"/>
        <v>1</v>
      </c>
      <c r="AA37" s="9" t="s">
        <v>92</v>
      </c>
      <c r="AB37" s="8">
        <v>228.0</v>
      </c>
      <c r="AC37" s="8" t="s">
        <v>1684</v>
      </c>
      <c r="AD37" s="10">
        <v>1.629724016964E12</v>
      </c>
      <c r="AE37" s="8" t="b">
        <f t="shared" si="7"/>
        <v>1</v>
      </c>
      <c r="AF37" s="9" t="s">
        <v>106</v>
      </c>
      <c r="AG37" s="8">
        <v>201.0</v>
      </c>
      <c r="AH37" s="8" t="s">
        <v>1692</v>
      </c>
      <c r="AI37" s="10">
        <v>1.629729308934E12</v>
      </c>
      <c r="AJ37" s="8" t="b">
        <f t="shared" si="8"/>
        <v>1</v>
      </c>
      <c r="AK37" s="9" t="s">
        <v>92</v>
      </c>
      <c r="AL37" s="8">
        <v>238.0</v>
      </c>
      <c r="AM37" s="8" t="s">
        <v>1694</v>
      </c>
      <c r="AN37" s="10">
        <v>1.629729879104E12</v>
      </c>
      <c r="AO37" s="8" t="b">
        <f t="shared" si="9"/>
        <v>0</v>
      </c>
      <c r="AP37" s="9" t="s">
        <v>13</v>
      </c>
      <c r="AQ37" s="8">
        <v>143.0</v>
      </c>
      <c r="AR37" s="8" t="s">
        <v>1689</v>
      </c>
      <c r="AS37" s="10">
        <v>1.629730424957E12</v>
      </c>
    </row>
    <row r="38">
      <c r="A38" s="8" t="b">
        <f t="shared" si="1"/>
        <v>1</v>
      </c>
      <c r="B38" s="9" t="s">
        <v>37</v>
      </c>
      <c r="C38" s="8">
        <v>328.0</v>
      </c>
      <c r="D38" s="8" t="s">
        <v>1695</v>
      </c>
      <c r="E38" s="10">
        <v>1.629717060197E12</v>
      </c>
      <c r="F38" s="8" t="b">
        <f t="shared" si="2"/>
        <v>1</v>
      </c>
      <c r="G38" s="9" t="s">
        <v>47</v>
      </c>
      <c r="H38" s="8">
        <v>407.0</v>
      </c>
      <c r="I38" s="8" t="s">
        <v>1690</v>
      </c>
      <c r="J38" s="10">
        <v>1.629717447802E12</v>
      </c>
      <c r="K38" s="8" t="b">
        <f t="shared" si="3"/>
        <v>0</v>
      </c>
      <c r="L38" s="9" t="s">
        <v>131</v>
      </c>
      <c r="M38" s="8">
        <v>168.0</v>
      </c>
      <c r="N38" s="8" t="s">
        <v>1691</v>
      </c>
      <c r="O38" s="10">
        <v>1.629717863678E12</v>
      </c>
      <c r="P38" s="8" t="b">
        <f t="shared" si="4"/>
        <v>0</v>
      </c>
      <c r="Q38" s="9" t="s">
        <v>49</v>
      </c>
      <c r="R38" s="8">
        <v>293.0</v>
      </c>
      <c r="S38" s="8" t="s">
        <v>1693</v>
      </c>
      <c r="T38" s="10">
        <v>1.62972278665E12</v>
      </c>
      <c r="U38" s="8" t="b">
        <f t="shared" si="5"/>
        <v>1</v>
      </c>
      <c r="V38" s="9" t="s">
        <v>47</v>
      </c>
      <c r="W38" s="8">
        <v>186.0</v>
      </c>
      <c r="X38" s="8" t="s">
        <v>1696</v>
      </c>
      <c r="Y38" s="10">
        <v>1.629723378143E12</v>
      </c>
      <c r="Z38" s="8" t="b">
        <f t="shared" si="6"/>
        <v>1</v>
      </c>
      <c r="AA38" s="9" t="s">
        <v>97</v>
      </c>
      <c r="AB38" s="8">
        <v>126.0</v>
      </c>
      <c r="AC38" s="8" t="s">
        <v>1697</v>
      </c>
      <c r="AD38" s="10">
        <v>1.629724017106E12</v>
      </c>
      <c r="AE38" s="8" t="b">
        <f t="shared" si="7"/>
        <v>1</v>
      </c>
      <c r="AF38" s="9" t="s">
        <v>29</v>
      </c>
      <c r="AG38" s="8">
        <v>85.0</v>
      </c>
      <c r="AH38" s="8" t="s">
        <v>1698</v>
      </c>
      <c r="AI38" s="10">
        <v>1.629729309024E12</v>
      </c>
      <c r="AJ38" s="8" t="b">
        <f t="shared" si="8"/>
        <v>1</v>
      </c>
      <c r="AK38" s="9" t="s">
        <v>97</v>
      </c>
      <c r="AL38" s="8">
        <v>108.0</v>
      </c>
      <c r="AM38" s="8" t="s">
        <v>1694</v>
      </c>
      <c r="AN38" s="10">
        <v>1.629729879215E12</v>
      </c>
      <c r="AO38" s="8" t="b">
        <f t="shared" si="9"/>
        <v>0</v>
      </c>
      <c r="AP38" s="9" t="s">
        <v>49</v>
      </c>
      <c r="AQ38" s="8">
        <v>101.0</v>
      </c>
      <c r="AR38" s="8" t="s">
        <v>1699</v>
      </c>
      <c r="AS38" s="10">
        <v>1.629730425074E12</v>
      </c>
    </row>
    <row r="39">
      <c r="A39" s="8" t="b">
        <f t="shared" si="1"/>
        <v>1</v>
      </c>
      <c r="B39" s="9" t="s">
        <v>47</v>
      </c>
      <c r="C39" s="8">
        <v>178.0</v>
      </c>
      <c r="D39" s="8" t="s">
        <v>1695</v>
      </c>
      <c r="E39" s="10">
        <v>1.629717060372E12</v>
      </c>
      <c r="F39" s="8" t="b">
        <f t="shared" si="2"/>
        <v>1</v>
      </c>
      <c r="G39" s="9" t="s">
        <v>106</v>
      </c>
      <c r="H39" s="8">
        <v>673.0</v>
      </c>
      <c r="I39" s="8" t="s">
        <v>1700</v>
      </c>
      <c r="J39" s="10">
        <v>1.629717448475E12</v>
      </c>
      <c r="K39" s="8" t="b">
        <f t="shared" si="3"/>
        <v>1</v>
      </c>
      <c r="L39" s="9" t="s">
        <v>47</v>
      </c>
      <c r="M39" s="8">
        <v>361.0</v>
      </c>
      <c r="N39" s="8" t="s">
        <v>1701</v>
      </c>
      <c r="O39" s="10">
        <v>1.629717864056E12</v>
      </c>
      <c r="P39" s="8" t="b">
        <f t="shared" si="4"/>
        <v>0</v>
      </c>
      <c r="Q39" s="9" t="s">
        <v>125</v>
      </c>
      <c r="R39" s="8">
        <v>209.0</v>
      </c>
      <c r="S39" s="8" t="s">
        <v>1693</v>
      </c>
      <c r="T39" s="10">
        <v>1.629722786855E12</v>
      </c>
      <c r="U39" s="8" t="b">
        <f t="shared" si="5"/>
        <v>0</v>
      </c>
      <c r="V39" s="9" t="s">
        <v>115</v>
      </c>
      <c r="W39" s="8">
        <v>3301.0</v>
      </c>
      <c r="X39" s="8" t="s">
        <v>1702</v>
      </c>
      <c r="Y39" s="10">
        <v>1.629723381428E12</v>
      </c>
      <c r="Z39" s="8" t="b">
        <f t="shared" si="6"/>
        <v>1</v>
      </c>
      <c r="AA39" s="9" t="s">
        <v>100</v>
      </c>
      <c r="AB39" s="8">
        <v>194.0</v>
      </c>
      <c r="AC39" s="8" t="s">
        <v>1697</v>
      </c>
      <c r="AD39" s="10">
        <v>1.629724017282E12</v>
      </c>
      <c r="AE39" s="8" t="b">
        <f t="shared" si="7"/>
        <v>1</v>
      </c>
      <c r="AF39" s="9" t="s">
        <v>106</v>
      </c>
      <c r="AG39" s="8">
        <v>829.0</v>
      </c>
      <c r="AH39" s="8" t="s">
        <v>1698</v>
      </c>
      <c r="AI39" s="10">
        <v>1.629729309849E12</v>
      </c>
      <c r="AJ39" s="8" t="b">
        <f t="shared" si="8"/>
        <v>1</v>
      </c>
      <c r="AK39" s="9" t="s">
        <v>100</v>
      </c>
      <c r="AL39" s="8">
        <v>178.0</v>
      </c>
      <c r="AM39" s="8" t="s">
        <v>1694</v>
      </c>
      <c r="AN39" s="10">
        <v>1.62972987939E12</v>
      </c>
      <c r="AO39" s="8" t="b">
        <f t="shared" si="9"/>
        <v>0</v>
      </c>
      <c r="AP39" s="9" t="s">
        <v>125</v>
      </c>
      <c r="AQ39" s="8">
        <v>209.0</v>
      </c>
      <c r="AR39" s="8" t="s">
        <v>1699</v>
      </c>
      <c r="AS39" s="10">
        <v>1.629730425267E12</v>
      </c>
    </row>
    <row r="40">
      <c r="A40" s="8" t="b">
        <f t="shared" si="1"/>
        <v>0</v>
      </c>
      <c r="B40" s="9" t="s">
        <v>115</v>
      </c>
      <c r="C40" s="8">
        <v>314.0</v>
      </c>
      <c r="D40" s="8" t="s">
        <v>1695</v>
      </c>
      <c r="E40" s="10">
        <v>1.6297170607E12</v>
      </c>
      <c r="F40" s="8" t="b">
        <f t="shared" si="2"/>
        <v>1</v>
      </c>
      <c r="G40" s="9" t="s">
        <v>37</v>
      </c>
      <c r="H40" s="8">
        <v>610.0</v>
      </c>
      <c r="I40" s="8" t="s">
        <v>1703</v>
      </c>
      <c r="J40" s="10">
        <v>1.629717449103E12</v>
      </c>
      <c r="K40" s="8" t="b">
        <f t="shared" si="3"/>
        <v>0</v>
      </c>
      <c r="L40" s="9" t="s">
        <v>137</v>
      </c>
      <c r="M40" s="8">
        <v>1295.0</v>
      </c>
      <c r="N40" s="8" t="s">
        <v>1704</v>
      </c>
      <c r="O40" s="10">
        <v>1.629717865342E12</v>
      </c>
      <c r="P40" s="8" t="b">
        <f t="shared" si="4"/>
        <v>0</v>
      </c>
      <c r="Q40" s="9" t="s">
        <v>131</v>
      </c>
      <c r="R40" s="8">
        <v>134.0</v>
      </c>
      <c r="S40" s="8" t="s">
        <v>1693</v>
      </c>
      <c r="T40" s="10">
        <v>1.629722786989E12</v>
      </c>
      <c r="U40" s="8" t="b">
        <f t="shared" si="5"/>
        <v>0</v>
      </c>
      <c r="V40" s="9" t="s">
        <v>13</v>
      </c>
      <c r="W40" s="8">
        <v>100.0</v>
      </c>
      <c r="X40" s="8" t="s">
        <v>1702</v>
      </c>
      <c r="Y40" s="10">
        <v>1.629723381527E12</v>
      </c>
      <c r="Z40" s="8" t="b">
        <f t="shared" si="6"/>
        <v>1</v>
      </c>
      <c r="AA40" s="9" t="s">
        <v>47</v>
      </c>
      <c r="AB40" s="8">
        <v>252.0</v>
      </c>
      <c r="AC40" s="8" t="s">
        <v>1697</v>
      </c>
      <c r="AD40" s="10">
        <v>1.629724017536E12</v>
      </c>
      <c r="AE40" s="8" t="b">
        <f t="shared" si="7"/>
        <v>1</v>
      </c>
      <c r="AF40" s="9" t="s">
        <v>118</v>
      </c>
      <c r="AG40" s="8">
        <v>143.0</v>
      </c>
      <c r="AH40" s="8" t="s">
        <v>1698</v>
      </c>
      <c r="AI40" s="10">
        <v>1.629729309994E12</v>
      </c>
      <c r="AJ40" s="8" t="b">
        <f t="shared" si="8"/>
        <v>1</v>
      </c>
      <c r="AK40" s="9" t="s">
        <v>24</v>
      </c>
      <c r="AL40" s="8">
        <v>207.0</v>
      </c>
      <c r="AM40" s="8" t="s">
        <v>1694</v>
      </c>
      <c r="AN40" s="10">
        <v>1.629729879597E12</v>
      </c>
      <c r="AO40" s="8" t="b">
        <f t="shared" si="9"/>
        <v>0</v>
      </c>
      <c r="AP40" s="9" t="s">
        <v>131</v>
      </c>
      <c r="AQ40" s="8">
        <v>192.0</v>
      </c>
      <c r="AR40" s="8" t="s">
        <v>1699</v>
      </c>
      <c r="AS40" s="10">
        <v>1.62973042546E12</v>
      </c>
    </row>
    <row r="41">
      <c r="A41" s="8" t="b">
        <f t="shared" si="1"/>
        <v>0</v>
      </c>
      <c r="B41" s="9" t="s">
        <v>13</v>
      </c>
      <c r="C41" s="8">
        <v>201.0</v>
      </c>
      <c r="D41" s="8" t="s">
        <v>1695</v>
      </c>
      <c r="E41" s="10">
        <v>1.629717060883E12</v>
      </c>
      <c r="F41" s="8" t="b">
        <f t="shared" si="2"/>
        <v>1</v>
      </c>
      <c r="G41" s="9" t="s">
        <v>47</v>
      </c>
      <c r="H41" s="8">
        <v>640.0</v>
      </c>
      <c r="I41" s="8" t="s">
        <v>1703</v>
      </c>
      <c r="J41" s="10">
        <v>1.629717449727E12</v>
      </c>
      <c r="K41" s="8" t="b">
        <f t="shared" si="3"/>
        <v>1</v>
      </c>
      <c r="L41" s="9" t="s">
        <v>142</v>
      </c>
      <c r="M41" s="8">
        <v>251.0</v>
      </c>
      <c r="N41" s="8" t="s">
        <v>1704</v>
      </c>
      <c r="O41" s="10">
        <v>1.629717865586E12</v>
      </c>
      <c r="P41" s="8" t="b">
        <f t="shared" si="4"/>
        <v>1</v>
      </c>
      <c r="Q41" s="9" t="s">
        <v>47</v>
      </c>
      <c r="R41" s="8">
        <v>462.0</v>
      </c>
      <c r="S41" s="8" t="s">
        <v>1705</v>
      </c>
      <c r="T41" s="10">
        <v>1.629722787453E12</v>
      </c>
      <c r="U41" s="8" t="b">
        <f t="shared" si="5"/>
        <v>0</v>
      </c>
      <c r="V41" s="9" t="s">
        <v>49</v>
      </c>
      <c r="W41" s="8">
        <v>134.0</v>
      </c>
      <c r="X41" s="8" t="s">
        <v>1702</v>
      </c>
      <c r="Y41" s="10">
        <v>1.629723381661E12</v>
      </c>
      <c r="Z41" s="8" t="b">
        <f t="shared" si="6"/>
        <v>1</v>
      </c>
      <c r="AA41" s="9" t="s">
        <v>106</v>
      </c>
      <c r="AB41" s="8">
        <v>215.0</v>
      </c>
      <c r="AC41" s="8" t="s">
        <v>1697</v>
      </c>
      <c r="AD41" s="10">
        <v>1.62972401775E12</v>
      </c>
      <c r="AE41" s="8" t="b">
        <f t="shared" si="7"/>
        <v>1</v>
      </c>
      <c r="AF41" s="9" t="s">
        <v>47</v>
      </c>
      <c r="AG41" s="8">
        <v>158.0</v>
      </c>
      <c r="AH41" s="8" t="s">
        <v>1706</v>
      </c>
      <c r="AI41" s="10">
        <v>1.629729310149E12</v>
      </c>
      <c r="AJ41" s="8" t="b">
        <f t="shared" si="8"/>
        <v>1</v>
      </c>
      <c r="AK41" s="9" t="s">
        <v>100</v>
      </c>
      <c r="AL41" s="8">
        <v>412.0</v>
      </c>
      <c r="AM41" s="8" t="s">
        <v>1707</v>
      </c>
      <c r="AN41" s="10">
        <v>1.629729880013E12</v>
      </c>
      <c r="AO41" s="8" t="b">
        <f t="shared" si="9"/>
        <v>1</v>
      </c>
      <c r="AP41" s="9" t="s">
        <v>47</v>
      </c>
      <c r="AQ41" s="8">
        <v>203.0</v>
      </c>
      <c r="AR41" s="8" t="s">
        <v>1699</v>
      </c>
      <c r="AS41" s="10">
        <v>1.629730425663E12</v>
      </c>
    </row>
    <row r="42">
      <c r="A42" s="8" t="b">
        <f t="shared" si="1"/>
        <v>0</v>
      </c>
      <c r="B42" s="9" t="s">
        <v>49</v>
      </c>
      <c r="C42" s="8">
        <v>248.0</v>
      </c>
      <c r="D42" s="8" t="s">
        <v>1708</v>
      </c>
      <c r="E42" s="10">
        <v>1.629717061133E12</v>
      </c>
      <c r="F42" s="8" t="b">
        <f t="shared" si="2"/>
        <v>0</v>
      </c>
      <c r="G42" s="9" t="s">
        <v>582</v>
      </c>
      <c r="H42" s="8">
        <v>1351.0</v>
      </c>
      <c r="I42" s="8" t="s">
        <v>1709</v>
      </c>
      <c r="J42" s="10">
        <v>1.629717451093E12</v>
      </c>
      <c r="K42" s="8" t="b">
        <f t="shared" si="3"/>
        <v>1</v>
      </c>
      <c r="L42" s="9" t="s">
        <v>188</v>
      </c>
      <c r="M42" s="8">
        <v>75.0</v>
      </c>
      <c r="N42" s="8" t="s">
        <v>1704</v>
      </c>
      <c r="O42" s="10">
        <v>1.629717865663E12</v>
      </c>
      <c r="P42" s="8" t="b">
        <f t="shared" si="4"/>
        <v>0</v>
      </c>
      <c r="Q42" s="9" t="s">
        <v>137</v>
      </c>
      <c r="R42" s="8">
        <v>1978.0</v>
      </c>
      <c r="S42" s="8" t="s">
        <v>1710</v>
      </c>
      <c r="T42" s="10">
        <v>1.62972278943E12</v>
      </c>
      <c r="U42" s="8" t="b">
        <f t="shared" si="5"/>
        <v>0</v>
      </c>
      <c r="V42" s="9" t="s">
        <v>125</v>
      </c>
      <c r="W42" s="8">
        <v>220.0</v>
      </c>
      <c r="X42" s="8" t="s">
        <v>1702</v>
      </c>
      <c r="Y42" s="10">
        <v>1.629723381882E12</v>
      </c>
      <c r="Z42" s="8" t="b">
        <f t="shared" si="6"/>
        <v>1</v>
      </c>
      <c r="AA42" s="9" t="s">
        <v>37</v>
      </c>
      <c r="AB42" s="8">
        <v>259.0</v>
      </c>
      <c r="AC42" s="8" t="s">
        <v>1711</v>
      </c>
      <c r="AD42" s="10">
        <v>1.629724018013E12</v>
      </c>
      <c r="AE42" s="8" t="b">
        <f t="shared" si="7"/>
        <v>0</v>
      </c>
      <c r="AF42" s="9" t="s">
        <v>115</v>
      </c>
      <c r="AG42" s="8">
        <v>785.0</v>
      </c>
      <c r="AH42" s="8" t="s">
        <v>1706</v>
      </c>
      <c r="AI42" s="10">
        <v>1.629729310942E12</v>
      </c>
      <c r="AJ42" s="8" t="b">
        <f t="shared" si="8"/>
        <v>1</v>
      </c>
      <c r="AK42" s="9" t="s">
        <v>47</v>
      </c>
      <c r="AL42" s="8">
        <v>247.0</v>
      </c>
      <c r="AM42" s="8" t="s">
        <v>1707</v>
      </c>
      <c r="AN42" s="10">
        <v>1.629729880265E12</v>
      </c>
      <c r="AO42" s="8" t="b">
        <f t="shared" si="9"/>
        <v>0</v>
      </c>
      <c r="AP42" s="9" t="s">
        <v>139</v>
      </c>
      <c r="AQ42" s="8">
        <v>1629.0</v>
      </c>
      <c r="AR42" s="8" t="s">
        <v>1712</v>
      </c>
      <c r="AS42" s="10">
        <v>1.62973042729E12</v>
      </c>
    </row>
    <row r="43">
      <c r="A43" s="8" t="b">
        <f t="shared" si="1"/>
        <v>0</v>
      </c>
      <c r="B43" s="9" t="s">
        <v>125</v>
      </c>
      <c r="C43" s="8">
        <v>171.0</v>
      </c>
      <c r="D43" s="8" t="s">
        <v>1708</v>
      </c>
      <c r="E43" s="10">
        <v>1.629717061305E12</v>
      </c>
      <c r="F43" s="8" t="b">
        <f t="shared" si="2"/>
        <v>1</v>
      </c>
      <c r="G43" s="9" t="s">
        <v>47</v>
      </c>
      <c r="H43" s="8">
        <v>632.0</v>
      </c>
      <c r="I43" s="8" t="s">
        <v>1709</v>
      </c>
      <c r="J43" s="10">
        <v>1.629717451707E12</v>
      </c>
      <c r="K43" s="8" t="b">
        <f t="shared" si="3"/>
        <v>1</v>
      </c>
      <c r="L43" s="9" t="s">
        <v>47</v>
      </c>
      <c r="M43" s="8">
        <v>403.0</v>
      </c>
      <c r="N43" s="8" t="s">
        <v>1713</v>
      </c>
      <c r="O43" s="10">
        <v>1.629717866066E12</v>
      </c>
      <c r="P43" s="8" t="b">
        <f t="shared" si="4"/>
        <v>1</v>
      </c>
      <c r="Q43" s="9" t="s">
        <v>142</v>
      </c>
      <c r="R43" s="8">
        <v>565.0</v>
      </c>
      <c r="S43" s="8" t="s">
        <v>1710</v>
      </c>
      <c r="T43" s="10">
        <v>1.629722789998E12</v>
      </c>
      <c r="U43" s="8" t="b">
        <f t="shared" si="5"/>
        <v>0</v>
      </c>
      <c r="V43" s="9" t="s">
        <v>131</v>
      </c>
      <c r="W43" s="8">
        <v>165.0</v>
      </c>
      <c r="X43" s="8" t="s">
        <v>1714</v>
      </c>
      <c r="Y43" s="10">
        <v>1.629723382046E12</v>
      </c>
      <c r="Z43" s="8" t="b">
        <f t="shared" si="6"/>
        <v>1</v>
      </c>
      <c r="AA43" s="9" t="s">
        <v>47</v>
      </c>
      <c r="AB43" s="8">
        <v>230.0</v>
      </c>
      <c r="AC43" s="8" t="s">
        <v>1711</v>
      </c>
      <c r="AD43" s="10">
        <v>1.629724018239E12</v>
      </c>
      <c r="AE43" s="8" t="b">
        <f t="shared" si="7"/>
        <v>0</v>
      </c>
      <c r="AF43" s="9" t="s">
        <v>49</v>
      </c>
      <c r="AG43" s="8">
        <v>226.0</v>
      </c>
      <c r="AH43" s="8" t="s">
        <v>1715</v>
      </c>
      <c r="AI43" s="10">
        <v>1.629729311164E12</v>
      </c>
      <c r="AJ43" s="8" t="b">
        <f t="shared" si="8"/>
        <v>1</v>
      </c>
      <c r="AK43" s="9" t="s">
        <v>106</v>
      </c>
      <c r="AL43" s="8">
        <v>479.0</v>
      </c>
      <c r="AM43" s="8" t="s">
        <v>1707</v>
      </c>
      <c r="AN43" s="10">
        <v>1.629729880737E12</v>
      </c>
      <c r="AO43" s="8" t="b">
        <f t="shared" si="9"/>
        <v>1</v>
      </c>
      <c r="AP43" s="9" t="s">
        <v>145</v>
      </c>
      <c r="AQ43" s="8">
        <v>1322.0</v>
      </c>
      <c r="AR43" s="8" t="s">
        <v>1716</v>
      </c>
      <c r="AS43" s="10">
        <v>1.629730428614E12</v>
      </c>
    </row>
    <row r="44">
      <c r="A44" s="8" t="b">
        <f t="shared" si="1"/>
        <v>0</v>
      </c>
      <c r="B44" s="9" t="s">
        <v>131</v>
      </c>
      <c r="C44" s="8">
        <v>177.0</v>
      </c>
      <c r="D44" s="8" t="s">
        <v>1708</v>
      </c>
      <c r="E44" s="10">
        <v>1.629717061478E12</v>
      </c>
      <c r="F44" s="8" t="b">
        <f t="shared" si="2"/>
        <v>0</v>
      </c>
      <c r="G44" s="9" t="s">
        <v>134</v>
      </c>
      <c r="H44" s="8">
        <v>415.0</v>
      </c>
      <c r="I44" s="8" t="s">
        <v>1717</v>
      </c>
      <c r="J44" s="10">
        <v>1.629717452123E12</v>
      </c>
      <c r="K44" s="8" t="b">
        <f t="shared" si="3"/>
        <v>1</v>
      </c>
      <c r="L44" s="9" t="s">
        <v>106</v>
      </c>
      <c r="M44" s="8">
        <v>556.0</v>
      </c>
      <c r="N44" s="8" t="s">
        <v>1713</v>
      </c>
      <c r="O44" s="10">
        <v>1.62971786662E12</v>
      </c>
      <c r="P44" s="8" t="b">
        <f t="shared" si="4"/>
        <v>1</v>
      </c>
      <c r="Q44" s="9" t="s">
        <v>153</v>
      </c>
      <c r="R44" s="8">
        <v>451.0</v>
      </c>
      <c r="S44" s="8" t="s">
        <v>1718</v>
      </c>
      <c r="T44" s="10">
        <v>1.629722790448E12</v>
      </c>
      <c r="U44" s="8" t="b">
        <f t="shared" si="5"/>
        <v>1</v>
      </c>
      <c r="V44" s="9" t="s">
        <v>47</v>
      </c>
      <c r="W44" s="8">
        <v>201.0</v>
      </c>
      <c r="X44" s="8" t="s">
        <v>1714</v>
      </c>
      <c r="Y44" s="10">
        <v>1.629723382247E12</v>
      </c>
      <c r="Z44" s="8" t="b">
        <f t="shared" si="6"/>
        <v>0</v>
      </c>
      <c r="AA44" s="9" t="s">
        <v>115</v>
      </c>
      <c r="AB44" s="8">
        <v>323.0</v>
      </c>
      <c r="AC44" s="8" t="s">
        <v>1711</v>
      </c>
      <c r="AD44" s="10">
        <v>1.629724018577E12</v>
      </c>
      <c r="AE44" s="8" t="b">
        <f t="shared" si="7"/>
        <v>0</v>
      </c>
      <c r="AF44" s="9" t="s">
        <v>115</v>
      </c>
      <c r="AG44" s="8">
        <v>341.0</v>
      </c>
      <c r="AH44" s="8" t="s">
        <v>1715</v>
      </c>
      <c r="AI44" s="10">
        <v>1.629729311511E12</v>
      </c>
      <c r="AJ44" s="8" t="b">
        <f t="shared" si="8"/>
        <v>1</v>
      </c>
      <c r="AK44" s="9" t="s">
        <v>92</v>
      </c>
      <c r="AL44" s="8">
        <v>110.0</v>
      </c>
      <c r="AM44" s="8" t="s">
        <v>1707</v>
      </c>
      <c r="AN44" s="10">
        <v>1.629729880848E12</v>
      </c>
      <c r="AO44" s="8" t="b">
        <f t="shared" si="9"/>
        <v>1</v>
      </c>
      <c r="AP44" s="9" t="s">
        <v>153</v>
      </c>
      <c r="AQ44" s="8">
        <v>208.0</v>
      </c>
      <c r="AR44" s="8" t="s">
        <v>1716</v>
      </c>
      <c r="AS44" s="10">
        <v>1.629730428824E12</v>
      </c>
    </row>
    <row r="45">
      <c r="A45" s="8" t="b">
        <f t="shared" si="1"/>
        <v>1</v>
      </c>
      <c r="B45" s="9" t="s">
        <v>47</v>
      </c>
      <c r="C45" s="8">
        <v>362.0</v>
      </c>
      <c r="D45" s="8" t="s">
        <v>1708</v>
      </c>
      <c r="E45" s="10">
        <v>1.629717061858E12</v>
      </c>
      <c r="F45" s="8" t="b">
        <f t="shared" si="2"/>
        <v>1</v>
      </c>
      <c r="G45" s="9" t="s">
        <v>142</v>
      </c>
      <c r="H45" s="8">
        <v>987.0</v>
      </c>
      <c r="I45" s="8" t="s">
        <v>1719</v>
      </c>
      <c r="J45" s="10">
        <v>1.629717453113E12</v>
      </c>
      <c r="K45" s="8" t="b">
        <f t="shared" si="3"/>
        <v>1</v>
      </c>
      <c r="L45" s="9" t="s">
        <v>37</v>
      </c>
      <c r="M45" s="8">
        <v>438.0</v>
      </c>
      <c r="N45" s="8" t="s">
        <v>1720</v>
      </c>
      <c r="O45" s="10">
        <v>1.629717867058E12</v>
      </c>
      <c r="P45" s="8" t="b">
        <f t="shared" si="4"/>
        <v>1</v>
      </c>
      <c r="Q45" s="9" t="s">
        <v>47</v>
      </c>
      <c r="R45" s="8">
        <v>529.0</v>
      </c>
      <c r="S45" s="8" t="s">
        <v>1718</v>
      </c>
      <c r="T45" s="10">
        <v>1.629722790984E12</v>
      </c>
      <c r="U45" s="8" t="b">
        <f t="shared" si="5"/>
        <v>0</v>
      </c>
      <c r="V45" s="9" t="s">
        <v>139</v>
      </c>
      <c r="W45" s="8">
        <v>1046.0</v>
      </c>
      <c r="X45" s="8" t="s">
        <v>1721</v>
      </c>
      <c r="Y45" s="10">
        <v>1.629723383297E12</v>
      </c>
      <c r="Z45" s="8" t="b">
        <f t="shared" si="6"/>
        <v>0</v>
      </c>
      <c r="AA45" s="9" t="s">
        <v>13</v>
      </c>
      <c r="AB45" s="8">
        <v>351.0</v>
      </c>
      <c r="AC45" s="8" t="s">
        <v>1711</v>
      </c>
      <c r="AD45" s="10">
        <v>1.629724018917E12</v>
      </c>
      <c r="AE45" s="8" t="b">
        <f t="shared" si="7"/>
        <v>0</v>
      </c>
      <c r="AF45" s="9" t="s">
        <v>13</v>
      </c>
      <c r="AG45" s="8">
        <v>165.0</v>
      </c>
      <c r="AH45" s="8" t="s">
        <v>1715</v>
      </c>
      <c r="AI45" s="10">
        <v>1.629729311683E12</v>
      </c>
      <c r="AJ45" s="8" t="b">
        <f t="shared" si="8"/>
        <v>1</v>
      </c>
      <c r="AK45" s="9" t="s">
        <v>106</v>
      </c>
      <c r="AL45" s="8">
        <v>319.0</v>
      </c>
      <c r="AM45" s="8" t="s">
        <v>1722</v>
      </c>
      <c r="AN45" s="10">
        <v>1.629729881163E12</v>
      </c>
      <c r="AO45" s="8" t="b">
        <f t="shared" si="9"/>
        <v>1</v>
      </c>
      <c r="AP45" s="9" t="s">
        <v>47</v>
      </c>
      <c r="AQ45" s="8">
        <v>413.0</v>
      </c>
      <c r="AR45" s="8" t="s">
        <v>1723</v>
      </c>
      <c r="AS45" s="10">
        <v>1.629730429235E12</v>
      </c>
    </row>
    <row r="46">
      <c r="A46" s="8" t="b">
        <f t="shared" si="1"/>
        <v>0</v>
      </c>
      <c r="B46" s="9" t="s">
        <v>134</v>
      </c>
      <c r="C46" s="8">
        <v>1838.0</v>
      </c>
      <c r="D46" s="8" t="s">
        <v>1724</v>
      </c>
      <c r="E46" s="10">
        <v>1.62971706368E12</v>
      </c>
      <c r="F46" s="8" t="b">
        <f t="shared" si="2"/>
        <v>1</v>
      </c>
      <c r="G46" s="9" t="s">
        <v>146</v>
      </c>
      <c r="H46" s="8">
        <v>384.0</v>
      </c>
      <c r="I46" s="8" t="s">
        <v>1719</v>
      </c>
      <c r="J46" s="10">
        <v>1.629717453494E12</v>
      </c>
      <c r="K46" s="8" t="b">
        <f t="shared" si="3"/>
        <v>1</v>
      </c>
      <c r="L46" s="9" t="s">
        <v>47</v>
      </c>
      <c r="M46" s="8">
        <v>489.0</v>
      </c>
      <c r="N46" s="8" t="s">
        <v>1720</v>
      </c>
      <c r="O46" s="10">
        <v>1.629717867547E12</v>
      </c>
      <c r="P46" s="8" t="b">
        <f t="shared" si="4"/>
        <v>1</v>
      </c>
      <c r="Q46" s="9" t="s">
        <v>106</v>
      </c>
      <c r="R46" s="8">
        <v>607.0</v>
      </c>
      <c r="S46" s="8" t="s">
        <v>1725</v>
      </c>
      <c r="T46" s="10">
        <v>1.629722791584E12</v>
      </c>
      <c r="U46" s="8" t="b">
        <f t="shared" si="5"/>
        <v>1</v>
      </c>
      <c r="V46" s="9" t="s">
        <v>142</v>
      </c>
      <c r="W46" s="8">
        <v>435.0</v>
      </c>
      <c r="X46" s="8" t="s">
        <v>1721</v>
      </c>
      <c r="Y46" s="10">
        <v>1.629723383729E12</v>
      </c>
      <c r="Z46" s="8" t="b">
        <f t="shared" si="6"/>
        <v>0</v>
      </c>
      <c r="AA46" s="9" t="s">
        <v>49</v>
      </c>
      <c r="AB46" s="8">
        <v>125.0</v>
      </c>
      <c r="AC46" s="8" t="s">
        <v>1726</v>
      </c>
      <c r="AD46" s="10">
        <v>1.629724019036E12</v>
      </c>
      <c r="AE46" s="8" t="b">
        <f t="shared" si="7"/>
        <v>0</v>
      </c>
      <c r="AF46" s="9" t="s">
        <v>49</v>
      </c>
      <c r="AG46" s="8">
        <v>72.0</v>
      </c>
      <c r="AH46" s="8" t="s">
        <v>1715</v>
      </c>
      <c r="AI46" s="10">
        <v>1.629729311746E12</v>
      </c>
      <c r="AJ46" s="8" t="b">
        <f t="shared" si="8"/>
        <v>1</v>
      </c>
      <c r="AK46" s="9" t="s">
        <v>37</v>
      </c>
      <c r="AL46" s="8">
        <v>248.0</v>
      </c>
      <c r="AM46" s="8" t="s">
        <v>1722</v>
      </c>
      <c r="AN46" s="10">
        <v>1.629729881411E12</v>
      </c>
      <c r="AO46" s="8" t="b">
        <f t="shared" si="9"/>
        <v>1</v>
      </c>
      <c r="AP46" s="9" t="s">
        <v>106</v>
      </c>
      <c r="AQ46" s="8">
        <v>539.0</v>
      </c>
      <c r="AR46" s="8" t="s">
        <v>1723</v>
      </c>
      <c r="AS46" s="10">
        <v>1.629730429775E12</v>
      </c>
    </row>
    <row r="47">
      <c r="A47" s="8" t="b">
        <f t="shared" si="1"/>
        <v>1</v>
      </c>
      <c r="B47" s="9" t="s">
        <v>142</v>
      </c>
      <c r="C47" s="8">
        <v>285.0</v>
      </c>
      <c r="D47" s="8" t="s">
        <v>1724</v>
      </c>
      <c r="E47" s="10">
        <v>1.629717063967E12</v>
      </c>
      <c r="F47" s="8" t="b">
        <f t="shared" si="2"/>
        <v>1</v>
      </c>
      <c r="G47" s="9" t="s">
        <v>47</v>
      </c>
      <c r="H47" s="8">
        <v>313.0</v>
      </c>
      <c r="I47" s="8" t="s">
        <v>1719</v>
      </c>
      <c r="J47" s="10">
        <v>1.629717453807E12</v>
      </c>
      <c r="K47" s="8" t="b">
        <f t="shared" si="3"/>
        <v>1</v>
      </c>
      <c r="L47" s="9" t="s">
        <v>220</v>
      </c>
      <c r="M47" s="8">
        <v>3000.0</v>
      </c>
      <c r="N47" s="8" t="s">
        <v>1727</v>
      </c>
      <c r="O47" s="10">
        <v>1.629717870562E12</v>
      </c>
      <c r="P47" s="8" t="b">
        <f t="shared" si="4"/>
        <v>1</v>
      </c>
      <c r="Q47" s="9" t="s">
        <v>37</v>
      </c>
      <c r="R47" s="8">
        <v>320.0</v>
      </c>
      <c r="S47" s="8" t="s">
        <v>1725</v>
      </c>
      <c r="T47" s="10">
        <v>1.629722791902E12</v>
      </c>
      <c r="U47" s="8" t="b">
        <f t="shared" si="5"/>
        <v>1</v>
      </c>
      <c r="V47" s="9" t="s">
        <v>142</v>
      </c>
      <c r="W47" s="8">
        <v>117.0</v>
      </c>
      <c r="X47" s="8" t="s">
        <v>1721</v>
      </c>
      <c r="Y47" s="10">
        <v>1.629723383848E12</v>
      </c>
      <c r="Z47" s="8" t="b">
        <f t="shared" si="6"/>
        <v>0</v>
      </c>
      <c r="AA47" s="9" t="s">
        <v>125</v>
      </c>
      <c r="AB47" s="8">
        <v>186.0</v>
      </c>
      <c r="AC47" s="8" t="s">
        <v>1726</v>
      </c>
      <c r="AD47" s="10">
        <v>1.629724019224E12</v>
      </c>
      <c r="AE47" s="8" t="b">
        <f t="shared" si="7"/>
        <v>0</v>
      </c>
      <c r="AF47" s="9" t="s">
        <v>125</v>
      </c>
      <c r="AG47" s="8">
        <v>234.0</v>
      </c>
      <c r="AH47" s="8" t="s">
        <v>1715</v>
      </c>
      <c r="AI47" s="10">
        <v>1.629729311975E12</v>
      </c>
      <c r="AJ47" s="8" t="b">
        <f t="shared" si="8"/>
        <v>1</v>
      </c>
      <c r="AK47" s="9" t="s">
        <v>47</v>
      </c>
      <c r="AL47" s="8">
        <v>181.0</v>
      </c>
      <c r="AM47" s="8" t="s">
        <v>1722</v>
      </c>
      <c r="AN47" s="10">
        <v>1.629729881594E12</v>
      </c>
      <c r="AO47" s="8" t="b">
        <f t="shared" si="9"/>
        <v>1</v>
      </c>
      <c r="AP47" s="9" t="s">
        <v>37</v>
      </c>
      <c r="AQ47" s="8">
        <v>305.0</v>
      </c>
      <c r="AR47" s="8" t="s">
        <v>1728</v>
      </c>
      <c r="AS47" s="10">
        <v>1.62973043008E12</v>
      </c>
    </row>
    <row r="48">
      <c r="A48" s="8" t="b">
        <f t="shared" si="1"/>
        <v>1</v>
      </c>
      <c r="B48" s="9" t="s">
        <v>142</v>
      </c>
      <c r="C48" s="8">
        <v>118.0</v>
      </c>
      <c r="D48" s="8" t="s">
        <v>1729</v>
      </c>
      <c r="E48" s="10">
        <v>1.629717064084E12</v>
      </c>
      <c r="F48" s="8" t="b">
        <f t="shared" si="2"/>
        <v>1</v>
      </c>
      <c r="G48" s="9" t="s">
        <v>106</v>
      </c>
      <c r="H48" s="8">
        <v>392.0</v>
      </c>
      <c r="I48" s="8" t="s">
        <v>1730</v>
      </c>
      <c r="J48" s="10">
        <v>1.629717454201E12</v>
      </c>
      <c r="K48" s="8" t="b">
        <f t="shared" si="3"/>
        <v>1</v>
      </c>
      <c r="L48" s="9" t="s">
        <v>176</v>
      </c>
      <c r="M48" s="8">
        <v>1230.0</v>
      </c>
      <c r="N48" s="8" t="s">
        <v>1731</v>
      </c>
      <c r="O48" s="10">
        <v>1.629717871778E12</v>
      </c>
      <c r="P48" s="8" t="b">
        <f t="shared" si="4"/>
        <v>1</v>
      </c>
      <c r="Q48" s="9" t="s">
        <v>47</v>
      </c>
      <c r="R48" s="8">
        <v>348.0</v>
      </c>
      <c r="S48" s="8" t="s">
        <v>1732</v>
      </c>
      <c r="T48" s="10">
        <v>1.62972279225E12</v>
      </c>
      <c r="U48" s="8" t="b">
        <f t="shared" si="5"/>
        <v>1</v>
      </c>
      <c r="V48" s="9" t="s">
        <v>47</v>
      </c>
      <c r="W48" s="8">
        <v>227.0</v>
      </c>
      <c r="X48" s="8" t="s">
        <v>1733</v>
      </c>
      <c r="Y48" s="10">
        <v>1.629723384075E12</v>
      </c>
      <c r="Z48" s="8" t="b">
        <f t="shared" si="6"/>
        <v>0</v>
      </c>
      <c r="AA48" s="9" t="s">
        <v>131</v>
      </c>
      <c r="AB48" s="8">
        <v>173.0</v>
      </c>
      <c r="AC48" s="8" t="s">
        <v>1726</v>
      </c>
      <c r="AD48" s="10">
        <v>1.629724019401E12</v>
      </c>
      <c r="AE48" s="8" t="b">
        <f t="shared" si="7"/>
        <v>0</v>
      </c>
      <c r="AF48" s="9" t="s">
        <v>131</v>
      </c>
      <c r="AG48" s="8">
        <v>428.0</v>
      </c>
      <c r="AH48" s="8" t="s">
        <v>1734</v>
      </c>
      <c r="AI48" s="10">
        <v>1.629729312401E12</v>
      </c>
      <c r="AJ48" s="8" t="b">
        <f t="shared" si="8"/>
        <v>0</v>
      </c>
      <c r="AK48" s="9" t="s">
        <v>115</v>
      </c>
      <c r="AL48" s="8">
        <v>4052.0</v>
      </c>
      <c r="AM48" s="8" t="s">
        <v>1735</v>
      </c>
      <c r="AN48" s="10">
        <v>1.629729885645E12</v>
      </c>
      <c r="AO48" s="8" t="b">
        <f t="shared" si="9"/>
        <v>1</v>
      </c>
      <c r="AP48" s="9" t="s">
        <v>47</v>
      </c>
      <c r="AQ48" s="8">
        <v>195.0</v>
      </c>
      <c r="AR48" s="8" t="s">
        <v>1728</v>
      </c>
      <c r="AS48" s="10">
        <v>1.629730430271E12</v>
      </c>
    </row>
    <row r="49">
      <c r="A49" s="8" t="b">
        <f t="shared" si="1"/>
        <v>1</v>
      </c>
      <c r="B49" s="9" t="s">
        <v>47</v>
      </c>
      <c r="C49" s="8">
        <v>211.0</v>
      </c>
      <c r="D49" s="8" t="s">
        <v>1729</v>
      </c>
      <c r="E49" s="10">
        <v>1.629717064294E12</v>
      </c>
      <c r="F49" s="8" t="b">
        <f t="shared" si="2"/>
        <v>1</v>
      </c>
      <c r="G49" s="9" t="s">
        <v>37</v>
      </c>
      <c r="H49" s="8">
        <v>140.0</v>
      </c>
      <c r="I49" s="8" t="s">
        <v>1730</v>
      </c>
      <c r="J49" s="10">
        <v>1.629717454341E12</v>
      </c>
      <c r="K49" s="8" t="b">
        <f t="shared" si="3"/>
        <v>1</v>
      </c>
      <c r="L49" s="9" t="s">
        <v>142</v>
      </c>
      <c r="M49" s="8">
        <v>503.0</v>
      </c>
      <c r="N49" s="8" t="s">
        <v>1736</v>
      </c>
      <c r="O49" s="10">
        <v>1.629717872286E12</v>
      </c>
      <c r="P49" s="8" t="b">
        <f t="shared" si="4"/>
        <v>1</v>
      </c>
      <c r="Q49" s="9" t="s">
        <v>146</v>
      </c>
      <c r="R49" s="8">
        <v>3075.0</v>
      </c>
      <c r="S49" s="8" t="s">
        <v>1737</v>
      </c>
      <c r="T49" s="10">
        <v>1.629722795334E12</v>
      </c>
      <c r="U49" s="8" t="b">
        <f t="shared" si="5"/>
        <v>1</v>
      </c>
      <c r="V49" s="9" t="s">
        <v>106</v>
      </c>
      <c r="W49" s="8">
        <v>1811.0</v>
      </c>
      <c r="X49" s="8" t="s">
        <v>1738</v>
      </c>
      <c r="Y49" s="10">
        <v>1.629723385886E12</v>
      </c>
      <c r="Z49" s="8" t="b">
        <f t="shared" si="6"/>
        <v>1</v>
      </c>
      <c r="AA49" s="9" t="s">
        <v>47</v>
      </c>
      <c r="AB49" s="8">
        <v>204.0</v>
      </c>
      <c r="AC49" s="8" t="s">
        <v>1726</v>
      </c>
      <c r="AD49" s="10">
        <v>1.629724019602E12</v>
      </c>
      <c r="AE49" s="8" t="b">
        <f t="shared" si="7"/>
        <v>1</v>
      </c>
      <c r="AF49" s="9" t="s">
        <v>47</v>
      </c>
      <c r="AG49" s="8">
        <v>352.0</v>
      </c>
      <c r="AH49" s="8" t="s">
        <v>1734</v>
      </c>
      <c r="AI49" s="10">
        <v>1.629729312753E12</v>
      </c>
      <c r="AJ49" s="8" t="b">
        <f t="shared" si="8"/>
        <v>0</v>
      </c>
      <c r="AK49" s="9" t="s">
        <v>13</v>
      </c>
      <c r="AL49" s="8">
        <v>108.0</v>
      </c>
      <c r="AM49" s="8" t="s">
        <v>1735</v>
      </c>
      <c r="AN49" s="10">
        <v>1.629729885757E12</v>
      </c>
      <c r="AO49" s="8" t="b">
        <f t="shared" si="9"/>
        <v>1</v>
      </c>
      <c r="AP49" s="9" t="s">
        <v>145</v>
      </c>
      <c r="AQ49" s="8">
        <v>3268.0</v>
      </c>
      <c r="AR49" s="8" t="s">
        <v>1739</v>
      </c>
      <c r="AS49" s="10">
        <v>1.629730433552E12</v>
      </c>
    </row>
    <row r="50">
      <c r="A50" s="8" t="b">
        <f t="shared" si="1"/>
        <v>0</v>
      </c>
      <c r="B50" s="9" t="s">
        <v>13</v>
      </c>
      <c r="C50" s="8">
        <v>1345.0</v>
      </c>
      <c r="D50" s="8" t="s">
        <v>1740</v>
      </c>
      <c r="E50" s="10">
        <v>1.62971706564E12</v>
      </c>
      <c r="F50" s="8" t="b">
        <f t="shared" si="2"/>
        <v>1</v>
      </c>
      <c r="G50" s="9" t="s">
        <v>47</v>
      </c>
      <c r="H50" s="8">
        <v>373.0</v>
      </c>
      <c r="I50" s="8" t="s">
        <v>1730</v>
      </c>
      <c r="J50" s="10">
        <v>1.629717454722E12</v>
      </c>
      <c r="K50" s="8" t="b">
        <f t="shared" si="3"/>
        <v>1</v>
      </c>
      <c r="L50" s="9" t="s">
        <v>188</v>
      </c>
      <c r="M50" s="8">
        <v>130.0</v>
      </c>
      <c r="N50" s="8" t="s">
        <v>1736</v>
      </c>
      <c r="O50" s="10">
        <v>1.629717872419E12</v>
      </c>
      <c r="P50" s="8" t="b">
        <f t="shared" si="4"/>
        <v>1</v>
      </c>
      <c r="Q50" s="9" t="s">
        <v>176</v>
      </c>
      <c r="R50" s="8">
        <v>1046.0</v>
      </c>
      <c r="S50" s="8" t="s">
        <v>1741</v>
      </c>
      <c r="T50" s="10">
        <v>1.629722796386E12</v>
      </c>
      <c r="U50" s="8" t="b">
        <f t="shared" si="5"/>
        <v>1</v>
      </c>
      <c r="V50" s="9" t="s">
        <v>37</v>
      </c>
      <c r="W50" s="8">
        <v>264.0</v>
      </c>
      <c r="X50" s="8" t="s">
        <v>1742</v>
      </c>
      <c r="Y50" s="10">
        <v>1.629723386147E12</v>
      </c>
      <c r="Z50" s="8" t="b">
        <f t="shared" si="6"/>
        <v>0</v>
      </c>
      <c r="AA50" s="9" t="s">
        <v>134</v>
      </c>
      <c r="AB50" s="8">
        <v>973.0</v>
      </c>
      <c r="AC50" s="8" t="s">
        <v>1743</v>
      </c>
      <c r="AD50" s="10">
        <v>1.629724020586E12</v>
      </c>
      <c r="AE50" s="8" t="b">
        <f t="shared" si="7"/>
        <v>0</v>
      </c>
      <c r="AF50" s="9" t="s">
        <v>137</v>
      </c>
      <c r="AG50" s="8">
        <v>1312.0</v>
      </c>
      <c r="AH50" s="8" t="s">
        <v>1744</v>
      </c>
      <c r="AI50" s="10">
        <v>1.629729314065E12</v>
      </c>
      <c r="AJ50" s="8" t="b">
        <f t="shared" si="8"/>
        <v>0</v>
      </c>
      <c r="AK50" s="9" t="s">
        <v>49</v>
      </c>
      <c r="AL50" s="8">
        <v>126.0</v>
      </c>
      <c r="AM50" s="8" t="s">
        <v>1735</v>
      </c>
      <c r="AN50" s="10">
        <v>1.629729885877E12</v>
      </c>
      <c r="AO50" s="8" t="b">
        <f t="shared" si="9"/>
        <v>1</v>
      </c>
      <c r="AP50" s="9" t="s">
        <v>1745</v>
      </c>
      <c r="AQ50" s="8">
        <v>780.0</v>
      </c>
      <c r="AR50" s="8" t="s">
        <v>1746</v>
      </c>
      <c r="AS50" s="10">
        <v>1.62973043432E12</v>
      </c>
    </row>
    <row r="51">
      <c r="A51" s="8" t="b">
        <f t="shared" si="1"/>
        <v>1</v>
      </c>
      <c r="B51" s="9" t="s">
        <v>47</v>
      </c>
      <c r="C51" s="8">
        <v>640.0</v>
      </c>
      <c r="D51" s="8" t="s">
        <v>1747</v>
      </c>
      <c r="E51" s="10">
        <v>1.629717066281E12</v>
      </c>
      <c r="F51" s="8" t="b">
        <f t="shared" si="2"/>
        <v>1</v>
      </c>
      <c r="G51" s="9" t="s">
        <v>170</v>
      </c>
      <c r="H51" s="8">
        <v>3843.0</v>
      </c>
      <c r="I51" s="8" t="s">
        <v>1748</v>
      </c>
      <c r="J51" s="10">
        <v>1.629717458559E12</v>
      </c>
      <c r="K51" s="8" t="b">
        <f t="shared" si="3"/>
        <v>1</v>
      </c>
      <c r="L51" s="9" t="s">
        <v>47</v>
      </c>
      <c r="M51" s="8">
        <v>293.0</v>
      </c>
      <c r="N51" s="8" t="s">
        <v>1736</v>
      </c>
      <c r="O51" s="10">
        <v>1.629717872705E12</v>
      </c>
      <c r="P51" s="8" t="b">
        <f t="shared" si="4"/>
        <v>1</v>
      </c>
      <c r="Q51" s="9" t="s">
        <v>145</v>
      </c>
      <c r="R51" s="8">
        <v>451.0</v>
      </c>
      <c r="S51" s="8" t="s">
        <v>1741</v>
      </c>
      <c r="T51" s="10">
        <v>1.629722796825E12</v>
      </c>
      <c r="U51" s="8" t="b">
        <f t="shared" si="5"/>
        <v>1</v>
      </c>
      <c r="V51" s="9" t="s">
        <v>47</v>
      </c>
      <c r="W51" s="8">
        <v>186.0</v>
      </c>
      <c r="X51" s="8" t="s">
        <v>1742</v>
      </c>
      <c r="Y51" s="10">
        <v>1.629723386336E12</v>
      </c>
      <c r="Z51" s="8" t="b">
        <f t="shared" si="6"/>
        <v>1</v>
      </c>
      <c r="AA51" s="9" t="s">
        <v>142</v>
      </c>
      <c r="AB51" s="8">
        <v>331.0</v>
      </c>
      <c r="AC51" s="8" t="s">
        <v>1743</v>
      </c>
      <c r="AD51" s="10">
        <v>1.629724020908E12</v>
      </c>
      <c r="AE51" s="8" t="b">
        <f t="shared" si="7"/>
        <v>1</v>
      </c>
      <c r="AF51" s="9" t="s">
        <v>145</v>
      </c>
      <c r="AG51" s="8">
        <v>275.0</v>
      </c>
      <c r="AH51" s="8" t="s">
        <v>1744</v>
      </c>
      <c r="AI51" s="10">
        <v>1.629729314345E12</v>
      </c>
      <c r="AJ51" s="8" t="b">
        <f t="shared" si="8"/>
        <v>0</v>
      </c>
      <c r="AK51" s="9" t="s">
        <v>125</v>
      </c>
      <c r="AL51" s="8">
        <v>134.0</v>
      </c>
      <c r="AM51" s="8" t="s">
        <v>1749</v>
      </c>
      <c r="AN51" s="10">
        <v>1.629729886013E12</v>
      </c>
      <c r="AO51" s="8" t="b">
        <f t="shared" si="9"/>
        <v>1</v>
      </c>
      <c r="AP51" s="9" t="s">
        <v>145</v>
      </c>
      <c r="AQ51" s="8">
        <v>420.0</v>
      </c>
      <c r="AR51" s="8" t="s">
        <v>1746</v>
      </c>
      <c r="AS51" s="10">
        <v>1.629730434746E12</v>
      </c>
    </row>
    <row r="52">
      <c r="A52" s="8" t="b">
        <f t="shared" si="1"/>
        <v>1</v>
      </c>
      <c r="B52" s="9" t="s">
        <v>106</v>
      </c>
      <c r="C52" s="8">
        <v>596.0</v>
      </c>
      <c r="D52" s="8" t="s">
        <v>1747</v>
      </c>
      <c r="E52" s="10">
        <v>1.629717066875E12</v>
      </c>
      <c r="F52" s="8" t="b">
        <f t="shared" si="2"/>
        <v>1</v>
      </c>
      <c r="G52" s="9" t="s">
        <v>176</v>
      </c>
      <c r="H52" s="8">
        <v>1068.0</v>
      </c>
      <c r="I52" s="8" t="s">
        <v>1750</v>
      </c>
      <c r="J52" s="10">
        <v>1.629717459626E12</v>
      </c>
      <c r="K52" s="8" t="b">
        <f t="shared" si="3"/>
        <v>1</v>
      </c>
      <c r="L52" s="9" t="s">
        <v>195</v>
      </c>
      <c r="M52" s="8">
        <v>244.0</v>
      </c>
      <c r="N52" s="8" t="s">
        <v>1736</v>
      </c>
      <c r="O52" s="10">
        <v>1.629717872948E12</v>
      </c>
      <c r="P52" s="8" t="b">
        <f t="shared" si="4"/>
        <v>1</v>
      </c>
      <c r="Q52" s="9" t="s">
        <v>188</v>
      </c>
      <c r="R52" s="8">
        <v>105.0</v>
      </c>
      <c r="S52" s="8" t="s">
        <v>1741</v>
      </c>
      <c r="T52" s="10">
        <v>1.629722796936E12</v>
      </c>
      <c r="U52" s="8" t="b">
        <f t="shared" si="5"/>
        <v>1</v>
      </c>
      <c r="V52" s="9" t="s">
        <v>149</v>
      </c>
      <c r="W52" s="8">
        <v>5581.0</v>
      </c>
      <c r="X52" s="8" t="s">
        <v>1751</v>
      </c>
      <c r="Y52" s="10">
        <v>1.629723391917E12</v>
      </c>
      <c r="Z52" s="8" t="b">
        <f t="shared" si="6"/>
        <v>1</v>
      </c>
      <c r="AA52" s="9" t="s">
        <v>149</v>
      </c>
      <c r="AB52" s="8">
        <v>477.0</v>
      </c>
      <c r="AC52" s="8" t="s">
        <v>1752</v>
      </c>
      <c r="AD52" s="10">
        <v>1.629724021383E12</v>
      </c>
      <c r="AE52" s="8" t="b">
        <f t="shared" si="7"/>
        <v>1</v>
      </c>
      <c r="AF52" s="9" t="s">
        <v>146</v>
      </c>
      <c r="AG52" s="8">
        <v>523.0</v>
      </c>
      <c r="AH52" s="8" t="s">
        <v>1744</v>
      </c>
      <c r="AI52" s="10">
        <v>1.629729314865E12</v>
      </c>
      <c r="AJ52" s="8" t="b">
        <f t="shared" si="8"/>
        <v>0</v>
      </c>
      <c r="AK52" s="9" t="s">
        <v>131</v>
      </c>
      <c r="AL52" s="8">
        <v>289.0</v>
      </c>
      <c r="AM52" s="8" t="s">
        <v>1749</v>
      </c>
      <c r="AN52" s="10">
        <v>1.629729886304E12</v>
      </c>
      <c r="AO52" s="8" t="b">
        <f t="shared" si="9"/>
        <v>1</v>
      </c>
      <c r="AP52" s="9" t="s">
        <v>593</v>
      </c>
      <c r="AQ52" s="8">
        <v>231.0</v>
      </c>
      <c r="AR52" s="8" t="s">
        <v>1746</v>
      </c>
      <c r="AS52" s="10">
        <v>1.629730434973E12</v>
      </c>
    </row>
    <row r="53">
      <c r="A53" s="8" t="b">
        <f t="shared" si="1"/>
        <v>1</v>
      </c>
      <c r="B53" s="9" t="s">
        <v>37</v>
      </c>
      <c r="C53" s="8">
        <v>129.0</v>
      </c>
      <c r="D53" s="8" t="s">
        <v>1753</v>
      </c>
      <c r="E53" s="10">
        <v>1.629717067004E12</v>
      </c>
      <c r="F53" s="8" t="b">
        <f t="shared" si="2"/>
        <v>1</v>
      </c>
      <c r="G53" s="9" t="s">
        <v>145</v>
      </c>
      <c r="H53" s="8">
        <v>480.0</v>
      </c>
      <c r="I53" s="8" t="s">
        <v>1754</v>
      </c>
      <c r="J53" s="10">
        <v>1.629717460102E12</v>
      </c>
      <c r="K53" s="8" t="b">
        <f t="shared" si="3"/>
        <v>1</v>
      </c>
      <c r="L53" s="9" t="s">
        <v>62</v>
      </c>
      <c r="M53" s="8">
        <v>186.0</v>
      </c>
      <c r="N53" s="8" t="s">
        <v>1755</v>
      </c>
      <c r="O53" s="10">
        <v>1.629717873132E12</v>
      </c>
      <c r="P53" s="8" t="b">
        <f t="shared" si="4"/>
        <v>1</v>
      </c>
      <c r="Q53" s="9" t="s">
        <v>47</v>
      </c>
      <c r="R53" s="8">
        <v>178.0</v>
      </c>
      <c r="S53" s="8" t="s">
        <v>1756</v>
      </c>
      <c r="T53" s="10">
        <v>1.62972279711E12</v>
      </c>
      <c r="U53" s="8" t="b">
        <f t="shared" si="5"/>
        <v>1</v>
      </c>
      <c r="V53" s="9" t="s">
        <v>176</v>
      </c>
      <c r="W53" s="8">
        <v>1048.0</v>
      </c>
      <c r="X53" s="8" t="s">
        <v>1757</v>
      </c>
      <c r="Y53" s="10">
        <v>1.629723392962E12</v>
      </c>
      <c r="Z53" s="8" t="b">
        <f t="shared" si="6"/>
        <v>1</v>
      </c>
      <c r="AA53" s="9" t="s">
        <v>47</v>
      </c>
      <c r="AB53" s="8">
        <v>226.0</v>
      </c>
      <c r="AC53" s="8" t="s">
        <v>1752</v>
      </c>
      <c r="AD53" s="10">
        <v>1.62972402161E12</v>
      </c>
      <c r="AE53" s="8" t="b">
        <f t="shared" si="7"/>
        <v>1</v>
      </c>
      <c r="AF53" s="9" t="s">
        <v>47</v>
      </c>
      <c r="AG53" s="8">
        <v>299.0</v>
      </c>
      <c r="AH53" s="8" t="s">
        <v>1758</v>
      </c>
      <c r="AI53" s="10">
        <v>1.629729315162E12</v>
      </c>
      <c r="AJ53" s="8" t="b">
        <f t="shared" si="8"/>
        <v>1</v>
      </c>
      <c r="AK53" s="9" t="s">
        <v>47</v>
      </c>
      <c r="AL53" s="8">
        <v>239.0</v>
      </c>
      <c r="AM53" s="8" t="s">
        <v>1749</v>
      </c>
      <c r="AN53" s="10">
        <v>1.629729886543E12</v>
      </c>
      <c r="AO53" s="8" t="b">
        <f t="shared" si="9"/>
        <v>1</v>
      </c>
      <c r="AP53" s="9" t="s">
        <v>145</v>
      </c>
      <c r="AQ53" s="8">
        <v>285.0</v>
      </c>
      <c r="AR53" s="8" t="s">
        <v>1759</v>
      </c>
      <c r="AS53" s="10">
        <v>1.629730435259E12</v>
      </c>
    </row>
    <row r="54">
      <c r="A54" s="8" t="b">
        <f t="shared" si="1"/>
        <v>1</v>
      </c>
      <c r="B54" s="9" t="s">
        <v>47</v>
      </c>
      <c r="C54" s="8">
        <v>230.0</v>
      </c>
      <c r="D54" s="8" t="s">
        <v>1753</v>
      </c>
      <c r="E54" s="10">
        <v>1.629717067245E12</v>
      </c>
      <c r="F54" s="8" t="b">
        <f t="shared" si="2"/>
        <v>1</v>
      </c>
      <c r="G54" s="9" t="s">
        <v>188</v>
      </c>
      <c r="H54" s="8">
        <v>113.0</v>
      </c>
      <c r="I54" s="8" t="s">
        <v>1754</v>
      </c>
      <c r="J54" s="10">
        <v>1.629717460226E12</v>
      </c>
      <c r="K54" s="8" t="b">
        <f t="shared" si="3"/>
        <v>1</v>
      </c>
      <c r="L54" s="9" t="s">
        <v>47</v>
      </c>
      <c r="M54" s="8">
        <v>230.0</v>
      </c>
      <c r="N54" s="8" t="s">
        <v>1755</v>
      </c>
      <c r="O54" s="10">
        <v>1.629717873362E12</v>
      </c>
      <c r="P54" s="8" t="b">
        <f t="shared" si="4"/>
        <v>1</v>
      </c>
      <c r="Q54" s="9" t="s">
        <v>195</v>
      </c>
      <c r="R54" s="8">
        <v>212.0</v>
      </c>
      <c r="S54" s="8" t="s">
        <v>1756</v>
      </c>
      <c r="T54" s="10">
        <v>1.629722797322E12</v>
      </c>
      <c r="U54" s="8" t="b">
        <f t="shared" si="5"/>
        <v>1</v>
      </c>
      <c r="V54" s="9" t="s">
        <v>151</v>
      </c>
      <c r="W54" s="8">
        <v>639.0</v>
      </c>
      <c r="X54" s="8" t="s">
        <v>1760</v>
      </c>
      <c r="Y54" s="10">
        <v>1.629723393611E12</v>
      </c>
      <c r="Z54" s="8" t="b">
        <f t="shared" si="6"/>
        <v>1</v>
      </c>
      <c r="AA54" s="9" t="s">
        <v>237</v>
      </c>
      <c r="AB54" s="8">
        <v>578.0</v>
      </c>
      <c r="AC54" s="8" t="s">
        <v>1761</v>
      </c>
      <c r="AD54" s="10">
        <v>1.629724022186E12</v>
      </c>
      <c r="AE54" s="8" t="b">
        <f t="shared" si="7"/>
        <v>1</v>
      </c>
      <c r="AF54" s="9" t="s">
        <v>106</v>
      </c>
      <c r="AG54" s="8">
        <v>619.0</v>
      </c>
      <c r="AH54" s="8" t="s">
        <v>1758</v>
      </c>
      <c r="AI54" s="10">
        <v>1.629729315784E12</v>
      </c>
      <c r="AJ54" s="8" t="b">
        <f t="shared" si="8"/>
        <v>0</v>
      </c>
      <c r="AK54" s="9" t="s">
        <v>137</v>
      </c>
      <c r="AL54" s="8">
        <v>476.0</v>
      </c>
      <c r="AM54" s="8" t="s">
        <v>1762</v>
      </c>
      <c r="AN54" s="10">
        <v>1.629729887016E12</v>
      </c>
      <c r="AO54" s="8" t="b">
        <f t="shared" si="9"/>
        <v>1</v>
      </c>
      <c r="AP54" s="9" t="s">
        <v>176</v>
      </c>
      <c r="AQ54" s="8">
        <v>183.0</v>
      </c>
      <c r="AR54" s="8" t="s">
        <v>1759</v>
      </c>
      <c r="AS54" s="10">
        <v>1.629730435443E12</v>
      </c>
    </row>
    <row r="55">
      <c r="A55" s="8" t="b">
        <f t="shared" si="1"/>
        <v>1</v>
      </c>
      <c r="B55" s="9" t="s">
        <v>153</v>
      </c>
      <c r="C55" s="8">
        <v>2347.0</v>
      </c>
      <c r="D55" s="8" t="s">
        <v>1763</v>
      </c>
      <c r="E55" s="10">
        <v>1.629717069583E12</v>
      </c>
      <c r="F55" s="8" t="b">
        <f t="shared" si="2"/>
        <v>1</v>
      </c>
      <c r="G55" s="9" t="s">
        <v>47</v>
      </c>
      <c r="H55" s="8">
        <v>226.0</v>
      </c>
      <c r="I55" s="8" t="s">
        <v>1754</v>
      </c>
      <c r="J55" s="10">
        <v>1.629717460444E12</v>
      </c>
      <c r="K55" s="8" t="b">
        <f t="shared" si="3"/>
        <v>1</v>
      </c>
      <c r="L55" s="9" t="s">
        <v>97</v>
      </c>
      <c r="M55" s="8">
        <v>891.0</v>
      </c>
      <c r="N55" s="8" t="s">
        <v>1764</v>
      </c>
      <c r="O55" s="10">
        <v>1.629717874257E12</v>
      </c>
      <c r="P55" s="8" t="b">
        <f t="shared" si="4"/>
        <v>1</v>
      </c>
      <c r="Q55" s="9" t="s">
        <v>62</v>
      </c>
      <c r="R55" s="8">
        <v>150.0</v>
      </c>
      <c r="S55" s="8" t="s">
        <v>1756</v>
      </c>
      <c r="T55" s="10">
        <v>1.629722797467E12</v>
      </c>
      <c r="U55" s="8" t="b">
        <f t="shared" si="5"/>
        <v>1</v>
      </c>
      <c r="V55" s="9" t="s">
        <v>188</v>
      </c>
      <c r="W55" s="8">
        <v>95.0</v>
      </c>
      <c r="X55" s="8" t="s">
        <v>1760</v>
      </c>
      <c r="Y55" s="10">
        <v>1.6297233937E12</v>
      </c>
      <c r="Z55" s="8" t="b">
        <f t="shared" si="6"/>
        <v>1</v>
      </c>
      <c r="AA55" s="9" t="s">
        <v>47</v>
      </c>
      <c r="AB55" s="8">
        <v>526.0</v>
      </c>
      <c r="AC55" s="8" t="s">
        <v>1761</v>
      </c>
      <c r="AD55" s="10">
        <v>1.629724022714E12</v>
      </c>
      <c r="AE55" s="8" t="b">
        <f t="shared" si="7"/>
        <v>1</v>
      </c>
      <c r="AF55" s="9" t="s">
        <v>37</v>
      </c>
      <c r="AG55" s="8">
        <v>181.0</v>
      </c>
      <c r="AH55" s="8" t="s">
        <v>1758</v>
      </c>
      <c r="AI55" s="10">
        <v>1.629729315965E12</v>
      </c>
      <c r="AJ55" s="8" t="b">
        <f t="shared" si="8"/>
        <v>1</v>
      </c>
      <c r="AK55" s="9" t="s">
        <v>145</v>
      </c>
      <c r="AL55" s="8">
        <v>836.0</v>
      </c>
      <c r="AM55" s="8" t="s">
        <v>1762</v>
      </c>
      <c r="AN55" s="10">
        <v>1.629729887854E12</v>
      </c>
      <c r="AO55" s="8" t="b">
        <f t="shared" si="9"/>
        <v>1</v>
      </c>
      <c r="AP55" s="9" t="s">
        <v>145</v>
      </c>
      <c r="AQ55" s="8">
        <v>393.0</v>
      </c>
      <c r="AR55" s="8" t="s">
        <v>1759</v>
      </c>
      <c r="AS55" s="10">
        <v>1.629730435836E12</v>
      </c>
    </row>
    <row r="56">
      <c r="A56" s="8" t="b">
        <f t="shared" si="1"/>
        <v>1</v>
      </c>
      <c r="B56" s="9" t="s">
        <v>593</v>
      </c>
      <c r="C56" s="8">
        <v>2453.0</v>
      </c>
      <c r="D56" s="8" t="s">
        <v>1765</v>
      </c>
      <c r="E56" s="10">
        <v>1.629717072035E12</v>
      </c>
      <c r="F56" s="8" t="b">
        <f t="shared" si="2"/>
        <v>1</v>
      </c>
      <c r="G56" s="9" t="s">
        <v>195</v>
      </c>
      <c r="H56" s="8">
        <v>214.0</v>
      </c>
      <c r="I56" s="8" t="s">
        <v>1754</v>
      </c>
      <c r="J56" s="10">
        <v>1.629717460654E12</v>
      </c>
      <c r="K56" s="8" t="b">
        <f t="shared" si="3"/>
        <v>1</v>
      </c>
      <c r="L56" s="9" t="s">
        <v>60</v>
      </c>
      <c r="M56" s="8">
        <v>169.0</v>
      </c>
      <c r="N56" s="8" t="s">
        <v>1764</v>
      </c>
      <c r="O56" s="10">
        <v>1.629717874429E12</v>
      </c>
      <c r="P56" s="8" t="b">
        <f t="shared" si="4"/>
        <v>1</v>
      </c>
      <c r="Q56" s="9" t="s">
        <v>47</v>
      </c>
      <c r="R56" s="8">
        <v>173.0</v>
      </c>
      <c r="S56" s="8" t="s">
        <v>1756</v>
      </c>
      <c r="T56" s="10">
        <v>1.629722797643E12</v>
      </c>
      <c r="U56" s="8" t="b">
        <f t="shared" si="5"/>
        <v>1</v>
      </c>
      <c r="V56" s="9" t="s">
        <v>47</v>
      </c>
      <c r="W56" s="8">
        <v>193.0</v>
      </c>
      <c r="X56" s="8" t="s">
        <v>1760</v>
      </c>
      <c r="Y56" s="10">
        <v>1.62972339389E12</v>
      </c>
      <c r="Z56" s="8" t="b">
        <f t="shared" si="6"/>
        <v>0</v>
      </c>
      <c r="AA56" s="9" t="s">
        <v>13</v>
      </c>
      <c r="AB56" s="8">
        <v>341.0</v>
      </c>
      <c r="AC56" s="8" t="s">
        <v>1766</v>
      </c>
      <c r="AD56" s="10">
        <v>1.629724023054E12</v>
      </c>
      <c r="AE56" s="8" t="b">
        <f t="shared" si="7"/>
        <v>1</v>
      </c>
      <c r="AF56" s="9" t="s">
        <v>47</v>
      </c>
      <c r="AG56" s="8">
        <v>232.0</v>
      </c>
      <c r="AH56" s="8" t="s">
        <v>1767</v>
      </c>
      <c r="AI56" s="10">
        <v>1.629729316193E12</v>
      </c>
      <c r="AJ56" s="8" t="b">
        <f t="shared" si="8"/>
        <v>1</v>
      </c>
      <c r="AK56" s="9" t="s">
        <v>151</v>
      </c>
      <c r="AL56" s="8">
        <v>176.0</v>
      </c>
      <c r="AM56" s="8" t="s">
        <v>1768</v>
      </c>
      <c r="AN56" s="10">
        <v>1.629729888034E12</v>
      </c>
      <c r="AO56" s="8" t="b">
        <f t="shared" si="9"/>
        <v>1</v>
      </c>
      <c r="AP56" s="9" t="s">
        <v>188</v>
      </c>
      <c r="AQ56" s="8">
        <v>94.0</v>
      </c>
      <c r="AR56" s="8" t="s">
        <v>1759</v>
      </c>
      <c r="AS56" s="10">
        <v>1.629730435932E12</v>
      </c>
    </row>
    <row r="57">
      <c r="A57" s="8" t="b">
        <f t="shared" si="1"/>
        <v>1</v>
      </c>
      <c r="B57" s="9" t="s">
        <v>153</v>
      </c>
      <c r="C57" s="8">
        <v>318.0</v>
      </c>
      <c r="D57" s="8" t="s">
        <v>1765</v>
      </c>
      <c r="E57" s="10">
        <v>1.629717072371E12</v>
      </c>
      <c r="F57" s="8" t="b">
        <f t="shared" si="2"/>
        <v>1</v>
      </c>
      <c r="G57" s="9" t="s">
        <v>62</v>
      </c>
      <c r="H57" s="8">
        <v>150.0</v>
      </c>
      <c r="I57" s="8" t="s">
        <v>1754</v>
      </c>
      <c r="J57" s="10">
        <v>1.629717460804E12</v>
      </c>
      <c r="K57" s="8" t="b">
        <f t="shared" si="3"/>
        <v>1</v>
      </c>
      <c r="L57" s="9" t="s">
        <v>47</v>
      </c>
      <c r="M57" s="8">
        <v>195.0</v>
      </c>
      <c r="N57" s="8" t="s">
        <v>1764</v>
      </c>
      <c r="O57" s="10">
        <v>1.629717874618E12</v>
      </c>
      <c r="P57" s="8" t="b">
        <f t="shared" si="4"/>
        <v>1</v>
      </c>
      <c r="Q57" s="9" t="s">
        <v>97</v>
      </c>
      <c r="R57" s="8">
        <v>312.0</v>
      </c>
      <c r="S57" s="8" t="s">
        <v>1756</v>
      </c>
      <c r="T57" s="10">
        <v>1.629722797952E12</v>
      </c>
      <c r="U57" s="8" t="b">
        <f t="shared" si="5"/>
        <v>1</v>
      </c>
      <c r="V57" s="9" t="s">
        <v>195</v>
      </c>
      <c r="W57" s="8">
        <v>483.0</v>
      </c>
      <c r="X57" s="8" t="s">
        <v>1769</v>
      </c>
      <c r="Y57" s="10">
        <v>1.629723394377E12</v>
      </c>
      <c r="Z57" s="8" t="b">
        <f t="shared" si="6"/>
        <v>1</v>
      </c>
      <c r="AA57" s="9" t="s">
        <v>47</v>
      </c>
      <c r="AB57" s="8">
        <v>313.0</v>
      </c>
      <c r="AC57" s="8" t="s">
        <v>1766</v>
      </c>
      <c r="AD57" s="10">
        <v>1.629724023387E12</v>
      </c>
      <c r="AE57" s="8" t="b">
        <f t="shared" si="7"/>
        <v>1</v>
      </c>
      <c r="AF57" s="9" t="s">
        <v>146</v>
      </c>
      <c r="AG57" s="8">
        <v>5893.0</v>
      </c>
      <c r="AH57" s="8" t="s">
        <v>1770</v>
      </c>
      <c r="AI57" s="10">
        <v>1.629729322091E12</v>
      </c>
      <c r="AJ57" s="8" t="b">
        <f t="shared" si="8"/>
        <v>1</v>
      </c>
      <c r="AK57" s="9" t="s">
        <v>47</v>
      </c>
      <c r="AL57" s="8">
        <v>154.0</v>
      </c>
      <c r="AM57" s="8" t="s">
        <v>1768</v>
      </c>
      <c r="AN57" s="10">
        <v>1.629729888201E12</v>
      </c>
      <c r="AO57" s="8" t="b">
        <f t="shared" si="9"/>
        <v>1</v>
      </c>
      <c r="AP57" s="9" t="s">
        <v>47</v>
      </c>
      <c r="AQ57" s="8">
        <v>349.0</v>
      </c>
      <c r="AR57" s="8" t="s">
        <v>1771</v>
      </c>
      <c r="AS57" s="10">
        <v>1.629730436284E12</v>
      </c>
    </row>
    <row r="58">
      <c r="A58" s="8" t="b">
        <f t="shared" si="1"/>
        <v>1</v>
      </c>
      <c r="B58" s="9" t="s">
        <v>176</v>
      </c>
      <c r="C58" s="8">
        <v>309.0</v>
      </c>
      <c r="D58" s="8" t="s">
        <v>1765</v>
      </c>
      <c r="E58" s="10">
        <v>1.629717072663E12</v>
      </c>
      <c r="F58" s="8" t="b">
        <f t="shared" si="2"/>
        <v>1</v>
      </c>
      <c r="G58" s="9" t="s">
        <v>47</v>
      </c>
      <c r="H58" s="8">
        <v>179.0</v>
      </c>
      <c r="I58" s="8" t="s">
        <v>1754</v>
      </c>
      <c r="J58" s="10">
        <v>1.629717460983E12</v>
      </c>
      <c r="K58" s="8" t="b">
        <f t="shared" si="3"/>
        <v>1</v>
      </c>
      <c r="L58" s="9" t="s">
        <v>220</v>
      </c>
      <c r="M58" s="8">
        <v>1368.0</v>
      </c>
      <c r="N58" s="8" t="s">
        <v>1772</v>
      </c>
      <c r="O58" s="10">
        <v>1.62971787599E12</v>
      </c>
      <c r="P58" s="8" t="b">
        <f t="shared" si="4"/>
        <v>1</v>
      </c>
      <c r="Q58" s="9" t="s">
        <v>60</v>
      </c>
      <c r="R58" s="8">
        <v>204.0</v>
      </c>
      <c r="S58" s="8" t="s">
        <v>1773</v>
      </c>
      <c r="T58" s="10">
        <v>1.629722798166E12</v>
      </c>
      <c r="U58" s="8" t="b">
        <f t="shared" si="5"/>
        <v>1</v>
      </c>
      <c r="V58" s="9" t="s">
        <v>62</v>
      </c>
      <c r="W58" s="8">
        <v>133.0</v>
      </c>
      <c r="X58" s="8" t="s">
        <v>1769</v>
      </c>
      <c r="Y58" s="10">
        <v>1.629723394505E12</v>
      </c>
      <c r="Z58" s="8" t="b">
        <f t="shared" si="6"/>
        <v>1</v>
      </c>
      <c r="AA58" s="9" t="s">
        <v>106</v>
      </c>
      <c r="AB58" s="8">
        <v>344.0</v>
      </c>
      <c r="AC58" s="8" t="s">
        <v>1766</v>
      </c>
      <c r="AD58" s="10">
        <v>1.629724023715E12</v>
      </c>
      <c r="AE58" s="8" t="b">
        <f t="shared" si="7"/>
        <v>1</v>
      </c>
      <c r="AF58" s="9" t="s">
        <v>47</v>
      </c>
      <c r="AG58" s="8">
        <v>369.0</v>
      </c>
      <c r="AH58" s="8" t="s">
        <v>1770</v>
      </c>
      <c r="AI58" s="10">
        <v>1.629729322469E12</v>
      </c>
      <c r="AJ58" s="8" t="b">
        <f t="shared" si="8"/>
        <v>1</v>
      </c>
      <c r="AK58" s="9" t="s">
        <v>106</v>
      </c>
      <c r="AL58" s="8">
        <v>1725.0</v>
      </c>
      <c r="AM58" s="8" t="s">
        <v>1774</v>
      </c>
      <c r="AN58" s="10">
        <v>1.62972988991E12</v>
      </c>
      <c r="AO58" s="8" t="b">
        <f t="shared" si="9"/>
        <v>1</v>
      </c>
      <c r="AP58" s="9" t="s">
        <v>195</v>
      </c>
      <c r="AQ58" s="8">
        <v>427.0</v>
      </c>
      <c r="AR58" s="8" t="s">
        <v>1771</v>
      </c>
      <c r="AS58" s="10">
        <v>1.629730436704E12</v>
      </c>
    </row>
    <row r="59">
      <c r="A59" s="8" t="b">
        <f t="shared" si="1"/>
        <v>1</v>
      </c>
      <c r="B59" s="9" t="s">
        <v>142</v>
      </c>
      <c r="C59" s="8">
        <v>183.0</v>
      </c>
      <c r="D59" s="8" t="s">
        <v>1765</v>
      </c>
      <c r="E59" s="10">
        <v>1.629717072844E12</v>
      </c>
      <c r="F59" s="8" t="b">
        <f t="shared" si="2"/>
        <v>1</v>
      </c>
      <c r="G59" s="9" t="s">
        <v>97</v>
      </c>
      <c r="H59" s="8">
        <v>331.0</v>
      </c>
      <c r="I59" s="8" t="s">
        <v>1775</v>
      </c>
      <c r="J59" s="10">
        <v>1.629717461318E12</v>
      </c>
      <c r="K59" s="8" t="b">
        <f t="shared" si="3"/>
        <v>1</v>
      </c>
      <c r="L59" s="9" t="s">
        <v>218</v>
      </c>
      <c r="M59" s="8">
        <v>1239.0</v>
      </c>
      <c r="N59" s="8" t="s">
        <v>1776</v>
      </c>
      <c r="O59" s="10">
        <v>1.629717877237E12</v>
      </c>
      <c r="P59" s="8" t="b">
        <f t="shared" si="4"/>
        <v>1</v>
      </c>
      <c r="Q59" s="9" t="s">
        <v>47</v>
      </c>
      <c r="R59" s="8">
        <v>179.0</v>
      </c>
      <c r="S59" s="8" t="s">
        <v>1773</v>
      </c>
      <c r="T59" s="10">
        <v>1.629722798336E12</v>
      </c>
      <c r="U59" s="8" t="b">
        <f t="shared" si="5"/>
        <v>1</v>
      </c>
      <c r="V59" s="9" t="s">
        <v>47</v>
      </c>
      <c r="W59" s="8">
        <v>164.0</v>
      </c>
      <c r="X59" s="8" t="s">
        <v>1769</v>
      </c>
      <c r="Y59" s="10">
        <v>1.629723394669E12</v>
      </c>
      <c r="Z59" s="8" t="b">
        <f t="shared" si="6"/>
        <v>1</v>
      </c>
      <c r="AA59" s="9" t="s">
        <v>37</v>
      </c>
      <c r="AB59" s="8">
        <v>273.0</v>
      </c>
      <c r="AC59" s="8" t="s">
        <v>1766</v>
      </c>
      <c r="AD59" s="10">
        <v>1.629724023984E12</v>
      </c>
      <c r="AE59" s="8" t="b">
        <f t="shared" si="7"/>
        <v>1</v>
      </c>
      <c r="AF59" s="9" t="s">
        <v>203</v>
      </c>
      <c r="AG59" s="8">
        <v>317.0</v>
      </c>
      <c r="AH59" s="8" t="s">
        <v>1770</v>
      </c>
      <c r="AI59" s="10">
        <v>1.629729322775E12</v>
      </c>
      <c r="AJ59" s="8" t="b">
        <f t="shared" si="8"/>
        <v>1</v>
      </c>
      <c r="AK59" s="9" t="s">
        <v>37</v>
      </c>
      <c r="AL59" s="8">
        <v>517.0</v>
      </c>
      <c r="AM59" s="8" t="s">
        <v>1777</v>
      </c>
      <c r="AN59" s="10">
        <v>1.629729890428E12</v>
      </c>
      <c r="AO59" s="8" t="b">
        <f t="shared" si="9"/>
        <v>1</v>
      </c>
      <c r="AP59" s="9" t="s">
        <v>62</v>
      </c>
      <c r="AQ59" s="8">
        <v>142.0</v>
      </c>
      <c r="AR59" s="8" t="s">
        <v>1771</v>
      </c>
      <c r="AS59" s="10">
        <v>1.629730436843E12</v>
      </c>
    </row>
    <row r="60">
      <c r="A60" s="8" t="b">
        <f t="shared" si="1"/>
        <v>1</v>
      </c>
      <c r="B60" s="9" t="s">
        <v>188</v>
      </c>
      <c r="C60" s="8">
        <v>122.0</v>
      </c>
      <c r="D60" s="8" t="s">
        <v>1765</v>
      </c>
      <c r="E60" s="10">
        <v>1.629717072969E12</v>
      </c>
      <c r="F60" s="8" t="b">
        <f t="shared" si="2"/>
        <v>1</v>
      </c>
      <c r="G60" s="9" t="s">
        <v>60</v>
      </c>
      <c r="H60" s="8">
        <v>177.0</v>
      </c>
      <c r="I60" s="8" t="s">
        <v>1775</v>
      </c>
      <c r="J60" s="10">
        <v>1.629717461494E12</v>
      </c>
      <c r="K60" s="8" t="b">
        <f t="shared" si="3"/>
        <v>1</v>
      </c>
      <c r="L60" s="9" t="s">
        <v>151</v>
      </c>
      <c r="M60" s="8">
        <v>567.0</v>
      </c>
      <c r="N60" s="8" t="s">
        <v>1776</v>
      </c>
      <c r="O60" s="10">
        <v>1.629717877795E12</v>
      </c>
      <c r="P60" s="8" t="b">
        <f t="shared" si="4"/>
        <v>1</v>
      </c>
      <c r="Q60" s="9" t="s">
        <v>170</v>
      </c>
      <c r="R60" s="8">
        <v>1818.0</v>
      </c>
      <c r="S60" s="8" t="s">
        <v>1778</v>
      </c>
      <c r="T60" s="10">
        <v>1.629722800159E12</v>
      </c>
      <c r="U60" s="8" t="b">
        <f t="shared" si="5"/>
        <v>1</v>
      </c>
      <c r="V60" s="9" t="s">
        <v>97</v>
      </c>
      <c r="W60" s="8">
        <v>389.0</v>
      </c>
      <c r="X60" s="8" t="s">
        <v>1779</v>
      </c>
      <c r="Y60" s="10">
        <v>1.629723395061E12</v>
      </c>
      <c r="Z60" s="8" t="b">
        <f t="shared" si="6"/>
        <v>1</v>
      </c>
      <c r="AA60" s="9" t="s">
        <v>47</v>
      </c>
      <c r="AB60" s="8">
        <v>246.0</v>
      </c>
      <c r="AC60" s="8" t="s">
        <v>1780</v>
      </c>
      <c r="AD60" s="10">
        <v>1.62972402423E12</v>
      </c>
      <c r="AE60" s="8" t="b">
        <f t="shared" si="7"/>
        <v>1</v>
      </c>
      <c r="AF60" s="9" t="s">
        <v>176</v>
      </c>
      <c r="AG60" s="8">
        <v>1493.0</v>
      </c>
      <c r="AH60" s="8" t="s">
        <v>1781</v>
      </c>
      <c r="AI60" s="10">
        <v>1.629729324264E12</v>
      </c>
      <c r="AJ60" s="8" t="b">
        <f t="shared" si="8"/>
        <v>1</v>
      </c>
      <c r="AK60" s="9" t="s">
        <v>47</v>
      </c>
      <c r="AL60" s="8">
        <v>244.0</v>
      </c>
      <c r="AM60" s="8" t="s">
        <v>1777</v>
      </c>
      <c r="AN60" s="10">
        <v>1.629729890669E12</v>
      </c>
      <c r="AO60" s="8" t="b">
        <f t="shared" si="9"/>
        <v>1</v>
      </c>
      <c r="AP60" s="9" t="s">
        <v>47</v>
      </c>
      <c r="AQ60" s="8">
        <v>157.0</v>
      </c>
      <c r="AR60" s="8" t="s">
        <v>1782</v>
      </c>
      <c r="AS60" s="10">
        <v>1.629730437005E12</v>
      </c>
    </row>
    <row r="61">
      <c r="A61" s="8" t="b">
        <f t="shared" si="1"/>
        <v>1</v>
      </c>
      <c r="B61" s="9" t="s">
        <v>47</v>
      </c>
      <c r="C61" s="8">
        <v>271.0</v>
      </c>
      <c r="D61" s="8" t="s">
        <v>1783</v>
      </c>
      <c r="E61" s="10">
        <v>1.629717073237E12</v>
      </c>
      <c r="F61" s="8" t="b">
        <f t="shared" si="2"/>
        <v>1</v>
      </c>
      <c r="G61" s="9" t="s">
        <v>47</v>
      </c>
      <c r="H61" s="8">
        <v>171.0</v>
      </c>
      <c r="I61" s="8" t="s">
        <v>1775</v>
      </c>
      <c r="J61" s="10">
        <v>1.629717461663E12</v>
      </c>
      <c r="K61" s="8" t="b">
        <f t="shared" si="3"/>
        <v>1</v>
      </c>
      <c r="L61" s="9" t="s">
        <v>188</v>
      </c>
      <c r="M61" s="8">
        <v>95.0</v>
      </c>
      <c r="N61" s="8" t="s">
        <v>1776</v>
      </c>
      <c r="O61" s="10">
        <v>1.629717877896E12</v>
      </c>
      <c r="P61" s="8" t="b">
        <f t="shared" si="4"/>
        <v>1</v>
      </c>
      <c r="Q61" s="9" t="s">
        <v>218</v>
      </c>
      <c r="R61" s="8">
        <v>1323.0</v>
      </c>
      <c r="S61" s="8" t="s">
        <v>1784</v>
      </c>
      <c r="T61" s="10">
        <v>1.629722801492E12</v>
      </c>
      <c r="U61" s="8" t="b">
        <f t="shared" si="5"/>
        <v>1</v>
      </c>
      <c r="V61" s="9" t="s">
        <v>60</v>
      </c>
      <c r="W61" s="8">
        <v>179.0</v>
      </c>
      <c r="X61" s="8" t="s">
        <v>1779</v>
      </c>
      <c r="Y61" s="10">
        <v>1.629723395238E12</v>
      </c>
      <c r="Z61" s="8" t="b">
        <f t="shared" si="6"/>
        <v>1</v>
      </c>
      <c r="AA61" s="9" t="s">
        <v>146</v>
      </c>
      <c r="AB61" s="8">
        <v>2924.0</v>
      </c>
      <c r="AC61" s="8" t="s">
        <v>1785</v>
      </c>
      <c r="AD61" s="10">
        <v>1.629724027157E12</v>
      </c>
      <c r="AE61" s="8" t="b">
        <f t="shared" si="7"/>
        <v>1</v>
      </c>
      <c r="AF61" s="9" t="s">
        <v>203</v>
      </c>
      <c r="AG61" s="8">
        <v>1076.0</v>
      </c>
      <c r="AH61" s="8" t="s">
        <v>1786</v>
      </c>
      <c r="AI61" s="10">
        <v>1.629729325341E12</v>
      </c>
      <c r="AJ61" s="8" t="b">
        <f t="shared" si="8"/>
        <v>1</v>
      </c>
      <c r="AK61" s="9" t="s">
        <v>151</v>
      </c>
      <c r="AL61" s="8">
        <v>1341.0</v>
      </c>
      <c r="AM61" s="8" t="s">
        <v>1787</v>
      </c>
      <c r="AN61" s="10">
        <v>1.629729892016E12</v>
      </c>
      <c r="AO61" s="8" t="b">
        <f t="shared" si="9"/>
        <v>1</v>
      </c>
      <c r="AP61" s="9" t="s">
        <v>97</v>
      </c>
      <c r="AQ61" s="8">
        <v>549.0</v>
      </c>
      <c r="AR61" s="8" t="s">
        <v>1782</v>
      </c>
      <c r="AS61" s="10">
        <v>1.629730437552E12</v>
      </c>
    </row>
    <row r="62">
      <c r="A62" s="8" t="b">
        <f t="shared" si="1"/>
        <v>1</v>
      </c>
      <c r="B62" s="9" t="s">
        <v>195</v>
      </c>
      <c r="C62" s="8">
        <v>589.0</v>
      </c>
      <c r="D62" s="8" t="s">
        <v>1783</v>
      </c>
      <c r="E62" s="10">
        <v>1.629717073826E12</v>
      </c>
      <c r="F62" s="8" t="b">
        <f t="shared" si="2"/>
        <v>1</v>
      </c>
      <c r="G62" s="9" t="s">
        <v>153</v>
      </c>
      <c r="H62" s="8">
        <v>2137.0</v>
      </c>
      <c r="I62" s="8" t="s">
        <v>1788</v>
      </c>
      <c r="J62" s="10">
        <v>1.629717463805E12</v>
      </c>
      <c r="K62" s="8" t="b">
        <f t="shared" si="3"/>
        <v>1</v>
      </c>
      <c r="L62" s="9" t="s">
        <v>1789</v>
      </c>
      <c r="M62" s="8">
        <v>396.0</v>
      </c>
      <c r="N62" s="8" t="s">
        <v>1790</v>
      </c>
      <c r="O62" s="10">
        <v>1.629717878296E12</v>
      </c>
      <c r="P62" s="8" t="b">
        <f t="shared" si="4"/>
        <v>1</v>
      </c>
      <c r="Q62" s="9" t="s">
        <v>145</v>
      </c>
      <c r="R62" s="8">
        <v>485.0</v>
      </c>
      <c r="S62" s="8" t="s">
        <v>1784</v>
      </c>
      <c r="T62" s="10">
        <v>1.629722801964E12</v>
      </c>
      <c r="U62" s="8" t="b">
        <f t="shared" si="5"/>
        <v>1</v>
      </c>
      <c r="V62" s="9" t="s">
        <v>47</v>
      </c>
      <c r="W62" s="8">
        <v>187.0</v>
      </c>
      <c r="X62" s="8" t="s">
        <v>1779</v>
      </c>
      <c r="Y62" s="10">
        <v>1.629723395425E12</v>
      </c>
      <c r="Z62" s="8" t="b">
        <f t="shared" si="6"/>
        <v>1</v>
      </c>
      <c r="AA62" s="9" t="s">
        <v>176</v>
      </c>
      <c r="AB62" s="8">
        <v>947.0</v>
      </c>
      <c r="AC62" s="8" t="s">
        <v>1791</v>
      </c>
      <c r="AD62" s="10">
        <v>1.629724028103E12</v>
      </c>
      <c r="AE62" s="8" t="b">
        <f t="shared" si="7"/>
        <v>1</v>
      </c>
      <c r="AF62" s="9" t="s">
        <v>188</v>
      </c>
      <c r="AG62" s="8">
        <v>114.0</v>
      </c>
      <c r="AH62" s="8" t="s">
        <v>1786</v>
      </c>
      <c r="AI62" s="10">
        <v>1.629729325464E12</v>
      </c>
      <c r="AJ62" s="8" t="b">
        <f t="shared" si="8"/>
        <v>1</v>
      </c>
      <c r="AK62" s="9" t="s">
        <v>176</v>
      </c>
      <c r="AL62" s="8">
        <v>1489.0</v>
      </c>
      <c r="AM62" s="8" t="s">
        <v>1792</v>
      </c>
      <c r="AN62" s="10">
        <v>1.629729893501E12</v>
      </c>
      <c r="AO62" s="8" t="b">
        <f t="shared" si="9"/>
        <v>1</v>
      </c>
      <c r="AP62" s="9" t="s">
        <v>60</v>
      </c>
      <c r="AQ62" s="8">
        <v>426.0</v>
      </c>
      <c r="AR62" s="8" t="s">
        <v>1782</v>
      </c>
      <c r="AS62" s="10">
        <v>1.62973043799E12</v>
      </c>
    </row>
    <row r="63">
      <c r="A63" s="8" t="b">
        <f t="shared" si="1"/>
        <v>1</v>
      </c>
      <c r="B63" s="9" t="s">
        <v>62</v>
      </c>
      <c r="C63" s="8">
        <v>173.0</v>
      </c>
      <c r="D63" s="8" t="s">
        <v>1793</v>
      </c>
      <c r="E63" s="10">
        <v>1.629717074E12</v>
      </c>
      <c r="F63" s="8" t="b">
        <f t="shared" si="2"/>
        <v>1</v>
      </c>
      <c r="G63" s="9" t="s">
        <v>47</v>
      </c>
      <c r="H63" s="8">
        <v>630.0</v>
      </c>
      <c r="I63" s="8" t="s">
        <v>1794</v>
      </c>
      <c r="J63" s="10">
        <v>1.629717464448E12</v>
      </c>
      <c r="K63" s="8" t="b">
        <f t="shared" si="3"/>
        <v>1</v>
      </c>
      <c r="L63" s="9" t="s">
        <v>188</v>
      </c>
      <c r="M63" s="8">
        <v>726.0</v>
      </c>
      <c r="N63" s="8" t="s">
        <v>1795</v>
      </c>
      <c r="O63" s="10">
        <v>1.629717879014E12</v>
      </c>
      <c r="P63" s="8" t="b">
        <f t="shared" si="4"/>
        <v>1</v>
      </c>
      <c r="Q63" s="9" t="s">
        <v>188</v>
      </c>
      <c r="R63" s="8">
        <v>88.0</v>
      </c>
      <c r="S63" s="8" t="s">
        <v>1796</v>
      </c>
      <c r="T63" s="10">
        <v>1.629722802062E12</v>
      </c>
      <c r="U63" s="8" t="b">
        <f t="shared" si="5"/>
        <v>1</v>
      </c>
      <c r="V63" s="9" t="s">
        <v>153</v>
      </c>
      <c r="W63" s="8">
        <v>1140.0</v>
      </c>
      <c r="X63" s="8" t="s">
        <v>1797</v>
      </c>
      <c r="Y63" s="10">
        <v>1.629723396569E12</v>
      </c>
      <c r="Z63" s="8" t="b">
        <f t="shared" si="6"/>
        <v>1</v>
      </c>
      <c r="AA63" s="9" t="s">
        <v>151</v>
      </c>
      <c r="AB63" s="8">
        <v>593.0</v>
      </c>
      <c r="AC63" s="8" t="s">
        <v>1791</v>
      </c>
      <c r="AD63" s="10">
        <v>1.629724028694E12</v>
      </c>
      <c r="AE63" s="8" t="b">
        <f t="shared" si="7"/>
        <v>1</v>
      </c>
      <c r="AF63" s="9" t="s">
        <v>47</v>
      </c>
      <c r="AG63" s="8">
        <v>1093.0</v>
      </c>
      <c r="AH63" s="8" t="s">
        <v>1798</v>
      </c>
      <c r="AI63" s="10">
        <v>1.629729326548E12</v>
      </c>
      <c r="AJ63" s="8" t="b">
        <f t="shared" si="8"/>
        <v>1</v>
      </c>
      <c r="AK63" s="9" t="s">
        <v>47</v>
      </c>
      <c r="AL63" s="8">
        <v>2242.0</v>
      </c>
      <c r="AM63" s="8" t="s">
        <v>1799</v>
      </c>
      <c r="AN63" s="10">
        <v>1.629729895742E12</v>
      </c>
      <c r="AO63" s="8" t="b">
        <f t="shared" si="9"/>
        <v>1</v>
      </c>
      <c r="AP63" s="9" t="s">
        <v>47</v>
      </c>
      <c r="AQ63" s="8">
        <v>170.0</v>
      </c>
      <c r="AR63" s="8" t="s">
        <v>1800</v>
      </c>
      <c r="AS63" s="10">
        <v>1.629730438149E12</v>
      </c>
    </row>
    <row r="64">
      <c r="A64" s="8" t="b">
        <f t="shared" si="1"/>
        <v>1</v>
      </c>
      <c r="B64" s="9" t="s">
        <v>47</v>
      </c>
      <c r="C64" s="8">
        <v>196.0</v>
      </c>
      <c r="D64" s="8" t="s">
        <v>1793</v>
      </c>
      <c r="E64" s="10">
        <v>1.629717074194E12</v>
      </c>
      <c r="F64" s="8" t="b">
        <f t="shared" si="2"/>
        <v>1</v>
      </c>
      <c r="G64" s="9" t="s">
        <v>220</v>
      </c>
      <c r="H64" s="8">
        <v>375.0</v>
      </c>
      <c r="I64" s="8" t="s">
        <v>1794</v>
      </c>
      <c r="J64" s="10">
        <v>1.629717464805E12</v>
      </c>
      <c r="K64" s="8" t="b">
        <f t="shared" si="3"/>
        <v>1</v>
      </c>
      <c r="L64" s="9" t="s">
        <v>233</v>
      </c>
      <c r="M64" s="8">
        <v>269.0</v>
      </c>
      <c r="N64" s="8" t="s">
        <v>1795</v>
      </c>
      <c r="O64" s="10">
        <v>1.629717879278E12</v>
      </c>
      <c r="P64" s="8" t="b">
        <f t="shared" si="4"/>
        <v>1</v>
      </c>
      <c r="Q64" s="9" t="s">
        <v>233</v>
      </c>
      <c r="R64" s="8">
        <v>477.0</v>
      </c>
      <c r="S64" s="8" t="s">
        <v>1796</v>
      </c>
      <c r="T64" s="10">
        <v>1.629722802531E12</v>
      </c>
      <c r="U64" s="8" t="b">
        <f t="shared" si="5"/>
        <v>1</v>
      </c>
      <c r="V64" s="9" t="s">
        <v>218</v>
      </c>
      <c r="W64" s="8">
        <v>1223.0</v>
      </c>
      <c r="X64" s="8" t="s">
        <v>1801</v>
      </c>
      <c r="Y64" s="10">
        <v>1.629723397793E12</v>
      </c>
      <c r="Z64" s="8" t="b">
        <f t="shared" si="6"/>
        <v>1</v>
      </c>
      <c r="AA64" s="9" t="s">
        <v>188</v>
      </c>
      <c r="AB64" s="8">
        <v>86.0</v>
      </c>
      <c r="AC64" s="8" t="s">
        <v>1791</v>
      </c>
      <c r="AD64" s="10">
        <v>1.629724028783E12</v>
      </c>
      <c r="AE64" s="8" t="b">
        <f t="shared" si="7"/>
        <v>1</v>
      </c>
      <c r="AF64" s="9" t="s">
        <v>195</v>
      </c>
      <c r="AG64" s="8">
        <v>978.0</v>
      </c>
      <c r="AH64" s="8" t="s">
        <v>1802</v>
      </c>
      <c r="AI64" s="10">
        <v>1.629729327527E12</v>
      </c>
      <c r="AJ64" s="8" t="b">
        <f t="shared" si="8"/>
        <v>1</v>
      </c>
      <c r="AK64" s="9" t="s">
        <v>176</v>
      </c>
      <c r="AL64" s="8">
        <v>487.0</v>
      </c>
      <c r="AM64" s="8" t="s">
        <v>1803</v>
      </c>
      <c r="AN64" s="10">
        <v>1.629729896249E12</v>
      </c>
      <c r="AO64" s="8" t="b">
        <f t="shared" si="9"/>
        <v>1</v>
      </c>
      <c r="AP64" s="9" t="s">
        <v>149</v>
      </c>
      <c r="AQ64" s="8">
        <v>2088.0</v>
      </c>
      <c r="AR64" s="8" t="s">
        <v>1804</v>
      </c>
      <c r="AS64" s="10">
        <v>1.629730440236E12</v>
      </c>
    </row>
    <row r="65">
      <c r="A65" s="8" t="b">
        <f t="shared" si="1"/>
        <v>1</v>
      </c>
      <c r="B65" s="9" t="s">
        <v>97</v>
      </c>
      <c r="C65" s="8">
        <v>373.0</v>
      </c>
      <c r="D65" s="8" t="s">
        <v>1793</v>
      </c>
      <c r="E65" s="10">
        <v>1.629717074569E12</v>
      </c>
      <c r="F65" s="8" t="b">
        <f t="shared" si="2"/>
        <v>1</v>
      </c>
      <c r="G65" s="9" t="s">
        <v>218</v>
      </c>
      <c r="H65" s="8">
        <v>1355.0</v>
      </c>
      <c r="I65" s="8" t="s">
        <v>1805</v>
      </c>
      <c r="J65" s="10">
        <v>1.629717466165E12</v>
      </c>
      <c r="O65" s="10"/>
      <c r="T65" s="10"/>
      <c r="U65" s="8" t="b">
        <f t="shared" si="5"/>
        <v>1</v>
      </c>
      <c r="V65" s="9" t="s">
        <v>145</v>
      </c>
      <c r="W65" s="8">
        <v>433.0</v>
      </c>
      <c r="X65" s="8" t="s">
        <v>1806</v>
      </c>
      <c r="Y65" s="10">
        <v>1.629723398222E12</v>
      </c>
      <c r="Z65" s="8" t="b">
        <f t="shared" si="6"/>
        <v>1</v>
      </c>
      <c r="AA65" s="9" t="s">
        <v>47</v>
      </c>
      <c r="AB65" s="8">
        <v>251.0</v>
      </c>
      <c r="AC65" s="8" t="s">
        <v>1807</v>
      </c>
      <c r="AD65" s="10">
        <v>1.62972402903E12</v>
      </c>
      <c r="AE65" s="8" t="b">
        <f t="shared" si="7"/>
        <v>1</v>
      </c>
      <c r="AF65" s="9" t="s">
        <v>62</v>
      </c>
      <c r="AG65" s="8">
        <v>174.0</v>
      </c>
      <c r="AH65" s="8" t="s">
        <v>1802</v>
      </c>
      <c r="AI65" s="10">
        <v>1.629729327702E12</v>
      </c>
      <c r="AJ65" s="8" t="b">
        <f t="shared" si="8"/>
        <v>1</v>
      </c>
      <c r="AK65" s="9" t="s">
        <v>145</v>
      </c>
      <c r="AL65" s="8">
        <v>211.0</v>
      </c>
      <c r="AM65" s="8" t="s">
        <v>1803</v>
      </c>
      <c r="AN65" s="10">
        <v>1.629729896445E12</v>
      </c>
      <c r="AO65" s="8" t="b">
        <f t="shared" si="9"/>
        <v>1</v>
      </c>
      <c r="AP65" s="9" t="s">
        <v>218</v>
      </c>
      <c r="AQ65" s="8">
        <v>1800.0</v>
      </c>
      <c r="AR65" s="8" t="s">
        <v>1808</v>
      </c>
      <c r="AS65" s="10">
        <v>1.629730442033E12</v>
      </c>
    </row>
    <row r="66">
      <c r="A66" s="8" t="b">
        <f t="shared" si="1"/>
        <v>1</v>
      </c>
      <c r="B66" s="9" t="s">
        <v>60</v>
      </c>
      <c r="C66" s="8">
        <v>187.0</v>
      </c>
      <c r="D66" s="8" t="s">
        <v>1793</v>
      </c>
      <c r="E66" s="10">
        <v>1.629717074755E12</v>
      </c>
      <c r="F66" s="8" t="b">
        <f t="shared" si="2"/>
        <v>1</v>
      </c>
      <c r="G66" s="9" t="s">
        <v>145</v>
      </c>
      <c r="H66" s="8">
        <v>820.0</v>
      </c>
      <c r="I66" s="8" t="s">
        <v>1805</v>
      </c>
      <c r="J66" s="10">
        <v>1.629717466981E12</v>
      </c>
      <c r="O66" s="10"/>
      <c r="T66" s="10"/>
      <c r="U66" s="8" t="b">
        <f t="shared" si="5"/>
        <v>1</v>
      </c>
      <c r="V66" s="9" t="s">
        <v>188</v>
      </c>
      <c r="W66" s="8">
        <v>105.0</v>
      </c>
      <c r="X66" s="8" t="s">
        <v>1806</v>
      </c>
      <c r="Y66" s="10">
        <v>1.629723398337E12</v>
      </c>
      <c r="Z66" s="8" t="b">
        <f t="shared" si="6"/>
        <v>1</v>
      </c>
      <c r="AA66" s="9" t="s">
        <v>195</v>
      </c>
      <c r="AB66" s="8">
        <v>195.0</v>
      </c>
      <c r="AC66" s="8" t="s">
        <v>1807</v>
      </c>
      <c r="AD66" s="10">
        <v>1.629724029225E12</v>
      </c>
      <c r="AE66" s="8" t="b">
        <f t="shared" si="7"/>
        <v>1</v>
      </c>
      <c r="AF66" s="9" t="s">
        <v>47</v>
      </c>
      <c r="AG66" s="8">
        <v>190.0</v>
      </c>
      <c r="AH66" s="8" t="s">
        <v>1802</v>
      </c>
      <c r="AI66" s="10">
        <v>1.629729327897E12</v>
      </c>
      <c r="AJ66" s="8" t="b">
        <f t="shared" si="8"/>
        <v>1</v>
      </c>
      <c r="AK66" s="9" t="s">
        <v>188</v>
      </c>
      <c r="AL66" s="8">
        <v>120.0</v>
      </c>
      <c r="AM66" s="8" t="s">
        <v>1803</v>
      </c>
      <c r="AN66" s="10">
        <v>1.629729896563E12</v>
      </c>
      <c r="AO66" s="8" t="b">
        <f t="shared" si="9"/>
        <v>1</v>
      </c>
      <c r="AP66" s="9" t="s">
        <v>145</v>
      </c>
      <c r="AQ66" s="8">
        <v>512.0</v>
      </c>
      <c r="AR66" s="8" t="s">
        <v>1808</v>
      </c>
      <c r="AS66" s="10">
        <v>1.629730442547E12</v>
      </c>
    </row>
    <row r="67">
      <c r="A67" s="8" t="b">
        <f t="shared" si="1"/>
        <v>1</v>
      </c>
      <c r="B67" s="9" t="s">
        <v>47</v>
      </c>
      <c r="C67" s="8">
        <v>212.0</v>
      </c>
      <c r="D67" s="8" t="s">
        <v>1793</v>
      </c>
      <c r="E67" s="10">
        <v>1.629717074968E12</v>
      </c>
      <c r="F67" s="8" t="b">
        <f t="shared" si="2"/>
        <v>1</v>
      </c>
      <c r="G67" s="9" t="s">
        <v>188</v>
      </c>
      <c r="H67" s="8">
        <v>280.0</v>
      </c>
      <c r="I67" s="8" t="s">
        <v>1809</v>
      </c>
      <c r="J67" s="10">
        <v>1.629717467272E12</v>
      </c>
      <c r="O67" s="10"/>
      <c r="T67" s="10"/>
      <c r="U67" s="8" t="b">
        <f t="shared" si="5"/>
        <v>1</v>
      </c>
      <c r="V67" s="9" t="s">
        <v>233</v>
      </c>
      <c r="W67" s="8">
        <v>543.0</v>
      </c>
      <c r="X67" s="8" t="s">
        <v>1806</v>
      </c>
      <c r="Y67" s="10">
        <v>1.62972339887E12</v>
      </c>
      <c r="Z67" s="8" t="b">
        <f t="shared" si="6"/>
        <v>1</v>
      </c>
      <c r="AA67" s="9" t="s">
        <v>62</v>
      </c>
      <c r="AB67" s="8">
        <v>145.0</v>
      </c>
      <c r="AC67" s="8" t="s">
        <v>1807</v>
      </c>
      <c r="AD67" s="10">
        <v>1.629724029373E12</v>
      </c>
      <c r="AE67" s="8" t="b">
        <f t="shared" si="7"/>
        <v>1</v>
      </c>
      <c r="AF67" s="9" t="s">
        <v>97</v>
      </c>
      <c r="AG67" s="8">
        <v>279.0</v>
      </c>
      <c r="AH67" s="8" t="s">
        <v>1810</v>
      </c>
      <c r="AI67" s="10">
        <v>1.629729328169E12</v>
      </c>
      <c r="AJ67" s="8" t="b">
        <f t="shared" si="8"/>
        <v>1</v>
      </c>
      <c r="AK67" s="9" t="s">
        <v>47</v>
      </c>
      <c r="AL67" s="8">
        <v>601.0</v>
      </c>
      <c r="AM67" s="8" t="s">
        <v>1811</v>
      </c>
      <c r="AN67" s="10">
        <v>1.629729897161E12</v>
      </c>
      <c r="AO67" s="8" t="b">
        <f t="shared" si="9"/>
        <v>1</v>
      </c>
      <c r="AP67" s="9" t="s">
        <v>188</v>
      </c>
      <c r="AQ67" s="8">
        <v>92.0</v>
      </c>
      <c r="AR67" s="8" t="s">
        <v>1808</v>
      </c>
      <c r="AS67" s="10">
        <v>1.629730442648E12</v>
      </c>
    </row>
    <row r="68">
      <c r="A68" s="8" t="b">
        <f t="shared" si="1"/>
        <v>1</v>
      </c>
      <c r="B68" s="9" t="s">
        <v>153</v>
      </c>
      <c r="C68" s="8">
        <v>2890.0</v>
      </c>
      <c r="D68" s="8" t="s">
        <v>1812</v>
      </c>
      <c r="E68" s="10">
        <v>1.629717077858E12</v>
      </c>
      <c r="F68" s="8" t="b">
        <f t="shared" si="2"/>
        <v>1</v>
      </c>
      <c r="G68" s="9" t="s">
        <v>233</v>
      </c>
      <c r="H68" s="8">
        <v>688.0</v>
      </c>
      <c r="I68" s="8" t="s">
        <v>1809</v>
      </c>
      <c r="J68" s="10">
        <v>1.629717467957E12</v>
      </c>
      <c r="O68" s="10"/>
      <c r="T68" s="10"/>
      <c r="U68" s="8" t="b">
        <f t="shared" si="5"/>
        <v>1</v>
      </c>
      <c r="V68" s="9" t="s">
        <v>233</v>
      </c>
      <c r="W68" s="8">
        <v>4268.0</v>
      </c>
      <c r="X68" s="8" t="s">
        <v>1813</v>
      </c>
      <c r="Y68" s="10">
        <v>1.629723403161E12</v>
      </c>
      <c r="Z68" s="8" t="b">
        <f t="shared" si="6"/>
        <v>1</v>
      </c>
      <c r="AA68" s="9" t="s">
        <v>47</v>
      </c>
      <c r="AB68" s="8">
        <v>181.0</v>
      </c>
      <c r="AC68" s="8" t="s">
        <v>1807</v>
      </c>
      <c r="AD68" s="10">
        <v>1.629724029551E12</v>
      </c>
      <c r="AE68" s="8" t="b">
        <f t="shared" si="7"/>
        <v>1</v>
      </c>
      <c r="AF68" s="9" t="s">
        <v>60</v>
      </c>
      <c r="AG68" s="8">
        <v>188.0</v>
      </c>
      <c r="AH68" s="8" t="s">
        <v>1810</v>
      </c>
      <c r="AI68" s="10">
        <v>1.629729328362E12</v>
      </c>
      <c r="AJ68" s="8" t="b">
        <f t="shared" si="8"/>
        <v>1</v>
      </c>
      <c r="AK68" s="9" t="s">
        <v>195</v>
      </c>
      <c r="AL68" s="8">
        <v>598.0</v>
      </c>
      <c r="AM68" s="8" t="s">
        <v>1811</v>
      </c>
      <c r="AN68" s="10">
        <v>1.62972989776E12</v>
      </c>
      <c r="AO68" s="8" t="b">
        <f t="shared" si="9"/>
        <v>1</v>
      </c>
      <c r="AP68" s="9" t="s">
        <v>47</v>
      </c>
      <c r="AQ68" s="8">
        <v>227.0</v>
      </c>
      <c r="AR68" s="8" t="s">
        <v>1808</v>
      </c>
      <c r="AS68" s="10">
        <v>1.629730442867E12</v>
      </c>
    </row>
    <row r="69">
      <c r="A69" s="8" t="b">
        <f t="shared" si="1"/>
        <v>1</v>
      </c>
      <c r="B69" s="9" t="s">
        <v>218</v>
      </c>
      <c r="C69" s="8">
        <v>1609.0</v>
      </c>
      <c r="D69" s="8" t="s">
        <v>1814</v>
      </c>
      <c r="E69" s="10">
        <v>1.629717079467E12</v>
      </c>
      <c r="F69" s="8" t="b">
        <f t="shared" si="2"/>
        <v>1</v>
      </c>
      <c r="G69" s="9" t="s">
        <v>233</v>
      </c>
      <c r="H69" s="8">
        <v>1266.0</v>
      </c>
      <c r="I69" s="8" t="s">
        <v>1815</v>
      </c>
      <c r="J69" s="10">
        <v>1.62971746922E12</v>
      </c>
      <c r="O69" s="10"/>
      <c r="T69" s="10"/>
      <c r="U69" s="8" t="b">
        <f t="shared" si="5"/>
        <v>1</v>
      </c>
      <c r="V69" s="9" t="s">
        <v>233</v>
      </c>
      <c r="W69" s="8">
        <v>222.0</v>
      </c>
      <c r="X69" s="8" t="s">
        <v>1813</v>
      </c>
      <c r="Y69" s="10">
        <v>1.629723403362E12</v>
      </c>
      <c r="Z69" s="8" t="b">
        <f t="shared" si="6"/>
        <v>1</v>
      </c>
      <c r="AA69" s="9" t="s">
        <v>97</v>
      </c>
      <c r="AB69" s="8">
        <v>304.0</v>
      </c>
      <c r="AC69" s="8" t="s">
        <v>1807</v>
      </c>
      <c r="AD69" s="10">
        <v>1.629724029857E12</v>
      </c>
      <c r="AE69" s="8" t="b">
        <f t="shared" si="7"/>
        <v>1</v>
      </c>
      <c r="AF69" s="9" t="s">
        <v>47</v>
      </c>
      <c r="AG69" s="8">
        <v>166.0</v>
      </c>
      <c r="AH69" s="8" t="s">
        <v>1810</v>
      </c>
      <c r="AI69" s="10">
        <v>1.629729328523E12</v>
      </c>
      <c r="AJ69" s="8" t="b">
        <f t="shared" si="8"/>
        <v>1</v>
      </c>
      <c r="AK69" s="9" t="s">
        <v>62</v>
      </c>
      <c r="AL69" s="8">
        <v>174.0</v>
      </c>
      <c r="AM69" s="8" t="s">
        <v>1811</v>
      </c>
      <c r="AN69" s="10">
        <v>1.629729897933E12</v>
      </c>
      <c r="AO69" s="8" t="b">
        <f t="shared" si="9"/>
        <v>1</v>
      </c>
      <c r="AP69" s="9" t="s">
        <v>188</v>
      </c>
      <c r="AQ69" s="8">
        <v>456.0</v>
      </c>
      <c r="AR69" s="8" t="s">
        <v>1816</v>
      </c>
      <c r="AS69" s="10">
        <v>1.629730443323E12</v>
      </c>
    </row>
    <row r="70">
      <c r="A70" s="8" t="b">
        <f t="shared" si="1"/>
        <v>1</v>
      </c>
      <c r="B70" s="9" t="s">
        <v>151</v>
      </c>
      <c r="C70" s="8">
        <v>971.0</v>
      </c>
      <c r="D70" s="8" t="s">
        <v>1817</v>
      </c>
      <c r="E70" s="10">
        <v>1.629717080439E12</v>
      </c>
      <c r="F70" s="8" t="b">
        <f t="shared" si="2"/>
        <v>1</v>
      </c>
      <c r="G70" s="9" t="s">
        <v>233</v>
      </c>
      <c r="H70" s="8">
        <v>476.0</v>
      </c>
      <c r="I70" s="8" t="s">
        <v>1815</v>
      </c>
      <c r="J70" s="10">
        <v>1.62971746969E12</v>
      </c>
      <c r="O70" s="10"/>
      <c r="T70" s="13"/>
      <c r="U70" s="8" t="b">
        <f t="shared" si="5"/>
        <v>1</v>
      </c>
      <c r="V70" s="9" t="s">
        <v>233</v>
      </c>
      <c r="W70" s="8">
        <v>101.0</v>
      </c>
      <c r="X70" s="8" t="s">
        <v>1813</v>
      </c>
      <c r="Y70" s="10">
        <v>1.629723403463E12</v>
      </c>
      <c r="Z70" s="8" t="b">
        <f t="shared" si="6"/>
        <v>1</v>
      </c>
      <c r="AA70" s="9" t="s">
        <v>60</v>
      </c>
      <c r="AB70" s="8">
        <v>163.0</v>
      </c>
      <c r="AC70" s="8" t="s">
        <v>1818</v>
      </c>
      <c r="AD70" s="10">
        <v>1.629724030019E12</v>
      </c>
      <c r="AE70" s="8" t="b">
        <f t="shared" si="7"/>
        <v>1</v>
      </c>
      <c r="AF70" s="9" t="s">
        <v>220</v>
      </c>
      <c r="AG70" s="8">
        <v>1661.0</v>
      </c>
      <c r="AH70" s="8" t="s">
        <v>1819</v>
      </c>
      <c r="AI70" s="10">
        <v>1.629729330199E12</v>
      </c>
      <c r="AJ70" s="8" t="b">
        <f t="shared" si="8"/>
        <v>1</v>
      </c>
      <c r="AK70" s="9" t="s">
        <v>47</v>
      </c>
      <c r="AL70" s="8">
        <v>180.0</v>
      </c>
      <c r="AM70" s="8" t="s">
        <v>1820</v>
      </c>
      <c r="AN70" s="10">
        <v>1.62972989812E12</v>
      </c>
      <c r="AO70" s="8" t="b">
        <f t="shared" si="9"/>
        <v>1</v>
      </c>
      <c r="AP70" s="9" t="s">
        <v>233</v>
      </c>
      <c r="AQ70" s="8">
        <v>235.0</v>
      </c>
      <c r="AR70" s="8" t="s">
        <v>1816</v>
      </c>
      <c r="AS70" s="10">
        <v>1.629730443557E12</v>
      </c>
    </row>
    <row r="71">
      <c r="A71" s="8" t="b">
        <f t="shared" si="1"/>
        <v>1</v>
      </c>
      <c r="B71" s="9" t="s">
        <v>188</v>
      </c>
      <c r="C71" s="8">
        <v>111.0</v>
      </c>
      <c r="D71" s="8" t="s">
        <v>1817</v>
      </c>
      <c r="E71" s="10">
        <v>1.629717080554E12</v>
      </c>
      <c r="F71" s="8" t="b">
        <f t="shared" si="2"/>
        <v>1</v>
      </c>
      <c r="G71" s="9" t="s">
        <v>233</v>
      </c>
      <c r="H71" s="8">
        <v>192.0</v>
      </c>
      <c r="I71" s="8" t="s">
        <v>1815</v>
      </c>
      <c r="J71" s="10">
        <v>1.629717469885E12</v>
      </c>
      <c r="O71" s="10"/>
      <c r="T71" s="13"/>
      <c r="U71" s="8" t="b">
        <f t="shared" si="5"/>
        <v>1</v>
      </c>
      <c r="V71" s="9" t="s">
        <v>233</v>
      </c>
      <c r="W71" s="8">
        <v>328.0</v>
      </c>
      <c r="X71" s="8" t="s">
        <v>1813</v>
      </c>
      <c r="Y71" s="10">
        <v>1.629723403786E12</v>
      </c>
      <c r="Z71" s="8" t="b">
        <f t="shared" si="6"/>
        <v>1</v>
      </c>
      <c r="AA71" s="9" t="s">
        <v>47</v>
      </c>
      <c r="AB71" s="8">
        <v>161.0</v>
      </c>
      <c r="AC71" s="8" t="s">
        <v>1818</v>
      </c>
      <c r="AD71" s="10">
        <v>1.629724030191E12</v>
      </c>
      <c r="AE71" s="8" t="b">
        <f t="shared" si="7"/>
        <v>1</v>
      </c>
      <c r="AF71" s="9" t="s">
        <v>218</v>
      </c>
      <c r="AG71" s="8">
        <v>1297.0</v>
      </c>
      <c r="AH71" s="8" t="s">
        <v>1821</v>
      </c>
      <c r="AI71" s="10">
        <v>1.629729331483E12</v>
      </c>
      <c r="AJ71" s="8" t="b">
        <f t="shared" si="8"/>
        <v>1</v>
      </c>
      <c r="AK71" s="9" t="s">
        <v>97</v>
      </c>
      <c r="AL71" s="8">
        <v>1586.0</v>
      </c>
      <c r="AM71" s="8" t="s">
        <v>1822</v>
      </c>
      <c r="AN71" s="10">
        <v>1.6297298997E12</v>
      </c>
      <c r="AS71" s="13"/>
    </row>
    <row r="72">
      <c r="A72" s="8" t="b">
        <f t="shared" si="1"/>
        <v>1</v>
      </c>
      <c r="B72" s="9" t="s">
        <v>233</v>
      </c>
      <c r="C72" s="8">
        <v>291.0</v>
      </c>
      <c r="D72" s="8" t="s">
        <v>1817</v>
      </c>
      <c r="E72" s="10">
        <v>1.62971708084E12</v>
      </c>
      <c r="F72" s="8" t="b">
        <f t="shared" si="2"/>
        <v>1</v>
      </c>
      <c r="G72" s="9" t="s">
        <v>233</v>
      </c>
      <c r="H72" s="8">
        <v>118.0</v>
      </c>
      <c r="I72" s="8" t="s">
        <v>1823</v>
      </c>
      <c r="J72" s="10">
        <v>1.629717470006E12</v>
      </c>
      <c r="O72" s="10"/>
      <c r="T72" s="13"/>
      <c r="U72" s="8" t="b">
        <f t="shared" si="5"/>
        <v>1</v>
      </c>
      <c r="V72" s="9" t="s">
        <v>233</v>
      </c>
      <c r="W72" s="8">
        <v>351.0</v>
      </c>
      <c r="X72" s="8" t="s">
        <v>1824</v>
      </c>
      <c r="Y72" s="10">
        <v>1.629723404161E12</v>
      </c>
      <c r="Z72" s="8" t="b">
        <f t="shared" si="6"/>
        <v>1</v>
      </c>
      <c r="AA72" s="9" t="s">
        <v>170</v>
      </c>
      <c r="AB72" s="8">
        <v>1375.0</v>
      </c>
      <c r="AC72" s="8" t="s">
        <v>1825</v>
      </c>
      <c r="AD72" s="10">
        <v>1.629724031556E12</v>
      </c>
      <c r="AE72" s="8" t="b">
        <f t="shared" si="7"/>
        <v>1</v>
      </c>
      <c r="AF72" s="9" t="s">
        <v>145</v>
      </c>
      <c r="AG72" s="8">
        <v>376.0</v>
      </c>
      <c r="AH72" s="8" t="s">
        <v>1821</v>
      </c>
      <c r="AI72" s="10">
        <v>1.62972933186E12</v>
      </c>
      <c r="AJ72" s="8" t="b">
        <f t="shared" si="8"/>
        <v>1</v>
      </c>
      <c r="AK72" s="9" t="s">
        <v>60</v>
      </c>
      <c r="AL72" s="8">
        <v>150.0</v>
      </c>
      <c r="AM72" s="8" t="s">
        <v>1822</v>
      </c>
      <c r="AN72" s="10">
        <v>1.629729899856E12</v>
      </c>
      <c r="AS72" s="13"/>
    </row>
    <row r="73">
      <c r="E73" s="13"/>
      <c r="F73" s="8" t="b">
        <f t="shared" si="2"/>
        <v>1</v>
      </c>
      <c r="G73" s="9" t="s">
        <v>233</v>
      </c>
      <c r="H73" s="8">
        <v>183.0</v>
      </c>
      <c r="I73" s="8" t="s">
        <v>1823</v>
      </c>
      <c r="J73" s="10">
        <v>1.629717470183E12</v>
      </c>
      <c r="O73" s="13"/>
      <c r="T73" s="13"/>
      <c r="U73" s="8" t="b">
        <f t="shared" si="5"/>
        <v>1</v>
      </c>
      <c r="V73" s="9" t="s">
        <v>233</v>
      </c>
      <c r="W73" s="8">
        <v>99.0</v>
      </c>
      <c r="X73" s="8" t="s">
        <v>1824</v>
      </c>
      <c r="Y73" s="10">
        <v>1.629723404246E12</v>
      </c>
      <c r="Z73" s="8" t="b">
        <f t="shared" si="6"/>
        <v>1</v>
      </c>
      <c r="AA73" s="9" t="s">
        <v>218</v>
      </c>
      <c r="AB73" s="8">
        <v>1090.0</v>
      </c>
      <c r="AC73" s="8" t="s">
        <v>1826</v>
      </c>
      <c r="AD73" s="10">
        <v>1.629724032647E12</v>
      </c>
      <c r="AE73" s="8" t="b">
        <f t="shared" si="7"/>
        <v>1</v>
      </c>
      <c r="AF73" s="9" t="s">
        <v>220</v>
      </c>
      <c r="AG73" s="8">
        <v>79.0</v>
      </c>
      <c r="AH73" s="8" t="s">
        <v>1821</v>
      </c>
      <c r="AI73" s="10">
        <v>1.629729331943E12</v>
      </c>
      <c r="AJ73" s="8" t="b">
        <f t="shared" si="8"/>
        <v>1</v>
      </c>
      <c r="AK73" s="9" t="s">
        <v>47</v>
      </c>
      <c r="AL73" s="8">
        <v>197.0</v>
      </c>
      <c r="AM73" s="8" t="s">
        <v>1827</v>
      </c>
      <c r="AN73" s="10">
        <v>1.629729900045E12</v>
      </c>
      <c r="AS73" s="13"/>
    </row>
    <row r="74">
      <c r="E74" s="13"/>
      <c r="F74" s="8" t="b">
        <f t="shared" si="2"/>
        <v>1</v>
      </c>
      <c r="G74" s="9" t="s">
        <v>233</v>
      </c>
      <c r="H74" s="8">
        <v>178.0</v>
      </c>
      <c r="I74" s="8" t="s">
        <v>1823</v>
      </c>
      <c r="J74" s="10">
        <v>1.62971747036E12</v>
      </c>
      <c r="O74" s="13"/>
      <c r="T74" s="13"/>
      <c r="U74" s="8" t="b">
        <f t="shared" si="5"/>
        <v>1</v>
      </c>
      <c r="V74" s="9" t="s">
        <v>233</v>
      </c>
      <c r="W74" s="8">
        <v>75.0</v>
      </c>
      <c r="X74" s="8" t="s">
        <v>1824</v>
      </c>
      <c r="Y74" s="10">
        <v>1.629723404313E12</v>
      </c>
      <c r="Z74" s="8" t="b">
        <f t="shared" si="6"/>
        <v>1</v>
      </c>
      <c r="AA74" s="9" t="s">
        <v>145</v>
      </c>
      <c r="AB74" s="8">
        <v>667.0</v>
      </c>
      <c r="AC74" s="8" t="s">
        <v>1828</v>
      </c>
      <c r="AD74" s="10">
        <v>1.629724033319E12</v>
      </c>
      <c r="AE74" s="8" t="b">
        <f t="shared" si="7"/>
        <v>1</v>
      </c>
      <c r="AF74" s="9" t="s">
        <v>145</v>
      </c>
      <c r="AG74" s="8">
        <v>994.0</v>
      </c>
      <c r="AH74" s="8" t="s">
        <v>1829</v>
      </c>
      <c r="AI74" s="10">
        <v>1.629729332933E12</v>
      </c>
      <c r="AJ74" s="8" t="b">
        <f t="shared" si="8"/>
        <v>1</v>
      </c>
      <c r="AK74" s="9" t="s">
        <v>153</v>
      </c>
      <c r="AL74" s="8">
        <v>1351.0</v>
      </c>
      <c r="AM74" s="8" t="s">
        <v>1830</v>
      </c>
      <c r="AN74" s="10">
        <v>1.6297299014E12</v>
      </c>
      <c r="AS74" s="13"/>
    </row>
    <row r="75">
      <c r="E75" s="13"/>
      <c r="J75" s="13"/>
      <c r="O75" s="13"/>
      <c r="T75" s="13"/>
      <c r="U75" s="8" t="b">
        <f t="shared" si="5"/>
        <v>1</v>
      </c>
      <c r="V75" s="9" t="s">
        <v>233</v>
      </c>
      <c r="W75" s="8">
        <v>239.0</v>
      </c>
      <c r="X75" s="8" t="s">
        <v>1824</v>
      </c>
      <c r="Y75" s="10">
        <v>1.629723404554E12</v>
      </c>
      <c r="Z75" s="8" t="b">
        <f t="shared" si="6"/>
        <v>1</v>
      </c>
      <c r="AA75" s="9" t="s">
        <v>188</v>
      </c>
      <c r="AB75" s="8">
        <v>148.0</v>
      </c>
      <c r="AC75" s="8" t="s">
        <v>1828</v>
      </c>
      <c r="AD75" s="10">
        <v>1.629724033475E12</v>
      </c>
      <c r="AE75" s="8" t="b">
        <f t="shared" si="7"/>
        <v>1</v>
      </c>
      <c r="AF75" s="9" t="s">
        <v>218</v>
      </c>
      <c r="AG75" s="8">
        <v>111.0</v>
      </c>
      <c r="AH75" s="8" t="s">
        <v>1831</v>
      </c>
      <c r="AI75" s="10">
        <v>1.629729333042E12</v>
      </c>
      <c r="AJ75" s="8" t="b">
        <f t="shared" si="8"/>
        <v>1</v>
      </c>
      <c r="AK75" s="9" t="s">
        <v>218</v>
      </c>
      <c r="AL75" s="8">
        <v>1832.0</v>
      </c>
      <c r="AM75" s="8" t="s">
        <v>1832</v>
      </c>
      <c r="AN75" s="10">
        <v>1.62972990323E12</v>
      </c>
      <c r="AS75" s="13"/>
    </row>
    <row r="76">
      <c r="E76" s="13"/>
      <c r="J76" s="13"/>
      <c r="O76" s="13"/>
      <c r="T76" s="13"/>
      <c r="U76" s="8" t="b">
        <f t="shared" si="5"/>
        <v>1</v>
      </c>
      <c r="V76" s="9" t="s">
        <v>233</v>
      </c>
      <c r="W76" s="8">
        <v>316.0</v>
      </c>
      <c r="X76" s="8" t="s">
        <v>1824</v>
      </c>
      <c r="Y76" s="10">
        <v>1.629723404869E12</v>
      </c>
      <c r="Z76" s="8" t="b">
        <f t="shared" si="6"/>
        <v>1</v>
      </c>
      <c r="AA76" s="9" t="s">
        <v>233</v>
      </c>
      <c r="AB76" s="8">
        <v>555.0</v>
      </c>
      <c r="AC76" s="8" t="s">
        <v>1833</v>
      </c>
      <c r="AD76" s="10">
        <v>1.629724034014E12</v>
      </c>
      <c r="AE76" s="8" t="b">
        <f t="shared" si="7"/>
        <v>1</v>
      </c>
      <c r="AF76" s="9" t="s">
        <v>188</v>
      </c>
      <c r="AG76" s="8">
        <v>430.0</v>
      </c>
      <c r="AH76" s="8" t="s">
        <v>1831</v>
      </c>
      <c r="AI76" s="10">
        <v>1.629729333475E12</v>
      </c>
      <c r="AJ76" s="8" t="b">
        <f t="shared" si="8"/>
        <v>1</v>
      </c>
      <c r="AK76" s="9" t="s">
        <v>151</v>
      </c>
      <c r="AL76" s="8">
        <v>651.0</v>
      </c>
      <c r="AM76" s="8" t="s">
        <v>1832</v>
      </c>
      <c r="AN76" s="10">
        <v>1.62972990388E12</v>
      </c>
      <c r="AS76" s="13"/>
    </row>
    <row r="77">
      <c r="E77" s="13"/>
      <c r="J77" s="13"/>
      <c r="O77" s="13"/>
      <c r="T77" s="13"/>
      <c r="Y77" s="10"/>
      <c r="AD77" s="13"/>
      <c r="AE77" s="8" t="b">
        <f t="shared" si="7"/>
        <v>1</v>
      </c>
      <c r="AF77" s="9" t="s">
        <v>218</v>
      </c>
      <c r="AG77" s="8">
        <v>1050.0</v>
      </c>
      <c r="AH77" s="8" t="s">
        <v>1834</v>
      </c>
      <c r="AI77" s="10">
        <v>1.629729334533E12</v>
      </c>
      <c r="AJ77" s="8" t="b">
        <f t="shared" si="8"/>
        <v>1</v>
      </c>
      <c r="AK77" s="9" t="s">
        <v>188</v>
      </c>
      <c r="AL77" s="8">
        <v>85.0</v>
      </c>
      <c r="AM77" s="8" t="s">
        <v>1832</v>
      </c>
      <c r="AN77" s="10">
        <v>1.629729903973E12</v>
      </c>
      <c r="AS77" s="13"/>
    </row>
    <row r="78">
      <c r="E78" s="13"/>
      <c r="J78" s="13"/>
      <c r="O78" s="13"/>
      <c r="T78" s="13"/>
      <c r="Y78" s="10"/>
      <c r="AD78" s="13"/>
      <c r="AE78" s="8" t="b">
        <f t="shared" si="7"/>
        <v>1</v>
      </c>
      <c r="AF78" s="9" t="s">
        <v>145</v>
      </c>
      <c r="AG78" s="8">
        <v>269.0</v>
      </c>
      <c r="AH78" s="8" t="s">
        <v>1834</v>
      </c>
      <c r="AI78" s="10">
        <v>1.629729334817E12</v>
      </c>
      <c r="AJ78" s="8" t="b">
        <f t="shared" si="8"/>
        <v>1</v>
      </c>
      <c r="AK78" s="9" t="s">
        <v>233</v>
      </c>
      <c r="AL78" s="8">
        <v>478.0</v>
      </c>
      <c r="AM78" s="8" t="s">
        <v>1835</v>
      </c>
      <c r="AN78" s="10">
        <v>1.629729904445E12</v>
      </c>
      <c r="AS78" s="13"/>
    </row>
    <row r="79">
      <c r="E79" s="13"/>
      <c r="J79" s="13"/>
      <c r="O79" s="13"/>
      <c r="T79" s="13"/>
      <c r="Y79" s="10"/>
      <c r="AD79" s="13"/>
      <c r="AE79" s="8" t="b">
        <f t="shared" si="7"/>
        <v>1</v>
      </c>
      <c r="AF79" s="9" t="s">
        <v>188</v>
      </c>
      <c r="AG79" s="8">
        <v>55.0</v>
      </c>
      <c r="AH79" s="8" t="s">
        <v>1834</v>
      </c>
      <c r="AI79" s="10">
        <v>1.629729334854E12</v>
      </c>
      <c r="AN79" s="13"/>
      <c r="AS79" s="13"/>
    </row>
    <row r="80">
      <c r="E80" s="13"/>
      <c r="J80" s="13"/>
      <c r="O80" s="13"/>
      <c r="T80" s="13"/>
      <c r="Y80" s="10"/>
      <c r="AD80" s="13"/>
      <c r="AE80" s="8" t="b">
        <f t="shared" si="7"/>
        <v>1</v>
      </c>
      <c r="AF80" s="9" t="s">
        <v>233</v>
      </c>
      <c r="AG80" s="8">
        <v>405.0</v>
      </c>
      <c r="AH80" s="8" t="s">
        <v>1836</v>
      </c>
      <c r="AI80" s="10">
        <v>1.629729335251E12</v>
      </c>
      <c r="AN80" s="13"/>
      <c r="AS80" s="13"/>
    </row>
    <row r="81">
      <c r="E81" s="13"/>
      <c r="J81" s="13"/>
      <c r="O81" s="13"/>
      <c r="T81" s="13"/>
      <c r="Y81" s="13"/>
      <c r="AD81" s="13"/>
      <c r="AI81" s="13"/>
      <c r="AN81" s="13"/>
      <c r="AS81" s="13"/>
    </row>
    <row r="82">
      <c r="E82" s="13"/>
      <c r="J82" s="13"/>
      <c r="O82" s="13"/>
      <c r="T82" s="13"/>
      <c r="Y82" s="13"/>
      <c r="AD82" s="13"/>
      <c r="AI82" s="13"/>
      <c r="AN82" s="13"/>
      <c r="AS82" s="13"/>
    </row>
    <row r="83">
      <c r="E83" s="13"/>
      <c r="J83" s="13"/>
      <c r="O83" s="13"/>
      <c r="T83" s="13"/>
      <c r="Y83" s="13"/>
      <c r="AD83" s="13"/>
      <c r="AI83" s="13"/>
      <c r="AN83" s="13"/>
      <c r="AS83" s="13"/>
    </row>
    <row r="84">
      <c r="E84" s="13"/>
      <c r="J84" s="13"/>
      <c r="O84" s="13"/>
      <c r="T84" s="13"/>
      <c r="Y84" s="13"/>
      <c r="AD84" s="13"/>
      <c r="AI84" s="13"/>
      <c r="AN84" s="13"/>
      <c r="AS84" s="13"/>
    </row>
    <row r="85">
      <c r="E85" s="13"/>
      <c r="J85" s="13"/>
      <c r="O85" s="13"/>
      <c r="T85" s="13"/>
      <c r="Y85" s="13"/>
      <c r="AD85" s="13"/>
      <c r="AI85" s="13"/>
      <c r="AN85" s="13"/>
      <c r="AS85" s="13"/>
    </row>
    <row r="86">
      <c r="E86" s="13"/>
      <c r="J86" s="13"/>
      <c r="O86" s="13"/>
      <c r="T86" s="13"/>
      <c r="Y86" s="13"/>
      <c r="AD86" s="13"/>
      <c r="AI86" s="13"/>
      <c r="AN86" s="13"/>
      <c r="AS86" s="13"/>
    </row>
    <row r="87">
      <c r="E87" s="13"/>
      <c r="J87" s="13"/>
      <c r="O87" s="13"/>
      <c r="T87" s="13"/>
      <c r="Y87" s="13"/>
      <c r="AD87" s="13"/>
      <c r="AI87" s="13"/>
      <c r="AN87" s="13"/>
      <c r="AS87" s="13"/>
    </row>
    <row r="88">
      <c r="E88" s="13"/>
      <c r="J88" s="13"/>
      <c r="O88" s="13"/>
      <c r="T88" s="13"/>
      <c r="Y88" s="13"/>
      <c r="AD88" s="13"/>
      <c r="AI88" s="13"/>
      <c r="AN88" s="13"/>
      <c r="AS88" s="13"/>
    </row>
    <row r="89">
      <c r="E89" s="13"/>
      <c r="J89" s="13"/>
      <c r="O89" s="13"/>
      <c r="T89" s="13"/>
      <c r="Y89" s="13"/>
      <c r="AD89" s="13"/>
      <c r="AI89" s="13"/>
      <c r="AN89" s="13"/>
      <c r="AS89" s="13"/>
    </row>
    <row r="90">
      <c r="E90" s="13"/>
      <c r="J90" s="13"/>
      <c r="O90" s="13"/>
      <c r="T90" s="13"/>
      <c r="Y90" s="13"/>
      <c r="AD90" s="13"/>
      <c r="AI90" s="13"/>
      <c r="AN90" s="13"/>
      <c r="AS90" s="13"/>
    </row>
    <row r="91">
      <c r="E91" s="13"/>
      <c r="J91" s="13"/>
      <c r="O91" s="13"/>
      <c r="T91" s="13"/>
      <c r="Y91" s="13"/>
      <c r="AD91" s="13"/>
      <c r="AI91" s="13"/>
      <c r="AN91" s="13"/>
      <c r="AS91" s="13"/>
    </row>
    <row r="92">
      <c r="E92" s="13"/>
      <c r="J92" s="13"/>
      <c r="O92" s="13"/>
      <c r="T92" s="13"/>
      <c r="Y92" s="13"/>
      <c r="AD92" s="13"/>
      <c r="AI92" s="13"/>
      <c r="AN92" s="13"/>
      <c r="AS92" s="13"/>
    </row>
    <row r="93">
      <c r="E93" s="13"/>
      <c r="J93" s="13"/>
      <c r="O93" s="13"/>
      <c r="T93" s="13"/>
      <c r="Y93" s="13"/>
      <c r="AD93" s="13"/>
      <c r="AI93" s="13"/>
      <c r="AN93" s="13"/>
      <c r="AS93" s="13"/>
    </row>
    <row r="94">
      <c r="E94" s="13"/>
      <c r="J94" s="13"/>
      <c r="O94" s="13"/>
      <c r="T94" s="13"/>
      <c r="Y94" s="13"/>
      <c r="AD94" s="13"/>
      <c r="AI94" s="13"/>
      <c r="AN94" s="13"/>
      <c r="AS94" s="13"/>
    </row>
    <row r="95">
      <c r="E95" s="13"/>
      <c r="J95" s="13"/>
      <c r="O95" s="13"/>
      <c r="T95" s="13"/>
      <c r="Y95" s="13"/>
      <c r="AD95" s="13"/>
      <c r="AI95" s="13"/>
      <c r="AN95" s="13"/>
      <c r="AS95" s="13"/>
    </row>
    <row r="96">
      <c r="E96" s="13"/>
      <c r="J96" s="13"/>
      <c r="O96" s="13"/>
      <c r="T96" s="13"/>
      <c r="Y96" s="13"/>
      <c r="AD96" s="13"/>
      <c r="AI96" s="13"/>
      <c r="AN96" s="13"/>
      <c r="AS96" s="13"/>
    </row>
    <row r="97">
      <c r="E97" s="13"/>
      <c r="J97" s="13"/>
      <c r="O97" s="13"/>
      <c r="T97" s="13"/>
      <c r="Y97" s="13"/>
      <c r="AD97" s="13"/>
      <c r="AI97" s="13"/>
      <c r="AN97" s="13"/>
      <c r="AS97" s="13"/>
    </row>
    <row r="98">
      <c r="E98" s="13"/>
      <c r="J98" s="13"/>
      <c r="O98" s="13"/>
      <c r="T98" s="13"/>
      <c r="Y98" s="13"/>
      <c r="AD98" s="13"/>
      <c r="AI98" s="13"/>
      <c r="AN98" s="13"/>
      <c r="AS98" s="13"/>
    </row>
    <row r="99">
      <c r="E99" s="13"/>
      <c r="J99" s="13"/>
      <c r="O99" s="13"/>
      <c r="T99" s="13"/>
      <c r="Y99" s="13"/>
      <c r="AD99" s="13"/>
      <c r="AI99" s="13"/>
      <c r="AN99" s="13"/>
      <c r="AS99" s="13"/>
    </row>
    <row r="100">
      <c r="A100" s="4"/>
      <c r="B100" s="15" t="s">
        <v>269</v>
      </c>
      <c r="C100" s="15"/>
      <c r="E100" s="13"/>
      <c r="F100" s="16"/>
      <c r="G100" s="15" t="s">
        <v>269</v>
      </c>
      <c r="H100" s="15"/>
      <c r="J100" s="13"/>
      <c r="K100" s="16"/>
      <c r="L100" s="15" t="s">
        <v>269</v>
      </c>
      <c r="M100" s="15"/>
      <c r="O100" s="13"/>
      <c r="P100" s="16"/>
      <c r="Q100" s="15" t="s">
        <v>269</v>
      </c>
      <c r="R100" s="15"/>
      <c r="T100" s="13"/>
      <c r="U100" s="16"/>
      <c r="V100" s="15" t="s">
        <v>269</v>
      </c>
      <c r="W100" s="15"/>
      <c r="Y100" s="13"/>
      <c r="Z100" s="16"/>
      <c r="AA100" s="15" t="s">
        <v>269</v>
      </c>
      <c r="AB100" s="15"/>
      <c r="AD100" s="13"/>
      <c r="AE100" s="16"/>
      <c r="AF100" s="15" t="s">
        <v>269</v>
      </c>
      <c r="AG100" s="15"/>
      <c r="AI100" s="13"/>
      <c r="AJ100" s="16"/>
      <c r="AK100" s="15" t="s">
        <v>269</v>
      </c>
      <c r="AL100" s="15"/>
      <c r="AN100" s="13"/>
      <c r="AO100" s="16"/>
      <c r="AP100" s="15" t="s">
        <v>269</v>
      </c>
      <c r="AQ100" s="15"/>
      <c r="AS100" s="13"/>
    </row>
    <row r="101">
      <c r="A101" s="21"/>
      <c r="B101" s="21" t="s">
        <v>270</v>
      </c>
      <c r="C101" s="19">
        <f> AVERAGE(C4:C99)</f>
        <v>479.9275362</v>
      </c>
      <c r="E101" s="13"/>
      <c r="F101" s="21"/>
      <c r="G101" s="21" t="s">
        <v>270</v>
      </c>
      <c r="H101" s="19">
        <f> AVERAGE(H4:H99)</f>
        <v>465.3802817</v>
      </c>
      <c r="J101" s="13"/>
      <c r="K101" s="21"/>
      <c r="L101" s="21" t="s">
        <v>270</v>
      </c>
      <c r="M101" s="19">
        <f> AVERAGE(M4:M99)</f>
        <v>423.3934426</v>
      </c>
      <c r="O101" s="13"/>
      <c r="P101" s="21"/>
      <c r="Q101" s="21" t="s">
        <v>270</v>
      </c>
      <c r="R101" s="19">
        <f> AVERAGE(R4:R99)</f>
        <v>418.1803279</v>
      </c>
      <c r="T101" s="13"/>
      <c r="U101" s="21"/>
      <c r="V101" s="21" t="s">
        <v>270</v>
      </c>
      <c r="W101" s="19">
        <f> AVERAGE(W4:W99)</f>
        <v>502.0410959</v>
      </c>
      <c r="Y101" s="13"/>
      <c r="Z101" s="21"/>
      <c r="AA101" s="21" t="s">
        <v>270</v>
      </c>
      <c r="AB101" s="19">
        <f> AVERAGE(AB4:AB99)</f>
        <v>354.5205479</v>
      </c>
      <c r="AD101" s="13"/>
      <c r="AE101" s="21"/>
      <c r="AF101" s="21" t="s">
        <v>270</v>
      </c>
      <c r="AG101" s="19">
        <f> AVERAGE(AG4:AG99)</f>
        <v>511.3116883</v>
      </c>
      <c r="AI101" s="13"/>
      <c r="AJ101" s="21"/>
      <c r="AK101" s="21" t="s">
        <v>270</v>
      </c>
      <c r="AL101" s="19">
        <f> AVERAGE(AL4:AL99)</f>
        <v>495.4533333</v>
      </c>
      <c r="AN101" s="13"/>
      <c r="AO101" s="21"/>
      <c r="AP101" s="21" t="s">
        <v>270</v>
      </c>
      <c r="AQ101" s="19">
        <f> AVERAGE(AQ4:AQ99)</f>
        <v>417.6119403</v>
      </c>
      <c r="AS101" s="13"/>
    </row>
    <row r="102">
      <c r="A102" s="18"/>
      <c r="B102" s="18" t="s">
        <v>271</v>
      </c>
      <c r="C102" s="22">
        <f>STDEV(C4:C99)</f>
        <v>580.9657608</v>
      </c>
      <c r="E102" s="13"/>
      <c r="F102" s="18"/>
      <c r="G102" s="18" t="s">
        <v>271</v>
      </c>
      <c r="H102" s="22">
        <f>STDEV(H4:H99)</f>
        <v>554.5644975</v>
      </c>
      <c r="J102" s="13"/>
      <c r="K102" s="18"/>
      <c r="L102" s="18" t="s">
        <v>271</v>
      </c>
      <c r="M102" s="22">
        <f>STDEV(M4:M99)</f>
        <v>453.0131815</v>
      </c>
      <c r="O102" s="13"/>
      <c r="P102" s="18"/>
      <c r="Q102" s="18" t="s">
        <v>271</v>
      </c>
      <c r="R102" s="22">
        <f>STDEV(R4:R99)</f>
        <v>499.5347004</v>
      </c>
      <c r="T102" s="13"/>
      <c r="U102" s="18"/>
      <c r="V102" s="18" t="s">
        <v>271</v>
      </c>
      <c r="W102" s="22">
        <f>STDEV(W4:W99)</f>
        <v>885.0039617</v>
      </c>
      <c r="Y102" s="13"/>
      <c r="Z102" s="18"/>
      <c r="AA102" s="18" t="s">
        <v>271</v>
      </c>
      <c r="AB102" s="22">
        <f>STDEV(AB4:AB99)</f>
        <v>391.9567404</v>
      </c>
      <c r="AD102" s="13"/>
      <c r="AE102" s="18"/>
      <c r="AF102" s="18" t="s">
        <v>271</v>
      </c>
      <c r="AG102" s="22">
        <f>STDEV(AG4:AG99)</f>
        <v>764.3150573</v>
      </c>
      <c r="AI102" s="13"/>
      <c r="AJ102" s="18"/>
      <c r="AK102" s="18" t="s">
        <v>271</v>
      </c>
      <c r="AL102" s="22">
        <f>STDEV(AL4:AL99)</f>
        <v>621.2709357</v>
      </c>
      <c r="AN102" s="13"/>
      <c r="AO102" s="18"/>
      <c r="AP102" s="18" t="s">
        <v>271</v>
      </c>
      <c r="AQ102" s="22">
        <f>STDEV(AQ4:AQ99)</f>
        <v>519.4742667</v>
      </c>
      <c r="AS102" s="13"/>
    </row>
    <row r="103">
      <c r="A103" s="21"/>
      <c r="B103" s="21" t="s">
        <v>272</v>
      </c>
      <c r="C103" s="22">
        <f>MEDIAN(C4:C99)</f>
        <v>251</v>
      </c>
      <c r="E103" s="13"/>
      <c r="F103" s="21"/>
      <c r="G103" s="21" t="s">
        <v>272</v>
      </c>
      <c r="H103" s="22">
        <f>MEDIAN(H4:H99)</f>
        <v>280</v>
      </c>
      <c r="J103" s="13"/>
      <c r="K103" s="21"/>
      <c r="L103" s="21" t="s">
        <v>272</v>
      </c>
      <c r="M103" s="22">
        <f>MEDIAN(M4:M99)</f>
        <v>284</v>
      </c>
      <c r="O103" s="13"/>
      <c r="P103" s="21"/>
      <c r="Q103" s="21" t="s">
        <v>272</v>
      </c>
      <c r="R103" s="22">
        <f>MEDIAN(R4:R99)</f>
        <v>285</v>
      </c>
      <c r="T103" s="13"/>
      <c r="U103" s="21"/>
      <c r="V103" s="21" t="s">
        <v>272</v>
      </c>
      <c r="W103" s="22">
        <f>MEDIAN(W4:W99)</f>
        <v>222</v>
      </c>
      <c r="Y103" s="13"/>
      <c r="Z103" s="21"/>
      <c r="AA103" s="21" t="s">
        <v>272</v>
      </c>
      <c r="AB103" s="22">
        <f>MEDIAN(AB4:AB99)</f>
        <v>230</v>
      </c>
      <c r="AD103" s="13"/>
      <c r="AE103" s="21"/>
      <c r="AF103" s="21" t="s">
        <v>272</v>
      </c>
      <c r="AG103" s="22">
        <f>MEDIAN(AG4:AG99)</f>
        <v>269</v>
      </c>
      <c r="AI103" s="13"/>
      <c r="AJ103" s="21"/>
      <c r="AK103" s="21" t="s">
        <v>272</v>
      </c>
      <c r="AL103" s="22">
        <f>MEDIAN(AL4:AL99)</f>
        <v>244</v>
      </c>
      <c r="AN103" s="13"/>
      <c r="AO103" s="21"/>
      <c r="AP103" s="21" t="s">
        <v>272</v>
      </c>
      <c r="AQ103" s="22">
        <f>MEDIAN(AQ4:AQ99)</f>
        <v>243</v>
      </c>
      <c r="AS103" s="13"/>
    </row>
    <row r="104">
      <c r="A104" s="21"/>
      <c r="B104" s="21" t="s">
        <v>273</v>
      </c>
      <c r="C104" s="22">
        <f>min(C4:C99)</f>
        <v>66</v>
      </c>
      <c r="E104" s="13"/>
      <c r="F104" s="21"/>
      <c r="G104" s="21" t="s">
        <v>273</v>
      </c>
      <c r="H104" s="22">
        <f>min(H4:H99)</f>
        <v>84</v>
      </c>
      <c r="J104" s="13"/>
      <c r="K104" s="21"/>
      <c r="L104" s="21" t="s">
        <v>273</v>
      </c>
      <c r="M104" s="22">
        <f>min(M4:M99)</f>
        <v>75</v>
      </c>
      <c r="O104" s="13"/>
      <c r="P104" s="21"/>
      <c r="Q104" s="21" t="s">
        <v>273</v>
      </c>
      <c r="R104" s="22">
        <f>min(R4:R99)</f>
        <v>88</v>
      </c>
      <c r="T104" s="13"/>
      <c r="U104" s="21"/>
      <c r="V104" s="21" t="s">
        <v>273</v>
      </c>
      <c r="W104" s="22">
        <f>min(W4:W99)</f>
        <v>75</v>
      </c>
      <c r="Y104" s="13"/>
      <c r="Z104" s="21"/>
      <c r="AA104" s="21" t="s">
        <v>273</v>
      </c>
      <c r="AB104" s="22">
        <f>min(AB4:AB99)</f>
        <v>67</v>
      </c>
      <c r="AD104" s="13"/>
      <c r="AE104" s="21"/>
      <c r="AF104" s="21" t="s">
        <v>273</v>
      </c>
      <c r="AG104" s="22">
        <f>min(AG4:AG99)</f>
        <v>55</v>
      </c>
      <c r="AI104" s="13"/>
      <c r="AJ104" s="21"/>
      <c r="AK104" s="21" t="s">
        <v>273</v>
      </c>
      <c r="AL104" s="22">
        <f>min(AL4:AL99)</f>
        <v>49</v>
      </c>
      <c r="AN104" s="13"/>
      <c r="AO104" s="21"/>
      <c r="AP104" s="21" t="s">
        <v>273</v>
      </c>
      <c r="AQ104" s="22">
        <f>min(AQ4:AQ99)</f>
        <v>82</v>
      </c>
      <c r="AS104" s="13"/>
    </row>
    <row r="105">
      <c r="A105" s="21"/>
      <c r="B105" s="21" t="s">
        <v>274</v>
      </c>
      <c r="C105" s="22">
        <f>max(C4:C99)</f>
        <v>2890</v>
      </c>
      <c r="E105" s="13"/>
      <c r="F105" s="21"/>
      <c r="G105" s="21" t="s">
        <v>274</v>
      </c>
      <c r="H105" s="22">
        <f>max(H4:H99)</f>
        <v>3843</v>
      </c>
      <c r="J105" s="13"/>
      <c r="K105" s="21"/>
      <c r="L105" s="21" t="s">
        <v>274</v>
      </c>
      <c r="M105" s="22">
        <f>max(M4:M99)</f>
        <v>3000</v>
      </c>
      <c r="O105" s="13"/>
      <c r="P105" s="21"/>
      <c r="Q105" s="21" t="s">
        <v>274</v>
      </c>
      <c r="R105" s="22">
        <f>max(R4:R99)</f>
        <v>3075</v>
      </c>
      <c r="T105" s="13"/>
      <c r="U105" s="21"/>
      <c r="V105" s="21" t="s">
        <v>274</v>
      </c>
      <c r="W105" s="22">
        <f>max(W4:W99)</f>
        <v>5581</v>
      </c>
      <c r="Y105" s="13"/>
      <c r="Z105" s="21"/>
      <c r="AA105" s="21" t="s">
        <v>274</v>
      </c>
      <c r="AB105" s="22">
        <f>max(AB4:AB99)</f>
        <v>2924</v>
      </c>
      <c r="AD105" s="13"/>
      <c r="AE105" s="21"/>
      <c r="AF105" s="21" t="s">
        <v>274</v>
      </c>
      <c r="AG105" s="22">
        <f>max(AG4:AG99)</f>
        <v>5893</v>
      </c>
      <c r="AI105" s="13"/>
      <c r="AJ105" s="21"/>
      <c r="AK105" s="21" t="s">
        <v>274</v>
      </c>
      <c r="AL105" s="22">
        <f>max(AL4:AL99)</f>
        <v>4052</v>
      </c>
      <c r="AN105" s="13"/>
      <c r="AO105" s="21"/>
      <c r="AP105" s="21" t="s">
        <v>274</v>
      </c>
      <c r="AQ105" s="22">
        <f>max(AQ4:AQ99)</f>
        <v>3268</v>
      </c>
      <c r="AS105" s="13"/>
    </row>
    <row r="106">
      <c r="A106" s="21"/>
      <c r="B106" s="21" t="s">
        <v>275</v>
      </c>
      <c r="C106" s="22">
        <f>sum(C4:C99)/1000</f>
        <v>33.115</v>
      </c>
      <c r="E106" s="13"/>
      <c r="F106" s="21"/>
      <c r="G106" s="21" t="s">
        <v>275</v>
      </c>
      <c r="H106" s="22">
        <f>sum(H4:H99)/1000</f>
        <v>33.042</v>
      </c>
      <c r="J106" s="13"/>
      <c r="K106" s="21"/>
      <c r="L106" s="21" t="s">
        <v>275</v>
      </c>
      <c r="M106" s="22">
        <f>sum(M4:M99)/1000</f>
        <v>25.827</v>
      </c>
      <c r="O106" s="13"/>
      <c r="P106" s="21"/>
      <c r="Q106" s="21" t="s">
        <v>275</v>
      </c>
      <c r="R106" s="22">
        <f>sum(R4:R99)/1000</f>
        <v>25.509</v>
      </c>
      <c r="T106" s="13"/>
      <c r="U106" s="21"/>
      <c r="V106" s="21" t="s">
        <v>275</v>
      </c>
      <c r="W106" s="22">
        <f>sum(W4:W99)/1000</f>
        <v>36.649</v>
      </c>
      <c r="Y106" s="13"/>
      <c r="Z106" s="21"/>
      <c r="AA106" s="21" t="s">
        <v>275</v>
      </c>
      <c r="AB106" s="22">
        <f>sum(AB4:AB99)/1000</f>
        <v>25.88</v>
      </c>
      <c r="AD106" s="13"/>
      <c r="AE106" s="21"/>
      <c r="AF106" s="21" t="s">
        <v>275</v>
      </c>
      <c r="AG106" s="22">
        <f>sum(AG4:AG99)/1000</f>
        <v>39.371</v>
      </c>
      <c r="AI106" s="13"/>
      <c r="AJ106" s="21"/>
      <c r="AK106" s="21" t="s">
        <v>275</v>
      </c>
      <c r="AL106" s="22">
        <f>sum(AL4:AL99)/1000</f>
        <v>37.159</v>
      </c>
      <c r="AN106" s="13"/>
      <c r="AO106" s="21"/>
      <c r="AP106" s="21" t="s">
        <v>275</v>
      </c>
      <c r="AQ106" s="22">
        <f>sum(AQ4:AQ99)/1000</f>
        <v>27.98</v>
      </c>
      <c r="AS106" s="13"/>
    </row>
    <row r="107">
      <c r="A107" s="21"/>
      <c r="B107" s="21" t="s">
        <v>276</v>
      </c>
      <c r="C107" s="22">
        <f>COUNTA(C4:C99)+1</f>
        <v>70</v>
      </c>
      <c r="E107" s="13"/>
      <c r="F107" s="21"/>
      <c r="G107" s="21" t="s">
        <v>276</v>
      </c>
      <c r="H107" s="22">
        <f>COUNTA(H4:H99)+1</f>
        <v>72</v>
      </c>
      <c r="J107" s="13"/>
      <c r="K107" s="21"/>
      <c r="L107" s="21" t="s">
        <v>276</v>
      </c>
      <c r="M107" s="22">
        <f>COUNTA(M4:M99)+1</f>
        <v>62</v>
      </c>
      <c r="O107" s="13"/>
      <c r="P107" s="21"/>
      <c r="Q107" s="21" t="s">
        <v>276</v>
      </c>
      <c r="R107" s="22">
        <f>COUNTA(R4:R99)+1</f>
        <v>62</v>
      </c>
      <c r="T107" s="13"/>
      <c r="U107" s="21"/>
      <c r="V107" s="21" t="s">
        <v>276</v>
      </c>
      <c r="W107" s="22">
        <f>COUNTA(W4:W99)+1</f>
        <v>74</v>
      </c>
      <c r="Y107" s="13"/>
      <c r="Z107" s="21"/>
      <c r="AA107" s="21" t="s">
        <v>276</v>
      </c>
      <c r="AB107" s="22">
        <f>COUNTA(AB4:AB99)+1</f>
        <v>74</v>
      </c>
      <c r="AD107" s="13"/>
      <c r="AE107" s="21"/>
      <c r="AF107" s="21" t="s">
        <v>276</v>
      </c>
      <c r="AG107" s="22">
        <f>COUNTA(AG4:AG99)+1</f>
        <v>78</v>
      </c>
      <c r="AI107" s="13"/>
      <c r="AJ107" s="21"/>
      <c r="AK107" s="21" t="s">
        <v>276</v>
      </c>
      <c r="AL107" s="22">
        <f>COUNTA(AL4:AL99)+1</f>
        <v>76</v>
      </c>
      <c r="AN107" s="13"/>
      <c r="AO107" s="21"/>
      <c r="AP107" s="21" t="s">
        <v>276</v>
      </c>
      <c r="AQ107" s="22">
        <f>COUNTA(AQ4:AQ99)+1</f>
        <v>68</v>
      </c>
      <c r="AS107" s="13"/>
    </row>
    <row r="108">
      <c r="A108" s="21"/>
      <c r="B108" s="21" t="s">
        <v>277</v>
      </c>
      <c r="C108" s="23">
        <f>C110+C109+C111+C112</f>
        <v>70</v>
      </c>
      <c r="E108" s="13"/>
      <c r="F108" s="21"/>
      <c r="G108" s="21" t="s">
        <v>277</v>
      </c>
      <c r="H108" s="23">
        <f>H110+H109+H111+H112</f>
        <v>78</v>
      </c>
      <c r="J108" s="13"/>
      <c r="K108" s="21"/>
      <c r="L108" s="21" t="s">
        <v>277</v>
      </c>
      <c r="M108" s="23">
        <f>M110+M109+M111+M112</f>
        <v>62</v>
      </c>
      <c r="O108" s="13"/>
      <c r="P108" s="21"/>
      <c r="Q108" s="21" t="s">
        <v>277</v>
      </c>
      <c r="R108" s="23">
        <f>R110+R109+R111+R112</f>
        <v>62</v>
      </c>
      <c r="T108" s="13"/>
      <c r="U108" s="21"/>
      <c r="V108" s="21" t="s">
        <v>277</v>
      </c>
      <c r="W108" s="23">
        <f>W110+W109+W111+W112</f>
        <v>74</v>
      </c>
      <c r="Y108" s="13"/>
      <c r="Z108" s="21"/>
      <c r="AA108" s="21" t="s">
        <v>277</v>
      </c>
      <c r="AB108" s="23">
        <f>AB110+AB109+AB111+AB112</f>
        <v>74</v>
      </c>
      <c r="AD108" s="13"/>
      <c r="AE108" s="21"/>
      <c r="AF108" s="21" t="s">
        <v>277</v>
      </c>
      <c r="AG108" s="23">
        <f>AG110+AG109+AG111+AG112</f>
        <v>78</v>
      </c>
      <c r="AI108" s="13"/>
      <c r="AJ108" s="21"/>
      <c r="AK108" s="21" t="s">
        <v>277</v>
      </c>
      <c r="AL108" s="23">
        <f>AL110+AL109+AL111+AL112</f>
        <v>76</v>
      </c>
      <c r="AN108" s="13"/>
      <c r="AO108" s="21"/>
      <c r="AP108" s="21" t="s">
        <v>277</v>
      </c>
      <c r="AQ108" s="23">
        <f>AQ110+AQ109+AQ111+AQ112</f>
        <v>68</v>
      </c>
      <c r="AS108" s="13"/>
    </row>
    <row r="109">
      <c r="A109" s="21"/>
      <c r="B109" s="43" t="s">
        <v>278</v>
      </c>
      <c r="C109" s="14">
        <f>(C107-60)/2</f>
        <v>5</v>
      </c>
      <c r="E109" s="13"/>
      <c r="F109" s="44"/>
      <c r="G109" s="43" t="s">
        <v>278</v>
      </c>
      <c r="H109" s="49">
        <f>(H107-60)/2</f>
        <v>6</v>
      </c>
      <c r="J109" s="13"/>
      <c r="K109" s="44"/>
      <c r="L109" s="43" t="s">
        <v>278</v>
      </c>
      <c r="M109" s="14">
        <f>(M107-60)/2</f>
        <v>1</v>
      </c>
      <c r="O109" s="13"/>
      <c r="P109" s="44"/>
      <c r="Q109" s="43" t="s">
        <v>278</v>
      </c>
      <c r="R109" s="14">
        <f>(R107-60)/2</f>
        <v>1</v>
      </c>
      <c r="T109" s="13"/>
      <c r="U109" s="44"/>
      <c r="V109" s="43" t="s">
        <v>278</v>
      </c>
      <c r="W109" s="14">
        <f>(W107-60)/2</f>
        <v>7</v>
      </c>
      <c r="Y109" s="13"/>
      <c r="Z109" s="44"/>
      <c r="AA109" s="43" t="s">
        <v>278</v>
      </c>
      <c r="AB109" s="14">
        <f>(AB107-60)/2</f>
        <v>7</v>
      </c>
      <c r="AD109" s="13"/>
      <c r="AE109" s="44"/>
      <c r="AF109" s="43" t="s">
        <v>278</v>
      </c>
      <c r="AG109" s="14">
        <f>(AG107-60)/2</f>
        <v>9</v>
      </c>
      <c r="AI109" s="13"/>
      <c r="AJ109" s="44"/>
      <c r="AK109" s="43" t="s">
        <v>278</v>
      </c>
      <c r="AL109" s="14">
        <f>(AL107-60)/2</f>
        <v>8</v>
      </c>
      <c r="AN109" s="13"/>
      <c r="AO109" s="44"/>
      <c r="AP109" s="43" t="s">
        <v>278</v>
      </c>
      <c r="AQ109" s="14">
        <f>(AQ107-60)/2</f>
        <v>4</v>
      </c>
      <c r="AS109" s="13"/>
    </row>
    <row r="110">
      <c r="A110" s="18"/>
      <c r="B110" s="18" t="s">
        <v>282</v>
      </c>
      <c r="C110" s="31">
        <v>60.0</v>
      </c>
      <c r="E110" s="13"/>
      <c r="F110" s="18"/>
      <c r="G110" s="18" t="s">
        <v>282</v>
      </c>
      <c r="H110" s="31">
        <v>60.0</v>
      </c>
      <c r="J110" s="13"/>
      <c r="K110" s="18"/>
      <c r="L110" s="18" t="s">
        <v>282</v>
      </c>
      <c r="M110" s="31">
        <v>60.0</v>
      </c>
      <c r="O110" s="13"/>
      <c r="P110" s="18"/>
      <c r="Q110" s="18" t="s">
        <v>282</v>
      </c>
      <c r="R110" s="31">
        <v>60.0</v>
      </c>
      <c r="T110" s="13"/>
      <c r="U110" s="18"/>
      <c r="V110" s="18" t="s">
        <v>282</v>
      </c>
      <c r="W110" s="31">
        <v>60.0</v>
      </c>
      <c r="Y110" s="13"/>
      <c r="Z110" s="18"/>
      <c r="AA110" s="18" t="s">
        <v>282</v>
      </c>
      <c r="AB110" s="31">
        <v>60.0</v>
      </c>
      <c r="AD110" s="13"/>
      <c r="AE110" s="18"/>
      <c r="AF110" s="18" t="s">
        <v>282</v>
      </c>
      <c r="AG110" s="31">
        <v>60.0</v>
      </c>
      <c r="AI110" s="13"/>
      <c r="AJ110" s="18"/>
      <c r="AK110" s="18" t="s">
        <v>282</v>
      </c>
      <c r="AL110" s="31">
        <v>60.0</v>
      </c>
      <c r="AN110" s="13"/>
      <c r="AO110" s="18"/>
      <c r="AP110" s="18" t="s">
        <v>282</v>
      </c>
      <c r="AQ110" s="31">
        <v>60.0</v>
      </c>
      <c r="AS110" s="13"/>
    </row>
    <row r="111">
      <c r="A111" s="21"/>
      <c r="B111" s="21" t="s">
        <v>283</v>
      </c>
      <c r="C111" s="31">
        <f>C109</f>
        <v>5</v>
      </c>
      <c r="E111" s="13"/>
      <c r="F111" s="21"/>
      <c r="G111" s="21" t="s">
        <v>283</v>
      </c>
      <c r="H111" s="31">
        <f>H109</f>
        <v>6</v>
      </c>
      <c r="J111" s="13"/>
      <c r="K111" s="21"/>
      <c r="L111" s="21" t="s">
        <v>283</v>
      </c>
      <c r="M111" s="31">
        <f>M109</f>
        <v>1</v>
      </c>
      <c r="O111" s="13"/>
      <c r="P111" s="21"/>
      <c r="Q111" s="21" t="s">
        <v>283</v>
      </c>
      <c r="R111" s="31">
        <f>R109</f>
        <v>1</v>
      </c>
      <c r="T111" s="13"/>
      <c r="U111" s="21"/>
      <c r="V111" s="21" t="s">
        <v>283</v>
      </c>
      <c r="W111" s="31">
        <f>W109</f>
        <v>7</v>
      </c>
      <c r="Y111" s="13"/>
      <c r="Z111" s="21"/>
      <c r="AA111" s="21" t="s">
        <v>283</v>
      </c>
      <c r="AB111" s="31">
        <f>AB109</f>
        <v>7</v>
      </c>
      <c r="AD111" s="13"/>
      <c r="AE111" s="21"/>
      <c r="AF111" s="21" t="s">
        <v>283</v>
      </c>
      <c r="AG111" s="31">
        <f>AG109</f>
        <v>9</v>
      </c>
      <c r="AI111" s="13"/>
      <c r="AJ111" s="21"/>
      <c r="AK111" s="21" t="s">
        <v>283</v>
      </c>
      <c r="AL111" s="31">
        <f>AL109</f>
        <v>8</v>
      </c>
      <c r="AN111" s="13"/>
      <c r="AO111" s="21"/>
      <c r="AP111" s="21" t="s">
        <v>283</v>
      </c>
      <c r="AQ111" s="31">
        <f>AQ109</f>
        <v>4</v>
      </c>
      <c r="AS111" s="13"/>
    </row>
    <row r="112">
      <c r="A112" s="21"/>
      <c r="B112" s="21" t="s">
        <v>284</v>
      </c>
      <c r="C112" s="31">
        <v>0.0</v>
      </c>
      <c r="E112" s="13"/>
      <c r="F112" s="21"/>
      <c r="G112" s="21" t="s">
        <v>284</v>
      </c>
      <c r="H112" s="31">
        <v>6.0</v>
      </c>
      <c r="J112" s="13"/>
      <c r="K112" s="21"/>
      <c r="L112" s="21" t="s">
        <v>284</v>
      </c>
      <c r="M112" s="31">
        <v>0.0</v>
      </c>
      <c r="O112" s="13"/>
      <c r="P112" s="21"/>
      <c r="Q112" s="21" t="s">
        <v>284</v>
      </c>
      <c r="R112" s="31">
        <v>0.0</v>
      </c>
      <c r="T112" s="13"/>
      <c r="U112" s="21"/>
      <c r="V112" s="21" t="s">
        <v>284</v>
      </c>
      <c r="W112" s="31">
        <v>0.0</v>
      </c>
      <c r="Y112" s="13"/>
      <c r="Z112" s="21"/>
      <c r="AA112" s="21" t="s">
        <v>284</v>
      </c>
      <c r="AB112" s="31">
        <v>0.0</v>
      </c>
      <c r="AD112" s="13"/>
      <c r="AE112" s="21"/>
      <c r="AF112" s="21" t="s">
        <v>284</v>
      </c>
      <c r="AG112" s="31">
        <v>0.0</v>
      </c>
      <c r="AI112" s="13"/>
      <c r="AJ112" s="21"/>
      <c r="AK112" s="21" t="s">
        <v>284</v>
      </c>
      <c r="AL112" s="31">
        <v>0.0</v>
      </c>
      <c r="AN112" s="13"/>
      <c r="AO112" s="21"/>
      <c r="AP112" s="21" t="s">
        <v>284</v>
      </c>
      <c r="AQ112" s="31">
        <v>0.0</v>
      </c>
      <c r="AS112" s="13"/>
    </row>
    <row r="113">
      <c r="A113" s="18"/>
      <c r="B113" s="18" t="s">
        <v>286</v>
      </c>
      <c r="C113" s="31">
        <f>COUNTIF(A3:A80,FALSE)-4+5+2</f>
        <v>12</v>
      </c>
      <c r="E113" s="13"/>
      <c r="F113" s="18"/>
      <c r="G113" s="18" t="s">
        <v>286</v>
      </c>
      <c r="H113" s="31">
        <f>COUNTIF(F3:F80,FALSE)+7</f>
        <v>11</v>
      </c>
      <c r="J113" s="13"/>
      <c r="K113" s="18"/>
      <c r="L113" s="18" t="s">
        <v>286</v>
      </c>
      <c r="M113" s="31">
        <f>COUNTIF(K3:K80,FALSE)+3</f>
        <v>11</v>
      </c>
      <c r="O113" s="13"/>
      <c r="P113" s="18"/>
      <c r="Q113" s="18" t="s">
        <v>286</v>
      </c>
      <c r="R113" s="31">
        <f>COUNTIF(P3:P80,FALSE)+3</f>
        <v>11</v>
      </c>
      <c r="T113" s="13"/>
      <c r="U113" s="18"/>
      <c r="V113" s="18" t="s">
        <v>286</v>
      </c>
      <c r="W113" s="31">
        <f>COUNTIF(U3:U80,FALSE)+3</f>
        <v>11</v>
      </c>
      <c r="Y113" s="13"/>
      <c r="Z113" s="18"/>
      <c r="AA113" s="18" t="s">
        <v>286</v>
      </c>
      <c r="AB113" s="31">
        <f>COUNTIF(Z3:Z80,FALSE)+4</f>
        <v>13</v>
      </c>
      <c r="AD113" s="13"/>
      <c r="AE113" s="18"/>
      <c r="AF113" s="18" t="s">
        <v>286</v>
      </c>
      <c r="AG113" s="31">
        <f>COUNTIF(AE3:AE80,FALSE)-1+2</f>
        <v>11</v>
      </c>
      <c r="AI113" s="13"/>
      <c r="AJ113" s="18"/>
      <c r="AK113" s="18" t="s">
        <v>286</v>
      </c>
      <c r="AL113" s="31">
        <f>COUNTIF(AJ3:AJ80,FALSE)+3+2</f>
        <v>13</v>
      </c>
      <c r="AN113" s="13"/>
      <c r="AO113" s="18"/>
      <c r="AP113" s="18" t="s">
        <v>286</v>
      </c>
      <c r="AQ113" s="31">
        <f>COUNTIF(AO3:AO80,FALSE)+3</f>
        <v>11</v>
      </c>
      <c r="AS113" s="13"/>
    </row>
    <row r="114">
      <c r="A114" s="21"/>
      <c r="B114" s="21" t="s">
        <v>287</v>
      </c>
      <c r="C114" s="35">
        <f>C108+C113</f>
        <v>82</v>
      </c>
      <c r="E114" s="13"/>
      <c r="F114" s="21"/>
      <c r="G114" s="21" t="s">
        <v>287</v>
      </c>
      <c r="H114" s="35">
        <f>H108+H113</f>
        <v>89</v>
      </c>
      <c r="J114" s="13"/>
      <c r="K114" s="21"/>
      <c r="L114" s="21" t="s">
        <v>287</v>
      </c>
      <c r="M114" s="35">
        <f>M108+M113</f>
        <v>73</v>
      </c>
      <c r="O114" s="13"/>
      <c r="P114" s="21"/>
      <c r="Q114" s="21" t="s">
        <v>287</v>
      </c>
      <c r="R114" s="35">
        <f>R108+R113</f>
        <v>73</v>
      </c>
      <c r="T114" s="13"/>
      <c r="U114" s="21"/>
      <c r="V114" s="21" t="s">
        <v>287</v>
      </c>
      <c r="W114" s="35">
        <f>W108+W113</f>
        <v>85</v>
      </c>
      <c r="Y114" s="13"/>
      <c r="Z114" s="21"/>
      <c r="AA114" s="21" t="s">
        <v>287</v>
      </c>
      <c r="AB114" s="35">
        <f>AB108+AB113</f>
        <v>87</v>
      </c>
      <c r="AD114" s="13"/>
      <c r="AE114" s="21"/>
      <c r="AF114" s="21" t="s">
        <v>287</v>
      </c>
      <c r="AG114" s="35">
        <f>AG108+AG113</f>
        <v>89</v>
      </c>
      <c r="AI114" s="13"/>
      <c r="AJ114" s="21"/>
      <c r="AK114" s="21" t="s">
        <v>287</v>
      </c>
      <c r="AL114" s="35">
        <f>AL108+AL113</f>
        <v>89</v>
      </c>
      <c r="AN114" s="13"/>
      <c r="AO114" s="21"/>
      <c r="AP114" s="21" t="s">
        <v>287</v>
      </c>
      <c r="AQ114" s="35">
        <f>AQ108+AQ113</f>
        <v>79</v>
      </c>
      <c r="AS114" s="13"/>
    </row>
    <row r="115">
      <c r="A115" s="21"/>
      <c r="B115" s="21" t="s">
        <v>288</v>
      </c>
      <c r="C115" s="35">
        <f>C107-C109</f>
        <v>65</v>
      </c>
      <c r="E115" s="13"/>
      <c r="F115" s="21"/>
      <c r="G115" s="21" t="s">
        <v>288</v>
      </c>
      <c r="H115" s="35">
        <f>H107-H109</f>
        <v>66</v>
      </c>
      <c r="J115" s="13"/>
      <c r="K115" s="21"/>
      <c r="L115" s="21" t="s">
        <v>288</v>
      </c>
      <c r="M115" s="35">
        <f>M107-M109</f>
        <v>61</v>
      </c>
      <c r="O115" s="13"/>
      <c r="P115" s="21"/>
      <c r="Q115" s="21" t="s">
        <v>288</v>
      </c>
      <c r="R115" s="35">
        <f>R107-R109</f>
        <v>61</v>
      </c>
      <c r="T115" s="13"/>
      <c r="U115" s="21"/>
      <c r="V115" s="21" t="s">
        <v>288</v>
      </c>
      <c r="W115" s="35">
        <f>W107-W109</f>
        <v>67</v>
      </c>
      <c r="Y115" s="13"/>
      <c r="Z115" s="21"/>
      <c r="AA115" s="21" t="s">
        <v>288</v>
      </c>
      <c r="AB115" s="35">
        <f>AB107-AB109</f>
        <v>67</v>
      </c>
      <c r="AD115" s="13"/>
      <c r="AE115" s="21"/>
      <c r="AF115" s="21" t="s">
        <v>288</v>
      </c>
      <c r="AG115" s="35">
        <f>AG107-AG109</f>
        <v>69</v>
      </c>
      <c r="AI115" s="13"/>
      <c r="AJ115" s="21"/>
      <c r="AK115" s="21" t="s">
        <v>288</v>
      </c>
      <c r="AL115" s="35">
        <f>AL107-AL109</f>
        <v>68</v>
      </c>
      <c r="AN115" s="13"/>
      <c r="AO115" s="21"/>
      <c r="AP115" s="21" t="s">
        <v>288</v>
      </c>
      <c r="AQ115" s="35">
        <f>AQ107-AQ109</f>
        <v>64</v>
      </c>
      <c r="AS115" s="13"/>
    </row>
    <row r="116">
      <c r="A116" s="36"/>
      <c r="B116" s="36" t="s">
        <v>289</v>
      </c>
      <c r="C116" s="35">
        <f>((ABS(C115)-1)/C106)*1/5</f>
        <v>0.3865317832</v>
      </c>
      <c r="E116" s="13"/>
      <c r="F116" s="36"/>
      <c r="G116" s="36" t="s">
        <v>289</v>
      </c>
      <c r="H116" s="35">
        <f>((ABS(H115)-1)/H106)*1/5</f>
        <v>0.3934386538</v>
      </c>
      <c r="J116" s="13"/>
      <c r="K116" s="36"/>
      <c r="L116" s="36" t="s">
        <v>289</v>
      </c>
      <c r="M116" s="35">
        <f>((ABS(M115)-1)/M106)*1/5</f>
        <v>0.4646300383</v>
      </c>
      <c r="O116" s="13"/>
      <c r="P116" s="36"/>
      <c r="Q116" s="36" t="s">
        <v>289</v>
      </c>
      <c r="R116" s="35">
        <f>((ABS(R115)-1)/R106)*1/5</f>
        <v>0.4704222039</v>
      </c>
      <c r="T116" s="13"/>
      <c r="U116" s="36"/>
      <c r="V116" s="36" t="s">
        <v>289</v>
      </c>
      <c r="W116" s="35">
        <f>((ABS(W115)-1)/W106)*1/5</f>
        <v>0.3601735382</v>
      </c>
      <c r="Y116" s="13"/>
      <c r="Z116" s="36"/>
      <c r="AA116" s="36" t="s">
        <v>289</v>
      </c>
      <c r="AB116" s="35">
        <f>((ABS(AB115)-1)/AB106)*1/5</f>
        <v>0.5100463679</v>
      </c>
      <c r="AD116" s="13"/>
      <c r="AE116" s="36"/>
      <c r="AF116" s="36" t="s">
        <v>289</v>
      </c>
      <c r="AG116" s="35">
        <f>((ABS(AG115)-1)/AG106)*1/5</f>
        <v>0.3454319169</v>
      </c>
      <c r="AI116" s="13"/>
      <c r="AJ116" s="36"/>
      <c r="AK116" s="36" t="s">
        <v>289</v>
      </c>
      <c r="AL116" s="35">
        <f>((ABS(AL115)-1)/AL106)*1/5</f>
        <v>0.360612503</v>
      </c>
      <c r="AN116" s="13"/>
      <c r="AO116" s="36"/>
      <c r="AP116" s="36" t="s">
        <v>289</v>
      </c>
      <c r="AQ116" s="35">
        <f>((ABS(AQ115)-1)/AQ106)*1/5</f>
        <v>0.4503216583</v>
      </c>
      <c r="AS116" s="13"/>
    </row>
    <row r="117">
      <c r="A117" s="36"/>
      <c r="B117" s="36" t="s">
        <v>290</v>
      </c>
      <c r="C117" s="35">
        <f>((ABS(C115)-1)/C106)*1/5*60</f>
        <v>23.19190699</v>
      </c>
      <c r="E117" s="13"/>
      <c r="F117" s="36"/>
      <c r="G117" s="36" t="s">
        <v>290</v>
      </c>
      <c r="H117" s="35">
        <f>((ABS(H115)-1)/H106)*1/5*60</f>
        <v>23.60631923</v>
      </c>
      <c r="J117" s="13"/>
      <c r="K117" s="36"/>
      <c r="L117" s="36" t="s">
        <v>290</v>
      </c>
      <c r="M117" s="35">
        <f>((ABS(M115)-1)/M106)*1/5*60</f>
        <v>27.8778023</v>
      </c>
      <c r="O117" s="13"/>
      <c r="P117" s="36"/>
      <c r="Q117" s="36" t="s">
        <v>290</v>
      </c>
      <c r="R117" s="35">
        <f>((ABS(R115)-1)/R106)*1/5*60</f>
        <v>28.22533224</v>
      </c>
      <c r="T117" s="13"/>
      <c r="U117" s="36"/>
      <c r="V117" s="36" t="s">
        <v>290</v>
      </c>
      <c r="W117" s="35">
        <f>((ABS(W115)-1)/W106)*1/5*60</f>
        <v>21.61041229</v>
      </c>
      <c r="Y117" s="13"/>
      <c r="Z117" s="36"/>
      <c r="AA117" s="36" t="s">
        <v>290</v>
      </c>
      <c r="AB117" s="35">
        <f>((ABS(AB115)-1)/AB106)*1/5*60</f>
        <v>30.60278207</v>
      </c>
      <c r="AD117" s="13"/>
      <c r="AE117" s="36"/>
      <c r="AF117" s="36" t="s">
        <v>290</v>
      </c>
      <c r="AG117" s="35">
        <f>((ABS(AG115)-1)/AG106)*1/5*60</f>
        <v>20.72591501</v>
      </c>
      <c r="AI117" s="13"/>
      <c r="AJ117" s="36"/>
      <c r="AK117" s="36" t="s">
        <v>290</v>
      </c>
      <c r="AL117" s="35">
        <f>((ABS(AL115)-1)/AL106)*1/5*60</f>
        <v>21.63675018</v>
      </c>
      <c r="AN117" s="13"/>
      <c r="AO117" s="36"/>
      <c r="AP117" s="36" t="s">
        <v>290</v>
      </c>
      <c r="AQ117" s="35">
        <f>((ABS(AQ115)-1)/AQ106)*1/5*60</f>
        <v>27.0192995</v>
      </c>
      <c r="AS117" s="13"/>
    </row>
    <row r="118">
      <c r="A118" s="36"/>
      <c r="B118" s="36" t="s">
        <v>291</v>
      </c>
      <c r="C118" s="35">
        <f>C116*(1-C127)</f>
        <v>0.3865317832</v>
      </c>
      <c r="E118" s="13"/>
      <c r="F118" s="36"/>
      <c r="G118" s="36" t="s">
        <v>291</v>
      </c>
      <c r="H118" s="35">
        <f>H116*(1-H127)</f>
        <v>0.3606520993</v>
      </c>
      <c r="J118" s="13"/>
      <c r="K118" s="36"/>
      <c r="L118" s="36" t="s">
        <v>291</v>
      </c>
      <c r="M118" s="35">
        <f>M116*(1-M127)</f>
        <v>0.4646300383</v>
      </c>
      <c r="O118" s="13"/>
      <c r="P118" s="36"/>
      <c r="Q118" s="36" t="s">
        <v>291</v>
      </c>
      <c r="R118" s="35">
        <f>R116*(1-R127)</f>
        <v>0.4704222039</v>
      </c>
      <c r="T118" s="13"/>
      <c r="U118" s="36"/>
      <c r="V118" s="36" t="s">
        <v>291</v>
      </c>
      <c r="W118" s="35">
        <f>W116*(1-W127)</f>
        <v>0.3601735382</v>
      </c>
      <c r="Y118" s="13"/>
      <c r="Z118" s="36"/>
      <c r="AA118" s="36" t="s">
        <v>291</v>
      </c>
      <c r="AB118" s="35">
        <f>AB116*(1-AB127)</f>
        <v>0.5100463679</v>
      </c>
      <c r="AD118" s="13"/>
      <c r="AE118" s="36"/>
      <c r="AF118" s="36" t="s">
        <v>291</v>
      </c>
      <c r="AG118" s="35">
        <f>AG116*(1-AG127)</f>
        <v>0.3454319169</v>
      </c>
      <c r="AI118" s="13"/>
      <c r="AJ118" s="36"/>
      <c r="AK118" s="36" t="s">
        <v>291</v>
      </c>
      <c r="AL118" s="35">
        <f>AL116*(1-AL127)</f>
        <v>0.360612503</v>
      </c>
      <c r="AN118" s="13"/>
      <c r="AO118" s="36"/>
      <c r="AP118" s="36" t="s">
        <v>291</v>
      </c>
      <c r="AQ118" s="35">
        <f>AQ116*(1-AQ127)</f>
        <v>0.4503216583</v>
      </c>
      <c r="AS118" s="13"/>
    </row>
    <row r="119">
      <c r="A119" s="36"/>
      <c r="B119" s="36" t="s">
        <v>292</v>
      </c>
      <c r="C119" s="35">
        <f>C117*(1-C127)</f>
        <v>23.19190699</v>
      </c>
      <c r="E119" s="13"/>
      <c r="F119" s="36"/>
      <c r="G119" s="36" t="s">
        <v>292</v>
      </c>
      <c r="H119" s="35">
        <f>H117*(1-H127)</f>
        <v>21.63912596</v>
      </c>
      <c r="J119" s="13"/>
      <c r="K119" s="36"/>
      <c r="L119" s="36" t="s">
        <v>292</v>
      </c>
      <c r="M119" s="35">
        <f>M117*(1-M127)</f>
        <v>27.8778023</v>
      </c>
      <c r="O119" s="13"/>
      <c r="P119" s="36"/>
      <c r="Q119" s="36" t="s">
        <v>292</v>
      </c>
      <c r="R119" s="35">
        <f>R117*(1-R127)</f>
        <v>28.22533224</v>
      </c>
      <c r="T119" s="13"/>
      <c r="U119" s="36"/>
      <c r="V119" s="36" t="s">
        <v>292</v>
      </c>
      <c r="W119" s="35">
        <f>W117*(1-W127)</f>
        <v>21.61041229</v>
      </c>
      <c r="Y119" s="13"/>
      <c r="Z119" s="36"/>
      <c r="AA119" s="36" t="s">
        <v>292</v>
      </c>
      <c r="AB119" s="35">
        <f>AB117*(1-AB127)</f>
        <v>30.60278207</v>
      </c>
      <c r="AD119" s="13"/>
      <c r="AE119" s="36"/>
      <c r="AF119" s="36" t="s">
        <v>292</v>
      </c>
      <c r="AG119" s="35">
        <f>AG117*(1-AG127)</f>
        <v>20.72591501</v>
      </c>
      <c r="AI119" s="13"/>
      <c r="AJ119" s="36"/>
      <c r="AK119" s="36" t="s">
        <v>292</v>
      </c>
      <c r="AL119" s="35">
        <f>AL117*(1-AL127)</f>
        <v>21.63675018</v>
      </c>
      <c r="AN119" s="13"/>
      <c r="AO119" s="36"/>
      <c r="AP119" s="36" t="s">
        <v>292</v>
      </c>
      <c r="AQ119" s="35">
        <f>AQ117*(1-AQ127)</f>
        <v>27.0192995</v>
      </c>
      <c r="AS119" s="13"/>
    </row>
    <row r="120">
      <c r="A120" s="36"/>
      <c r="B120" s="36" t="s">
        <v>293</v>
      </c>
      <c r="C120" s="35">
        <f>(ABS(C115)-1)/C106</f>
        <v>1.932658916</v>
      </c>
      <c r="E120" s="13"/>
      <c r="F120" s="36"/>
      <c r="G120" s="36" t="s">
        <v>293</v>
      </c>
      <c r="H120" s="35">
        <f>(ABS(H115)-1)/H106</f>
        <v>1.967193269</v>
      </c>
      <c r="J120" s="13"/>
      <c r="K120" s="36"/>
      <c r="L120" s="36" t="s">
        <v>293</v>
      </c>
      <c r="M120" s="35">
        <f>(ABS(M115)-1)/M106</f>
        <v>2.323150192</v>
      </c>
      <c r="O120" s="13"/>
      <c r="P120" s="36"/>
      <c r="Q120" s="36" t="s">
        <v>293</v>
      </c>
      <c r="R120" s="35">
        <f>(ABS(R115)-1)/R106</f>
        <v>2.35211102</v>
      </c>
      <c r="T120" s="13"/>
      <c r="U120" s="36"/>
      <c r="V120" s="36" t="s">
        <v>293</v>
      </c>
      <c r="W120" s="35">
        <f>(ABS(W115)-1)/W106</f>
        <v>1.800867691</v>
      </c>
      <c r="Y120" s="13"/>
      <c r="Z120" s="36"/>
      <c r="AA120" s="36" t="s">
        <v>293</v>
      </c>
      <c r="AB120" s="35">
        <f>(ABS(AB115)-1)/AB106</f>
        <v>2.550231839</v>
      </c>
      <c r="AD120" s="13"/>
      <c r="AE120" s="36"/>
      <c r="AF120" s="36" t="s">
        <v>293</v>
      </c>
      <c r="AG120" s="35">
        <f>(ABS(AG115)-1)/AG106</f>
        <v>1.727159584</v>
      </c>
      <c r="AI120" s="13"/>
      <c r="AJ120" s="36"/>
      <c r="AK120" s="36" t="s">
        <v>293</v>
      </c>
      <c r="AL120" s="35">
        <f>(ABS(AL115)-1)/AL106</f>
        <v>1.803062515</v>
      </c>
      <c r="AN120" s="13"/>
      <c r="AO120" s="36"/>
      <c r="AP120" s="36" t="s">
        <v>293</v>
      </c>
      <c r="AQ120" s="35">
        <f>(ABS(AQ115)-1)/AQ106</f>
        <v>2.251608292</v>
      </c>
      <c r="AS120" s="13"/>
    </row>
    <row r="121">
      <c r="A121" s="36"/>
      <c r="B121" s="36" t="s">
        <v>294</v>
      </c>
      <c r="C121" s="35">
        <f>(ABS(C108)-1)/C106</f>
        <v>2.083647894</v>
      </c>
      <c r="E121" s="13"/>
      <c r="F121" s="36"/>
      <c r="G121" s="36" t="s">
        <v>294</v>
      </c>
      <c r="H121" s="35">
        <f>(ABS(H108)-1)/H106</f>
        <v>2.330367411</v>
      </c>
      <c r="J121" s="13"/>
      <c r="K121" s="36"/>
      <c r="L121" s="36" t="s">
        <v>294</v>
      </c>
      <c r="M121" s="35">
        <f>(ABS(M108)-1)/M106</f>
        <v>2.361869362</v>
      </c>
      <c r="O121" s="13"/>
      <c r="P121" s="36"/>
      <c r="Q121" s="36" t="s">
        <v>294</v>
      </c>
      <c r="R121" s="35">
        <f>(ABS(R108)-1)/R106</f>
        <v>2.39131287</v>
      </c>
      <c r="T121" s="13"/>
      <c r="U121" s="36"/>
      <c r="V121" s="36" t="s">
        <v>294</v>
      </c>
      <c r="W121" s="35">
        <f>(ABS(W108)-1)/W106</f>
        <v>1.99186881</v>
      </c>
      <c r="Y121" s="13"/>
      <c r="Z121" s="36"/>
      <c r="AA121" s="36" t="s">
        <v>294</v>
      </c>
      <c r="AB121" s="35">
        <f>(ABS(AB108)-1)/AB106</f>
        <v>2.820710974</v>
      </c>
      <c r="AD121" s="13"/>
      <c r="AE121" s="36"/>
      <c r="AF121" s="36" t="s">
        <v>294</v>
      </c>
      <c r="AG121" s="35">
        <f>(ABS(AG108)-1)/AG106</f>
        <v>1.955754235</v>
      </c>
      <c r="AI121" s="13"/>
      <c r="AJ121" s="36"/>
      <c r="AK121" s="36" t="s">
        <v>294</v>
      </c>
      <c r="AL121" s="35">
        <f>(ABS(AL108)-1)/AL106</f>
        <v>2.018353562</v>
      </c>
      <c r="AN121" s="13"/>
      <c r="AO121" s="36"/>
      <c r="AP121" s="36" t="s">
        <v>294</v>
      </c>
      <c r="AQ121" s="35">
        <f>(ABS(AQ108)-1)/AQ106</f>
        <v>2.394567548</v>
      </c>
      <c r="AS121" s="13"/>
    </row>
    <row r="122">
      <c r="A122" s="8"/>
      <c r="B122" s="8" t="s">
        <v>295</v>
      </c>
      <c r="C122" s="35">
        <f>(ABS(C114)-1)/C106</f>
        <v>2.44602144</v>
      </c>
      <c r="E122" s="13"/>
      <c r="F122" s="8"/>
      <c r="G122" s="8" t="s">
        <v>295</v>
      </c>
      <c r="H122" s="35">
        <f>(ABS(H114)-1)/H106</f>
        <v>2.663277041</v>
      </c>
      <c r="J122" s="13"/>
      <c r="K122" s="8"/>
      <c r="L122" s="8" t="s">
        <v>295</v>
      </c>
      <c r="M122" s="35">
        <f>(ABS(M114)-1)/M106</f>
        <v>2.78778023</v>
      </c>
      <c r="O122" s="13"/>
      <c r="P122" s="8"/>
      <c r="Q122" s="8" t="s">
        <v>295</v>
      </c>
      <c r="R122" s="35">
        <f>(ABS(R114)-1)/R106</f>
        <v>2.822533224</v>
      </c>
      <c r="T122" s="13"/>
      <c r="U122" s="8"/>
      <c r="V122" s="8" t="s">
        <v>295</v>
      </c>
      <c r="W122" s="35">
        <f>(ABS(W114)-1)/W106</f>
        <v>2.292013425</v>
      </c>
      <c r="Y122" s="13"/>
      <c r="Z122" s="8"/>
      <c r="AA122" s="8" t="s">
        <v>295</v>
      </c>
      <c r="AB122" s="35">
        <f>(ABS(AB114)-1)/AB106</f>
        <v>3.323029366</v>
      </c>
      <c r="AD122" s="13"/>
      <c r="AE122" s="8"/>
      <c r="AF122" s="8" t="s">
        <v>295</v>
      </c>
      <c r="AG122" s="35">
        <f>(ABS(AG114)-1)/AG106</f>
        <v>2.235147698</v>
      </c>
      <c r="AI122" s="13"/>
      <c r="AJ122" s="8"/>
      <c r="AK122" s="8" t="s">
        <v>295</v>
      </c>
      <c r="AL122" s="35">
        <f>(ABS(AL114)-1)/AL106</f>
        <v>2.368201512</v>
      </c>
      <c r="AN122" s="13"/>
      <c r="AO122" s="8"/>
      <c r="AP122" s="8" t="s">
        <v>295</v>
      </c>
      <c r="AQ122" s="35">
        <f>(ABS(AQ114)-1)/AQ106</f>
        <v>2.787705504</v>
      </c>
      <c r="AS122" s="13"/>
    </row>
    <row r="123">
      <c r="A123" s="8"/>
      <c r="B123" s="8" t="s">
        <v>296</v>
      </c>
      <c r="C123" s="35">
        <f>ABS(C108)/ABS(C115)</f>
        <v>1.076923077</v>
      </c>
      <c r="E123" s="13"/>
      <c r="F123" s="8"/>
      <c r="G123" s="8" t="s">
        <v>296</v>
      </c>
      <c r="H123" s="35">
        <f>ABS(H108)/ABS(H115)</f>
        <v>1.181818182</v>
      </c>
      <c r="J123" s="13"/>
      <c r="K123" s="8"/>
      <c r="L123" s="8" t="s">
        <v>296</v>
      </c>
      <c r="M123" s="35">
        <f>ABS(M108)/ABS(M115)</f>
        <v>1.016393443</v>
      </c>
      <c r="O123" s="13"/>
      <c r="P123" s="8"/>
      <c r="Q123" s="8" t="s">
        <v>296</v>
      </c>
      <c r="R123" s="35">
        <f>ABS(R108)/ABS(R115)</f>
        <v>1.016393443</v>
      </c>
      <c r="T123" s="13"/>
      <c r="U123" s="8"/>
      <c r="V123" s="8" t="s">
        <v>296</v>
      </c>
      <c r="W123" s="35">
        <f>ABS(W108)/ABS(W115)</f>
        <v>1.104477612</v>
      </c>
      <c r="Y123" s="13"/>
      <c r="Z123" s="8"/>
      <c r="AA123" s="8" t="s">
        <v>296</v>
      </c>
      <c r="AB123" s="35">
        <f>ABS(AB108)/ABS(AB115)</f>
        <v>1.104477612</v>
      </c>
      <c r="AD123" s="13"/>
      <c r="AE123" s="8"/>
      <c r="AF123" s="8" t="s">
        <v>296</v>
      </c>
      <c r="AG123" s="35">
        <f>ABS(AG108)/ABS(AG115)</f>
        <v>1.130434783</v>
      </c>
      <c r="AI123" s="13"/>
      <c r="AJ123" s="8"/>
      <c r="AK123" s="8" t="s">
        <v>296</v>
      </c>
      <c r="AL123" s="35">
        <f>ABS(AL108)/ABS(AL115)</f>
        <v>1.117647059</v>
      </c>
      <c r="AN123" s="13"/>
      <c r="AO123" s="8"/>
      <c r="AP123" s="8" t="s">
        <v>296</v>
      </c>
      <c r="AQ123" s="35">
        <f>ABS(AQ108)/ABS(AQ115)</f>
        <v>1.0625</v>
      </c>
      <c r="AS123" s="13"/>
    </row>
    <row r="124">
      <c r="A124" s="8"/>
      <c r="B124" s="8" t="s">
        <v>297</v>
      </c>
      <c r="C124" s="35">
        <f>ABS(C114)/ABS(C115)</f>
        <v>1.261538462</v>
      </c>
      <c r="E124" s="13"/>
      <c r="F124" s="8"/>
      <c r="G124" s="8" t="s">
        <v>297</v>
      </c>
      <c r="H124" s="35">
        <f>ABS(H114)/ABS(H115)</f>
        <v>1.348484848</v>
      </c>
      <c r="J124" s="13"/>
      <c r="K124" s="8"/>
      <c r="L124" s="8" t="s">
        <v>297</v>
      </c>
      <c r="M124" s="35">
        <f>ABS(M114)/ABS(M115)</f>
        <v>1.196721311</v>
      </c>
      <c r="O124" s="13"/>
      <c r="P124" s="8"/>
      <c r="Q124" s="8" t="s">
        <v>297</v>
      </c>
      <c r="R124" s="35">
        <f>ABS(R114)/ABS(R115)</f>
        <v>1.196721311</v>
      </c>
      <c r="T124" s="13"/>
      <c r="U124" s="8"/>
      <c r="V124" s="8" t="s">
        <v>297</v>
      </c>
      <c r="W124" s="35">
        <f>ABS(W114)/ABS(W115)</f>
        <v>1.268656716</v>
      </c>
      <c r="Y124" s="13"/>
      <c r="Z124" s="8"/>
      <c r="AA124" s="8" t="s">
        <v>297</v>
      </c>
      <c r="AB124" s="35">
        <f>ABS(AB114)/ABS(AB115)</f>
        <v>1.298507463</v>
      </c>
      <c r="AD124" s="13"/>
      <c r="AE124" s="8"/>
      <c r="AF124" s="8" t="s">
        <v>297</v>
      </c>
      <c r="AG124" s="35">
        <f>ABS(AG114)/ABS(AG115)</f>
        <v>1.289855072</v>
      </c>
      <c r="AI124" s="13"/>
      <c r="AJ124" s="8"/>
      <c r="AK124" s="8" t="s">
        <v>297</v>
      </c>
      <c r="AL124" s="35">
        <f>ABS(AL114)/ABS(AL115)</f>
        <v>1.308823529</v>
      </c>
      <c r="AN124" s="13"/>
      <c r="AO124" s="8"/>
      <c r="AP124" s="8" t="s">
        <v>297</v>
      </c>
      <c r="AQ124" s="35">
        <f>ABS(AQ114)/ABS(AQ115)</f>
        <v>1.234375</v>
      </c>
      <c r="AS124" s="13"/>
    </row>
    <row r="125">
      <c r="A125" s="8"/>
      <c r="B125" s="8" t="s">
        <v>298</v>
      </c>
      <c r="C125" s="31">
        <f>C112/MAX(ABS(C110),ABS(C115))</f>
        <v>0</v>
      </c>
      <c r="E125" s="13"/>
      <c r="F125" s="8"/>
      <c r="G125" s="8" t="s">
        <v>298</v>
      </c>
      <c r="H125" s="31">
        <f>H112/MAX(ABS(H110),ABS(H115))</f>
        <v>0.09090909091</v>
      </c>
      <c r="J125" s="13"/>
      <c r="K125" s="8"/>
      <c r="L125" s="8" t="s">
        <v>298</v>
      </c>
      <c r="M125" s="31">
        <f>M112/MAX(ABS(M110),ABS(M115))</f>
        <v>0</v>
      </c>
      <c r="O125" s="13"/>
      <c r="P125" s="8"/>
      <c r="Q125" s="8" t="s">
        <v>298</v>
      </c>
      <c r="R125" s="31">
        <f>R112/MAX(ABS(R110),ABS(R115))</f>
        <v>0</v>
      </c>
      <c r="T125" s="13"/>
      <c r="U125" s="8"/>
      <c r="V125" s="8" t="s">
        <v>298</v>
      </c>
      <c r="W125" s="31">
        <f>W112/MAX(ABS(W110),ABS(W115))</f>
        <v>0</v>
      </c>
      <c r="Y125" s="13"/>
      <c r="Z125" s="8"/>
      <c r="AA125" s="8" t="s">
        <v>298</v>
      </c>
      <c r="AB125" s="31">
        <f>AB112/MAX(ABS(AB110),ABS(AB115))</f>
        <v>0</v>
      </c>
      <c r="AD125" s="13"/>
      <c r="AE125" s="8"/>
      <c r="AF125" s="8" t="s">
        <v>298</v>
      </c>
      <c r="AG125" s="31">
        <f>AG112/MAX(ABS(AG110),ABS(AG115))</f>
        <v>0</v>
      </c>
      <c r="AI125" s="13"/>
      <c r="AJ125" s="8"/>
      <c r="AK125" s="8" t="s">
        <v>298</v>
      </c>
      <c r="AL125" s="31">
        <f>AL112/MAX(ABS(AL110),ABS(AL115))</f>
        <v>0</v>
      </c>
      <c r="AN125" s="13"/>
      <c r="AO125" s="8"/>
      <c r="AP125" s="8" t="s">
        <v>298</v>
      </c>
      <c r="AQ125" s="31">
        <f>AQ112/MAX(ABS(AQ110),ABS(AQ115))</f>
        <v>0</v>
      </c>
      <c r="AS125" s="13"/>
    </row>
    <row r="126">
      <c r="A126" s="36"/>
      <c r="B126" s="36" t="s">
        <v>299</v>
      </c>
      <c r="C126" s="35">
        <f>C111/(C110+C112+C111)</f>
        <v>0.07692307692</v>
      </c>
      <c r="E126" s="13"/>
      <c r="F126" s="36"/>
      <c r="G126" s="36" t="s">
        <v>299</v>
      </c>
      <c r="H126" s="35">
        <f>H111/(H110+H112+H111)</f>
        <v>0.08333333333</v>
      </c>
      <c r="J126" s="13"/>
      <c r="K126" s="36"/>
      <c r="L126" s="36" t="s">
        <v>299</v>
      </c>
      <c r="M126" s="35">
        <f>M111/(M110+M112+M111)</f>
        <v>0.01639344262</v>
      </c>
      <c r="O126" s="13"/>
      <c r="P126" s="36"/>
      <c r="Q126" s="36" t="s">
        <v>299</v>
      </c>
      <c r="R126" s="35">
        <f>R111/(R110+R112+R111)</f>
        <v>0.01639344262</v>
      </c>
      <c r="T126" s="13"/>
      <c r="U126" s="36"/>
      <c r="V126" s="36" t="s">
        <v>299</v>
      </c>
      <c r="W126" s="35">
        <f>W111/(W110+W112+W111)</f>
        <v>0.1044776119</v>
      </c>
      <c r="Y126" s="13"/>
      <c r="Z126" s="36"/>
      <c r="AA126" s="36" t="s">
        <v>299</v>
      </c>
      <c r="AB126" s="35">
        <f>AB111/(AB110+AB112+AB111)</f>
        <v>0.1044776119</v>
      </c>
      <c r="AD126" s="13"/>
      <c r="AE126" s="36"/>
      <c r="AF126" s="36" t="s">
        <v>299</v>
      </c>
      <c r="AG126" s="35">
        <f>AG111/(AG110+AG112+AG111)</f>
        <v>0.1304347826</v>
      </c>
      <c r="AI126" s="13"/>
      <c r="AJ126" s="36"/>
      <c r="AK126" s="36" t="s">
        <v>299</v>
      </c>
      <c r="AL126" s="35">
        <f>AL111/(AL110+AL112+AL111)</f>
        <v>0.1176470588</v>
      </c>
      <c r="AN126" s="13"/>
      <c r="AO126" s="36"/>
      <c r="AP126" s="36" t="s">
        <v>299</v>
      </c>
      <c r="AQ126" s="35">
        <f>AQ111/(AQ110+AQ112+AQ111)</f>
        <v>0.0625</v>
      </c>
      <c r="AS126" s="13"/>
    </row>
    <row r="127">
      <c r="A127" s="36"/>
      <c r="B127" s="36" t="s">
        <v>300</v>
      </c>
      <c r="C127" s="35">
        <f>C112/(C110+C112+C111)</f>
        <v>0</v>
      </c>
      <c r="E127" s="13"/>
      <c r="F127" s="36"/>
      <c r="G127" s="36" t="s">
        <v>300</v>
      </c>
      <c r="H127" s="35">
        <f>H112/(H110+H112+H111)</f>
        <v>0.08333333333</v>
      </c>
      <c r="J127" s="13"/>
      <c r="K127" s="36"/>
      <c r="L127" s="36" t="s">
        <v>300</v>
      </c>
      <c r="M127" s="35">
        <f>M112/(M110+M112+M111)</f>
        <v>0</v>
      </c>
      <c r="O127" s="13"/>
      <c r="P127" s="36"/>
      <c r="Q127" s="36" t="s">
        <v>300</v>
      </c>
      <c r="R127" s="35">
        <f>R112/(R110+R112+R111)</f>
        <v>0</v>
      </c>
      <c r="T127" s="13"/>
      <c r="U127" s="36"/>
      <c r="V127" s="36" t="s">
        <v>300</v>
      </c>
      <c r="W127" s="35">
        <f>W112/(W110+W112+W111)</f>
        <v>0</v>
      </c>
      <c r="Y127" s="13"/>
      <c r="Z127" s="36"/>
      <c r="AA127" s="36" t="s">
        <v>300</v>
      </c>
      <c r="AB127" s="35">
        <f>AB112/(AB110+AB112+AB111)</f>
        <v>0</v>
      </c>
      <c r="AD127" s="13"/>
      <c r="AE127" s="36"/>
      <c r="AF127" s="36" t="s">
        <v>300</v>
      </c>
      <c r="AG127" s="35">
        <f>AG112/(AG110+AG112+AG111)</f>
        <v>0</v>
      </c>
      <c r="AI127" s="13"/>
      <c r="AJ127" s="36"/>
      <c r="AK127" s="36" t="s">
        <v>300</v>
      </c>
      <c r="AL127" s="35">
        <f>AL112/(AL110+AL112+AL111)</f>
        <v>0</v>
      </c>
      <c r="AN127" s="13"/>
      <c r="AO127" s="36"/>
      <c r="AP127" s="36" t="s">
        <v>300</v>
      </c>
      <c r="AQ127" s="35">
        <f>AQ112/(AQ110+AQ112+AQ111)</f>
        <v>0</v>
      </c>
      <c r="AS127" s="13"/>
    </row>
    <row r="128">
      <c r="A128" s="36"/>
      <c r="B128" s="36" t="s">
        <v>301</v>
      </c>
      <c r="C128" s="35">
        <f>(C111+C112)/(C110+C111+C112)</f>
        <v>0.07692307692</v>
      </c>
      <c r="E128" s="13"/>
      <c r="F128" s="36"/>
      <c r="G128" s="36" t="s">
        <v>301</v>
      </c>
      <c r="H128" s="35">
        <f>(H111+H112)/(H110+H111+H112)</f>
        <v>0.1666666667</v>
      </c>
      <c r="J128" s="13"/>
      <c r="K128" s="36"/>
      <c r="L128" s="36" t="s">
        <v>301</v>
      </c>
      <c r="M128" s="35">
        <f>(M111+M112)/(M110+M111+M112)</f>
        <v>0.01639344262</v>
      </c>
      <c r="O128" s="13"/>
      <c r="P128" s="36"/>
      <c r="Q128" s="36" t="s">
        <v>301</v>
      </c>
      <c r="R128" s="35">
        <f>(R111+R112)/(R110+R111+R112)</f>
        <v>0.01639344262</v>
      </c>
      <c r="T128" s="13"/>
      <c r="U128" s="36"/>
      <c r="V128" s="36" t="s">
        <v>301</v>
      </c>
      <c r="W128" s="35">
        <f>(W111+W112)/(W110+W111+W112)</f>
        <v>0.1044776119</v>
      </c>
      <c r="Y128" s="13"/>
      <c r="Z128" s="36"/>
      <c r="AA128" s="36" t="s">
        <v>301</v>
      </c>
      <c r="AB128" s="35">
        <f>(AB111+AB112)/(AB110+AB111+AB112)</f>
        <v>0.1044776119</v>
      </c>
      <c r="AD128" s="13"/>
      <c r="AE128" s="36"/>
      <c r="AF128" s="36" t="s">
        <v>301</v>
      </c>
      <c r="AG128" s="35">
        <f>(AG111+AG112)/(AG110+AG111+AG112)</f>
        <v>0.1304347826</v>
      </c>
      <c r="AI128" s="13"/>
      <c r="AJ128" s="36"/>
      <c r="AK128" s="36" t="s">
        <v>301</v>
      </c>
      <c r="AL128" s="35">
        <f>(AL111+AL112)/(AL110+AL111+AL112)</f>
        <v>0.1176470588</v>
      </c>
      <c r="AN128" s="13"/>
      <c r="AO128" s="36"/>
      <c r="AP128" s="36" t="s">
        <v>301</v>
      </c>
      <c r="AQ128" s="35">
        <f>(AQ111+AQ112)/(AQ110+AQ111+AQ112)</f>
        <v>0.0625</v>
      </c>
      <c r="AS128" s="13"/>
    </row>
    <row r="129">
      <c r="A129" s="36"/>
      <c r="B129" s="36" t="s">
        <v>302</v>
      </c>
      <c r="C129" s="35">
        <f>ABS(C111)/ABS(C109)</f>
        <v>1</v>
      </c>
      <c r="E129" s="13"/>
      <c r="F129" s="36"/>
      <c r="G129" s="36" t="s">
        <v>302</v>
      </c>
      <c r="H129" s="35">
        <f>ABS(H111)/ABS(H109)</f>
        <v>1</v>
      </c>
      <c r="J129" s="13"/>
      <c r="K129" s="36"/>
      <c r="L129" s="36" t="s">
        <v>302</v>
      </c>
      <c r="M129" s="35">
        <f>ABS(M111)/ABS(M109)</f>
        <v>1</v>
      </c>
      <c r="O129" s="13"/>
      <c r="P129" s="36"/>
      <c r="Q129" s="36" t="s">
        <v>302</v>
      </c>
      <c r="R129" s="35">
        <f>ABS(R111)/ABS(R109)</f>
        <v>1</v>
      </c>
      <c r="T129" s="13"/>
      <c r="U129" s="36"/>
      <c r="V129" s="36" t="s">
        <v>302</v>
      </c>
      <c r="W129" s="35">
        <f>ABS(W111)/ABS(W109)</f>
        <v>1</v>
      </c>
      <c r="Y129" s="13"/>
      <c r="Z129" s="36"/>
      <c r="AA129" s="36" t="s">
        <v>302</v>
      </c>
      <c r="AB129" s="35">
        <f>ABS(AB111)/ABS(AB109)</f>
        <v>1</v>
      </c>
      <c r="AD129" s="13"/>
      <c r="AE129" s="36"/>
      <c r="AF129" s="36" t="s">
        <v>302</v>
      </c>
      <c r="AG129" s="35">
        <f>ABS(AG111)/ABS(AG109)</f>
        <v>1</v>
      </c>
      <c r="AI129" s="13"/>
      <c r="AJ129" s="36"/>
      <c r="AK129" s="36" t="s">
        <v>302</v>
      </c>
      <c r="AL129" s="35">
        <f>ABS(AL111)/ABS(AL109)</f>
        <v>1</v>
      </c>
      <c r="AN129" s="13"/>
      <c r="AO129" s="36"/>
      <c r="AP129" s="36" t="s">
        <v>302</v>
      </c>
      <c r="AQ129" s="35">
        <f>ABS(AQ111)/ABS(AQ109)</f>
        <v>1</v>
      </c>
      <c r="AS129" s="13"/>
    </row>
    <row r="130">
      <c r="A130" s="36"/>
      <c r="B130" s="36" t="s">
        <v>303</v>
      </c>
      <c r="C130" s="35">
        <f>C111/(C111+C112)</f>
        <v>1</v>
      </c>
      <c r="E130" s="13"/>
      <c r="F130" s="36"/>
      <c r="G130" s="36" t="s">
        <v>303</v>
      </c>
      <c r="H130" s="35">
        <f>H111/(H111+H112)</f>
        <v>0.5</v>
      </c>
      <c r="J130" s="13"/>
      <c r="K130" s="36"/>
      <c r="L130" s="36" t="s">
        <v>303</v>
      </c>
      <c r="M130" s="35">
        <f>M111/(M111+M112)</f>
        <v>1</v>
      </c>
      <c r="O130" s="13"/>
      <c r="P130" s="36"/>
      <c r="Q130" s="36" t="s">
        <v>303</v>
      </c>
      <c r="R130" s="35">
        <f>R111/(R111+R112)</f>
        <v>1</v>
      </c>
      <c r="T130" s="13"/>
      <c r="U130" s="36"/>
      <c r="V130" s="36" t="s">
        <v>303</v>
      </c>
      <c r="W130" s="35">
        <f>W111/(W111+W112)</f>
        <v>1</v>
      </c>
      <c r="Y130" s="13"/>
      <c r="Z130" s="36"/>
      <c r="AA130" s="36" t="s">
        <v>303</v>
      </c>
      <c r="AB130" s="35">
        <f>AB111/(AB111+AB112)</f>
        <v>1</v>
      </c>
      <c r="AD130" s="13"/>
      <c r="AE130" s="36"/>
      <c r="AF130" s="36" t="s">
        <v>303</v>
      </c>
      <c r="AG130" s="35">
        <f>AG111/(AG111+AG112)</f>
        <v>1</v>
      </c>
      <c r="AI130" s="13"/>
      <c r="AJ130" s="36"/>
      <c r="AK130" s="36" t="s">
        <v>303</v>
      </c>
      <c r="AL130" s="35">
        <f>AL111/(AL111+AL112)</f>
        <v>1</v>
      </c>
      <c r="AN130" s="13"/>
      <c r="AO130" s="36"/>
      <c r="AP130" s="36" t="s">
        <v>303</v>
      </c>
      <c r="AQ130" s="35">
        <f>AQ111/(AQ111+AQ112)</f>
        <v>1</v>
      </c>
      <c r="AS130" s="13"/>
    </row>
    <row r="131">
      <c r="A131" s="36"/>
      <c r="B131" s="36" t="s">
        <v>304</v>
      </c>
      <c r="C131" s="35">
        <f>C110/(C109+C110+C111+C112)</f>
        <v>0.8571428571</v>
      </c>
      <c r="E131" s="13"/>
      <c r="F131" s="36"/>
      <c r="G131" s="36" t="s">
        <v>304</v>
      </c>
      <c r="H131" s="35">
        <f>H110/(H109+H110+H111+H112)</f>
        <v>0.7692307692</v>
      </c>
      <c r="J131" s="13"/>
      <c r="K131" s="36"/>
      <c r="L131" s="36" t="s">
        <v>304</v>
      </c>
      <c r="M131" s="35">
        <f>M110/(M109+M110+M111+M112)</f>
        <v>0.9677419355</v>
      </c>
      <c r="O131" s="13"/>
      <c r="P131" s="36"/>
      <c r="Q131" s="36" t="s">
        <v>304</v>
      </c>
      <c r="R131" s="35">
        <f>R110/(R109+R110+R111+R112)</f>
        <v>0.9677419355</v>
      </c>
      <c r="T131" s="13"/>
      <c r="U131" s="36"/>
      <c r="V131" s="36" t="s">
        <v>304</v>
      </c>
      <c r="W131" s="35">
        <f>W110/(W109+W110+W111+W112)</f>
        <v>0.8108108108</v>
      </c>
      <c r="Y131" s="13"/>
      <c r="Z131" s="36"/>
      <c r="AA131" s="36" t="s">
        <v>304</v>
      </c>
      <c r="AB131" s="35">
        <f>AB110/(AB109+AB110+AB111+AB112)</f>
        <v>0.8108108108</v>
      </c>
      <c r="AD131" s="13"/>
      <c r="AE131" s="36"/>
      <c r="AF131" s="36" t="s">
        <v>304</v>
      </c>
      <c r="AG131" s="35">
        <f>AG110/(AG109+AG110+AG111+AG112)</f>
        <v>0.7692307692</v>
      </c>
      <c r="AI131" s="13"/>
      <c r="AJ131" s="36"/>
      <c r="AK131" s="36" t="s">
        <v>304</v>
      </c>
      <c r="AL131" s="35">
        <f>AL110/(AL109+AL110+AL111+AL112)</f>
        <v>0.7894736842</v>
      </c>
      <c r="AN131" s="13"/>
      <c r="AO131" s="36"/>
      <c r="AP131" s="36" t="s">
        <v>304</v>
      </c>
      <c r="AQ131" s="35">
        <f>AQ110/(AQ109+AQ110+AQ111+AQ112)</f>
        <v>0.8823529412</v>
      </c>
      <c r="AS131" s="13"/>
    </row>
    <row r="132">
      <c r="A132" s="36"/>
      <c r="B132" s="36" t="s">
        <v>305</v>
      </c>
      <c r="C132" s="35">
        <f>(C112+C111+C109)/(C110+C112+C111+C109)</f>
        <v>0.1428571429</v>
      </c>
      <c r="E132" s="13"/>
      <c r="F132" s="36"/>
      <c r="G132" s="36" t="s">
        <v>305</v>
      </c>
      <c r="H132" s="35">
        <f>(H112+H111+H109)/(H110+H112+H111+H109)</f>
        <v>0.2307692308</v>
      </c>
      <c r="J132" s="13"/>
      <c r="K132" s="36"/>
      <c r="L132" s="36" t="s">
        <v>305</v>
      </c>
      <c r="M132" s="35">
        <f>(M112+M111+M109)/(M110+M112+M111+M109)</f>
        <v>0.03225806452</v>
      </c>
      <c r="O132" s="13"/>
      <c r="P132" s="36"/>
      <c r="Q132" s="36" t="s">
        <v>305</v>
      </c>
      <c r="R132" s="35">
        <f>(R112+R111+R109)/(R110+R112+R111+R109)</f>
        <v>0.03225806452</v>
      </c>
      <c r="T132" s="13"/>
      <c r="U132" s="36"/>
      <c r="V132" s="36" t="s">
        <v>305</v>
      </c>
      <c r="W132" s="35">
        <f>(W112+W111+W109)/(W110+W112+W111+W109)</f>
        <v>0.1891891892</v>
      </c>
      <c r="Y132" s="13"/>
      <c r="Z132" s="36"/>
      <c r="AA132" s="36" t="s">
        <v>305</v>
      </c>
      <c r="AB132" s="35">
        <f>(AB112+AB111+AB109)/(AB110+AB112+AB111+AB109)</f>
        <v>0.1891891892</v>
      </c>
      <c r="AD132" s="13"/>
      <c r="AE132" s="36"/>
      <c r="AF132" s="36" t="s">
        <v>305</v>
      </c>
      <c r="AG132" s="35">
        <f>(AG112+AG111+AG109)/(AG110+AG112+AG111+AG109)</f>
        <v>0.2307692308</v>
      </c>
      <c r="AI132" s="13"/>
      <c r="AJ132" s="36"/>
      <c r="AK132" s="36" t="s">
        <v>305</v>
      </c>
      <c r="AL132" s="35">
        <f>(AL112+AL111+AL109)/(AL110+AL112+AL111+AL109)</f>
        <v>0.2105263158</v>
      </c>
      <c r="AN132" s="13"/>
      <c r="AO132" s="36"/>
      <c r="AP132" s="36" t="s">
        <v>305</v>
      </c>
      <c r="AQ132" s="35">
        <f>(AQ112+AQ111+AQ109)/(AQ110+AQ112+AQ111+AQ109)</f>
        <v>0.1176470588</v>
      </c>
      <c r="AS132" s="13"/>
    </row>
    <row r="133">
      <c r="A133" s="36"/>
      <c r="B133" s="36" t="s">
        <v>306</v>
      </c>
      <c r="C133" s="35">
        <f>(C111+C109)/C110</f>
        <v>0.1666666667</v>
      </c>
      <c r="E133" s="13"/>
      <c r="F133" s="36"/>
      <c r="G133" s="36" t="s">
        <v>306</v>
      </c>
      <c r="H133" s="35">
        <f>(H111+H109)/H110</f>
        <v>0.2</v>
      </c>
      <c r="J133" s="13"/>
      <c r="K133" s="36"/>
      <c r="L133" s="36" t="s">
        <v>306</v>
      </c>
      <c r="M133" s="35">
        <f>(M111+M109)/M110</f>
        <v>0.03333333333</v>
      </c>
      <c r="O133" s="13"/>
      <c r="P133" s="36"/>
      <c r="Q133" s="36" t="s">
        <v>306</v>
      </c>
      <c r="R133" s="35">
        <f>(R111+R109)/R110</f>
        <v>0.03333333333</v>
      </c>
      <c r="T133" s="13"/>
      <c r="U133" s="36"/>
      <c r="V133" s="36" t="s">
        <v>306</v>
      </c>
      <c r="W133" s="35">
        <f>(W111+W109)/W110</f>
        <v>0.2333333333</v>
      </c>
      <c r="Y133" s="13"/>
      <c r="Z133" s="36"/>
      <c r="AA133" s="36" t="s">
        <v>306</v>
      </c>
      <c r="AB133" s="35">
        <f>(AB111+AB109)/AB110</f>
        <v>0.2333333333</v>
      </c>
      <c r="AD133" s="13"/>
      <c r="AE133" s="36"/>
      <c r="AF133" s="36" t="s">
        <v>306</v>
      </c>
      <c r="AG133" s="35">
        <f>(AG111+AG109)/AG110</f>
        <v>0.3</v>
      </c>
      <c r="AI133" s="13"/>
      <c r="AJ133" s="36"/>
      <c r="AK133" s="36" t="s">
        <v>306</v>
      </c>
      <c r="AL133" s="35">
        <f>(AL111+AL109)/AL110</f>
        <v>0.2666666667</v>
      </c>
      <c r="AN133" s="13"/>
      <c r="AO133" s="36"/>
      <c r="AP133" s="36" t="s">
        <v>306</v>
      </c>
      <c r="AQ133" s="35">
        <f>(AQ111+AQ109)/AQ110</f>
        <v>0.1333333333</v>
      </c>
      <c r="AS133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E150" s="13"/>
      <c r="J150" s="13"/>
      <c r="O150" s="13"/>
      <c r="T150" s="13"/>
      <c r="Y150" s="13"/>
      <c r="AD150" s="13"/>
      <c r="AI150" s="13"/>
      <c r="AN150" s="13"/>
      <c r="AS150" s="13"/>
    </row>
    <row r="151">
      <c r="E151" s="13"/>
      <c r="J151" s="13"/>
      <c r="O151" s="13"/>
      <c r="T151" s="13"/>
      <c r="Y151" s="13"/>
      <c r="AD151" s="13"/>
      <c r="AI151" s="13"/>
      <c r="AN151" s="13"/>
      <c r="AS151" s="13"/>
    </row>
    <row r="152">
      <c r="E152" s="13"/>
      <c r="J152" s="13"/>
      <c r="O152" s="13"/>
      <c r="T152" s="13"/>
      <c r="Y152" s="13"/>
      <c r="AD152" s="13"/>
      <c r="AI152" s="13"/>
      <c r="AN152" s="13"/>
      <c r="AS152" s="13"/>
    </row>
    <row r="153">
      <c r="E153" s="13"/>
      <c r="J153" s="13"/>
      <c r="O153" s="13"/>
      <c r="T153" s="13"/>
      <c r="Y153" s="13"/>
      <c r="AD153" s="13"/>
      <c r="AI153" s="13"/>
      <c r="AN153" s="13"/>
      <c r="AS153" s="13"/>
    </row>
    <row r="154">
      <c r="E154" s="13"/>
      <c r="J154" s="13"/>
      <c r="O154" s="13"/>
      <c r="T154" s="13"/>
      <c r="Y154" s="13"/>
      <c r="AD154" s="13"/>
      <c r="AI154" s="13"/>
      <c r="AN154" s="13"/>
      <c r="AS154" s="13"/>
    </row>
    <row r="155">
      <c r="E155" s="13"/>
      <c r="J155" s="13"/>
      <c r="O155" s="13"/>
      <c r="T155" s="13"/>
      <c r="Y155" s="13"/>
      <c r="AD155" s="13"/>
      <c r="AI155" s="13"/>
      <c r="AN155" s="13"/>
      <c r="AS155" s="13"/>
    </row>
    <row r="156">
      <c r="E156" s="13"/>
      <c r="J156" s="13"/>
      <c r="O156" s="13"/>
      <c r="T156" s="13"/>
      <c r="Y156" s="13"/>
      <c r="AD156" s="13"/>
      <c r="AI156" s="13"/>
      <c r="AN156" s="13"/>
      <c r="AS156" s="13"/>
    </row>
    <row r="157">
      <c r="E157" s="13"/>
      <c r="J157" s="13"/>
      <c r="O157" s="13"/>
      <c r="T157" s="13"/>
      <c r="Y157" s="13"/>
      <c r="AD157" s="13"/>
      <c r="AI157" s="13"/>
      <c r="AN157" s="13"/>
      <c r="AS157" s="13"/>
    </row>
    <row r="158">
      <c r="E158" s="13"/>
      <c r="J158" s="13"/>
      <c r="O158" s="13"/>
      <c r="T158" s="13"/>
      <c r="Y158" s="13"/>
      <c r="AD158" s="13"/>
      <c r="AI158" s="13"/>
      <c r="AN158" s="13"/>
      <c r="AS158" s="13"/>
    </row>
    <row r="159">
      <c r="E159" s="13"/>
      <c r="J159" s="13"/>
      <c r="O159" s="13"/>
      <c r="T159" s="13"/>
      <c r="Y159" s="13"/>
      <c r="AD159" s="13"/>
      <c r="AI159" s="13"/>
      <c r="AN159" s="13"/>
      <c r="AS159" s="13"/>
    </row>
    <row r="160">
      <c r="E160" s="13"/>
      <c r="J160" s="13"/>
      <c r="O160" s="13"/>
      <c r="T160" s="13"/>
      <c r="Y160" s="13"/>
      <c r="AD160" s="13"/>
      <c r="AI160" s="13"/>
      <c r="AN160" s="13"/>
      <c r="AS160" s="13"/>
    </row>
    <row r="161">
      <c r="E161" s="13"/>
      <c r="J161" s="13"/>
      <c r="O161" s="13"/>
      <c r="T161" s="13"/>
      <c r="Y161" s="13"/>
      <c r="AD161" s="13"/>
      <c r="AI161" s="13"/>
      <c r="AN161" s="13"/>
      <c r="AS161" s="13"/>
    </row>
    <row r="162">
      <c r="E162" s="13"/>
      <c r="J162" s="13"/>
      <c r="O162" s="13"/>
      <c r="T162" s="13"/>
      <c r="Y162" s="13"/>
      <c r="AD162" s="13"/>
      <c r="AI162" s="13"/>
      <c r="AN162" s="13"/>
      <c r="AS162" s="13"/>
    </row>
    <row r="163">
      <c r="E163" s="13"/>
      <c r="J163" s="13"/>
      <c r="O163" s="13"/>
      <c r="T163" s="13"/>
      <c r="Y163" s="13"/>
      <c r="AD163" s="13"/>
      <c r="AI163" s="13"/>
      <c r="AN163" s="13"/>
      <c r="AS163" s="13"/>
    </row>
    <row r="164">
      <c r="E164" s="13"/>
      <c r="J164" s="13"/>
      <c r="O164" s="13"/>
      <c r="T164" s="13"/>
      <c r="Y164" s="13"/>
      <c r="AD164" s="13"/>
      <c r="AI164" s="13"/>
      <c r="AN164" s="13"/>
      <c r="AS164" s="13"/>
    </row>
    <row r="165">
      <c r="E165" s="13"/>
      <c r="J165" s="13"/>
      <c r="O165" s="13"/>
      <c r="T165" s="13"/>
      <c r="Y165" s="13"/>
      <c r="AD165" s="13"/>
      <c r="AI165" s="13"/>
      <c r="AN165" s="13"/>
      <c r="AS165" s="13"/>
    </row>
    <row r="166">
      <c r="E166" s="13"/>
      <c r="J166" s="13"/>
      <c r="O166" s="13"/>
      <c r="T166" s="13"/>
      <c r="Y166" s="13"/>
      <c r="AD166" s="13"/>
      <c r="AI166" s="13"/>
      <c r="AN166" s="13"/>
      <c r="AS166" s="13"/>
    </row>
    <row r="167">
      <c r="E167" s="13"/>
      <c r="J167" s="13"/>
      <c r="O167" s="13"/>
      <c r="T167" s="13"/>
      <c r="Y167" s="13"/>
      <c r="AD167" s="13"/>
      <c r="AI167" s="13"/>
      <c r="AN167" s="13"/>
      <c r="AS167" s="13"/>
    </row>
    <row r="168">
      <c r="E168" s="13"/>
      <c r="J168" s="13"/>
      <c r="O168" s="13"/>
      <c r="T168" s="13"/>
      <c r="Y168" s="13"/>
      <c r="AD168" s="13"/>
      <c r="AI168" s="13"/>
      <c r="AN168" s="13"/>
      <c r="AS168" s="13"/>
    </row>
    <row r="169">
      <c r="E169" s="13"/>
      <c r="J169" s="13"/>
      <c r="O169" s="13"/>
      <c r="T169" s="13"/>
      <c r="Y169" s="13"/>
      <c r="AD169" s="13"/>
      <c r="AI169" s="13"/>
      <c r="AN169" s="13"/>
      <c r="AS169" s="13"/>
    </row>
    <row r="170">
      <c r="E170" s="13"/>
      <c r="J170" s="13"/>
      <c r="O170" s="13"/>
      <c r="T170" s="13"/>
      <c r="Y170" s="13"/>
      <c r="AD170" s="13"/>
      <c r="AI170" s="13"/>
      <c r="AN170" s="13"/>
      <c r="AS170" s="13"/>
    </row>
    <row r="171">
      <c r="E171" s="13"/>
      <c r="J171" s="13"/>
      <c r="O171" s="13"/>
      <c r="T171" s="13"/>
      <c r="Y171" s="13"/>
      <c r="AD171" s="13"/>
      <c r="AI171" s="13"/>
      <c r="AN171" s="13"/>
      <c r="AS171" s="13"/>
    </row>
    <row r="172">
      <c r="E172" s="13"/>
      <c r="J172" s="13"/>
      <c r="O172" s="13"/>
      <c r="T172" s="13"/>
      <c r="Y172" s="13"/>
      <c r="AD172" s="13"/>
      <c r="AI172" s="13"/>
      <c r="AN172" s="13"/>
      <c r="AS172" s="13"/>
    </row>
    <row r="173">
      <c r="E173" s="13"/>
      <c r="J173" s="13"/>
      <c r="O173" s="13"/>
      <c r="T173" s="13"/>
      <c r="Y173" s="13"/>
      <c r="AD173" s="13"/>
      <c r="AI173" s="13"/>
      <c r="AN173" s="13"/>
      <c r="AS173" s="13"/>
    </row>
    <row r="174">
      <c r="E174" s="13"/>
      <c r="J174" s="13"/>
      <c r="O174" s="13"/>
      <c r="T174" s="13"/>
      <c r="Y174" s="13"/>
      <c r="AD174" s="13"/>
      <c r="AI174" s="13"/>
      <c r="AN174" s="13"/>
      <c r="AS174" s="13"/>
    </row>
    <row r="175">
      <c r="E175" s="13"/>
      <c r="J175" s="13"/>
      <c r="O175" s="13"/>
      <c r="T175" s="13"/>
      <c r="Y175" s="13"/>
      <c r="AD175" s="13"/>
      <c r="AI175" s="13"/>
      <c r="AN175" s="13"/>
      <c r="AS175" s="13"/>
    </row>
    <row r="176">
      <c r="E176" s="13"/>
      <c r="J176" s="13"/>
      <c r="O176" s="13"/>
      <c r="T176" s="13"/>
      <c r="Y176" s="13"/>
      <c r="AD176" s="13"/>
      <c r="AI176" s="13"/>
      <c r="AN176" s="13"/>
      <c r="AS176" s="13"/>
    </row>
    <row r="177">
      <c r="E177" s="13"/>
      <c r="J177" s="13"/>
      <c r="O177" s="13"/>
      <c r="T177" s="13"/>
      <c r="Y177" s="13"/>
      <c r="AD177" s="13"/>
      <c r="AI177" s="13"/>
      <c r="AN177" s="13"/>
      <c r="AS177" s="13"/>
    </row>
    <row r="178">
      <c r="E178" s="13"/>
      <c r="J178" s="13"/>
      <c r="O178" s="13"/>
      <c r="T178" s="13"/>
      <c r="Y178" s="13"/>
      <c r="AD178" s="13"/>
      <c r="AI178" s="13"/>
      <c r="AN178" s="13"/>
      <c r="AS178" s="13"/>
    </row>
    <row r="179">
      <c r="E179" s="13"/>
      <c r="J179" s="13"/>
      <c r="O179" s="13"/>
      <c r="T179" s="13"/>
      <c r="Y179" s="13"/>
      <c r="AD179" s="13"/>
      <c r="AI179" s="13"/>
      <c r="AN179" s="13"/>
      <c r="AS179" s="13"/>
    </row>
    <row r="180">
      <c r="E180" s="13"/>
      <c r="J180" s="13"/>
      <c r="O180" s="13"/>
      <c r="T180" s="13"/>
      <c r="Y180" s="13"/>
      <c r="AD180" s="13"/>
      <c r="AI180" s="13"/>
      <c r="AN180" s="13"/>
      <c r="AS180" s="13"/>
    </row>
    <row r="181">
      <c r="E181" s="13"/>
      <c r="J181" s="13"/>
      <c r="O181" s="13"/>
      <c r="T181" s="13"/>
      <c r="Y181" s="13"/>
      <c r="AD181" s="13"/>
      <c r="AI181" s="13"/>
      <c r="AN181" s="13"/>
      <c r="AS181" s="13"/>
    </row>
    <row r="182">
      <c r="E182" s="13"/>
      <c r="J182" s="13"/>
      <c r="O182" s="13"/>
      <c r="T182" s="13"/>
      <c r="Y182" s="13"/>
      <c r="AD182" s="13"/>
      <c r="AI182" s="13"/>
      <c r="AN182" s="13"/>
      <c r="AS182" s="13"/>
    </row>
    <row r="183">
      <c r="E183" s="13"/>
      <c r="J183" s="13"/>
      <c r="O183" s="13"/>
      <c r="T183" s="13"/>
      <c r="Y183" s="13"/>
      <c r="AD183" s="13"/>
      <c r="AI183" s="13"/>
      <c r="AN183" s="13"/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65" si="1"> EXACT(B3, LOWER(B3))</f>
        <v>0</v>
      </c>
      <c r="B3" s="9" t="s">
        <v>13</v>
      </c>
      <c r="C3" s="8">
        <v>10756.0</v>
      </c>
      <c r="D3" s="8" t="s">
        <v>1837</v>
      </c>
      <c r="E3" s="10">
        <v>1.629803342994E12</v>
      </c>
      <c r="F3" s="8" t="b">
        <f t="shared" ref="F3:F64" si="2"> EXACT(G3, LOWER(G3))</f>
        <v>0</v>
      </c>
      <c r="G3" s="9" t="s">
        <v>13</v>
      </c>
      <c r="H3" s="8">
        <v>13181.0</v>
      </c>
      <c r="I3" s="8" t="s">
        <v>1838</v>
      </c>
      <c r="J3" s="10">
        <v>1.629803930159E12</v>
      </c>
      <c r="K3" s="8" t="b">
        <f t="shared" ref="K3:K66" si="3"> EXACT(L3, LOWER(L3))</f>
        <v>0</v>
      </c>
      <c r="L3" s="9" t="s">
        <v>13</v>
      </c>
      <c r="M3" s="8">
        <v>14105.0</v>
      </c>
      <c r="N3" s="8" t="s">
        <v>1839</v>
      </c>
      <c r="O3" s="10">
        <v>1.629804404033E12</v>
      </c>
      <c r="P3" s="8" t="b">
        <f t="shared" ref="P3:P80" si="4"> EXACT(Q3, LOWER(Q3))</f>
        <v>0</v>
      </c>
      <c r="Q3" s="9" t="s">
        <v>13</v>
      </c>
      <c r="R3" s="8">
        <v>13708.0</v>
      </c>
      <c r="S3" s="8" t="s">
        <v>1840</v>
      </c>
      <c r="T3" s="10">
        <v>1.629808843723E12</v>
      </c>
      <c r="U3" s="8" t="b">
        <f t="shared" ref="U3:U65" si="5"> EXACT(V3, LOWER(V3))</f>
        <v>0</v>
      </c>
      <c r="V3" s="9" t="s">
        <v>13</v>
      </c>
      <c r="W3" s="8">
        <v>13816.0</v>
      </c>
      <c r="X3" s="8" t="s">
        <v>1841</v>
      </c>
      <c r="Y3" s="10">
        <v>1.629809301516E12</v>
      </c>
      <c r="Z3" s="8" t="b">
        <f t="shared" ref="Z3:Z66" si="6"> EXACT(AA3, LOWER(AA3))</f>
        <v>0</v>
      </c>
      <c r="AA3" s="9" t="s">
        <v>13</v>
      </c>
      <c r="AB3" s="8">
        <v>12252.0</v>
      </c>
      <c r="AC3" s="8" t="s">
        <v>1842</v>
      </c>
      <c r="AD3" s="10">
        <v>1.629809976911E12</v>
      </c>
      <c r="AE3" s="8" t="b">
        <f t="shared" ref="AE3:AE77" si="7"> EXACT(AF3, LOWER(AF3))</f>
        <v>0</v>
      </c>
      <c r="AF3" s="9" t="s">
        <v>13</v>
      </c>
      <c r="AG3" s="8">
        <v>14326.0</v>
      </c>
      <c r="AH3" s="8" t="s">
        <v>1843</v>
      </c>
      <c r="AI3" s="10">
        <v>1.629813878989E12</v>
      </c>
      <c r="AJ3" s="8" t="b">
        <f t="shared" ref="AJ3:AJ94" si="8"> EXACT(AK3, LOWER(AK3))</f>
        <v>0</v>
      </c>
      <c r="AK3" s="9" t="s">
        <v>13</v>
      </c>
      <c r="AL3" s="8">
        <v>11677.0</v>
      </c>
      <c r="AM3" s="8" t="s">
        <v>1844</v>
      </c>
      <c r="AN3" s="10">
        <v>1.629814422823E12</v>
      </c>
      <c r="AO3" s="8" t="b">
        <f t="shared" ref="AO3:AO71" si="9"> EXACT(AP3, LOWER(AP3))</f>
        <v>0</v>
      </c>
      <c r="AP3" s="9" t="s">
        <v>13</v>
      </c>
      <c r="AQ3" s="8">
        <v>13763.0</v>
      </c>
      <c r="AR3" s="8" t="s">
        <v>1845</v>
      </c>
      <c r="AS3" s="10">
        <v>1.629814940911E12</v>
      </c>
    </row>
    <row r="4">
      <c r="A4" s="8" t="b">
        <f t="shared" si="1"/>
        <v>1</v>
      </c>
      <c r="B4" s="9" t="s">
        <v>23</v>
      </c>
      <c r="C4" s="8">
        <v>1316.0</v>
      </c>
      <c r="D4" s="8" t="s">
        <v>1846</v>
      </c>
      <c r="E4" s="10">
        <v>1.629803344307E12</v>
      </c>
      <c r="F4" s="8" t="b">
        <f t="shared" si="2"/>
        <v>1</v>
      </c>
      <c r="G4" s="9" t="s">
        <v>23</v>
      </c>
      <c r="H4" s="8">
        <v>645.0</v>
      </c>
      <c r="I4" s="8" t="s">
        <v>1838</v>
      </c>
      <c r="J4" s="10">
        <v>1.629803930793E12</v>
      </c>
      <c r="K4" s="8" t="b">
        <f t="shared" si="3"/>
        <v>1</v>
      </c>
      <c r="L4" s="9" t="s">
        <v>23</v>
      </c>
      <c r="M4" s="8">
        <v>776.0</v>
      </c>
      <c r="N4" s="8" t="s">
        <v>1839</v>
      </c>
      <c r="O4" s="10">
        <v>1.629804404803E12</v>
      </c>
      <c r="P4" s="8" t="b">
        <f t="shared" si="4"/>
        <v>1</v>
      </c>
      <c r="Q4" s="9" t="s">
        <v>23</v>
      </c>
      <c r="R4" s="8">
        <v>801.0</v>
      </c>
      <c r="S4" s="8" t="s">
        <v>1847</v>
      </c>
      <c r="T4" s="10">
        <v>1.629808844524E12</v>
      </c>
      <c r="U4" s="8" t="b">
        <f t="shared" si="5"/>
        <v>1</v>
      </c>
      <c r="V4" s="9" t="s">
        <v>23</v>
      </c>
      <c r="W4" s="8">
        <v>370.0</v>
      </c>
      <c r="X4" s="8" t="s">
        <v>1841</v>
      </c>
      <c r="Y4" s="10">
        <v>1.629809301882E12</v>
      </c>
      <c r="Z4" s="8" t="b">
        <f t="shared" si="6"/>
        <v>1</v>
      </c>
      <c r="AA4" s="9" t="s">
        <v>23</v>
      </c>
      <c r="AB4" s="8">
        <v>341.0</v>
      </c>
      <c r="AC4" s="8" t="s">
        <v>1848</v>
      </c>
      <c r="AD4" s="10">
        <v>1.629809977221E12</v>
      </c>
      <c r="AE4" s="8" t="b">
        <f t="shared" si="7"/>
        <v>1</v>
      </c>
      <c r="AF4" s="9" t="s">
        <v>23</v>
      </c>
      <c r="AG4" s="8">
        <v>324.0</v>
      </c>
      <c r="AH4" s="8" t="s">
        <v>1849</v>
      </c>
      <c r="AI4" s="10">
        <v>1.629813879312E12</v>
      </c>
      <c r="AJ4" s="8" t="b">
        <f t="shared" si="8"/>
        <v>1</v>
      </c>
      <c r="AK4" s="9" t="s">
        <v>23</v>
      </c>
      <c r="AL4" s="8">
        <v>415.0</v>
      </c>
      <c r="AM4" s="8" t="s">
        <v>1850</v>
      </c>
      <c r="AN4" s="10">
        <v>1.629814423231E12</v>
      </c>
      <c r="AO4" s="8" t="b">
        <f t="shared" si="9"/>
        <v>1</v>
      </c>
      <c r="AP4" s="9" t="s">
        <v>23</v>
      </c>
      <c r="AQ4" s="8">
        <v>415.0</v>
      </c>
      <c r="AR4" s="8" t="s">
        <v>1851</v>
      </c>
      <c r="AS4" s="10">
        <v>1.629814941322E12</v>
      </c>
    </row>
    <row r="5">
      <c r="A5" s="8" t="b">
        <f t="shared" si="1"/>
        <v>1</v>
      </c>
      <c r="B5" s="9" t="s">
        <v>24</v>
      </c>
      <c r="C5" s="8">
        <v>390.0</v>
      </c>
      <c r="D5" s="8" t="s">
        <v>1846</v>
      </c>
      <c r="E5" s="10">
        <v>1.629803344712E12</v>
      </c>
      <c r="F5" s="8" t="b">
        <f t="shared" si="2"/>
        <v>1</v>
      </c>
      <c r="G5" s="9" t="s">
        <v>24</v>
      </c>
      <c r="H5" s="8">
        <v>435.0</v>
      </c>
      <c r="I5" s="8" t="s">
        <v>1852</v>
      </c>
      <c r="J5" s="10">
        <v>1.629803931228E12</v>
      </c>
      <c r="K5" s="8" t="b">
        <f t="shared" si="3"/>
        <v>1</v>
      </c>
      <c r="L5" s="9" t="s">
        <v>24</v>
      </c>
      <c r="M5" s="8">
        <v>485.0</v>
      </c>
      <c r="N5" s="8" t="s">
        <v>1853</v>
      </c>
      <c r="O5" s="10">
        <v>1.629804405289E12</v>
      </c>
      <c r="P5" s="8" t="b">
        <f t="shared" si="4"/>
        <v>1</v>
      </c>
      <c r="Q5" s="9" t="s">
        <v>24</v>
      </c>
      <c r="R5" s="8">
        <v>520.0</v>
      </c>
      <c r="S5" s="8" t="s">
        <v>1854</v>
      </c>
      <c r="T5" s="10">
        <v>1.62980884504E12</v>
      </c>
      <c r="U5" s="8" t="b">
        <f t="shared" si="5"/>
        <v>1</v>
      </c>
      <c r="V5" s="9" t="s">
        <v>29</v>
      </c>
      <c r="W5" s="8">
        <v>252.0</v>
      </c>
      <c r="X5" s="8" t="s">
        <v>1855</v>
      </c>
      <c r="Y5" s="10">
        <v>1.629809302134E12</v>
      </c>
      <c r="Z5" s="8" t="b">
        <f t="shared" si="6"/>
        <v>1</v>
      </c>
      <c r="AA5" s="9" t="s">
        <v>24</v>
      </c>
      <c r="AB5" s="8">
        <v>468.0</v>
      </c>
      <c r="AC5" s="8" t="s">
        <v>1848</v>
      </c>
      <c r="AD5" s="10">
        <v>1.629809977689E12</v>
      </c>
      <c r="AE5" s="8" t="b">
        <f t="shared" si="7"/>
        <v>1</v>
      </c>
      <c r="AF5" s="9" t="s">
        <v>24</v>
      </c>
      <c r="AG5" s="8">
        <v>294.0</v>
      </c>
      <c r="AH5" s="8" t="s">
        <v>1849</v>
      </c>
      <c r="AI5" s="10">
        <v>1.629813879601E12</v>
      </c>
      <c r="AJ5" s="8" t="b">
        <f t="shared" si="8"/>
        <v>1</v>
      </c>
      <c r="AK5" s="9" t="s">
        <v>24</v>
      </c>
      <c r="AL5" s="8">
        <v>594.0</v>
      </c>
      <c r="AM5" s="8" t="s">
        <v>1850</v>
      </c>
      <c r="AN5" s="10">
        <v>1.629814423829E12</v>
      </c>
      <c r="AO5" s="8" t="b">
        <f t="shared" si="9"/>
        <v>1</v>
      </c>
      <c r="AP5" s="9" t="s">
        <v>29</v>
      </c>
      <c r="AQ5" s="8">
        <v>619.0</v>
      </c>
      <c r="AR5" s="8" t="s">
        <v>1851</v>
      </c>
      <c r="AS5" s="10">
        <v>1.629814941938E12</v>
      </c>
    </row>
    <row r="6">
      <c r="A6" s="8" t="b">
        <f t="shared" si="1"/>
        <v>1</v>
      </c>
      <c r="B6" s="9" t="s">
        <v>29</v>
      </c>
      <c r="C6" s="8">
        <v>51.0</v>
      </c>
      <c r="D6" s="8" t="s">
        <v>1846</v>
      </c>
      <c r="E6" s="10">
        <v>1.629803344751E12</v>
      </c>
      <c r="F6" s="8" t="b">
        <f t="shared" si="2"/>
        <v>1</v>
      </c>
      <c r="G6" s="9" t="s">
        <v>29</v>
      </c>
      <c r="H6" s="8">
        <v>83.0</v>
      </c>
      <c r="I6" s="8" t="s">
        <v>1852</v>
      </c>
      <c r="J6" s="10">
        <v>1.62980393131E12</v>
      </c>
      <c r="K6" s="8" t="b">
        <f t="shared" si="3"/>
        <v>1</v>
      </c>
      <c r="L6" s="9" t="s">
        <v>29</v>
      </c>
      <c r="M6" s="8">
        <v>67.0</v>
      </c>
      <c r="N6" s="8" t="s">
        <v>1853</v>
      </c>
      <c r="O6" s="10">
        <v>1.629804405354E12</v>
      </c>
      <c r="P6" s="8" t="b">
        <f t="shared" si="4"/>
        <v>1</v>
      </c>
      <c r="Q6" s="9" t="s">
        <v>29</v>
      </c>
      <c r="R6" s="8">
        <v>91.0</v>
      </c>
      <c r="S6" s="8" t="s">
        <v>1854</v>
      </c>
      <c r="T6" s="10">
        <v>1.629808845135E12</v>
      </c>
      <c r="U6" s="8" t="b">
        <f t="shared" si="5"/>
        <v>1</v>
      </c>
      <c r="V6" s="9" t="s">
        <v>31</v>
      </c>
      <c r="W6" s="8">
        <v>267.0</v>
      </c>
      <c r="X6" s="8" t="s">
        <v>1855</v>
      </c>
      <c r="Y6" s="10">
        <v>1.629809302402E12</v>
      </c>
      <c r="Z6" s="8" t="b">
        <f t="shared" si="6"/>
        <v>1</v>
      </c>
      <c r="AA6" s="9" t="s">
        <v>29</v>
      </c>
      <c r="AB6" s="8">
        <v>82.0</v>
      </c>
      <c r="AC6" s="8" t="s">
        <v>1848</v>
      </c>
      <c r="AD6" s="10">
        <v>1.629809977772E12</v>
      </c>
      <c r="AE6" s="8" t="b">
        <f t="shared" si="7"/>
        <v>1</v>
      </c>
      <c r="AF6" s="9" t="s">
        <v>29</v>
      </c>
      <c r="AG6" s="8">
        <v>1082.0</v>
      </c>
      <c r="AH6" s="8" t="s">
        <v>1856</v>
      </c>
      <c r="AI6" s="10">
        <v>1.629813880699E12</v>
      </c>
      <c r="AJ6" s="8" t="b">
        <f t="shared" si="8"/>
        <v>1</v>
      </c>
      <c r="AK6" s="9" t="s">
        <v>29</v>
      </c>
      <c r="AL6" s="8">
        <v>75.0</v>
      </c>
      <c r="AM6" s="8" t="s">
        <v>1850</v>
      </c>
      <c r="AN6" s="10">
        <v>1.629814423898E12</v>
      </c>
      <c r="AO6" s="8" t="b">
        <f t="shared" si="9"/>
        <v>1</v>
      </c>
      <c r="AP6" s="9" t="s">
        <v>31</v>
      </c>
      <c r="AQ6" s="8">
        <v>277.0</v>
      </c>
      <c r="AR6" s="8" t="s">
        <v>1857</v>
      </c>
      <c r="AS6" s="10">
        <v>1.629814942218E12</v>
      </c>
    </row>
    <row r="7">
      <c r="A7" s="8" t="b">
        <f t="shared" si="1"/>
        <v>1</v>
      </c>
      <c r="B7" s="9" t="s">
        <v>31</v>
      </c>
      <c r="C7" s="8">
        <v>154.0</v>
      </c>
      <c r="D7" s="8" t="s">
        <v>1846</v>
      </c>
      <c r="E7" s="10">
        <v>1.629803344896E12</v>
      </c>
      <c r="F7" s="8" t="b">
        <f t="shared" si="2"/>
        <v>1</v>
      </c>
      <c r="G7" s="9" t="s">
        <v>31</v>
      </c>
      <c r="H7" s="8">
        <v>164.0</v>
      </c>
      <c r="I7" s="8" t="s">
        <v>1852</v>
      </c>
      <c r="J7" s="10">
        <v>1.629803931476E12</v>
      </c>
      <c r="K7" s="8" t="b">
        <f t="shared" si="3"/>
        <v>1</v>
      </c>
      <c r="L7" s="9" t="s">
        <v>31</v>
      </c>
      <c r="M7" s="8">
        <v>175.0</v>
      </c>
      <c r="N7" s="8" t="s">
        <v>1853</v>
      </c>
      <c r="O7" s="10">
        <v>1.629804405543E12</v>
      </c>
      <c r="P7" s="8" t="b">
        <f t="shared" si="4"/>
        <v>1</v>
      </c>
      <c r="Q7" s="9" t="s">
        <v>31</v>
      </c>
      <c r="R7" s="8">
        <v>254.0</v>
      </c>
      <c r="S7" s="8" t="s">
        <v>1854</v>
      </c>
      <c r="T7" s="10">
        <v>1.629808845399E12</v>
      </c>
      <c r="U7" s="8" t="b">
        <f t="shared" si="5"/>
        <v>1</v>
      </c>
      <c r="V7" s="9" t="s">
        <v>35</v>
      </c>
      <c r="W7" s="8">
        <v>134.0</v>
      </c>
      <c r="X7" s="8" t="s">
        <v>1855</v>
      </c>
      <c r="Y7" s="10">
        <v>1.629809302542E12</v>
      </c>
      <c r="Z7" s="8" t="b">
        <f t="shared" si="6"/>
        <v>1</v>
      </c>
      <c r="AA7" s="9" t="s">
        <v>31</v>
      </c>
      <c r="AB7" s="8">
        <v>182.0</v>
      </c>
      <c r="AC7" s="8" t="s">
        <v>1848</v>
      </c>
      <c r="AD7" s="10">
        <v>1.62980997795E12</v>
      </c>
      <c r="AE7" s="8" t="b">
        <f t="shared" si="7"/>
        <v>1</v>
      </c>
      <c r="AF7" s="9" t="s">
        <v>31</v>
      </c>
      <c r="AG7" s="8">
        <v>183.0</v>
      </c>
      <c r="AH7" s="8" t="s">
        <v>1856</v>
      </c>
      <c r="AI7" s="10">
        <v>1.629813880871E12</v>
      </c>
      <c r="AJ7" s="8" t="b">
        <f t="shared" si="8"/>
        <v>1</v>
      </c>
      <c r="AK7" s="9" t="s">
        <v>31</v>
      </c>
      <c r="AL7" s="8">
        <v>150.0</v>
      </c>
      <c r="AM7" s="8" t="s">
        <v>1858</v>
      </c>
      <c r="AN7" s="10">
        <v>1.629814424053E12</v>
      </c>
      <c r="AO7" s="8" t="b">
        <f t="shared" si="9"/>
        <v>1</v>
      </c>
      <c r="AP7" s="9" t="s">
        <v>35</v>
      </c>
      <c r="AQ7" s="8">
        <v>143.0</v>
      </c>
      <c r="AR7" s="8" t="s">
        <v>1857</v>
      </c>
      <c r="AS7" s="10">
        <v>1.629814942361E12</v>
      </c>
    </row>
    <row r="8">
      <c r="A8" s="8" t="b">
        <f t="shared" si="1"/>
        <v>1</v>
      </c>
      <c r="B8" s="9" t="s">
        <v>35</v>
      </c>
      <c r="C8" s="8">
        <v>123.0</v>
      </c>
      <c r="D8" s="8" t="s">
        <v>1859</v>
      </c>
      <c r="E8" s="10">
        <v>1.629803345022E12</v>
      </c>
      <c r="F8" s="8" t="b">
        <f t="shared" si="2"/>
        <v>1</v>
      </c>
      <c r="G8" s="9" t="s">
        <v>35</v>
      </c>
      <c r="H8" s="8">
        <v>511.0</v>
      </c>
      <c r="I8" s="8" t="s">
        <v>1852</v>
      </c>
      <c r="J8" s="10">
        <v>1.629803931996E12</v>
      </c>
      <c r="K8" s="8" t="b">
        <f t="shared" si="3"/>
        <v>1</v>
      </c>
      <c r="L8" s="9" t="s">
        <v>35</v>
      </c>
      <c r="M8" s="8">
        <v>154.0</v>
      </c>
      <c r="N8" s="8" t="s">
        <v>1853</v>
      </c>
      <c r="O8" s="10">
        <v>1.629804405698E12</v>
      </c>
      <c r="P8" s="8" t="b">
        <f t="shared" si="4"/>
        <v>1</v>
      </c>
      <c r="Q8" s="9" t="s">
        <v>35</v>
      </c>
      <c r="R8" s="8">
        <v>217.0</v>
      </c>
      <c r="S8" s="8" t="s">
        <v>1854</v>
      </c>
      <c r="T8" s="10">
        <v>1.629808845603E12</v>
      </c>
      <c r="U8" s="8" t="b">
        <f t="shared" si="5"/>
        <v>1</v>
      </c>
      <c r="V8" s="9" t="s">
        <v>24</v>
      </c>
      <c r="W8" s="8">
        <v>137.0</v>
      </c>
      <c r="X8" s="8" t="s">
        <v>1855</v>
      </c>
      <c r="Y8" s="10">
        <v>1.629809302672E12</v>
      </c>
      <c r="Z8" s="8" t="b">
        <f t="shared" si="6"/>
        <v>1</v>
      </c>
      <c r="AA8" s="9" t="s">
        <v>35</v>
      </c>
      <c r="AB8" s="8">
        <v>171.0</v>
      </c>
      <c r="AC8" s="8" t="s">
        <v>1860</v>
      </c>
      <c r="AD8" s="10">
        <v>1.629809978124E12</v>
      </c>
      <c r="AE8" s="8" t="b">
        <f t="shared" si="7"/>
        <v>1</v>
      </c>
      <c r="AF8" s="9" t="s">
        <v>35</v>
      </c>
      <c r="AG8" s="8">
        <v>131.0</v>
      </c>
      <c r="AH8" s="8" t="s">
        <v>1856</v>
      </c>
      <c r="AI8" s="10">
        <v>1.629813880998E12</v>
      </c>
      <c r="AJ8" s="8" t="b">
        <f t="shared" si="8"/>
        <v>1</v>
      </c>
      <c r="AK8" s="9" t="s">
        <v>35</v>
      </c>
      <c r="AL8" s="8">
        <v>170.0</v>
      </c>
      <c r="AM8" s="8" t="s">
        <v>1858</v>
      </c>
      <c r="AN8" s="10">
        <v>1.629814424223E12</v>
      </c>
      <c r="AO8" s="8" t="b">
        <f t="shared" si="9"/>
        <v>1</v>
      </c>
      <c r="AP8" s="9" t="s">
        <v>37</v>
      </c>
      <c r="AQ8" s="8">
        <v>187.0</v>
      </c>
      <c r="AR8" s="8" t="s">
        <v>1857</v>
      </c>
      <c r="AS8" s="10">
        <v>1.629814942557E12</v>
      </c>
    </row>
    <row r="9">
      <c r="A9" s="8" t="b">
        <f t="shared" si="1"/>
        <v>1</v>
      </c>
      <c r="B9" s="9" t="s">
        <v>37</v>
      </c>
      <c r="C9" s="8">
        <v>169.0</v>
      </c>
      <c r="D9" s="8" t="s">
        <v>1859</v>
      </c>
      <c r="E9" s="10">
        <v>1.629803345191E12</v>
      </c>
      <c r="F9" s="8" t="b">
        <f t="shared" si="2"/>
        <v>1</v>
      </c>
      <c r="G9" s="9" t="s">
        <v>37</v>
      </c>
      <c r="H9" s="8">
        <v>146.0</v>
      </c>
      <c r="I9" s="8" t="s">
        <v>1861</v>
      </c>
      <c r="J9" s="10">
        <v>1.629803932132E12</v>
      </c>
      <c r="K9" s="8" t="b">
        <f t="shared" si="3"/>
        <v>1</v>
      </c>
      <c r="L9" s="9" t="s">
        <v>37</v>
      </c>
      <c r="M9" s="8">
        <v>152.0</v>
      </c>
      <c r="N9" s="8" t="s">
        <v>1853</v>
      </c>
      <c r="O9" s="10">
        <v>1.629804405848E12</v>
      </c>
      <c r="P9" s="8" t="b">
        <f t="shared" si="4"/>
        <v>1</v>
      </c>
      <c r="Q9" s="9" t="s">
        <v>37</v>
      </c>
      <c r="R9" s="8">
        <v>131.0</v>
      </c>
      <c r="S9" s="8" t="s">
        <v>1854</v>
      </c>
      <c r="T9" s="10">
        <v>1.629808845734E12</v>
      </c>
      <c r="U9" s="8" t="b">
        <f t="shared" si="5"/>
        <v>1</v>
      </c>
      <c r="V9" s="9" t="s">
        <v>35</v>
      </c>
      <c r="W9" s="8">
        <v>664.0</v>
      </c>
      <c r="X9" s="8" t="s">
        <v>1862</v>
      </c>
      <c r="Y9" s="10">
        <v>1.629809303361E12</v>
      </c>
      <c r="Z9" s="8" t="b">
        <f t="shared" si="6"/>
        <v>1</v>
      </c>
      <c r="AA9" s="9" t="s">
        <v>37</v>
      </c>
      <c r="AB9" s="8">
        <v>141.0</v>
      </c>
      <c r="AC9" s="8" t="s">
        <v>1860</v>
      </c>
      <c r="AD9" s="10">
        <v>1.629809978266E12</v>
      </c>
      <c r="AE9" s="8" t="b">
        <f t="shared" si="7"/>
        <v>1</v>
      </c>
      <c r="AF9" s="9" t="s">
        <v>37</v>
      </c>
      <c r="AG9" s="8">
        <v>168.0</v>
      </c>
      <c r="AH9" s="8" t="s">
        <v>1863</v>
      </c>
      <c r="AI9" s="10">
        <v>1.629813881167E12</v>
      </c>
      <c r="AJ9" s="8" t="b">
        <f t="shared" si="8"/>
        <v>1</v>
      </c>
      <c r="AK9" s="9" t="s">
        <v>37</v>
      </c>
      <c r="AL9" s="8">
        <v>161.0</v>
      </c>
      <c r="AM9" s="8" t="s">
        <v>1858</v>
      </c>
      <c r="AN9" s="10">
        <v>1.629814424381E12</v>
      </c>
      <c r="AO9" s="8" t="b">
        <f t="shared" si="9"/>
        <v>1</v>
      </c>
      <c r="AP9" s="9" t="s">
        <v>41</v>
      </c>
      <c r="AQ9" s="8">
        <v>1020.0</v>
      </c>
      <c r="AR9" s="8" t="s">
        <v>1864</v>
      </c>
      <c r="AS9" s="10">
        <v>1.629814943566E12</v>
      </c>
    </row>
    <row r="10">
      <c r="A10" s="8" t="b">
        <f t="shared" si="1"/>
        <v>1</v>
      </c>
      <c r="B10" s="9" t="s">
        <v>41</v>
      </c>
      <c r="C10" s="8">
        <v>857.0</v>
      </c>
      <c r="D10" s="8" t="s">
        <v>1865</v>
      </c>
      <c r="E10" s="10">
        <v>1.629803346048E12</v>
      </c>
      <c r="F10" s="8" t="b">
        <f t="shared" si="2"/>
        <v>1</v>
      </c>
      <c r="G10" s="9" t="s">
        <v>41</v>
      </c>
      <c r="H10" s="8">
        <v>1243.0</v>
      </c>
      <c r="I10" s="8" t="s">
        <v>1866</v>
      </c>
      <c r="J10" s="10">
        <v>1.629803933374E12</v>
      </c>
      <c r="K10" s="8" t="b">
        <f t="shared" si="3"/>
        <v>1</v>
      </c>
      <c r="L10" s="9" t="s">
        <v>41</v>
      </c>
      <c r="M10" s="8">
        <v>786.0</v>
      </c>
      <c r="N10" s="8" t="s">
        <v>1867</v>
      </c>
      <c r="O10" s="10">
        <v>1.629804406624E12</v>
      </c>
      <c r="P10" s="8" t="b">
        <f t="shared" si="4"/>
        <v>1</v>
      </c>
      <c r="Q10" s="9" t="s">
        <v>41</v>
      </c>
      <c r="R10" s="8">
        <v>2707.0</v>
      </c>
      <c r="S10" s="8" t="s">
        <v>1868</v>
      </c>
      <c r="T10" s="10">
        <v>1.629808848446E12</v>
      </c>
      <c r="U10" s="8" t="b">
        <f t="shared" si="5"/>
        <v>1</v>
      </c>
      <c r="V10" s="9" t="s">
        <v>37</v>
      </c>
      <c r="W10" s="8">
        <v>421.0</v>
      </c>
      <c r="X10" s="8" t="s">
        <v>1862</v>
      </c>
      <c r="Y10" s="10">
        <v>1.629809303759E12</v>
      </c>
      <c r="Z10" s="8" t="b">
        <f t="shared" si="6"/>
        <v>1</v>
      </c>
      <c r="AA10" s="9" t="s">
        <v>41</v>
      </c>
      <c r="AB10" s="8">
        <v>942.0</v>
      </c>
      <c r="AC10" s="8" t="s">
        <v>1869</v>
      </c>
      <c r="AD10" s="10">
        <v>1.629809979206E12</v>
      </c>
      <c r="AE10" s="8" t="b">
        <f t="shared" si="7"/>
        <v>1</v>
      </c>
      <c r="AF10" s="9" t="s">
        <v>41</v>
      </c>
      <c r="AG10" s="8">
        <v>941.0</v>
      </c>
      <c r="AH10" s="8" t="s">
        <v>1870</v>
      </c>
      <c r="AI10" s="10">
        <v>1.629813882109E12</v>
      </c>
      <c r="AJ10" s="8" t="b">
        <f t="shared" si="8"/>
        <v>1</v>
      </c>
      <c r="AK10" s="9" t="s">
        <v>41</v>
      </c>
      <c r="AL10" s="8">
        <v>1309.0</v>
      </c>
      <c r="AM10" s="8" t="s">
        <v>1871</v>
      </c>
      <c r="AN10" s="10">
        <v>1.62981442569E12</v>
      </c>
      <c r="AO10" s="8" t="b">
        <f t="shared" si="9"/>
        <v>1</v>
      </c>
      <c r="AP10" s="9" t="s">
        <v>47</v>
      </c>
      <c r="AQ10" s="8">
        <v>173.0</v>
      </c>
      <c r="AR10" s="8" t="s">
        <v>1864</v>
      </c>
      <c r="AS10" s="10">
        <v>1.629814943738E12</v>
      </c>
    </row>
    <row r="11">
      <c r="A11" s="8" t="b">
        <f t="shared" si="1"/>
        <v>1</v>
      </c>
      <c r="B11" s="9" t="s">
        <v>47</v>
      </c>
      <c r="C11" s="8">
        <v>206.0</v>
      </c>
      <c r="D11" s="8" t="s">
        <v>1865</v>
      </c>
      <c r="E11" s="10">
        <v>1.629803346252E12</v>
      </c>
      <c r="F11" s="8" t="b">
        <f t="shared" si="2"/>
        <v>1</v>
      </c>
      <c r="G11" s="9" t="s">
        <v>47</v>
      </c>
      <c r="H11" s="8">
        <v>264.0</v>
      </c>
      <c r="I11" s="8" t="s">
        <v>1866</v>
      </c>
      <c r="J11" s="10">
        <v>1.62980393364E12</v>
      </c>
      <c r="K11" s="8" t="b">
        <f t="shared" si="3"/>
        <v>1</v>
      </c>
      <c r="L11" s="9" t="s">
        <v>47</v>
      </c>
      <c r="M11" s="8">
        <v>204.0</v>
      </c>
      <c r="N11" s="8" t="s">
        <v>1867</v>
      </c>
      <c r="O11" s="10">
        <v>1.629804406826E12</v>
      </c>
      <c r="P11" s="8" t="b">
        <f t="shared" si="4"/>
        <v>1</v>
      </c>
      <c r="Q11" s="9" t="s">
        <v>47</v>
      </c>
      <c r="R11" s="8">
        <v>215.0</v>
      </c>
      <c r="S11" s="8" t="s">
        <v>1868</v>
      </c>
      <c r="T11" s="10">
        <v>1.629808848659E12</v>
      </c>
      <c r="U11" s="8" t="b">
        <f t="shared" si="5"/>
        <v>1</v>
      </c>
      <c r="V11" s="9" t="s">
        <v>41</v>
      </c>
      <c r="W11" s="8">
        <v>1125.0</v>
      </c>
      <c r="X11" s="8" t="s">
        <v>1872</v>
      </c>
      <c r="Y11" s="10">
        <v>1.629809304884E12</v>
      </c>
      <c r="Z11" s="8" t="b">
        <f t="shared" si="6"/>
        <v>1</v>
      </c>
      <c r="AA11" s="9" t="s">
        <v>47</v>
      </c>
      <c r="AB11" s="8">
        <v>206.0</v>
      </c>
      <c r="AC11" s="8" t="s">
        <v>1869</v>
      </c>
      <c r="AD11" s="10">
        <v>1.629809979415E12</v>
      </c>
      <c r="AE11" s="8" t="b">
        <f t="shared" si="7"/>
        <v>1</v>
      </c>
      <c r="AF11" s="9" t="s">
        <v>47</v>
      </c>
      <c r="AG11" s="8">
        <v>248.0</v>
      </c>
      <c r="AH11" s="8" t="s">
        <v>1870</v>
      </c>
      <c r="AI11" s="10">
        <v>1.62981388236E12</v>
      </c>
      <c r="AJ11" s="8" t="b">
        <f t="shared" si="8"/>
        <v>1</v>
      </c>
      <c r="AK11" s="9" t="s">
        <v>47</v>
      </c>
      <c r="AL11" s="8">
        <v>263.0</v>
      </c>
      <c r="AM11" s="8" t="s">
        <v>1871</v>
      </c>
      <c r="AN11" s="10">
        <v>1.629814425957E12</v>
      </c>
      <c r="AO11" s="8" t="b">
        <f t="shared" si="9"/>
        <v>1</v>
      </c>
      <c r="AP11" s="9" t="s">
        <v>37</v>
      </c>
      <c r="AQ11" s="8">
        <v>593.0</v>
      </c>
      <c r="AR11" s="8" t="s">
        <v>1873</v>
      </c>
      <c r="AS11" s="10">
        <v>1.629814944347E12</v>
      </c>
    </row>
    <row r="12">
      <c r="A12" s="8" t="b">
        <f t="shared" si="1"/>
        <v>1</v>
      </c>
      <c r="B12" s="9" t="s">
        <v>37</v>
      </c>
      <c r="C12" s="8">
        <v>485.0</v>
      </c>
      <c r="D12" s="8" t="s">
        <v>1865</v>
      </c>
      <c r="E12" s="10">
        <v>1.629803346738E12</v>
      </c>
      <c r="F12" s="8" t="b">
        <f t="shared" si="2"/>
        <v>1</v>
      </c>
      <c r="G12" s="9" t="s">
        <v>37</v>
      </c>
      <c r="H12" s="8">
        <v>442.0</v>
      </c>
      <c r="I12" s="8" t="s">
        <v>1874</v>
      </c>
      <c r="J12" s="10">
        <v>1.62980393408E12</v>
      </c>
      <c r="K12" s="8" t="b">
        <f t="shared" si="3"/>
        <v>1</v>
      </c>
      <c r="L12" s="9" t="s">
        <v>37</v>
      </c>
      <c r="M12" s="8">
        <v>515.0</v>
      </c>
      <c r="N12" s="8" t="s">
        <v>1875</v>
      </c>
      <c r="O12" s="10">
        <v>1.629804407341E12</v>
      </c>
      <c r="P12" s="8" t="b">
        <f t="shared" si="4"/>
        <v>1</v>
      </c>
      <c r="Q12" s="9" t="s">
        <v>37</v>
      </c>
      <c r="R12" s="8">
        <v>517.0</v>
      </c>
      <c r="S12" s="8" t="s">
        <v>1876</v>
      </c>
      <c r="T12" s="10">
        <v>1.629808849174E12</v>
      </c>
      <c r="U12" s="8" t="b">
        <f t="shared" si="5"/>
        <v>1</v>
      </c>
      <c r="V12" s="9" t="s">
        <v>47</v>
      </c>
      <c r="W12" s="8">
        <v>239.0</v>
      </c>
      <c r="X12" s="8" t="s">
        <v>1877</v>
      </c>
      <c r="Y12" s="10">
        <v>1.629809305123E12</v>
      </c>
      <c r="Z12" s="8" t="b">
        <f t="shared" si="6"/>
        <v>1</v>
      </c>
      <c r="AA12" s="9" t="s">
        <v>37</v>
      </c>
      <c r="AB12" s="8">
        <v>521.0</v>
      </c>
      <c r="AC12" s="8" t="s">
        <v>1869</v>
      </c>
      <c r="AD12" s="10">
        <v>1.629809979933E12</v>
      </c>
      <c r="AE12" s="8" t="b">
        <f t="shared" si="7"/>
        <v>1</v>
      </c>
      <c r="AF12" s="9" t="s">
        <v>37</v>
      </c>
      <c r="AG12" s="8">
        <v>443.0</v>
      </c>
      <c r="AH12" s="8" t="s">
        <v>1870</v>
      </c>
      <c r="AI12" s="10">
        <v>1.629813882801E12</v>
      </c>
      <c r="AJ12" s="8" t="b">
        <f t="shared" si="8"/>
        <v>1</v>
      </c>
      <c r="AK12" s="9" t="s">
        <v>37</v>
      </c>
      <c r="AL12" s="8">
        <v>468.0</v>
      </c>
      <c r="AM12" s="8" t="s">
        <v>1878</v>
      </c>
      <c r="AN12" s="10">
        <v>1.629814426422E12</v>
      </c>
      <c r="AO12" s="8" t="b">
        <f t="shared" si="9"/>
        <v>1</v>
      </c>
      <c r="AP12" s="9" t="s">
        <v>35</v>
      </c>
      <c r="AQ12" s="8">
        <v>74.0</v>
      </c>
      <c r="AR12" s="8" t="s">
        <v>1873</v>
      </c>
      <c r="AS12" s="10">
        <v>1.629814944404E12</v>
      </c>
    </row>
    <row r="13">
      <c r="A13" s="8" t="b">
        <f t="shared" si="1"/>
        <v>1</v>
      </c>
      <c r="B13" s="9" t="s">
        <v>35</v>
      </c>
      <c r="C13" s="8">
        <v>75.0</v>
      </c>
      <c r="D13" s="8" t="s">
        <v>1865</v>
      </c>
      <c r="E13" s="10">
        <v>1.629803346829E12</v>
      </c>
      <c r="F13" s="8" t="b">
        <f t="shared" si="2"/>
        <v>1</v>
      </c>
      <c r="G13" s="9" t="s">
        <v>35</v>
      </c>
      <c r="H13" s="8">
        <v>92.0</v>
      </c>
      <c r="I13" s="8" t="s">
        <v>1874</v>
      </c>
      <c r="J13" s="10">
        <v>1.629803934173E12</v>
      </c>
      <c r="K13" s="8" t="b">
        <f t="shared" si="3"/>
        <v>1</v>
      </c>
      <c r="L13" s="9" t="s">
        <v>35</v>
      </c>
      <c r="M13" s="8">
        <v>63.0</v>
      </c>
      <c r="N13" s="8" t="s">
        <v>1875</v>
      </c>
      <c r="O13" s="10">
        <v>1.629804407405E12</v>
      </c>
      <c r="P13" s="8" t="b">
        <f t="shared" si="4"/>
        <v>1</v>
      </c>
      <c r="Q13" s="9" t="s">
        <v>35</v>
      </c>
      <c r="R13" s="8">
        <v>100.0</v>
      </c>
      <c r="S13" s="8" t="s">
        <v>1876</v>
      </c>
      <c r="T13" s="10">
        <v>1.629808849274E12</v>
      </c>
      <c r="U13" s="8" t="b">
        <f t="shared" si="5"/>
        <v>1</v>
      </c>
      <c r="V13" s="9" t="s">
        <v>37</v>
      </c>
      <c r="W13" s="8">
        <v>461.0</v>
      </c>
      <c r="X13" s="8" t="s">
        <v>1877</v>
      </c>
      <c r="Y13" s="10">
        <v>1.629809305581E12</v>
      </c>
      <c r="Z13" s="8" t="b">
        <f t="shared" si="6"/>
        <v>1</v>
      </c>
      <c r="AA13" s="9" t="s">
        <v>35</v>
      </c>
      <c r="AB13" s="8">
        <v>55.0</v>
      </c>
      <c r="AC13" s="8" t="s">
        <v>1869</v>
      </c>
      <c r="AD13" s="10">
        <v>1.629809979986E12</v>
      </c>
      <c r="AE13" s="8" t="b">
        <f t="shared" si="7"/>
        <v>1</v>
      </c>
      <c r="AF13" s="9" t="s">
        <v>35</v>
      </c>
      <c r="AG13" s="8">
        <v>88.0</v>
      </c>
      <c r="AH13" s="8" t="s">
        <v>1870</v>
      </c>
      <c r="AI13" s="10">
        <v>1.62981388289E12</v>
      </c>
      <c r="AJ13" s="8" t="b">
        <f t="shared" si="8"/>
        <v>1</v>
      </c>
      <c r="AK13" s="9" t="s">
        <v>35</v>
      </c>
      <c r="AL13" s="8">
        <v>83.0</v>
      </c>
      <c r="AM13" s="8" t="s">
        <v>1878</v>
      </c>
      <c r="AN13" s="10">
        <v>1.629814426505E12</v>
      </c>
      <c r="AO13" s="8" t="b">
        <f t="shared" si="9"/>
        <v>1</v>
      </c>
      <c r="AP13" s="9" t="s">
        <v>26</v>
      </c>
      <c r="AQ13" s="8">
        <v>177.0</v>
      </c>
      <c r="AR13" s="8" t="s">
        <v>1873</v>
      </c>
      <c r="AS13" s="10">
        <v>1.629814944584E12</v>
      </c>
    </row>
    <row r="14">
      <c r="A14" s="8" t="b">
        <f t="shared" si="1"/>
        <v>1</v>
      </c>
      <c r="B14" s="9" t="s">
        <v>26</v>
      </c>
      <c r="C14" s="8">
        <v>167.0</v>
      </c>
      <c r="D14" s="8" t="s">
        <v>1865</v>
      </c>
      <c r="E14" s="10">
        <v>1.629803346982E12</v>
      </c>
      <c r="F14" s="8" t="b">
        <f t="shared" si="2"/>
        <v>1</v>
      </c>
      <c r="G14" s="9" t="s">
        <v>26</v>
      </c>
      <c r="H14" s="8">
        <v>134.0</v>
      </c>
      <c r="I14" s="8" t="s">
        <v>1874</v>
      </c>
      <c r="J14" s="10">
        <v>1.629803934308E12</v>
      </c>
      <c r="K14" s="8" t="b">
        <f t="shared" si="3"/>
        <v>1</v>
      </c>
      <c r="L14" s="9" t="s">
        <v>26</v>
      </c>
      <c r="M14" s="8">
        <v>150.0</v>
      </c>
      <c r="N14" s="8" t="s">
        <v>1875</v>
      </c>
      <c r="O14" s="10">
        <v>1.629804407556E12</v>
      </c>
      <c r="P14" s="8" t="b">
        <f t="shared" si="4"/>
        <v>1</v>
      </c>
      <c r="Q14" s="9" t="s">
        <v>26</v>
      </c>
      <c r="R14" s="8">
        <v>159.0</v>
      </c>
      <c r="S14" s="8" t="s">
        <v>1876</v>
      </c>
      <c r="T14" s="10">
        <v>1.629808849437E12</v>
      </c>
      <c r="U14" s="8" t="b">
        <f t="shared" si="5"/>
        <v>1</v>
      </c>
      <c r="V14" s="9" t="s">
        <v>35</v>
      </c>
      <c r="W14" s="8">
        <v>68.0</v>
      </c>
      <c r="X14" s="8" t="s">
        <v>1877</v>
      </c>
      <c r="Y14" s="10">
        <v>1.62980930565E12</v>
      </c>
      <c r="Z14" s="8" t="b">
        <f t="shared" si="6"/>
        <v>1</v>
      </c>
      <c r="AA14" s="9" t="s">
        <v>26</v>
      </c>
      <c r="AB14" s="8">
        <v>177.0</v>
      </c>
      <c r="AC14" s="8" t="s">
        <v>1879</v>
      </c>
      <c r="AD14" s="10">
        <v>1.629809980164E12</v>
      </c>
      <c r="AE14" s="8" t="b">
        <f t="shared" si="7"/>
        <v>1</v>
      </c>
      <c r="AF14" s="9" t="s">
        <v>26</v>
      </c>
      <c r="AG14" s="8">
        <v>129.0</v>
      </c>
      <c r="AH14" s="8" t="s">
        <v>1880</v>
      </c>
      <c r="AI14" s="10">
        <v>1.629813883015E12</v>
      </c>
      <c r="AJ14" s="8" t="b">
        <f t="shared" si="8"/>
        <v>1</v>
      </c>
      <c r="AK14" s="9" t="s">
        <v>26</v>
      </c>
      <c r="AL14" s="8">
        <v>133.0</v>
      </c>
      <c r="AM14" s="8" t="s">
        <v>1878</v>
      </c>
      <c r="AN14" s="10">
        <v>1.629814426639E12</v>
      </c>
      <c r="AO14" s="8" t="b">
        <f t="shared" si="9"/>
        <v>1</v>
      </c>
      <c r="AP14" s="9" t="s">
        <v>60</v>
      </c>
      <c r="AQ14" s="8">
        <v>93.0</v>
      </c>
      <c r="AR14" s="8" t="s">
        <v>1873</v>
      </c>
      <c r="AS14" s="10">
        <v>1.629814944679E12</v>
      </c>
    </row>
    <row r="15">
      <c r="A15" s="8" t="b">
        <f t="shared" si="1"/>
        <v>1</v>
      </c>
      <c r="B15" s="9" t="s">
        <v>60</v>
      </c>
      <c r="C15" s="8">
        <v>92.0</v>
      </c>
      <c r="D15" s="8" t="s">
        <v>1881</v>
      </c>
      <c r="E15" s="10">
        <v>1.629803347073E12</v>
      </c>
      <c r="F15" s="8" t="b">
        <f t="shared" si="2"/>
        <v>1</v>
      </c>
      <c r="G15" s="9" t="s">
        <v>60</v>
      </c>
      <c r="H15" s="8">
        <v>126.0</v>
      </c>
      <c r="I15" s="8" t="s">
        <v>1874</v>
      </c>
      <c r="J15" s="10">
        <v>1.629803934432E12</v>
      </c>
      <c r="K15" s="8" t="b">
        <f t="shared" si="3"/>
        <v>1</v>
      </c>
      <c r="L15" s="9" t="s">
        <v>60</v>
      </c>
      <c r="M15" s="8">
        <v>100.0</v>
      </c>
      <c r="N15" s="8" t="s">
        <v>1875</v>
      </c>
      <c r="O15" s="10">
        <v>1.629804407655E12</v>
      </c>
      <c r="P15" s="8" t="b">
        <f t="shared" si="4"/>
        <v>1</v>
      </c>
      <c r="Q15" s="9" t="s">
        <v>60</v>
      </c>
      <c r="R15" s="8">
        <v>126.0</v>
      </c>
      <c r="S15" s="8" t="s">
        <v>1876</v>
      </c>
      <c r="T15" s="10">
        <v>1.629808849561E12</v>
      </c>
      <c r="U15" s="8" t="b">
        <f t="shared" si="5"/>
        <v>1</v>
      </c>
      <c r="V15" s="9" t="s">
        <v>26</v>
      </c>
      <c r="W15" s="8">
        <v>115.0</v>
      </c>
      <c r="X15" s="8" t="s">
        <v>1877</v>
      </c>
      <c r="Y15" s="10">
        <v>1.629809305767E12</v>
      </c>
      <c r="Z15" s="8" t="b">
        <f t="shared" si="6"/>
        <v>1</v>
      </c>
      <c r="AA15" s="9" t="s">
        <v>60</v>
      </c>
      <c r="AB15" s="8">
        <v>91.0</v>
      </c>
      <c r="AC15" s="8" t="s">
        <v>1879</v>
      </c>
      <c r="AD15" s="10">
        <v>1.629809980263E12</v>
      </c>
      <c r="AE15" s="8" t="b">
        <f t="shared" si="7"/>
        <v>1</v>
      </c>
      <c r="AF15" s="9" t="s">
        <v>60</v>
      </c>
      <c r="AG15" s="8">
        <v>143.0</v>
      </c>
      <c r="AH15" s="8" t="s">
        <v>1880</v>
      </c>
      <c r="AI15" s="10">
        <v>1.629813883161E12</v>
      </c>
      <c r="AJ15" s="8" t="b">
        <f t="shared" si="8"/>
        <v>1</v>
      </c>
      <c r="AK15" s="9" t="s">
        <v>60</v>
      </c>
      <c r="AL15" s="8">
        <v>134.0</v>
      </c>
      <c r="AM15" s="8" t="s">
        <v>1878</v>
      </c>
      <c r="AN15" s="10">
        <v>1.629814426772E12</v>
      </c>
      <c r="AO15" s="8" t="b">
        <f t="shared" si="9"/>
        <v>1</v>
      </c>
      <c r="AP15" s="9" t="s">
        <v>47</v>
      </c>
      <c r="AQ15" s="8">
        <v>448.0</v>
      </c>
      <c r="AR15" s="8" t="s">
        <v>1882</v>
      </c>
      <c r="AS15" s="10">
        <v>1.629814945123E12</v>
      </c>
    </row>
    <row r="16">
      <c r="A16" s="8" t="b">
        <f t="shared" si="1"/>
        <v>1</v>
      </c>
      <c r="B16" s="9" t="s">
        <v>47</v>
      </c>
      <c r="C16" s="8">
        <v>322.0</v>
      </c>
      <c r="D16" s="8" t="s">
        <v>1881</v>
      </c>
      <c r="E16" s="10">
        <v>1.629803347395E12</v>
      </c>
      <c r="F16" s="8" t="b">
        <f t="shared" si="2"/>
        <v>1</v>
      </c>
      <c r="G16" s="9" t="s">
        <v>47</v>
      </c>
      <c r="H16" s="8">
        <v>255.0</v>
      </c>
      <c r="I16" s="8" t="s">
        <v>1874</v>
      </c>
      <c r="J16" s="10">
        <v>1.629803934687E12</v>
      </c>
      <c r="K16" s="8" t="b">
        <f t="shared" si="3"/>
        <v>1</v>
      </c>
      <c r="L16" s="9" t="s">
        <v>47</v>
      </c>
      <c r="M16" s="8">
        <v>231.0</v>
      </c>
      <c r="N16" s="8" t="s">
        <v>1875</v>
      </c>
      <c r="O16" s="10">
        <v>1.629804407889E12</v>
      </c>
      <c r="P16" s="8" t="b">
        <f t="shared" si="4"/>
        <v>1</v>
      </c>
      <c r="Q16" s="9" t="s">
        <v>47</v>
      </c>
      <c r="R16" s="8">
        <v>264.0</v>
      </c>
      <c r="S16" s="8" t="s">
        <v>1876</v>
      </c>
      <c r="T16" s="10">
        <v>1.629808849824E12</v>
      </c>
      <c r="U16" s="8" t="b">
        <f t="shared" si="5"/>
        <v>1</v>
      </c>
      <c r="V16" s="9" t="s">
        <v>60</v>
      </c>
      <c r="W16" s="8">
        <v>310.0</v>
      </c>
      <c r="X16" s="8" t="s">
        <v>1883</v>
      </c>
      <c r="Y16" s="10">
        <v>1.629809306075E12</v>
      </c>
      <c r="Z16" s="8" t="b">
        <f t="shared" si="6"/>
        <v>1</v>
      </c>
      <c r="AA16" s="9" t="s">
        <v>47</v>
      </c>
      <c r="AB16" s="8">
        <v>390.0</v>
      </c>
      <c r="AC16" s="8" t="s">
        <v>1879</v>
      </c>
      <c r="AD16" s="10">
        <v>1.629809980644E12</v>
      </c>
      <c r="AE16" s="8" t="b">
        <f t="shared" si="7"/>
        <v>1</v>
      </c>
      <c r="AF16" s="9" t="s">
        <v>47</v>
      </c>
      <c r="AG16" s="8">
        <v>346.0</v>
      </c>
      <c r="AH16" s="8" t="s">
        <v>1880</v>
      </c>
      <c r="AI16" s="10">
        <v>1.629813883507E12</v>
      </c>
      <c r="AJ16" s="8" t="b">
        <f t="shared" si="8"/>
        <v>1</v>
      </c>
      <c r="AK16" s="9" t="s">
        <v>47</v>
      </c>
      <c r="AL16" s="8">
        <v>263.0</v>
      </c>
      <c r="AM16" s="8" t="s">
        <v>1884</v>
      </c>
      <c r="AN16" s="10">
        <v>1.629814427035E12</v>
      </c>
      <c r="AO16" s="8" t="b">
        <f t="shared" si="9"/>
        <v>1</v>
      </c>
      <c r="AP16" s="9" t="s">
        <v>1885</v>
      </c>
      <c r="AQ16" s="8">
        <v>1391.0</v>
      </c>
      <c r="AR16" s="8" t="s">
        <v>1886</v>
      </c>
      <c r="AS16" s="10">
        <v>1.629814946515E12</v>
      </c>
    </row>
    <row r="17">
      <c r="A17" s="8" t="b">
        <f t="shared" si="1"/>
        <v>0</v>
      </c>
      <c r="B17" s="9" t="s">
        <v>49</v>
      </c>
      <c r="C17" s="8">
        <v>1293.0</v>
      </c>
      <c r="D17" s="8" t="s">
        <v>1887</v>
      </c>
      <c r="E17" s="10">
        <v>1.629803348703E12</v>
      </c>
      <c r="F17" s="8" t="b">
        <f t="shared" si="2"/>
        <v>0</v>
      </c>
      <c r="G17" s="9" t="s">
        <v>49</v>
      </c>
      <c r="H17" s="8">
        <v>790.0</v>
      </c>
      <c r="I17" s="8" t="s">
        <v>1888</v>
      </c>
      <c r="J17" s="10">
        <v>1.62980393548E12</v>
      </c>
      <c r="K17" s="8" t="b">
        <f t="shared" si="3"/>
        <v>1</v>
      </c>
      <c r="L17" s="9" t="s">
        <v>29</v>
      </c>
      <c r="M17" s="8">
        <v>723.0</v>
      </c>
      <c r="N17" s="8" t="s">
        <v>1889</v>
      </c>
      <c r="O17" s="10">
        <v>1.62980440861E12</v>
      </c>
      <c r="P17" s="8" t="b">
        <f t="shared" si="4"/>
        <v>1</v>
      </c>
      <c r="Q17" s="9" t="s">
        <v>853</v>
      </c>
      <c r="R17" s="8">
        <v>651.0</v>
      </c>
      <c r="S17" s="8" t="s">
        <v>1890</v>
      </c>
      <c r="T17" s="10">
        <v>1.629808850475E12</v>
      </c>
      <c r="U17" s="8" t="b">
        <f t="shared" si="5"/>
        <v>1</v>
      </c>
      <c r="V17" s="9" t="s">
        <v>47</v>
      </c>
      <c r="W17" s="8">
        <v>246.0</v>
      </c>
      <c r="X17" s="8" t="s">
        <v>1883</v>
      </c>
      <c r="Y17" s="10">
        <v>1.629809306321E12</v>
      </c>
      <c r="Z17" s="8" t="b">
        <f t="shared" si="6"/>
        <v>0</v>
      </c>
      <c r="AA17" s="9" t="s">
        <v>49</v>
      </c>
      <c r="AB17" s="8">
        <v>1208.0</v>
      </c>
      <c r="AC17" s="8" t="s">
        <v>1891</v>
      </c>
      <c r="AD17" s="10">
        <v>1.629809981854E12</v>
      </c>
      <c r="AE17" s="8" t="b">
        <f t="shared" si="7"/>
        <v>0</v>
      </c>
      <c r="AF17" s="9" t="s">
        <v>49</v>
      </c>
      <c r="AG17" s="8">
        <v>1795.0</v>
      </c>
      <c r="AH17" s="8" t="s">
        <v>1892</v>
      </c>
      <c r="AI17" s="10">
        <v>1.629813885317E12</v>
      </c>
      <c r="AJ17" s="8" t="b">
        <f t="shared" si="8"/>
        <v>0</v>
      </c>
      <c r="AK17" s="9" t="s">
        <v>49</v>
      </c>
      <c r="AL17" s="8">
        <v>1169.0</v>
      </c>
      <c r="AM17" s="8" t="s">
        <v>1893</v>
      </c>
      <c r="AN17" s="10">
        <v>1.629814428204E12</v>
      </c>
      <c r="AO17" s="8" t="b">
        <f t="shared" si="9"/>
        <v>1</v>
      </c>
      <c r="AP17" s="9" t="s">
        <v>47</v>
      </c>
      <c r="AQ17" s="8">
        <v>348.0</v>
      </c>
      <c r="AR17" s="8" t="s">
        <v>1886</v>
      </c>
      <c r="AS17" s="10">
        <v>1.629814946864E12</v>
      </c>
    </row>
    <row r="18">
      <c r="A18" s="8" t="b">
        <f t="shared" si="1"/>
        <v>1</v>
      </c>
      <c r="B18" s="9" t="s">
        <v>47</v>
      </c>
      <c r="C18" s="8">
        <v>891.0</v>
      </c>
      <c r="D18" s="8" t="s">
        <v>1894</v>
      </c>
      <c r="E18" s="10">
        <v>1.629803349578E12</v>
      </c>
      <c r="F18" s="8" t="b">
        <f t="shared" si="2"/>
        <v>1</v>
      </c>
      <c r="G18" s="9" t="s">
        <v>55</v>
      </c>
      <c r="H18" s="8">
        <v>3165.0</v>
      </c>
      <c r="I18" s="8" t="s">
        <v>1895</v>
      </c>
      <c r="J18" s="10">
        <v>1.629803938645E12</v>
      </c>
      <c r="K18" s="8" t="b">
        <f t="shared" si="3"/>
        <v>1</v>
      </c>
      <c r="L18" s="9" t="s">
        <v>47</v>
      </c>
      <c r="M18" s="8">
        <v>681.0</v>
      </c>
      <c r="N18" s="8" t="s">
        <v>1896</v>
      </c>
      <c r="O18" s="10">
        <v>1.629804409292E12</v>
      </c>
      <c r="P18" s="8" t="b">
        <f t="shared" si="4"/>
        <v>1</v>
      </c>
      <c r="Q18" s="9" t="s">
        <v>47</v>
      </c>
      <c r="R18" s="8">
        <v>1122.0</v>
      </c>
      <c r="S18" s="8" t="s">
        <v>1897</v>
      </c>
      <c r="T18" s="10">
        <v>1.629808851613E12</v>
      </c>
      <c r="U18" s="8" t="b">
        <f t="shared" si="5"/>
        <v>0</v>
      </c>
      <c r="V18" s="9" t="s">
        <v>49</v>
      </c>
      <c r="W18" s="8">
        <v>1076.0</v>
      </c>
      <c r="X18" s="8" t="s">
        <v>1898</v>
      </c>
      <c r="Y18" s="10">
        <v>1.629809307399E12</v>
      </c>
      <c r="Z18" s="8" t="b">
        <f t="shared" si="6"/>
        <v>1</v>
      </c>
      <c r="AA18" s="9" t="s">
        <v>55</v>
      </c>
      <c r="AB18" s="8">
        <v>937.0</v>
      </c>
      <c r="AC18" s="8" t="s">
        <v>1899</v>
      </c>
      <c r="AD18" s="10">
        <v>1.629809982792E12</v>
      </c>
      <c r="AE18" s="8" t="b">
        <f t="shared" si="7"/>
        <v>1</v>
      </c>
      <c r="AF18" s="9" t="s">
        <v>55</v>
      </c>
      <c r="AG18" s="8">
        <v>1025.0</v>
      </c>
      <c r="AH18" s="8" t="s">
        <v>1900</v>
      </c>
      <c r="AI18" s="10">
        <v>1.629813886328E12</v>
      </c>
      <c r="AJ18" s="8" t="b">
        <f t="shared" si="8"/>
        <v>1</v>
      </c>
      <c r="AK18" s="9" t="s">
        <v>55</v>
      </c>
      <c r="AL18" s="8">
        <v>1062.0</v>
      </c>
      <c r="AM18" s="8" t="s">
        <v>1901</v>
      </c>
      <c r="AN18" s="10">
        <v>1.629814429267E12</v>
      </c>
      <c r="AO18" s="8" t="b">
        <f t="shared" si="9"/>
        <v>0</v>
      </c>
      <c r="AP18" s="9" t="s">
        <v>49</v>
      </c>
      <c r="AQ18" s="8">
        <v>925.0</v>
      </c>
      <c r="AR18" s="8" t="s">
        <v>1902</v>
      </c>
      <c r="AS18" s="10">
        <v>1.629814947786E12</v>
      </c>
    </row>
    <row r="19">
      <c r="A19" s="8" t="b">
        <f t="shared" si="1"/>
        <v>0</v>
      </c>
      <c r="B19" s="9" t="s">
        <v>49</v>
      </c>
      <c r="C19" s="8">
        <v>408.0</v>
      </c>
      <c r="D19" s="8" t="s">
        <v>1894</v>
      </c>
      <c r="E19" s="10">
        <v>1.629803349987E12</v>
      </c>
      <c r="F19" s="8" t="b">
        <f t="shared" si="2"/>
        <v>1</v>
      </c>
      <c r="G19" s="9" t="s">
        <v>23</v>
      </c>
      <c r="H19" s="8">
        <v>1307.0</v>
      </c>
      <c r="I19" s="8" t="s">
        <v>1903</v>
      </c>
      <c r="J19" s="10">
        <v>1.62980393995E12</v>
      </c>
      <c r="K19" s="8" t="b">
        <f t="shared" si="3"/>
        <v>0</v>
      </c>
      <c r="L19" s="9" t="s">
        <v>49</v>
      </c>
      <c r="M19" s="8">
        <v>507.0</v>
      </c>
      <c r="N19" s="8" t="s">
        <v>1896</v>
      </c>
      <c r="O19" s="10">
        <v>1.6298044098E12</v>
      </c>
      <c r="P19" s="8" t="b">
        <f t="shared" si="4"/>
        <v>0</v>
      </c>
      <c r="Q19" s="9" t="s">
        <v>49</v>
      </c>
      <c r="R19" s="8">
        <v>824.0</v>
      </c>
      <c r="S19" s="8" t="s">
        <v>1904</v>
      </c>
      <c r="T19" s="10">
        <v>1.629808852421E12</v>
      </c>
      <c r="U19" s="8" t="b">
        <f t="shared" si="5"/>
        <v>1</v>
      </c>
      <c r="V19" s="9" t="s">
        <v>47</v>
      </c>
      <c r="W19" s="8">
        <v>271.0</v>
      </c>
      <c r="X19" s="8" t="s">
        <v>1898</v>
      </c>
      <c r="Y19" s="10">
        <v>1.62980930767E12</v>
      </c>
      <c r="Z19" s="8" t="b">
        <f t="shared" si="6"/>
        <v>1</v>
      </c>
      <c r="AA19" s="9" t="s">
        <v>23</v>
      </c>
      <c r="AB19" s="8">
        <v>585.0</v>
      </c>
      <c r="AC19" s="8" t="s">
        <v>1905</v>
      </c>
      <c r="AD19" s="10">
        <v>1.629809983377E12</v>
      </c>
      <c r="AE19" s="8" t="b">
        <f t="shared" si="7"/>
        <v>1</v>
      </c>
      <c r="AF19" s="9" t="s">
        <v>23</v>
      </c>
      <c r="AG19" s="8">
        <v>716.0</v>
      </c>
      <c r="AH19" s="8" t="s">
        <v>1906</v>
      </c>
      <c r="AI19" s="10">
        <v>1.629813887045E12</v>
      </c>
      <c r="AJ19" s="8" t="b">
        <f t="shared" si="8"/>
        <v>1</v>
      </c>
      <c r="AK19" s="9" t="s">
        <v>23</v>
      </c>
      <c r="AL19" s="8">
        <v>502.0</v>
      </c>
      <c r="AM19" s="8" t="s">
        <v>1901</v>
      </c>
      <c r="AN19" s="10">
        <v>1.629814429771E12</v>
      </c>
      <c r="AO19" s="8" t="b">
        <f t="shared" si="9"/>
        <v>1</v>
      </c>
      <c r="AP19" s="9" t="s">
        <v>41</v>
      </c>
      <c r="AQ19" s="8">
        <v>1248.0</v>
      </c>
      <c r="AR19" s="8" t="s">
        <v>1907</v>
      </c>
      <c r="AS19" s="10">
        <v>1.629814949037E12</v>
      </c>
    </row>
    <row r="20">
      <c r="A20" s="8" t="b">
        <f t="shared" si="1"/>
        <v>1</v>
      </c>
      <c r="B20" s="9" t="s">
        <v>55</v>
      </c>
      <c r="C20" s="8">
        <v>935.0</v>
      </c>
      <c r="D20" s="8" t="s">
        <v>1908</v>
      </c>
      <c r="E20" s="10">
        <v>1.629803350922E12</v>
      </c>
      <c r="F20" s="8" t="b">
        <f t="shared" si="2"/>
        <v>1</v>
      </c>
      <c r="G20" s="9" t="s">
        <v>23</v>
      </c>
      <c r="H20" s="8">
        <v>147.0</v>
      </c>
      <c r="I20" s="8" t="s">
        <v>1909</v>
      </c>
      <c r="J20" s="10">
        <v>1.629803940098E12</v>
      </c>
      <c r="K20" s="8" t="b">
        <f t="shared" si="3"/>
        <v>1</v>
      </c>
      <c r="L20" s="9" t="s">
        <v>55</v>
      </c>
      <c r="M20" s="8">
        <v>2979.0</v>
      </c>
      <c r="N20" s="8" t="s">
        <v>1910</v>
      </c>
      <c r="O20" s="10">
        <v>1.629804412789E12</v>
      </c>
      <c r="P20" s="8" t="b">
        <f t="shared" si="4"/>
        <v>1</v>
      </c>
      <c r="Q20" s="9" t="s">
        <v>41</v>
      </c>
      <c r="R20" s="8">
        <v>1569.0</v>
      </c>
      <c r="S20" s="8" t="s">
        <v>1911</v>
      </c>
      <c r="T20" s="10">
        <v>1.629808853992E12</v>
      </c>
      <c r="U20" s="8" t="b">
        <f t="shared" si="5"/>
        <v>0</v>
      </c>
      <c r="V20" s="9" t="s">
        <v>49</v>
      </c>
      <c r="W20" s="8">
        <v>669.0</v>
      </c>
      <c r="X20" s="8" t="s">
        <v>1912</v>
      </c>
      <c r="Y20" s="10">
        <v>1.629809308355E12</v>
      </c>
      <c r="Z20" s="8" t="b">
        <f t="shared" si="6"/>
        <v>1</v>
      </c>
      <c r="AA20" s="9" t="s">
        <v>23</v>
      </c>
      <c r="AB20" s="8">
        <v>161.0</v>
      </c>
      <c r="AC20" s="8" t="s">
        <v>1905</v>
      </c>
      <c r="AD20" s="10">
        <v>1.629809983538E12</v>
      </c>
      <c r="AE20" s="8" t="b">
        <f t="shared" si="7"/>
        <v>1</v>
      </c>
      <c r="AF20" s="9" t="s">
        <v>23</v>
      </c>
      <c r="AG20" s="8">
        <v>145.0</v>
      </c>
      <c r="AH20" s="8" t="s">
        <v>1906</v>
      </c>
      <c r="AI20" s="10">
        <v>1.629813887189E12</v>
      </c>
      <c r="AJ20" s="8" t="b">
        <f t="shared" si="8"/>
        <v>1</v>
      </c>
      <c r="AK20" s="9" t="s">
        <v>23</v>
      </c>
      <c r="AL20" s="8">
        <v>167.0</v>
      </c>
      <c r="AM20" s="8" t="s">
        <v>1901</v>
      </c>
      <c r="AN20" s="10">
        <v>1.629814429936E12</v>
      </c>
      <c r="AO20" s="8" t="b">
        <f t="shared" si="9"/>
        <v>0</v>
      </c>
      <c r="AP20" s="9" t="s">
        <v>49</v>
      </c>
      <c r="AQ20" s="8">
        <v>639.0</v>
      </c>
      <c r="AR20" s="8" t="s">
        <v>1907</v>
      </c>
      <c r="AS20" s="10">
        <v>1.629814949693E12</v>
      </c>
    </row>
    <row r="21">
      <c r="A21" s="8" t="b">
        <f t="shared" si="1"/>
        <v>1</v>
      </c>
      <c r="B21" s="9" t="s">
        <v>23</v>
      </c>
      <c r="C21" s="8">
        <v>571.0</v>
      </c>
      <c r="D21" s="8" t="s">
        <v>1913</v>
      </c>
      <c r="E21" s="10">
        <v>1.629803351499E12</v>
      </c>
      <c r="F21" s="8" t="b">
        <f t="shared" si="2"/>
        <v>1</v>
      </c>
      <c r="G21" s="9" t="s">
        <v>47</v>
      </c>
      <c r="H21" s="8">
        <v>480.0</v>
      </c>
      <c r="I21" s="8" t="s">
        <v>1909</v>
      </c>
      <c r="J21" s="10">
        <v>1.629803940575E12</v>
      </c>
      <c r="K21" s="8" t="b">
        <f t="shared" si="3"/>
        <v>1</v>
      </c>
      <c r="L21" s="9" t="s">
        <v>23</v>
      </c>
      <c r="M21" s="8">
        <v>878.0</v>
      </c>
      <c r="N21" s="8" t="s">
        <v>1914</v>
      </c>
      <c r="O21" s="10">
        <v>1.629804413659E12</v>
      </c>
      <c r="P21" s="8" t="b">
        <f t="shared" si="4"/>
        <v>1</v>
      </c>
      <c r="Q21" s="9" t="s">
        <v>55</v>
      </c>
      <c r="R21" s="8">
        <v>1023.0</v>
      </c>
      <c r="S21" s="8" t="s">
        <v>1915</v>
      </c>
      <c r="T21" s="10">
        <v>1.629808855012E12</v>
      </c>
      <c r="U21" s="8" t="b">
        <f t="shared" si="5"/>
        <v>1</v>
      </c>
      <c r="V21" s="9" t="s">
        <v>55</v>
      </c>
      <c r="W21" s="8">
        <v>809.0</v>
      </c>
      <c r="X21" s="8" t="s">
        <v>1916</v>
      </c>
      <c r="Y21" s="10">
        <v>1.629809309147E12</v>
      </c>
      <c r="Z21" s="8" t="b">
        <f t="shared" si="6"/>
        <v>1</v>
      </c>
      <c r="AA21" s="9" t="s">
        <v>47</v>
      </c>
      <c r="AB21" s="8">
        <v>260.0</v>
      </c>
      <c r="AC21" s="8" t="s">
        <v>1905</v>
      </c>
      <c r="AD21" s="10">
        <v>1.629809983799E12</v>
      </c>
      <c r="AE21" s="8" t="b">
        <f t="shared" si="7"/>
        <v>1</v>
      </c>
      <c r="AF21" s="9" t="s">
        <v>47</v>
      </c>
      <c r="AG21" s="8">
        <v>278.0</v>
      </c>
      <c r="AH21" s="8" t="s">
        <v>1906</v>
      </c>
      <c r="AI21" s="10">
        <v>1.629813887466E12</v>
      </c>
      <c r="AJ21" s="8" t="b">
        <f t="shared" si="8"/>
        <v>1</v>
      </c>
      <c r="AK21" s="9" t="s">
        <v>47</v>
      </c>
      <c r="AL21" s="8">
        <v>254.0</v>
      </c>
      <c r="AM21" s="8" t="s">
        <v>1917</v>
      </c>
      <c r="AN21" s="10">
        <v>1.629814430194E12</v>
      </c>
      <c r="AO21" s="8" t="b">
        <f t="shared" si="9"/>
        <v>1</v>
      </c>
      <c r="AP21" s="9" t="s">
        <v>55</v>
      </c>
      <c r="AQ21" s="8">
        <v>1434.0</v>
      </c>
      <c r="AR21" s="8" t="s">
        <v>1918</v>
      </c>
      <c r="AS21" s="10">
        <v>1.629814951109E12</v>
      </c>
    </row>
    <row r="22">
      <c r="A22" s="8" t="b">
        <f t="shared" si="1"/>
        <v>1</v>
      </c>
      <c r="B22" s="9" t="s">
        <v>23</v>
      </c>
      <c r="C22" s="8">
        <v>161.0</v>
      </c>
      <c r="D22" s="8" t="s">
        <v>1913</v>
      </c>
      <c r="E22" s="10">
        <v>1.629803351654E12</v>
      </c>
      <c r="F22" s="8" t="b">
        <f t="shared" si="2"/>
        <v>1</v>
      </c>
      <c r="G22" s="9" t="s">
        <v>62</v>
      </c>
      <c r="H22" s="8">
        <v>198.0</v>
      </c>
      <c r="I22" s="8" t="s">
        <v>1909</v>
      </c>
      <c r="J22" s="10">
        <v>1.629803940772E12</v>
      </c>
      <c r="K22" s="8" t="b">
        <f t="shared" si="3"/>
        <v>1</v>
      </c>
      <c r="L22" s="9" t="s">
        <v>23</v>
      </c>
      <c r="M22" s="8">
        <v>151.0</v>
      </c>
      <c r="N22" s="8" t="s">
        <v>1914</v>
      </c>
      <c r="O22" s="10">
        <v>1.629804413805E12</v>
      </c>
      <c r="P22" s="8" t="b">
        <f t="shared" si="4"/>
        <v>1</v>
      </c>
      <c r="Q22" s="9" t="s">
        <v>581</v>
      </c>
      <c r="R22" s="8">
        <v>732.0</v>
      </c>
      <c r="S22" s="8" t="s">
        <v>1915</v>
      </c>
      <c r="T22" s="10">
        <v>1.629808855748E12</v>
      </c>
      <c r="U22" s="8" t="b">
        <f t="shared" si="5"/>
        <v>1</v>
      </c>
      <c r="V22" s="9" t="s">
        <v>23</v>
      </c>
      <c r="W22" s="8">
        <v>446.0</v>
      </c>
      <c r="X22" s="8" t="s">
        <v>1916</v>
      </c>
      <c r="Y22" s="10">
        <v>1.629809309594E12</v>
      </c>
      <c r="Z22" s="8" t="b">
        <f t="shared" si="6"/>
        <v>1</v>
      </c>
      <c r="AA22" s="9" t="s">
        <v>62</v>
      </c>
      <c r="AB22" s="8">
        <v>231.0</v>
      </c>
      <c r="AC22" s="8" t="s">
        <v>1919</v>
      </c>
      <c r="AD22" s="10">
        <v>1.629809984028E12</v>
      </c>
      <c r="AE22" s="8" t="b">
        <f t="shared" si="7"/>
        <v>1</v>
      </c>
      <c r="AF22" s="9" t="s">
        <v>62</v>
      </c>
      <c r="AG22" s="8">
        <v>313.0</v>
      </c>
      <c r="AH22" s="8" t="s">
        <v>1906</v>
      </c>
      <c r="AI22" s="10">
        <v>1.62981388778E12</v>
      </c>
      <c r="AJ22" s="8" t="b">
        <f t="shared" si="8"/>
        <v>1</v>
      </c>
      <c r="AK22" s="9" t="s">
        <v>62</v>
      </c>
      <c r="AL22" s="8">
        <v>349.0</v>
      </c>
      <c r="AM22" s="8" t="s">
        <v>1917</v>
      </c>
      <c r="AN22" s="10">
        <v>1.629814430556E12</v>
      </c>
      <c r="AO22" s="8" t="b">
        <f t="shared" si="9"/>
        <v>1</v>
      </c>
      <c r="AP22" s="9" t="s">
        <v>23</v>
      </c>
      <c r="AQ22" s="8">
        <v>524.0</v>
      </c>
      <c r="AR22" s="8" t="s">
        <v>1918</v>
      </c>
      <c r="AS22" s="10">
        <v>1.629814951642E12</v>
      </c>
    </row>
    <row r="23">
      <c r="A23" s="8" t="b">
        <f t="shared" si="1"/>
        <v>1</v>
      </c>
      <c r="B23" s="9" t="s">
        <v>47</v>
      </c>
      <c r="C23" s="8">
        <v>218.0</v>
      </c>
      <c r="D23" s="8" t="s">
        <v>1913</v>
      </c>
      <c r="E23" s="10">
        <v>1.629803351874E12</v>
      </c>
      <c r="F23" s="8" t="b">
        <f t="shared" si="2"/>
        <v>1</v>
      </c>
      <c r="G23" s="9" t="s">
        <v>26</v>
      </c>
      <c r="H23" s="8">
        <v>126.0</v>
      </c>
      <c r="I23" s="8" t="s">
        <v>1909</v>
      </c>
      <c r="J23" s="10">
        <v>1.6298039409E12</v>
      </c>
      <c r="K23" s="8" t="b">
        <f t="shared" si="3"/>
        <v>1</v>
      </c>
      <c r="L23" s="9" t="s">
        <v>47</v>
      </c>
      <c r="M23" s="8">
        <v>363.0</v>
      </c>
      <c r="N23" s="8" t="s">
        <v>1920</v>
      </c>
      <c r="O23" s="10">
        <v>1.629804414178E12</v>
      </c>
      <c r="P23" s="8" t="b">
        <f t="shared" si="4"/>
        <v>1</v>
      </c>
      <c r="Q23" s="9" t="s">
        <v>581</v>
      </c>
      <c r="R23" s="8">
        <v>158.0</v>
      </c>
      <c r="S23" s="8" t="s">
        <v>1915</v>
      </c>
      <c r="T23" s="10">
        <v>1.629808855903E12</v>
      </c>
      <c r="U23" s="8" t="b">
        <f t="shared" si="5"/>
        <v>1</v>
      </c>
      <c r="V23" s="9" t="s">
        <v>23</v>
      </c>
      <c r="W23" s="8">
        <v>148.0</v>
      </c>
      <c r="X23" s="8" t="s">
        <v>1916</v>
      </c>
      <c r="Y23" s="10">
        <v>1.629809309742E12</v>
      </c>
      <c r="Z23" s="8" t="b">
        <f t="shared" si="6"/>
        <v>1</v>
      </c>
      <c r="AA23" s="9" t="s">
        <v>26</v>
      </c>
      <c r="AB23" s="8">
        <v>209.0</v>
      </c>
      <c r="AC23" s="8" t="s">
        <v>1919</v>
      </c>
      <c r="AD23" s="10">
        <v>1.629809984235E12</v>
      </c>
      <c r="AE23" s="8" t="b">
        <f t="shared" si="7"/>
        <v>1</v>
      </c>
      <c r="AF23" s="9" t="s">
        <v>26</v>
      </c>
      <c r="AG23" s="8">
        <v>1063.0</v>
      </c>
      <c r="AH23" s="8" t="s">
        <v>1921</v>
      </c>
      <c r="AI23" s="10">
        <v>1.62981388885E12</v>
      </c>
      <c r="AJ23" s="8" t="b">
        <f t="shared" si="8"/>
        <v>1</v>
      </c>
      <c r="AK23" s="9" t="s">
        <v>26</v>
      </c>
      <c r="AL23" s="8">
        <v>201.0</v>
      </c>
      <c r="AM23" s="8" t="s">
        <v>1917</v>
      </c>
      <c r="AN23" s="10">
        <v>1.629814430741E12</v>
      </c>
      <c r="AO23" s="8" t="b">
        <f t="shared" si="9"/>
        <v>1</v>
      </c>
      <c r="AP23" s="9" t="s">
        <v>23</v>
      </c>
      <c r="AQ23" s="8">
        <v>156.0</v>
      </c>
      <c r="AR23" s="8" t="s">
        <v>1918</v>
      </c>
      <c r="AS23" s="10">
        <v>1.629814951789E12</v>
      </c>
    </row>
    <row r="24">
      <c r="A24" s="8" t="b">
        <f t="shared" si="1"/>
        <v>1</v>
      </c>
      <c r="B24" s="9" t="s">
        <v>62</v>
      </c>
      <c r="C24" s="8">
        <v>205.0</v>
      </c>
      <c r="D24" s="8" t="s">
        <v>1922</v>
      </c>
      <c r="E24" s="10">
        <v>1.629803352075E12</v>
      </c>
      <c r="F24" s="8" t="b">
        <f t="shared" si="2"/>
        <v>1</v>
      </c>
      <c r="G24" s="9" t="s">
        <v>26</v>
      </c>
      <c r="H24" s="8">
        <v>183.0</v>
      </c>
      <c r="I24" s="8" t="s">
        <v>1923</v>
      </c>
      <c r="J24" s="10">
        <v>1.629803941085E12</v>
      </c>
      <c r="K24" s="8" t="b">
        <f t="shared" si="3"/>
        <v>1</v>
      </c>
      <c r="L24" s="9" t="s">
        <v>62</v>
      </c>
      <c r="M24" s="8">
        <v>323.0</v>
      </c>
      <c r="N24" s="8" t="s">
        <v>1920</v>
      </c>
      <c r="O24" s="10">
        <v>1.629804414489E12</v>
      </c>
      <c r="P24" s="8" t="b">
        <f t="shared" si="4"/>
        <v>1</v>
      </c>
      <c r="Q24" s="9" t="s">
        <v>581</v>
      </c>
      <c r="R24" s="8">
        <v>404.0</v>
      </c>
      <c r="S24" s="8" t="s">
        <v>1924</v>
      </c>
      <c r="T24" s="10">
        <v>1.629808856308E12</v>
      </c>
      <c r="U24" s="8" t="b">
        <f t="shared" si="5"/>
        <v>1</v>
      </c>
      <c r="V24" s="9" t="s">
        <v>47</v>
      </c>
      <c r="W24" s="8">
        <v>271.0</v>
      </c>
      <c r="X24" s="8" t="s">
        <v>1925</v>
      </c>
      <c r="Y24" s="10">
        <v>1.629809310014E12</v>
      </c>
      <c r="Z24" s="8" t="b">
        <f t="shared" si="6"/>
        <v>1</v>
      </c>
      <c r="AA24" s="9" t="s">
        <v>26</v>
      </c>
      <c r="AB24" s="8">
        <v>163.0</v>
      </c>
      <c r="AC24" s="8" t="s">
        <v>1919</v>
      </c>
      <c r="AD24" s="10">
        <v>1.629809984401E12</v>
      </c>
      <c r="AE24" s="8" t="b">
        <f t="shared" si="7"/>
        <v>1</v>
      </c>
      <c r="AF24" s="9" t="s">
        <v>26</v>
      </c>
      <c r="AG24" s="8">
        <v>167.0</v>
      </c>
      <c r="AH24" s="8" t="s">
        <v>1926</v>
      </c>
      <c r="AI24" s="10">
        <v>1.629813889006E12</v>
      </c>
      <c r="AJ24" s="8" t="b">
        <f t="shared" si="8"/>
        <v>1</v>
      </c>
      <c r="AK24" s="9" t="s">
        <v>26</v>
      </c>
      <c r="AL24" s="8">
        <v>133.0</v>
      </c>
      <c r="AM24" s="8" t="s">
        <v>1917</v>
      </c>
      <c r="AN24" s="10">
        <v>1.629814430872E12</v>
      </c>
      <c r="AO24" s="8" t="b">
        <f t="shared" si="9"/>
        <v>1</v>
      </c>
      <c r="AP24" s="9" t="s">
        <v>47</v>
      </c>
      <c r="AQ24" s="8">
        <v>303.0</v>
      </c>
      <c r="AR24" s="8" t="s">
        <v>1927</v>
      </c>
      <c r="AS24" s="10">
        <v>1.629814952091E12</v>
      </c>
    </row>
    <row r="25">
      <c r="A25" s="8" t="b">
        <f t="shared" si="1"/>
        <v>1</v>
      </c>
      <c r="B25" s="9" t="s">
        <v>26</v>
      </c>
      <c r="C25" s="8">
        <v>192.0</v>
      </c>
      <c r="D25" s="8" t="s">
        <v>1922</v>
      </c>
      <c r="E25" s="10">
        <v>1.629803352269E12</v>
      </c>
      <c r="F25" s="8" t="b">
        <f t="shared" si="2"/>
        <v>1</v>
      </c>
      <c r="G25" s="9" t="s">
        <v>37</v>
      </c>
      <c r="H25" s="8">
        <v>201.0</v>
      </c>
      <c r="I25" s="8" t="s">
        <v>1923</v>
      </c>
      <c r="J25" s="10">
        <v>1.629803941287E12</v>
      </c>
      <c r="K25" s="8" t="b">
        <f t="shared" si="3"/>
        <v>1</v>
      </c>
      <c r="L25" s="9" t="s">
        <v>26</v>
      </c>
      <c r="M25" s="8">
        <v>116.0</v>
      </c>
      <c r="N25" s="8" t="s">
        <v>1920</v>
      </c>
      <c r="O25" s="10">
        <v>1.629804414605E12</v>
      </c>
      <c r="P25" s="8" t="b">
        <f t="shared" si="4"/>
        <v>1</v>
      </c>
      <c r="Q25" s="9" t="s">
        <v>55</v>
      </c>
      <c r="R25" s="8">
        <v>133.0</v>
      </c>
      <c r="S25" s="8" t="s">
        <v>1924</v>
      </c>
      <c r="T25" s="10">
        <v>1.629808856441E12</v>
      </c>
      <c r="U25" s="8" t="b">
        <f t="shared" si="5"/>
        <v>1</v>
      </c>
      <c r="V25" s="9" t="s">
        <v>62</v>
      </c>
      <c r="W25" s="8">
        <v>182.0</v>
      </c>
      <c r="X25" s="8" t="s">
        <v>1925</v>
      </c>
      <c r="Y25" s="10">
        <v>1.629809310194E12</v>
      </c>
      <c r="Z25" s="8" t="b">
        <f t="shared" si="6"/>
        <v>1</v>
      </c>
      <c r="AA25" s="9" t="s">
        <v>37</v>
      </c>
      <c r="AB25" s="8">
        <v>156.0</v>
      </c>
      <c r="AC25" s="8" t="s">
        <v>1919</v>
      </c>
      <c r="AD25" s="10">
        <v>1.629809984557E12</v>
      </c>
      <c r="AE25" s="8" t="b">
        <f t="shared" si="7"/>
        <v>1</v>
      </c>
      <c r="AF25" s="9" t="s">
        <v>37</v>
      </c>
      <c r="AG25" s="8">
        <v>184.0</v>
      </c>
      <c r="AH25" s="8" t="s">
        <v>1926</v>
      </c>
      <c r="AI25" s="10">
        <v>1.629813889193E12</v>
      </c>
      <c r="AJ25" s="8" t="b">
        <f t="shared" si="8"/>
        <v>1</v>
      </c>
      <c r="AK25" s="9" t="s">
        <v>37</v>
      </c>
      <c r="AL25" s="8">
        <v>369.0</v>
      </c>
      <c r="AM25" s="8" t="s">
        <v>1928</v>
      </c>
      <c r="AN25" s="10">
        <v>1.629814431243E12</v>
      </c>
      <c r="AO25" s="8" t="b">
        <f t="shared" si="9"/>
        <v>1</v>
      </c>
      <c r="AP25" s="9" t="s">
        <v>62</v>
      </c>
      <c r="AQ25" s="8">
        <v>331.0</v>
      </c>
      <c r="AR25" s="8" t="s">
        <v>1927</v>
      </c>
      <c r="AS25" s="10">
        <v>1.629814952425E12</v>
      </c>
    </row>
    <row r="26">
      <c r="A26" s="8" t="b">
        <f t="shared" si="1"/>
        <v>1</v>
      </c>
      <c r="B26" s="9" t="s">
        <v>26</v>
      </c>
      <c r="C26" s="8">
        <v>218.0</v>
      </c>
      <c r="D26" s="8" t="s">
        <v>1922</v>
      </c>
      <c r="E26" s="10">
        <v>1.62980335249E12</v>
      </c>
      <c r="F26" s="8" t="b">
        <f t="shared" si="2"/>
        <v>1</v>
      </c>
      <c r="G26" s="9" t="s">
        <v>47</v>
      </c>
      <c r="H26" s="8">
        <v>123.0</v>
      </c>
      <c r="I26" s="8" t="s">
        <v>1923</v>
      </c>
      <c r="J26" s="10">
        <v>1.629803941406E12</v>
      </c>
      <c r="K26" s="8" t="b">
        <f t="shared" si="3"/>
        <v>1</v>
      </c>
      <c r="L26" s="9" t="s">
        <v>26</v>
      </c>
      <c r="M26" s="8">
        <v>202.0</v>
      </c>
      <c r="N26" s="8" t="s">
        <v>1920</v>
      </c>
      <c r="O26" s="10">
        <v>1.629804414808E12</v>
      </c>
      <c r="P26" s="8" t="b">
        <f t="shared" si="4"/>
        <v>1</v>
      </c>
      <c r="Q26" s="9" t="s">
        <v>41</v>
      </c>
      <c r="R26" s="8">
        <v>127.0</v>
      </c>
      <c r="S26" s="8" t="s">
        <v>1924</v>
      </c>
      <c r="T26" s="10">
        <v>1.629808856566E12</v>
      </c>
      <c r="U26" s="8" t="b">
        <f t="shared" si="5"/>
        <v>1</v>
      </c>
      <c r="V26" s="9" t="s">
        <v>26</v>
      </c>
      <c r="W26" s="8">
        <v>200.0</v>
      </c>
      <c r="X26" s="8" t="s">
        <v>1925</v>
      </c>
      <c r="Y26" s="10">
        <v>1.629809310394E12</v>
      </c>
      <c r="Z26" s="8" t="b">
        <f t="shared" si="6"/>
        <v>1</v>
      </c>
      <c r="AA26" s="9" t="s">
        <v>47</v>
      </c>
      <c r="AB26" s="8">
        <v>72.0</v>
      </c>
      <c r="AC26" s="8" t="s">
        <v>1919</v>
      </c>
      <c r="AD26" s="10">
        <v>1.629809984627E12</v>
      </c>
      <c r="AE26" s="8" t="b">
        <f t="shared" si="7"/>
        <v>1</v>
      </c>
      <c r="AF26" s="9" t="s">
        <v>47</v>
      </c>
      <c r="AG26" s="8">
        <v>189.0</v>
      </c>
      <c r="AH26" s="8" t="s">
        <v>1926</v>
      </c>
      <c r="AI26" s="10">
        <v>1.629813889385E12</v>
      </c>
      <c r="AJ26" s="8" t="b">
        <f t="shared" si="8"/>
        <v>1</v>
      </c>
      <c r="AK26" s="9" t="s">
        <v>47</v>
      </c>
      <c r="AL26" s="8">
        <v>222.0</v>
      </c>
      <c r="AM26" s="8" t="s">
        <v>1928</v>
      </c>
      <c r="AN26" s="10">
        <v>1.629814431463E12</v>
      </c>
      <c r="AO26" s="8" t="b">
        <f t="shared" si="9"/>
        <v>1</v>
      </c>
      <c r="AP26" s="9" t="s">
        <v>26</v>
      </c>
      <c r="AQ26" s="8">
        <v>275.0</v>
      </c>
      <c r="AR26" s="8" t="s">
        <v>1927</v>
      </c>
      <c r="AS26" s="10">
        <v>1.6298149527E12</v>
      </c>
    </row>
    <row r="27">
      <c r="A27" s="8" t="b">
        <f t="shared" si="1"/>
        <v>1</v>
      </c>
      <c r="B27" s="9" t="s">
        <v>37</v>
      </c>
      <c r="C27" s="8">
        <v>191.0</v>
      </c>
      <c r="D27" s="8" t="s">
        <v>1922</v>
      </c>
      <c r="E27" s="10">
        <v>1.629803352687E12</v>
      </c>
      <c r="F27" s="8" t="b">
        <f t="shared" si="2"/>
        <v>1</v>
      </c>
      <c r="G27" s="9" t="s">
        <v>92</v>
      </c>
      <c r="H27" s="8">
        <v>262.0</v>
      </c>
      <c r="I27" s="8" t="s">
        <v>1923</v>
      </c>
      <c r="J27" s="10">
        <v>1.629803941682E12</v>
      </c>
      <c r="K27" s="8" t="b">
        <f t="shared" si="3"/>
        <v>1</v>
      </c>
      <c r="L27" s="9" t="s">
        <v>37</v>
      </c>
      <c r="M27" s="8">
        <v>192.0</v>
      </c>
      <c r="N27" s="8" t="s">
        <v>1929</v>
      </c>
      <c r="O27" s="10">
        <v>1.629804415001E12</v>
      </c>
      <c r="P27" s="8" t="b">
        <f t="shared" si="4"/>
        <v>0</v>
      </c>
      <c r="Q27" s="9" t="s">
        <v>49</v>
      </c>
      <c r="R27" s="8">
        <v>403.0</v>
      </c>
      <c r="S27" s="8" t="s">
        <v>1924</v>
      </c>
      <c r="T27" s="10">
        <v>1.62980885697E12</v>
      </c>
      <c r="U27" s="8" t="b">
        <f t="shared" si="5"/>
        <v>1</v>
      </c>
      <c r="V27" s="9" t="s">
        <v>26</v>
      </c>
      <c r="W27" s="8">
        <v>169.0</v>
      </c>
      <c r="X27" s="8" t="s">
        <v>1925</v>
      </c>
      <c r="Y27" s="10">
        <v>1.629809310563E12</v>
      </c>
      <c r="Z27" s="8" t="b">
        <f t="shared" si="6"/>
        <v>1</v>
      </c>
      <c r="AA27" s="9" t="s">
        <v>92</v>
      </c>
      <c r="AB27" s="8">
        <v>185.0</v>
      </c>
      <c r="AC27" s="8" t="s">
        <v>1919</v>
      </c>
      <c r="AD27" s="10">
        <v>1.629809984815E12</v>
      </c>
      <c r="AE27" s="8" t="b">
        <f t="shared" si="7"/>
        <v>1</v>
      </c>
      <c r="AF27" s="9" t="s">
        <v>92</v>
      </c>
      <c r="AG27" s="8">
        <v>490.0</v>
      </c>
      <c r="AH27" s="8" t="s">
        <v>1926</v>
      </c>
      <c r="AI27" s="10">
        <v>1.629813889873E12</v>
      </c>
      <c r="AJ27" s="8" t="b">
        <f t="shared" si="8"/>
        <v>1</v>
      </c>
      <c r="AK27" s="9" t="s">
        <v>92</v>
      </c>
      <c r="AL27" s="8">
        <v>398.0</v>
      </c>
      <c r="AM27" s="8" t="s">
        <v>1928</v>
      </c>
      <c r="AN27" s="10">
        <v>1.629814431863E12</v>
      </c>
      <c r="AO27" s="8" t="b">
        <f t="shared" si="9"/>
        <v>1</v>
      </c>
      <c r="AP27" s="9" t="s">
        <v>26</v>
      </c>
      <c r="AQ27" s="8">
        <v>160.0</v>
      </c>
      <c r="AR27" s="8" t="s">
        <v>1927</v>
      </c>
      <c r="AS27" s="10">
        <v>1.62981495286E12</v>
      </c>
    </row>
    <row r="28">
      <c r="A28" s="8" t="b">
        <f t="shared" si="1"/>
        <v>1</v>
      </c>
      <c r="B28" s="9" t="s">
        <v>47</v>
      </c>
      <c r="C28" s="8">
        <v>156.0</v>
      </c>
      <c r="D28" s="8" t="s">
        <v>1922</v>
      </c>
      <c r="E28" s="10">
        <v>1.629803352837E12</v>
      </c>
      <c r="F28" s="8" t="b">
        <f t="shared" si="2"/>
        <v>1</v>
      </c>
      <c r="G28" s="9" t="s">
        <v>97</v>
      </c>
      <c r="H28" s="8">
        <v>109.0</v>
      </c>
      <c r="I28" s="8" t="s">
        <v>1923</v>
      </c>
      <c r="J28" s="10">
        <v>1.629803941776E12</v>
      </c>
      <c r="K28" s="8" t="b">
        <f t="shared" si="3"/>
        <v>1</v>
      </c>
      <c r="L28" s="9" t="s">
        <v>47</v>
      </c>
      <c r="M28" s="8">
        <v>140.0</v>
      </c>
      <c r="N28" s="8" t="s">
        <v>1929</v>
      </c>
      <c r="O28" s="10">
        <v>1.629804415151E12</v>
      </c>
      <c r="P28" s="8" t="b">
        <f t="shared" si="4"/>
        <v>1</v>
      </c>
      <c r="Q28" s="9" t="s">
        <v>55</v>
      </c>
      <c r="R28" s="8">
        <v>1662.0</v>
      </c>
      <c r="S28" s="8" t="s">
        <v>1930</v>
      </c>
      <c r="T28" s="10">
        <v>1.629808858632E12</v>
      </c>
      <c r="U28" s="8" t="b">
        <f t="shared" si="5"/>
        <v>1</v>
      </c>
      <c r="V28" s="9" t="s">
        <v>37</v>
      </c>
      <c r="W28" s="8">
        <v>159.0</v>
      </c>
      <c r="X28" s="8" t="s">
        <v>1925</v>
      </c>
      <c r="Y28" s="10">
        <v>1.629809310719E12</v>
      </c>
      <c r="Z28" s="8" t="b">
        <f t="shared" si="6"/>
        <v>1</v>
      </c>
      <c r="AA28" s="9" t="s">
        <v>97</v>
      </c>
      <c r="AB28" s="8">
        <v>102.0</v>
      </c>
      <c r="AC28" s="8" t="s">
        <v>1919</v>
      </c>
      <c r="AD28" s="10">
        <v>1.629809984914E12</v>
      </c>
      <c r="AE28" s="8" t="b">
        <f t="shared" si="7"/>
        <v>1</v>
      </c>
      <c r="AF28" s="9" t="s">
        <v>97</v>
      </c>
      <c r="AG28" s="8">
        <v>242.0</v>
      </c>
      <c r="AH28" s="8" t="s">
        <v>1931</v>
      </c>
      <c r="AI28" s="10">
        <v>1.629813890114E12</v>
      </c>
      <c r="AJ28" s="8" t="b">
        <f t="shared" si="8"/>
        <v>1</v>
      </c>
      <c r="AK28" s="9" t="s">
        <v>100</v>
      </c>
      <c r="AL28" s="8">
        <v>477.0</v>
      </c>
      <c r="AM28" s="8" t="s">
        <v>1932</v>
      </c>
      <c r="AN28" s="10">
        <v>1.629814432338E12</v>
      </c>
      <c r="AO28" s="8" t="b">
        <f t="shared" si="9"/>
        <v>1</v>
      </c>
      <c r="AP28" s="9" t="s">
        <v>37</v>
      </c>
      <c r="AQ28" s="8">
        <v>201.0</v>
      </c>
      <c r="AR28" s="8" t="s">
        <v>1933</v>
      </c>
      <c r="AS28" s="10">
        <v>1.629814953058E12</v>
      </c>
    </row>
    <row r="29">
      <c r="A29" s="8" t="b">
        <f t="shared" si="1"/>
        <v>1</v>
      </c>
      <c r="B29" s="9" t="s">
        <v>92</v>
      </c>
      <c r="C29" s="8">
        <v>264.0</v>
      </c>
      <c r="D29" s="8" t="s">
        <v>1934</v>
      </c>
      <c r="E29" s="10">
        <v>1.629803353097E12</v>
      </c>
      <c r="F29" s="8" t="b">
        <f t="shared" si="2"/>
        <v>1</v>
      </c>
      <c r="G29" s="9" t="s">
        <v>100</v>
      </c>
      <c r="H29" s="8">
        <v>193.0</v>
      </c>
      <c r="I29" s="8" t="s">
        <v>1923</v>
      </c>
      <c r="J29" s="10">
        <v>1.629803941971E12</v>
      </c>
      <c r="K29" s="8" t="b">
        <f t="shared" si="3"/>
        <v>1</v>
      </c>
      <c r="L29" s="9" t="s">
        <v>92</v>
      </c>
      <c r="M29" s="8">
        <v>237.0</v>
      </c>
      <c r="N29" s="8" t="s">
        <v>1929</v>
      </c>
      <c r="O29" s="10">
        <v>1.629804415376E12</v>
      </c>
      <c r="P29" s="8" t="b">
        <f t="shared" si="4"/>
        <v>1</v>
      </c>
      <c r="Q29" s="9" t="s">
        <v>23</v>
      </c>
      <c r="R29" s="8">
        <v>710.0</v>
      </c>
      <c r="S29" s="8" t="s">
        <v>1935</v>
      </c>
      <c r="T29" s="10">
        <v>1.629808859345E12</v>
      </c>
      <c r="U29" s="8" t="b">
        <f t="shared" si="5"/>
        <v>1</v>
      </c>
      <c r="V29" s="9" t="s">
        <v>47</v>
      </c>
      <c r="W29" s="8">
        <v>112.0</v>
      </c>
      <c r="X29" s="8" t="s">
        <v>1925</v>
      </c>
      <c r="Y29" s="10">
        <v>1.629809310834E12</v>
      </c>
      <c r="Z29" s="8" t="b">
        <f t="shared" si="6"/>
        <v>1</v>
      </c>
      <c r="AA29" s="9" t="s">
        <v>100</v>
      </c>
      <c r="AB29" s="8">
        <v>217.0</v>
      </c>
      <c r="AC29" s="8" t="s">
        <v>1936</v>
      </c>
      <c r="AD29" s="10">
        <v>1.629809985131E12</v>
      </c>
      <c r="AE29" s="8" t="b">
        <f t="shared" si="7"/>
        <v>1</v>
      </c>
      <c r="AF29" s="9" t="s">
        <v>100</v>
      </c>
      <c r="AG29" s="8">
        <v>175.0</v>
      </c>
      <c r="AH29" s="8" t="s">
        <v>1931</v>
      </c>
      <c r="AI29" s="10">
        <v>1.62981389029E12</v>
      </c>
      <c r="AJ29" s="8" t="b">
        <f t="shared" si="8"/>
        <v>1</v>
      </c>
      <c r="AK29" s="9" t="s">
        <v>92</v>
      </c>
      <c r="AL29" s="8">
        <v>395.0</v>
      </c>
      <c r="AM29" s="8" t="s">
        <v>1932</v>
      </c>
      <c r="AN29" s="10">
        <v>1.62981443275E12</v>
      </c>
      <c r="AO29" s="8" t="b">
        <f t="shared" si="9"/>
        <v>1</v>
      </c>
      <c r="AP29" s="9" t="s">
        <v>47</v>
      </c>
      <c r="AQ29" s="8">
        <v>137.0</v>
      </c>
      <c r="AR29" s="8" t="s">
        <v>1933</v>
      </c>
      <c r="AS29" s="10">
        <v>1.629814953198E12</v>
      </c>
    </row>
    <row r="30">
      <c r="A30" s="8" t="b">
        <f t="shared" si="1"/>
        <v>1</v>
      </c>
      <c r="B30" s="9" t="s">
        <v>97</v>
      </c>
      <c r="C30" s="8">
        <v>134.0</v>
      </c>
      <c r="D30" s="8" t="s">
        <v>1934</v>
      </c>
      <c r="E30" s="10">
        <v>1.629803353235E12</v>
      </c>
      <c r="F30" s="8" t="b">
        <f t="shared" si="2"/>
        <v>1</v>
      </c>
      <c r="G30" s="9" t="s">
        <v>47</v>
      </c>
      <c r="H30" s="8">
        <v>466.0</v>
      </c>
      <c r="I30" s="8" t="s">
        <v>1937</v>
      </c>
      <c r="J30" s="10">
        <v>1.629803942435E12</v>
      </c>
      <c r="K30" s="8" t="b">
        <f t="shared" si="3"/>
        <v>1</v>
      </c>
      <c r="L30" s="9" t="s">
        <v>97</v>
      </c>
      <c r="M30" s="8">
        <v>116.0</v>
      </c>
      <c r="N30" s="8" t="s">
        <v>1929</v>
      </c>
      <c r="O30" s="10">
        <v>1.629804415494E12</v>
      </c>
      <c r="P30" s="8" t="b">
        <f t="shared" si="4"/>
        <v>1</v>
      </c>
      <c r="Q30" s="9" t="s">
        <v>23</v>
      </c>
      <c r="R30" s="8">
        <v>127.0</v>
      </c>
      <c r="S30" s="8" t="s">
        <v>1935</v>
      </c>
      <c r="T30" s="10">
        <v>1.629808859473E12</v>
      </c>
      <c r="U30" s="8" t="b">
        <f t="shared" si="5"/>
        <v>1</v>
      </c>
      <c r="V30" s="9" t="s">
        <v>92</v>
      </c>
      <c r="W30" s="8">
        <v>180.0</v>
      </c>
      <c r="X30" s="8" t="s">
        <v>1938</v>
      </c>
      <c r="Y30" s="10">
        <v>1.629809311015E12</v>
      </c>
      <c r="Z30" s="8" t="b">
        <f t="shared" si="6"/>
        <v>1</v>
      </c>
      <c r="AA30" s="9" t="s">
        <v>47</v>
      </c>
      <c r="AB30" s="8">
        <v>441.0</v>
      </c>
      <c r="AC30" s="8" t="s">
        <v>1936</v>
      </c>
      <c r="AD30" s="10">
        <v>1.629809985573E12</v>
      </c>
      <c r="AE30" s="8" t="b">
        <f t="shared" si="7"/>
        <v>1</v>
      </c>
      <c r="AF30" s="9" t="s">
        <v>47</v>
      </c>
      <c r="AG30" s="8">
        <v>224.0</v>
      </c>
      <c r="AH30" s="8" t="s">
        <v>1931</v>
      </c>
      <c r="AI30" s="10">
        <v>1.629813890512E12</v>
      </c>
      <c r="AJ30" s="8" t="b">
        <f t="shared" si="8"/>
        <v>1</v>
      </c>
      <c r="AK30" s="9" t="s">
        <v>97</v>
      </c>
      <c r="AL30" s="8">
        <v>308.0</v>
      </c>
      <c r="AM30" s="8" t="s">
        <v>1939</v>
      </c>
      <c r="AN30" s="10">
        <v>1.629814433044E12</v>
      </c>
      <c r="AO30" s="8" t="b">
        <f t="shared" si="9"/>
        <v>1</v>
      </c>
      <c r="AP30" s="9" t="s">
        <v>92</v>
      </c>
      <c r="AQ30" s="8">
        <v>172.0</v>
      </c>
      <c r="AR30" s="8" t="s">
        <v>1933</v>
      </c>
      <c r="AS30" s="10">
        <v>1.629814953383E12</v>
      </c>
    </row>
    <row r="31">
      <c r="A31" s="8" t="b">
        <f t="shared" si="1"/>
        <v>1</v>
      </c>
      <c r="B31" s="9" t="s">
        <v>92</v>
      </c>
      <c r="C31" s="8">
        <v>208.0</v>
      </c>
      <c r="D31" s="8" t="s">
        <v>1934</v>
      </c>
      <c r="E31" s="10">
        <v>1.629803353441E12</v>
      </c>
      <c r="F31" s="8" t="b">
        <f t="shared" si="2"/>
        <v>1</v>
      </c>
      <c r="G31" s="9" t="s">
        <v>106</v>
      </c>
      <c r="H31" s="8">
        <v>370.0</v>
      </c>
      <c r="I31" s="8" t="s">
        <v>1937</v>
      </c>
      <c r="J31" s="10">
        <v>1.629803942809E12</v>
      </c>
      <c r="K31" s="8" t="b">
        <f t="shared" si="3"/>
        <v>1</v>
      </c>
      <c r="L31" s="9" t="s">
        <v>100</v>
      </c>
      <c r="M31" s="8">
        <v>260.0</v>
      </c>
      <c r="N31" s="8" t="s">
        <v>1929</v>
      </c>
      <c r="O31" s="10">
        <v>1.629804415753E12</v>
      </c>
      <c r="P31" s="8" t="b">
        <f t="shared" si="4"/>
        <v>1</v>
      </c>
      <c r="Q31" s="9" t="s">
        <v>47</v>
      </c>
      <c r="R31" s="8">
        <v>347.0</v>
      </c>
      <c r="S31" s="8" t="s">
        <v>1935</v>
      </c>
      <c r="T31" s="10">
        <v>1.629808859817E12</v>
      </c>
      <c r="U31" s="8" t="b">
        <f t="shared" si="5"/>
        <v>1</v>
      </c>
      <c r="V31" s="9" t="s">
        <v>97</v>
      </c>
      <c r="W31" s="8">
        <v>100.0</v>
      </c>
      <c r="X31" s="8" t="s">
        <v>1938</v>
      </c>
      <c r="Y31" s="10">
        <v>1.629809311114E12</v>
      </c>
      <c r="Z31" s="8" t="b">
        <f t="shared" si="6"/>
        <v>1</v>
      </c>
      <c r="AA31" s="9" t="s">
        <v>106</v>
      </c>
      <c r="AB31" s="8">
        <v>236.0</v>
      </c>
      <c r="AC31" s="8" t="s">
        <v>1936</v>
      </c>
      <c r="AD31" s="10">
        <v>1.629809985809E12</v>
      </c>
      <c r="AE31" s="8" t="b">
        <f t="shared" si="7"/>
        <v>1</v>
      </c>
      <c r="AF31" s="9" t="s">
        <v>106</v>
      </c>
      <c r="AG31" s="8">
        <v>279.0</v>
      </c>
      <c r="AH31" s="8" t="s">
        <v>1931</v>
      </c>
      <c r="AI31" s="10">
        <v>1.629813890791E12</v>
      </c>
      <c r="AJ31" s="8" t="b">
        <f t="shared" si="8"/>
        <v>1</v>
      </c>
      <c r="AK31" s="9" t="s">
        <v>100</v>
      </c>
      <c r="AL31" s="8">
        <v>209.0</v>
      </c>
      <c r="AM31" s="8" t="s">
        <v>1939</v>
      </c>
      <c r="AN31" s="10">
        <v>1.629814433251E12</v>
      </c>
      <c r="AO31" s="8" t="b">
        <f t="shared" si="9"/>
        <v>1</v>
      </c>
      <c r="AP31" s="9" t="s">
        <v>97</v>
      </c>
      <c r="AQ31" s="8">
        <v>142.0</v>
      </c>
      <c r="AR31" s="8" t="s">
        <v>1933</v>
      </c>
      <c r="AS31" s="10">
        <v>1.629814953511E12</v>
      </c>
    </row>
    <row r="32">
      <c r="A32" s="8" t="b">
        <f t="shared" si="1"/>
        <v>1</v>
      </c>
      <c r="B32" s="9" t="s">
        <v>47</v>
      </c>
      <c r="C32" s="8">
        <v>182.0</v>
      </c>
      <c r="D32" s="8" t="s">
        <v>1934</v>
      </c>
      <c r="E32" s="10">
        <v>1.629803353622E12</v>
      </c>
      <c r="F32" s="8" t="b">
        <f t="shared" si="2"/>
        <v>1</v>
      </c>
      <c r="G32" s="9" t="s">
        <v>37</v>
      </c>
      <c r="H32" s="8">
        <v>259.0</v>
      </c>
      <c r="I32" s="8" t="s">
        <v>1940</v>
      </c>
      <c r="J32" s="10">
        <v>1.629803943068E12</v>
      </c>
      <c r="K32" s="8" t="b">
        <f t="shared" si="3"/>
        <v>1</v>
      </c>
      <c r="L32" s="9" t="s">
        <v>47</v>
      </c>
      <c r="M32" s="8">
        <v>852.0</v>
      </c>
      <c r="N32" s="8" t="s">
        <v>1941</v>
      </c>
      <c r="O32" s="10">
        <v>1.629804416608E12</v>
      </c>
      <c r="P32" s="8" t="b">
        <f t="shared" si="4"/>
        <v>1</v>
      </c>
      <c r="Q32" s="9" t="s">
        <v>62</v>
      </c>
      <c r="R32" s="8">
        <v>640.0</v>
      </c>
      <c r="S32" s="8" t="s">
        <v>1942</v>
      </c>
      <c r="T32" s="10">
        <v>1.629808860455E12</v>
      </c>
      <c r="U32" s="8" t="b">
        <f t="shared" si="5"/>
        <v>1</v>
      </c>
      <c r="V32" s="9" t="s">
        <v>100</v>
      </c>
      <c r="W32" s="8">
        <v>244.0</v>
      </c>
      <c r="X32" s="8" t="s">
        <v>1938</v>
      </c>
      <c r="Y32" s="10">
        <v>1.629809311357E12</v>
      </c>
      <c r="Z32" s="8" t="b">
        <f t="shared" si="6"/>
        <v>1</v>
      </c>
      <c r="AA32" s="9" t="s">
        <v>37</v>
      </c>
      <c r="AB32" s="8">
        <v>278.0</v>
      </c>
      <c r="AC32" s="8" t="s">
        <v>1943</v>
      </c>
      <c r="AD32" s="10">
        <v>1.629809986088E12</v>
      </c>
      <c r="AE32" s="8" t="b">
        <f t="shared" si="7"/>
        <v>1</v>
      </c>
      <c r="AF32" s="9" t="s">
        <v>37</v>
      </c>
      <c r="AG32" s="8">
        <v>251.0</v>
      </c>
      <c r="AH32" s="8" t="s">
        <v>1944</v>
      </c>
      <c r="AI32" s="10">
        <v>1.629813891043E12</v>
      </c>
      <c r="AJ32" s="8" t="b">
        <f t="shared" si="8"/>
        <v>1</v>
      </c>
      <c r="AK32" s="9" t="s">
        <v>47</v>
      </c>
      <c r="AL32" s="8">
        <v>323.0</v>
      </c>
      <c r="AM32" s="8" t="s">
        <v>1939</v>
      </c>
      <c r="AN32" s="10">
        <v>1.629814433573E12</v>
      </c>
      <c r="AO32" s="8" t="b">
        <f t="shared" si="9"/>
        <v>1</v>
      </c>
      <c r="AP32" s="9" t="s">
        <v>100</v>
      </c>
      <c r="AQ32" s="8">
        <v>201.0</v>
      </c>
      <c r="AR32" s="8" t="s">
        <v>1933</v>
      </c>
      <c r="AS32" s="10">
        <v>1.62981495371E12</v>
      </c>
    </row>
    <row r="33">
      <c r="A33" s="8" t="b">
        <f t="shared" si="1"/>
        <v>1</v>
      </c>
      <c r="B33" s="9" t="s">
        <v>92</v>
      </c>
      <c r="C33" s="8">
        <v>481.0</v>
      </c>
      <c r="D33" s="8" t="s">
        <v>1945</v>
      </c>
      <c r="E33" s="10">
        <v>1.629803354102E12</v>
      </c>
      <c r="F33" s="8" t="b">
        <f t="shared" si="2"/>
        <v>1</v>
      </c>
      <c r="G33" s="9" t="s">
        <v>47</v>
      </c>
      <c r="H33" s="8">
        <v>167.0</v>
      </c>
      <c r="I33" s="8" t="s">
        <v>1940</v>
      </c>
      <c r="J33" s="10">
        <v>1.629803943232E12</v>
      </c>
      <c r="K33" s="8" t="b">
        <f t="shared" si="3"/>
        <v>0</v>
      </c>
      <c r="L33" s="9" t="s">
        <v>13</v>
      </c>
      <c r="M33" s="8">
        <v>1749.0</v>
      </c>
      <c r="N33" s="8" t="s">
        <v>1946</v>
      </c>
      <c r="O33" s="10">
        <v>1.629804418357E12</v>
      </c>
      <c r="P33" s="8" t="b">
        <f t="shared" si="4"/>
        <v>1</v>
      </c>
      <c r="Q33" s="9" t="s">
        <v>26</v>
      </c>
      <c r="R33" s="8">
        <v>175.0</v>
      </c>
      <c r="S33" s="8" t="s">
        <v>1942</v>
      </c>
      <c r="T33" s="10">
        <v>1.629808860633E12</v>
      </c>
      <c r="U33" s="8" t="b">
        <f t="shared" si="5"/>
        <v>1</v>
      </c>
      <c r="V33" s="9" t="s">
        <v>47</v>
      </c>
      <c r="W33" s="8">
        <v>477.0</v>
      </c>
      <c r="X33" s="8" t="s">
        <v>1938</v>
      </c>
      <c r="Y33" s="10">
        <v>1.629809311835E12</v>
      </c>
      <c r="Z33" s="8" t="b">
        <f t="shared" si="6"/>
        <v>1</v>
      </c>
      <c r="AA33" s="9" t="s">
        <v>47</v>
      </c>
      <c r="AB33" s="8">
        <v>120.0</v>
      </c>
      <c r="AC33" s="8" t="s">
        <v>1943</v>
      </c>
      <c r="AD33" s="10">
        <v>1.629809986206E12</v>
      </c>
      <c r="AE33" s="8" t="b">
        <f t="shared" si="7"/>
        <v>1</v>
      </c>
      <c r="AF33" s="9" t="s">
        <v>47</v>
      </c>
      <c r="AG33" s="8">
        <v>196.0</v>
      </c>
      <c r="AH33" s="8" t="s">
        <v>1944</v>
      </c>
      <c r="AI33" s="10">
        <v>1.629813891239E12</v>
      </c>
      <c r="AJ33" s="8" t="b">
        <f t="shared" si="8"/>
        <v>1</v>
      </c>
      <c r="AK33" s="9" t="s">
        <v>106</v>
      </c>
      <c r="AL33" s="8">
        <v>599.0</v>
      </c>
      <c r="AM33" s="8" t="s">
        <v>1947</v>
      </c>
      <c r="AN33" s="10">
        <v>1.629814434172E12</v>
      </c>
      <c r="AO33" s="8" t="b">
        <f t="shared" si="9"/>
        <v>1</v>
      </c>
      <c r="AP33" s="9" t="s">
        <v>47</v>
      </c>
      <c r="AQ33" s="8">
        <v>223.0</v>
      </c>
      <c r="AR33" s="8" t="s">
        <v>1933</v>
      </c>
      <c r="AS33" s="10">
        <v>1.629814953933E12</v>
      </c>
    </row>
    <row r="34">
      <c r="A34" s="8" t="b">
        <f t="shared" si="1"/>
        <v>1</v>
      </c>
      <c r="B34" s="9" t="s">
        <v>97</v>
      </c>
      <c r="C34" s="8">
        <v>142.0</v>
      </c>
      <c r="D34" s="8" t="s">
        <v>1945</v>
      </c>
      <c r="E34" s="10">
        <v>1.629803354243E12</v>
      </c>
      <c r="F34" s="8" t="b">
        <f t="shared" si="2"/>
        <v>0</v>
      </c>
      <c r="G34" s="9" t="s">
        <v>115</v>
      </c>
      <c r="H34" s="8">
        <v>751.0</v>
      </c>
      <c r="I34" s="8" t="s">
        <v>1940</v>
      </c>
      <c r="J34" s="10">
        <v>1.629803943984E12</v>
      </c>
      <c r="K34" s="8" t="b">
        <f t="shared" si="3"/>
        <v>1</v>
      </c>
      <c r="L34" s="9" t="s">
        <v>47</v>
      </c>
      <c r="M34" s="8">
        <v>555.0</v>
      </c>
      <c r="N34" s="8" t="s">
        <v>1946</v>
      </c>
      <c r="O34" s="10">
        <v>1.629804418911E12</v>
      </c>
      <c r="P34" s="8" t="b">
        <f t="shared" si="4"/>
        <v>1</v>
      </c>
      <c r="Q34" s="9" t="s">
        <v>26</v>
      </c>
      <c r="R34" s="8">
        <v>126.0</v>
      </c>
      <c r="S34" s="8" t="s">
        <v>1942</v>
      </c>
      <c r="T34" s="10">
        <v>1.629808860757E12</v>
      </c>
      <c r="U34" s="8" t="b">
        <f t="shared" si="5"/>
        <v>1</v>
      </c>
      <c r="V34" s="9" t="s">
        <v>106</v>
      </c>
      <c r="W34" s="8">
        <v>177.0</v>
      </c>
      <c r="X34" s="8" t="s">
        <v>1948</v>
      </c>
      <c r="Y34" s="10">
        <v>1.629809312016E12</v>
      </c>
      <c r="Z34" s="8" t="b">
        <f t="shared" si="6"/>
        <v>0</v>
      </c>
      <c r="AA34" s="9" t="s">
        <v>115</v>
      </c>
      <c r="AB34" s="8">
        <v>1493.0</v>
      </c>
      <c r="AC34" s="8" t="s">
        <v>1949</v>
      </c>
      <c r="AD34" s="10">
        <v>1.629809987698E12</v>
      </c>
      <c r="AE34" s="8" t="b">
        <f t="shared" si="7"/>
        <v>0</v>
      </c>
      <c r="AF34" s="9" t="s">
        <v>13</v>
      </c>
      <c r="AG34" s="8">
        <v>1619.0</v>
      </c>
      <c r="AH34" s="8" t="s">
        <v>1950</v>
      </c>
      <c r="AI34" s="10">
        <v>1.629813892857E12</v>
      </c>
      <c r="AJ34" s="8" t="b">
        <f t="shared" si="8"/>
        <v>1</v>
      </c>
      <c r="AK34" s="9" t="s">
        <v>37</v>
      </c>
      <c r="AL34" s="8">
        <v>242.0</v>
      </c>
      <c r="AM34" s="8" t="s">
        <v>1947</v>
      </c>
      <c r="AN34" s="10">
        <v>1.629814434413E12</v>
      </c>
      <c r="AO34" s="8" t="b">
        <f t="shared" si="9"/>
        <v>1</v>
      </c>
      <c r="AP34" s="9" t="s">
        <v>106</v>
      </c>
      <c r="AQ34" s="8">
        <v>204.0</v>
      </c>
      <c r="AR34" s="8" t="s">
        <v>1951</v>
      </c>
      <c r="AS34" s="10">
        <v>1.629814954141E12</v>
      </c>
    </row>
    <row r="35">
      <c r="A35" s="8" t="b">
        <f t="shared" si="1"/>
        <v>1</v>
      </c>
      <c r="B35" s="9" t="s">
        <v>100</v>
      </c>
      <c r="C35" s="8">
        <v>439.0</v>
      </c>
      <c r="D35" s="8" t="s">
        <v>1945</v>
      </c>
      <c r="E35" s="10">
        <v>1.629803354695E12</v>
      </c>
      <c r="F35" s="8" t="b">
        <f t="shared" si="2"/>
        <v>0</v>
      </c>
      <c r="G35" s="9" t="s">
        <v>13</v>
      </c>
      <c r="H35" s="8">
        <v>112.0</v>
      </c>
      <c r="I35" s="8" t="s">
        <v>1952</v>
      </c>
      <c r="J35" s="10">
        <v>1.629803944096E12</v>
      </c>
      <c r="K35" s="8" t="b">
        <f t="shared" si="3"/>
        <v>1</v>
      </c>
      <c r="L35" s="9" t="s">
        <v>106</v>
      </c>
      <c r="M35" s="8">
        <v>474.0</v>
      </c>
      <c r="N35" s="8" t="s">
        <v>1953</v>
      </c>
      <c r="O35" s="10">
        <v>1.629804419385E12</v>
      </c>
      <c r="P35" s="8" t="b">
        <f t="shared" si="4"/>
        <v>1</v>
      </c>
      <c r="Q35" s="9" t="s">
        <v>37</v>
      </c>
      <c r="R35" s="8">
        <v>186.0</v>
      </c>
      <c r="S35" s="8" t="s">
        <v>1942</v>
      </c>
      <c r="T35" s="10">
        <v>1.629808860943E12</v>
      </c>
      <c r="U35" s="8" t="b">
        <f t="shared" si="5"/>
        <v>1</v>
      </c>
      <c r="V35" s="9" t="s">
        <v>37</v>
      </c>
      <c r="W35" s="8">
        <v>216.0</v>
      </c>
      <c r="X35" s="8" t="s">
        <v>1948</v>
      </c>
      <c r="Y35" s="10">
        <v>1.629809312227E12</v>
      </c>
      <c r="Z35" s="8" t="b">
        <f t="shared" si="6"/>
        <v>0</v>
      </c>
      <c r="AA35" s="9" t="s">
        <v>13</v>
      </c>
      <c r="AB35" s="8">
        <v>111.0</v>
      </c>
      <c r="AC35" s="8" t="s">
        <v>1949</v>
      </c>
      <c r="AD35" s="10">
        <v>1.629809987812E12</v>
      </c>
      <c r="AE35" s="8" t="b">
        <f t="shared" si="7"/>
        <v>1</v>
      </c>
      <c r="AF35" s="9" t="s">
        <v>37</v>
      </c>
      <c r="AG35" s="8">
        <v>276.0</v>
      </c>
      <c r="AH35" s="8" t="s">
        <v>1954</v>
      </c>
      <c r="AI35" s="10">
        <v>1.629813893134E12</v>
      </c>
      <c r="AJ35" s="8" t="b">
        <f t="shared" si="8"/>
        <v>1</v>
      </c>
      <c r="AK35" s="9" t="s">
        <v>47</v>
      </c>
      <c r="AL35" s="8">
        <v>247.0</v>
      </c>
      <c r="AM35" s="8" t="s">
        <v>1947</v>
      </c>
      <c r="AN35" s="10">
        <v>1.62981443466E12</v>
      </c>
      <c r="AO35" s="8" t="b">
        <f t="shared" si="9"/>
        <v>1</v>
      </c>
      <c r="AP35" s="9" t="s">
        <v>37</v>
      </c>
      <c r="AQ35" s="8">
        <v>243.0</v>
      </c>
      <c r="AR35" s="8" t="s">
        <v>1951</v>
      </c>
      <c r="AS35" s="10">
        <v>1.62981495438E12</v>
      </c>
    </row>
    <row r="36">
      <c r="A36" s="8" t="b">
        <f t="shared" si="1"/>
        <v>1</v>
      </c>
      <c r="B36" s="9" t="s">
        <v>47</v>
      </c>
      <c r="C36" s="8">
        <v>201.0</v>
      </c>
      <c r="D36" s="8" t="s">
        <v>1945</v>
      </c>
      <c r="E36" s="10">
        <v>1.629803354894E12</v>
      </c>
      <c r="F36" s="8" t="b">
        <f t="shared" si="2"/>
        <v>0</v>
      </c>
      <c r="G36" s="9" t="s">
        <v>49</v>
      </c>
      <c r="H36" s="8">
        <v>118.0</v>
      </c>
      <c r="I36" s="8" t="s">
        <v>1952</v>
      </c>
      <c r="J36" s="10">
        <v>1.629803944214E12</v>
      </c>
      <c r="K36" s="8" t="b">
        <f t="shared" si="3"/>
        <v>1</v>
      </c>
      <c r="L36" s="9" t="s">
        <v>37</v>
      </c>
      <c r="M36" s="8">
        <v>285.0</v>
      </c>
      <c r="N36" s="8" t="s">
        <v>1953</v>
      </c>
      <c r="O36" s="10">
        <v>1.629804419669E12</v>
      </c>
      <c r="P36" s="8" t="b">
        <f t="shared" si="4"/>
        <v>1</v>
      </c>
      <c r="Q36" s="9" t="s">
        <v>47</v>
      </c>
      <c r="R36" s="8">
        <v>120.0</v>
      </c>
      <c r="S36" s="8" t="s">
        <v>1955</v>
      </c>
      <c r="T36" s="10">
        <v>1.629808861062E12</v>
      </c>
      <c r="U36" s="8" t="b">
        <f t="shared" si="5"/>
        <v>1</v>
      </c>
      <c r="V36" s="9" t="s">
        <v>47</v>
      </c>
      <c r="W36" s="8">
        <v>163.0</v>
      </c>
      <c r="X36" s="8" t="s">
        <v>1948</v>
      </c>
      <c r="Y36" s="10">
        <v>1.62980931239E12</v>
      </c>
      <c r="Z36" s="8" t="b">
        <f t="shared" si="6"/>
        <v>0</v>
      </c>
      <c r="AA36" s="9" t="s">
        <v>49</v>
      </c>
      <c r="AB36" s="8">
        <v>132.0</v>
      </c>
      <c r="AC36" s="8" t="s">
        <v>1949</v>
      </c>
      <c r="AD36" s="10">
        <v>1.629809987957E12</v>
      </c>
      <c r="AE36" s="8" t="b">
        <f t="shared" si="7"/>
        <v>0</v>
      </c>
      <c r="AF36" s="9" t="s">
        <v>13</v>
      </c>
      <c r="AG36" s="8">
        <v>480.0</v>
      </c>
      <c r="AH36" s="8" t="s">
        <v>1954</v>
      </c>
      <c r="AI36" s="10">
        <v>1.629813893614E12</v>
      </c>
      <c r="AJ36" s="8" t="b">
        <f t="shared" si="8"/>
        <v>1</v>
      </c>
      <c r="AK36" s="9" t="s">
        <v>41</v>
      </c>
      <c r="AL36" s="8">
        <v>534.0</v>
      </c>
      <c r="AM36" s="8" t="s">
        <v>1956</v>
      </c>
      <c r="AN36" s="10">
        <v>1.629814435196E12</v>
      </c>
      <c r="AO36" s="8" t="b">
        <f t="shared" si="9"/>
        <v>1</v>
      </c>
      <c r="AP36" s="9" t="s">
        <v>47</v>
      </c>
      <c r="AQ36" s="8">
        <v>144.0</v>
      </c>
      <c r="AR36" s="8" t="s">
        <v>1951</v>
      </c>
      <c r="AS36" s="10">
        <v>1.629814954524E12</v>
      </c>
    </row>
    <row r="37">
      <c r="A37" s="8" t="b">
        <f t="shared" si="1"/>
        <v>1</v>
      </c>
      <c r="B37" s="9" t="s">
        <v>106</v>
      </c>
      <c r="C37" s="8">
        <v>170.0</v>
      </c>
      <c r="D37" s="8" t="s">
        <v>1957</v>
      </c>
      <c r="E37" s="10">
        <v>1.629803355053E12</v>
      </c>
      <c r="F37" s="8" t="b">
        <f t="shared" si="2"/>
        <v>0</v>
      </c>
      <c r="G37" s="9" t="s">
        <v>125</v>
      </c>
      <c r="H37" s="8">
        <v>166.0</v>
      </c>
      <c r="I37" s="8" t="s">
        <v>1952</v>
      </c>
      <c r="J37" s="10">
        <v>1.62980394438E12</v>
      </c>
      <c r="K37" s="8" t="b">
        <f t="shared" si="3"/>
        <v>1</v>
      </c>
      <c r="L37" s="9" t="s">
        <v>47</v>
      </c>
      <c r="M37" s="8">
        <v>263.0</v>
      </c>
      <c r="N37" s="8" t="s">
        <v>1953</v>
      </c>
      <c r="O37" s="10">
        <v>1.629804419931E12</v>
      </c>
      <c r="P37" s="8" t="b">
        <f t="shared" si="4"/>
        <v>1</v>
      </c>
      <c r="Q37" s="9" t="s">
        <v>92</v>
      </c>
      <c r="R37" s="8">
        <v>338.0</v>
      </c>
      <c r="S37" s="8" t="s">
        <v>1955</v>
      </c>
      <c r="T37" s="10">
        <v>1.629808861405E12</v>
      </c>
      <c r="U37" s="8" t="b">
        <f t="shared" si="5"/>
        <v>0</v>
      </c>
      <c r="V37" s="9" t="s">
        <v>115</v>
      </c>
      <c r="W37" s="8">
        <v>2025.0</v>
      </c>
      <c r="X37" s="8" t="s">
        <v>1958</v>
      </c>
      <c r="Y37" s="10">
        <v>1.629809314415E12</v>
      </c>
      <c r="Z37" s="8" t="b">
        <f t="shared" si="6"/>
        <v>0</v>
      </c>
      <c r="AA37" s="9" t="s">
        <v>125</v>
      </c>
      <c r="AB37" s="8">
        <v>126.0</v>
      </c>
      <c r="AC37" s="8" t="s">
        <v>1959</v>
      </c>
      <c r="AD37" s="10">
        <v>1.629809988066E12</v>
      </c>
      <c r="AE37" s="8" t="b">
        <f t="shared" si="7"/>
        <v>1</v>
      </c>
      <c r="AF37" s="9" t="s">
        <v>47</v>
      </c>
      <c r="AG37" s="8">
        <v>367.0</v>
      </c>
      <c r="AH37" s="8" t="s">
        <v>1954</v>
      </c>
      <c r="AI37" s="10">
        <v>1.629813893986E12</v>
      </c>
      <c r="AJ37" s="8" t="b">
        <f t="shared" si="8"/>
        <v>0</v>
      </c>
      <c r="AK37" s="9" t="s">
        <v>115</v>
      </c>
      <c r="AL37" s="8">
        <v>1906.0</v>
      </c>
      <c r="AM37" s="8" t="s">
        <v>1960</v>
      </c>
      <c r="AN37" s="10">
        <v>1.629814437115E12</v>
      </c>
      <c r="AO37" s="8" t="b">
        <f t="shared" si="9"/>
        <v>0</v>
      </c>
      <c r="AP37" s="9" t="s">
        <v>13</v>
      </c>
      <c r="AQ37" s="8">
        <v>2541.0</v>
      </c>
      <c r="AR37" s="8" t="s">
        <v>1961</v>
      </c>
      <c r="AS37" s="10">
        <v>1.62981495708E12</v>
      </c>
    </row>
    <row r="38">
      <c r="A38" s="8" t="b">
        <f t="shared" si="1"/>
        <v>1</v>
      </c>
      <c r="B38" s="9" t="s">
        <v>37</v>
      </c>
      <c r="C38" s="8">
        <v>259.0</v>
      </c>
      <c r="D38" s="8" t="s">
        <v>1957</v>
      </c>
      <c r="E38" s="10">
        <v>1.629803355315E12</v>
      </c>
      <c r="F38" s="8" t="b">
        <f t="shared" si="2"/>
        <v>0</v>
      </c>
      <c r="G38" s="9" t="s">
        <v>131</v>
      </c>
      <c r="H38" s="8">
        <v>226.0</v>
      </c>
      <c r="I38" s="8" t="s">
        <v>1952</v>
      </c>
      <c r="J38" s="10">
        <v>1.629803944606E12</v>
      </c>
      <c r="K38" s="8" t="b">
        <f t="shared" si="3"/>
        <v>0</v>
      </c>
      <c r="L38" s="9" t="s">
        <v>115</v>
      </c>
      <c r="M38" s="8">
        <v>1125.0</v>
      </c>
      <c r="N38" s="8" t="s">
        <v>1962</v>
      </c>
      <c r="O38" s="10">
        <v>1.629804421056E12</v>
      </c>
      <c r="P38" s="8" t="b">
        <f t="shared" si="4"/>
        <v>1</v>
      </c>
      <c r="Q38" s="9" t="s">
        <v>97</v>
      </c>
      <c r="R38" s="8">
        <v>144.0</v>
      </c>
      <c r="S38" s="8" t="s">
        <v>1955</v>
      </c>
      <c r="T38" s="10">
        <v>1.629808861548E12</v>
      </c>
      <c r="U38" s="8" t="b">
        <f t="shared" si="5"/>
        <v>0</v>
      </c>
      <c r="V38" s="9" t="s">
        <v>13</v>
      </c>
      <c r="W38" s="8">
        <v>97.0</v>
      </c>
      <c r="X38" s="8" t="s">
        <v>1958</v>
      </c>
      <c r="Y38" s="10">
        <v>1.629809314513E12</v>
      </c>
      <c r="Z38" s="8" t="b">
        <f t="shared" si="6"/>
        <v>0</v>
      </c>
      <c r="AA38" s="9" t="s">
        <v>131</v>
      </c>
      <c r="AB38" s="8">
        <v>226.0</v>
      </c>
      <c r="AC38" s="8" t="s">
        <v>1959</v>
      </c>
      <c r="AD38" s="10">
        <v>1.629809988294E12</v>
      </c>
      <c r="AE38" s="8" t="b">
        <f t="shared" si="7"/>
        <v>1</v>
      </c>
      <c r="AF38" s="9" t="s">
        <v>106</v>
      </c>
      <c r="AG38" s="8">
        <v>476.0</v>
      </c>
      <c r="AH38" s="8" t="s">
        <v>1963</v>
      </c>
      <c r="AI38" s="10">
        <v>1.629813894458E12</v>
      </c>
      <c r="AJ38" s="8" t="b">
        <f t="shared" si="8"/>
        <v>0</v>
      </c>
      <c r="AK38" s="9" t="s">
        <v>13</v>
      </c>
      <c r="AL38" s="8">
        <v>258.0</v>
      </c>
      <c r="AM38" s="8" t="s">
        <v>1960</v>
      </c>
      <c r="AN38" s="10">
        <v>1.629814437367E12</v>
      </c>
      <c r="AO38" s="8" t="b">
        <f t="shared" si="9"/>
        <v>1</v>
      </c>
      <c r="AP38" s="9" t="s">
        <v>47</v>
      </c>
      <c r="AQ38" s="8">
        <v>772.0</v>
      </c>
      <c r="AR38" s="8" t="s">
        <v>1961</v>
      </c>
      <c r="AS38" s="10">
        <v>1.629814957841E12</v>
      </c>
    </row>
    <row r="39">
      <c r="A39" s="8" t="b">
        <f t="shared" si="1"/>
        <v>1</v>
      </c>
      <c r="B39" s="9" t="s">
        <v>47</v>
      </c>
      <c r="C39" s="8">
        <v>1160.0</v>
      </c>
      <c r="D39" s="8" t="s">
        <v>1964</v>
      </c>
      <c r="E39" s="10">
        <v>1.629803356475E12</v>
      </c>
      <c r="F39" s="8" t="b">
        <f t="shared" si="2"/>
        <v>1</v>
      </c>
      <c r="G39" s="9" t="s">
        <v>47</v>
      </c>
      <c r="H39" s="8">
        <v>288.0</v>
      </c>
      <c r="I39" s="8" t="s">
        <v>1952</v>
      </c>
      <c r="J39" s="10">
        <v>1.629803944893E12</v>
      </c>
      <c r="K39" s="8" t="b">
        <f t="shared" si="3"/>
        <v>0</v>
      </c>
      <c r="L39" s="9" t="s">
        <v>13</v>
      </c>
      <c r="M39" s="8">
        <v>135.0</v>
      </c>
      <c r="N39" s="8" t="s">
        <v>1962</v>
      </c>
      <c r="O39" s="10">
        <v>1.629804421192E12</v>
      </c>
      <c r="P39" s="8" t="b">
        <f t="shared" si="4"/>
        <v>1</v>
      </c>
      <c r="Q39" s="9" t="s">
        <v>100</v>
      </c>
      <c r="R39" s="8">
        <v>208.0</v>
      </c>
      <c r="S39" s="8" t="s">
        <v>1955</v>
      </c>
      <c r="T39" s="10">
        <v>1.629808861768E12</v>
      </c>
      <c r="U39" s="8" t="b">
        <f t="shared" si="5"/>
        <v>0</v>
      </c>
      <c r="V39" s="9" t="s">
        <v>49</v>
      </c>
      <c r="W39" s="8">
        <v>184.0</v>
      </c>
      <c r="X39" s="8" t="s">
        <v>1958</v>
      </c>
      <c r="Y39" s="10">
        <v>1.629809314694E12</v>
      </c>
      <c r="Z39" s="8" t="b">
        <f t="shared" si="6"/>
        <v>1</v>
      </c>
      <c r="AA39" s="9" t="s">
        <v>47</v>
      </c>
      <c r="AB39" s="8">
        <v>211.0</v>
      </c>
      <c r="AC39" s="8" t="s">
        <v>1959</v>
      </c>
      <c r="AD39" s="10">
        <v>1.629809988507E12</v>
      </c>
      <c r="AE39" s="8" t="b">
        <f t="shared" si="7"/>
        <v>1</v>
      </c>
      <c r="AF39" s="9" t="s">
        <v>37</v>
      </c>
      <c r="AG39" s="8">
        <v>279.0</v>
      </c>
      <c r="AH39" s="8" t="s">
        <v>1963</v>
      </c>
      <c r="AI39" s="10">
        <v>1.629813894736E12</v>
      </c>
      <c r="AJ39" s="8" t="b">
        <f t="shared" si="8"/>
        <v>0</v>
      </c>
      <c r="AK39" s="9" t="s">
        <v>49</v>
      </c>
      <c r="AL39" s="8">
        <v>930.0</v>
      </c>
      <c r="AM39" s="8" t="s">
        <v>1965</v>
      </c>
      <c r="AN39" s="10">
        <v>1.62981443829E12</v>
      </c>
      <c r="AO39" s="8" t="b">
        <f t="shared" si="9"/>
        <v>0</v>
      </c>
      <c r="AP39" s="9" t="s">
        <v>115</v>
      </c>
      <c r="AQ39" s="8">
        <v>1288.0</v>
      </c>
      <c r="AR39" s="8" t="s">
        <v>1966</v>
      </c>
      <c r="AS39" s="10">
        <v>1.629814959128E12</v>
      </c>
    </row>
    <row r="40">
      <c r="A40" s="8" t="b">
        <f t="shared" si="1"/>
        <v>0</v>
      </c>
      <c r="B40" s="9" t="s">
        <v>115</v>
      </c>
      <c r="C40" s="8">
        <v>2347.0</v>
      </c>
      <c r="D40" s="8" t="s">
        <v>1967</v>
      </c>
      <c r="E40" s="10">
        <v>1.62980335882E12</v>
      </c>
      <c r="F40" s="8" t="b">
        <f t="shared" si="2"/>
        <v>0</v>
      </c>
      <c r="G40" s="9" t="s">
        <v>134</v>
      </c>
      <c r="H40" s="8">
        <v>516.0</v>
      </c>
      <c r="I40" s="8" t="s">
        <v>1968</v>
      </c>
      <c r="J40" s="10">
        <v>1.629803945409E12</v>
      </c>
      <c r="K40" s="8" t="b">
        <f t="shared" si="3"/>
        <v>0</v>
      </c>
      <c r="L40" s="9" t="s">
        <v>49</v>
      </c>
      <c r="M40" s="8">
        <v>200.0</v>
      </c>
      <c r="N40" s="8" t="s">
        <v>1962</v>
      </c>
      <c r="O40" s="10">
        <v>1.629804421391E12</v>
      </c>
      <c r="P40" s="8" t="b">
        <f t="shared" si="4"/>
        <v>1</v>
      </c>
      <c r="Q40" s="9" t="s">
        <v>47</v>
      </c>
      <c r="R40" s="8">
        <v>231.0</v>
      </c>
      <c r="S40" s="8" t="s">
        <v>1969</v>
      </c>
      <c r="T40" s="10">
        <v>1.629808862002E12</v>
      </c>
      <c r="U40" s="8" t="b">
        <f t="shared" si="5"/>
        <v>0</v>
      </c>
      <c r="V40" s="9" t="s">
        <v>125</v>
      </c>
      <c r="W40" s="8">
        <v>116.0</v>
      </c>
      <c r="X40" s="8" t="s">
        <v>1958</v>
      </c>
      <c r="Y40" s="10">
        <v>1.629809314816E12</v>
      </c>
      <c r="Z40" s="8" t="b">
        <f t="shared" si="6"/>
        <v>0</v>
      </c>
      <c r="AA40" s="9" t="s">
        <v>134</v>
      </c>
      <c r="AB40" s="8">
        <v>511.0</v>
      </c>
      <c r="AC40" s="8" t="s">
        <v>1970</v>
      </c>
      <c r="AD40" s="10">
        <v>1.629809989017E12</v>
      </c>
      <c r="AE40" s="8" t="b">
        <f t="shared" si="7"/>
        <v>1</v>
      </c>
      <c r="AF40" s="9" t="s">
        <v>47</v>
      </c>
      <c r="AG40" s="8">
        <v>194.0</v>
      </c>
      <c r="AH40" s="8" t="s">
        <v>1963</v>
      </c>
      <c r="AI40" s="10">
        <v>1.629813894929E12</v>
      </c>
      <c r="AJ40" s="8" t="b">
        <f t="shared" si="8"/>
        <v>0</v>
      </c>
      <c r="AK40" s="9" t="s">
        <v>125</v>
      </c>
      <c r="AL40" s="8">
        <v>152.0</v>
      </c>
      <c r="AM40" s="8" t="s">
        <v>1965</v>
      </c>
      <c r="AN40" s="10">
        <v>1.629814438454E12</v>
      </c>
      <c r="AO40" s="8" t="b">
        <f t="shared" si="9"/>
        <v>0</v>
      </c>
      <c r="AP40" s="9" t="s">
        <v>13</v>
      </c>
      <c r="AQ40" s="8">
        <v>283.0</v>
      </c>
      <c r="AR40" s="8" t="s">
        <v>1966</v>
      </c>
      <c r="AS40" s="10">
        <v>1.62981495941E12</v>
      </c>
    </row>
    <row r="41">
      <c r="A41" s="8" t="b">
        <f t="shared" si="1"/>
        <v>0</v>
      </c>
      <c r="B41" s="9" t="s">
        <v>13</v>
      </c>
      <c r="C41" s="8">
        <v>133.0</v>
      </c>
      <c r="D41" s="8" t="s">
        <v>1967</v>
      </c>
      <c r="E41" s="10">
        <v>1.629803358954E12</v>
      </c>
      <c r="F41" s="8" t="b">
        <f t="shared" si="2"/>
        <v>1</v>
      </c>
      <c r="G41" s="9" t="s">
        <v>142</v>
      </c>
      <c r="H41" s="8">
        <v>234.0</v>
      </c>
      <c r="I41" s="8" t="s">
        <v>1968</v>
      </c>
      <c r="J41" s="10">
        <v>1.629803945643E12</v>
      </c>
      <c r="K41" s="8" t="b">
        <f t="shared" si="3"/>
        <v>0</v>
      </c>
      <c r="L41" s="9" t="s">
        <v>125</v>
      </c>
      <c r="M41" s="8">
        <v>135.0</v>
      </c>
      <c r="N41" s="8" t="s">
        <v>1962</v>
      </c>
      <c r="O41" s="10">
        <v>1.629804421528E12</v>
      </c>
      <c r="P41" s="8" t="b">
        <f t="shared" si="4"/>
        <v>1</v>
      </c>
      <c r="Q41" s="9" t="s">
        <v>106</v>
      </c>
      <c r="R41" s="8">
        <v>220.0</v>
      </c>
      <c r="S41" s="8" t="s">
        <v>1969</v>
      </c>
      <c r="T41" s="10">
        <v>1.629808862206E12</v>
      </c>
      <c r="U41" s="8" t="b">
        <f t="shared" si="5"/>
        <v>0</v>
      </c>
      <c r="V41" s="9" t="s">
        <v>131</v>
      </c>
      <c r="W41" s="8">
        <v>193.0</v>
      </c>
      <c r="X41" s="8" t="s">
        <v>1971</v>
      </c>
      <c r="Y41" s="10">
        <v>1.629809315003E12</v>
      </c>
      <c r="Z41" s="8" t="b">
        <f t="shared" si="6"/>
        <v>1</v>
      </c>
      <c r="AA41" s="9" t="s">
        <v>142</v>
      </c>
      <c r="AB41" s="8">
        <v>206.0</v>
      </c>
      <c r="AC41" s="8" t="s">
        <v>1970</v>
      </c>
      <c r="AD41" s="10">
        <v>1.629809989222E12</v>
      </c>
      <c r="AE41" s="8" t="b">
        <f t="shared" si="7"/>
        <v>0</v>
      </c>
      <c r="AF41" s="9" t="s">
        <v>115</v>
      </c>
      <c r="AG41" s="8">
        <v>1360.0</v>
      </c>
      <c r="AH41" s="8" t="s">
        <v>1972</v>
      </c>
      <c r="AI41" s="10">
        <v>1.62981389629E12</v>
      </c>
      <c r="AJ41" s="8" t="b">
        <f t="shared" si="8"/>
        <v>0</v>
      </c>
      <c r="AK41" s="9" t="s">
        <v>131</v>
      </c>
      <c r="AL41" s="8">
        <v>232.0</v>
      </c>
      <c r="AM41" s="8" t="s">
        <v>1965</v>
      </c>
      <c r="AN41" s="10">
        <v>1.629814438675E12</v>
      </c>
      <c r="AO41" s="8" t="b">
        <f t="shared" si="9"/>
        <v>0</v>
      </c>
      <c r="AP41" s="9" t="s">
        <v>49</v>
      </c>
      <c r="AQ41" s="8">
        <v>535.0</v>
      </c>
      <c r="AR41" s="8" t="s">
        <v>1966</v>
      </c>
      <c r="AS41" s="10">
        <v>1.629814959948E12</v>
      </c>
    </row>
    <row r="42">
      <c r="A42" s="8" t="b">
        <f t="shared" si="1"/>
        <v>0</v>
      </c>
      <c r="B42" s="9" t="s">
        <v>49</v>
      </c>
      <c r="C42" s="8">
        <v>135.0</v>
      </c>
      <c r="D42" s="8" t="s">
        <v>1973</v>
      </c>
      <c r="E42" s="10">
        <v>1.629803359089E12</v>
      </c>
      <c r="F42" s="8" t="b">
        <f t="shared" si="2"/>
        <v>1</v>
      </c>
      <c r="G42" s="9" t="s">
        <v>146</v>
      </c>
      <c r="H42" s="8">
        <v>226.0</v>
      </c>
      <c r="I42" s="8" t="s">
        <v>1968</v>
      </c>
      <c r="J42" s="10">
        <v>1.629803945869E12</v>
      </c>
      <c r="K42" s="8" t="b">
        <f t="shared" si="3"/>
        <v>0</v>
      </c>
      <c r="L42" s="9" t="s">
        <v>131</v>
      </c>
      <c r="M42" s="8">
        <v>241.0</v>
      </c>
      <c r="N42" s="8" t="s">
        <v>1962</v>
      </c>
      <c r="O42" s="10">
        <v>1.629804421767E12</v>
      </c>
      <c r="P42" s="8" t="b">
        <f t="shared" si="4"/>
        <v>1</v>
      </c>
      <c r="Q42" s="9" t="s">
        <v>37</v>
      </c>
      <c r="R42" s="8">
        <v>223.0</v>
      </c>
      <c r="S42" s="8" t="s">
        <v>1969</v>
      </c>
      <c r="T42" s="10">
        <v>1.629808862426E12</v>
      </c>
      <c r="U42" s="8" t="b">
        <f t="shared" si="5"/>
        <v>1</v>
      </c>
      <c r="V42" s="9" t="s">
        <v>47</v>
      </c>
      <c r="W42" s="8">
        <v>278.0</v>
      </c>
      <c r="X42" s="8" t="s">
        <v>1971</v>
      </c>
      <c r="Y42" s="10">
        <v>1.629809315286E12</v>
      </c>
      <c r="Z42" s="8" t="b">
        <f t="shared" si="6"/>
        <v>1</v>
      </c>
      <c r="AA42" s="9" t="s">
        <v>149</v>
      </c>
      <c r="AB42" s="8">
        <v>284.0</v>
      </c>
      <c r="AC42" s="8" t="s">
        <v>1970</v>
      </c>
      <c r="AD42" s="10">
        <v>1.629809989505E12</v>
      </c>
      <c r="AE42" s="8" t="b">
        <f t="shared" si="7"/>
        <v>0</v>
      </c>
      <c r="AF42" s="9" t="s">
        <v>13</v>
      </c>
      <c r="AG42" s="8">
        <v>135.0</v>
      </c>
      <c r="AH42" s="8" t="s">
        <v>1972</v>
      </c>
      <c r="AI42" s="10">
        <v>1.629813896423E12</v>
      </c>
      <c r="AJ42" s="8" t="b">
        <f t="shared" si="8"/>
        <v>0</v>
      </c>
      <c r="AK42" s="9" t="s">
        <v>125</v>
      </c>
      <c r="AL42" s="8">
        <v>891.0</v>
      </c>
      <c r="AM42" s="8" t="s">
        <v>1974</v>
      </c>
      <c r="AN42" s="10">
        <v>1.629814439582E12</v>
      </c>
      <c r="AO42" s="8" t="b">
        <f t="shared" si="9"/>
        <v>0</v>
      </c>
      <c r="AP42" s="9" t="s">
        <v>125</v>
      </c>
      <c r="AQ42" s="8">
        <v>135.0</v>
      </c>
      <c r="AR42" s="8" t="s">
        <v>1975</v>
      </c>
      <c r="AS42" s="10">
        <v>1.62981496008E12</v>
      </c>
    </row>
    <row r="43">
      <c r="A43" s="8" t="b">
        <f t="shared" si="1"/>
        <v>0</v>
      </c>
      <c r="B43" s="9" t="s">
        <v>125</v>
      </c>
      <c r="C43" s="8">
        <v>141.0</v>
      </c>
      <c r="D43" s="8" t="s">
        <v>1973</v>
      </c>
      <c r="E43" s="10">
        <v>1.629803359229E12</v>
      </c>
      <c r="F43" s="8" t="b">
        <f t="shared" si="2"/>
        <v>1</v>
      </c>
      <c r="G43" s="9" t="s">
        <v>47</v>
      </c>
      <c r="H43" s="8">
        <v>454.0</v>
      </c>
      <c r="I43" s="8" t="s">
        <v>1976</v>
      </c>
      <c r="J43" s="10">
        <v>1.629803946323E12</v>
      </c>
      <c r="K43" s="8" t="b">
        <f t="shared" si="3"/>
        <v>1</v>
      </c>
      <c r="L43" s="9" t="s">
        <v>47</v>
      </c>
      <c r="M43" s="8">
        <v>236.0</v>
      </c>
      <c r="N43" s="8" t="s">
        <v>1977</v>
      </c>
      <c r="O43" s="10">
        <v>1.629804422005E12</v>
      </c>
      <c r="P43" s="8" t="b">
        <f t="shared" si="4"/>
        <v>1</v>
      </c>
      <c r="Q43" s="9" t="s">
        <v>47</v>
      </c>
      <c r="R43" s="8">
        <v>167.0</v>
      </c>
      <c r="S43" s="8" t="s">
        <v>1969</v>
      </c>
      <c r="T43" s="10">
        <v>1.629808862594E12</v>
      </c>
      <c r="U43" s="8" t="b">
        <f t="shared" si="5"/>
        <v>0</v>
      </c>
      <c r="V43" s="9" t="s">
        <v>139</v>
      </c>
      <c r="W43" s="8">
        <v>492.0</v>
      </c>
      <c r="X43" s="8" t="s">
        <v>1971</v>
      </c>
      <c r="Y43" s="10">
        <v>1.629809315776E12</v>
      </c>
      <c r="Z43" s="8" t="b">
        <f t="shared" si="6"/>
        <v>1</v>
      </c>
      <c r="AA43" s="9" t="s">
        <v>47</v>
      </c>
      <c r="AB43" s="8">
        <v>379.0</v>
      </c>
      <c r="AC43" s="8" t="s">
        <v>1970</v>
      </c>
      <c r="AD43" s="10">
        <v>1.629809989886E12</v>
      </c>
      <c r="AE43" s="8" t="b">
        <f t="shared" si="7"/>
        <v>0</v>
      </c>
      <c r="AF43" s="9" t="s">
        <v>49</v>
      </c>
      <c r="AG43" s="8">
        <v>157.0</v>
      </c>
      <c r="AH43" s="8" t="s">
        <v>1972</v>
      </c>
      <c r="AI43" s="10">
        <v>1.629813896582E12</v>
      </c>
      <c r="AJ43" s="8" t="b">
        <f t="shared" si="8"/>
        <v>0</v>
      </c>
      <c r="AK43" s="9" t="s">
        <v>49</v>
      </c>
      <c r="AL43" s="8">
        <v>140.0</v>
      </c>
      <c r="AM43" s="8" t="s">
        <v>1974</v>
      </c>
      <c r="AN43" s="10">
        <v>1.629814439705E12</v>
      </c>
      <c r="AO43" s="8" t="b">
        <f t="shared" si="9"/>
        <v>0</v>
      </c>
      <c r="AP43" s="9" t="s">
        <v>131</v>
      </c>
      <c r="AQ43" s="8">
        <v>233.0</v>
      </c>
      <c r="AR43" s="8" t="s">
        <v>1975</v>
      </c>
      <c r="AS43" s="10">
        <v>1.629814960316E12</v>
      </c>
    </row>
    <row r="44">
      <c r="A44" s="8" t="b">
        <f t="shared" si="1"/>
        <v>0</v>
      </c>
      <c r="B44" s="9" t="s">
        <v>131</v>
      </c>
      <c r="C44" s="8">
        <v>253.0</v>
      </c>
      <c r="D44" s="8" t="s">
        <v>1973</v>
      </c>
      <c r="E44" s="10">
        <v>1.629803359482E12</v>
      </c>
      <c r="F44" s="8" t="b">
        <f t="shared" si="2"/>
        <v>1</v>
      </c>
      <c r="G44" s="9" t="s">
        <v>106</v>
      </c>
      <c r="H44" s="8">
        <v>2025.0</v>
      </c>
      <c r="I44" s="8" t="s">
        <v>1978</v>
      </c>
      <c r="J44" s="10">
        <v>1.629803948363E12</v>
      </c>
      <c r="K44" s="8" t="b">
        <f t="shared" si="3"/>
        <v>0</v>
      </c>
      <c r="L44" s="9" t="s">
        <v>137</v>
      </c>
      <c r="M44" s="8">
        <v>685.0</v>
      </c>
      <c r="N44" s="8" t="s">
        <v>1977</v>
      </c>
      <c r="O44" s="10">
        <v>1.629804422689E12</v>
      </c>
      <c r="P44" s="8" t="b">
        <f t="shared" si="4"/>
        <v>0</v>
      </c>
      <c r="Q44" s="9" t="s">
        <v>115</v>
      </c>
      <c r="R44" s="8">
        <v>3184.0</v>
      </c>
      <c r="S44" s="8" t="s">
        <v>1979</v>
      </c>
      <c r="T44" s="10">
        <v>1.629808865778E12</v>
      </c>
      <c r="U44" s="8" t="b">
        <f t="shared" si="5"/>
        <v>1</v>
      </c>
      <c r="V44" s="9" t="s">
        <v>142</v>
      </c>
      <c r="W44" s="8">
        <v>261.0</v>
      </c>
      <c r="X44" s="8" t="s">
        <v>1980</v>
      </c>
      <c r="Y44" s="10">
        <v>1.629809316039E12</v>
      </c>
      <c r="Z44" s="8" t="b">
        <f t="shared" si="6"/>
        <v>0</v>
      </c>
      <c r="AA44" s="9" t="s">
        <v>13</v>
      </c>
      <c r="AB44" s="8">
        <v>916.0</v>
      </c>
      <c r="AC44" s="8" t="s">
        <v>1981</v>
      </c>
      <c r="AD44" s="10">
        <v>1.629809990802E12</v>
      </c>
      <c r="AE44" s="8" t="b">
        <f t="shared" si="7"/>
        <v>0</v>
      </c>
      <c r="AF44" s="9" t="s">
        <v>125</v>
      </c>
      <c r="AG44" s="8">
        <v>126.0</v>
      </c>
      <c r="AH44" s="8" t="s">
        <v>1972</v>
      </c>
      <c r="AI44" s="10">
        <v>1.629813896708E12</v>
      </c>
      <c r="AJ44" s="8" t="b">
        <f t="shared" si="8"/>
        <v>0</v>
      </c>
      <c r="AK44" s="9" t="s">
        <v>13</v>
      </c>
      <c r="AL44" s="8">
        <v>151.0</v>
      </c>
      <c r="AM44" s="8" t="s">
        <v>1974</v>
      </c>
      <c r="AN44" s="10">
        <v>1.629814439857E12</v>
      </c>
      <c r="AO44" s="8" t="b">
        <f t="shared" si="9"/>
        <v>1</v>
      </c>
      <c r="AP44" s="9" t="s">
        <v>47</v>
      </c>
      <c r="AQ44" s="8">
        <v>840.0</v>
      </c>
      <c r="AR44" s="8" t="s">
        <v>1982</v>
      </c>
      <c r="AS44" s="10">
        <v>1.629814961151E12</v>
      </c>
    </row>
    <row r="45">
      <c r="A45" s="8" t="b">
        <f t="shared" si="1"/>
        <v>1</v>
      </c>
      <c r="B45" s="9" t="s">
        <v>47</v>
      </c>
      <c r="C45" s="8">
        <v>267.0</v>
      </c>
      <c r="D45" s="8" t="s">
        <v>1973</v>
      </c>
      <c r="E45" s="10">
        <v>1.62980335975E12</v>
      </c>
      <c r="F45" s="8" t="b">
        <f t="shared" si="2"/>
        <v>1</v>
      </c>
      <c r="G45" s="9" t="s">
        <v>37</v>
      </c>
      <c r="H45" s="8">
        <v>214.0</v>
      </c>
      <c r="I45" s="8" t="s">
        <v>1978</v>
      </c>
      <c r="J45" s="10">
        <v>1.629803948564E12</v>
      </c>
      <c r="K45" s="8" t="b">
        <f t="shared" si="3"/>
        <v>1</v>
      </c>
      <c r="L45" s="9" t="s">
        <v>142</v>
      </c>
      <c r="M45" s="8">
        <v>284.0</v>
      </c>
      <c r="N45" s="8" t="s">
        <v>1977</v>
      </c>
      <c r="O45" s="10">
        <v>1.629804422972E12</v>
      </c>
      <c r="P45" s="8" t="b">
        <f t="shared" si="4"/>
        <v>1</v>
      </c>
      <c r="Q45" s="9" t="s">
        <v>106</v>
      </c>
      <c r="R45" s="8">
        <v>101.0</v>
      </c>
      <c r="S45" s="8" t="s">
        <v>1979</v>
      </c>
      <c r="T45" s="10">
        <v>1.629808865877E12</v>
      </c>
      <c r="U45" s="8" t="b">
        <f t="shared" si="5"/>
        <v>1</v>
      </c>
      <c r="V45" s="9" t="s">
        <v>142</v>
      </c>
      <c r="W45" s="8">
        <v>140.0</v>
      </c>
      <c r="X45" s="8" t="s">
        <v>1980</v>
      </c>
      <c r="Y45" s="10">
        <v>1.629809316177E12</v>
      </c>
      <c r="Z45" s="8" t="b">
        <f t="shared" si="6"/>
        <v>1</v>
      </c>
      <c r="AA45" s="9" t="s">
        <v>47</v>
      </c>
      <c r="AB45" s="8">
        <v>330.0</v>
      </c>
      <c r="AC45" s="8" t="s">
        <v>1983</v>
      </c>
      <c r="AD45" s="10">
        <v>1.629809991131E12</v>
      </c>
      <c r="AE45" s="8" t="b">
        <f t="shared" si="7"/>
        <v>0</v>
      </c>
      <c r="AF45" s="9" t="s">
        <v>131</v>
      </c>
      <c r="AG45" s="8">
        <v>235.0</v>
      </c>
      <c r="AH45" s="8" t="s">
        <v>1972</v>
      </c>
      <c r="AI45" s="10">
        <v>1.629813896943E12</v>
      </c>
      <c r="AJ45" s="8" t="b">
        <f t="shared" si="8"/>
        <v>0</v>
      </c>
      <c r="AK45" s="9" t="s">
        <v>115</v>
      </c>
      <c r="AL45" s="8">
        <v>117.0</v>
      </c>
      <c r="AM45" s="8" t="s">
        <v>1974</v>
      </c>
      <c r="AN45" s="10">
        <v>1.629814439977E12</v>
      </c>
      <c r="AO45" s="8" t="b">
        <f t="shared" si="9"/>
        <v>0</v>
      </c>
      <c r="AP45" s="9" t="s">
        <v>139</v>
      </c>
      <c r="AQ45" s="8">
        <v>391.0</v>
      </c>
      <c r="AR45" s="8" t="s">
        <v>1982</v>
      </c>
      <c r="AS45" s="10">
        <v>1.629814961541E12</v>
      </c>
    </row>
    <row r="46">
      <c r="A46" s="8" t="b">
        <f t="shared" si="1"/>
        <v>0</v>
      </c>
      <c r="B46" s="9" t="s">
        <v>134</v>
      </c>
      <c r="C46" s="8">
        <v>468.0</v>
      </c>
      <c r="D46" s="8" t="s">
        <v>1984</v>
      </c>
      <c r="E46" s="10">
        <v>1.629803360219E12</v>
      </c>
      <c r="F46" s="8" t="b">
        <f t="shared" si="2"/>
        <v>1</v>
      </c>
      <c r="G46" s="9" t="s">
        <v>47</v>
      </c>
      <c r="H46" s="8">
        <v>432.0</v>
      </c>
      <c r="I46" s="8" t="s">
        <v>1978</v>
      </c>
      <c r="J46" s="10">
        <v>1.629803948997E12</v>
      </c>
      <c r="K46" s="8" t="b">
        <f t="shared" si="3"/>
        <v>1</v>
      </c>
      <c r="L46" s="9" t="s">
        <v>188</v>
      </c>
      <c r="M46" s="8">
        <v>67.0</v>
      </c>
      <c r="N46" s="8" t="s">
        <v>1985</v>
      </c>
      <c r="O46" s="10">
        <v>1.629804423037E12</v>
      </c>
      <c r="P46" s="8" t="b">
        <f t="shared" si="4"/>
        <v>1</v>
      </c>
      <c r="Q46" s="9" t="s">
        <v>29</v>
      </c>
      <c r="R46" s="8">
        <v>514.0</v>
      </c>
      <c r="S46" s="8" t="s">
        <v>1986</v>
      </c>
      <c r="T46" s="10">
        <v>1.629808866394E12</v>
      </c>
      <c r="U46" s="8" t="b">
        <f t="shared" si="5"/>
        <v>1</v>
      </c>
      <c r="V46" s="9" t="s">
        <v>47</v>
      </c>
      <c r="W46" s="8">
        <v>245.0</v>
      </c>
      <c r="X46" s="8" t="s">
        <v>1980</v>
      </c>
      <c r="Y46" s="10">
        <v>1.629809316423E12</v>
      </c>
      <c r="Z46" s="8" t="b">
        <f t="shared" si="6"/>
        <v>1</v>
      </c>
      <c r="AA46" s="9" t="s">
        <v>106</v>
      </c>
      <c r="AB46" s="8">
        <v>808.0</v>
      </c>
      <c r="AC46" s="8" t="s">
        <v>1983</v>
      </c>
      <c r="AD46" s="10">
        <v>1.629809991941E12</v>
      </c>
      <c r="AE46" s="8" t="b">
        <f t="shared" si="7"/>
        <v>1</v>
      </c>
      <c r="AF46" s="9" t="s">
        <v>47</v>
      </c>
      <c r="AG46" s="8">
        <v>612.0</v>
      </c>
      <c r="AH46" s="8" t="s">
        <v>1987</v>
      </c>
      <c r="AI46" s="10">
        <v>1.629813897554E12</v>
      </c>
      <c r="AJ46" s="8" t="b">
        <f t="shared" si="8"/>
        <v>1</v>
      </c>
      <c r="AK46" s="9" t="s">
        <v>41</v>
      </c>
      <c r="AL46" s="8">
        <v>108.0</v>
      </c>
      <c r="AM46" s="8" t="s">
        <v>1988</v>
      </c>
      <c r="AN46" s="10">
        <v>1.629814440103E12</v>
      </c>
      <c r="AO46" s="8" t="b">
        <f t="shared" si="9"/>
        <v>1</v>
      </c>
      <c r="AP46" s="9" t="s">
        <v>145</v>
      </c>
      <c r="AQ46" s="8">
        <v>728.0</v>
      </c>
      <c r="AR46" s="8" t="s">
        <v>1989</v>
      </c>
      <c r="AS46" s="10">
        <v>1.629814962285E12</v>
      </c>
    </row>
    <row r="47">
      <c r="A47" s="8" t="b">
        <f t="shared" si="1"/>
        <v>1</v>
      </c>
      <c r="B47" s="9" t="s">
        <v>142</v>
      </c>
      <c r="C47" s="8">
        <v>251.0</v>
      </c>
      <c r="D47" s="8" t="s">
        <v>1984</v>
      </c>
      <c r="E47" s="10">
        <v>1.629803360468E12</v>
      </c>
      <c r="F47" s="8" t="b">
        <f t="shared" si="2"/>
        <v>1</v>
      </c>
      <c r="G47" s="9" t="s">
        <v>149</v>
      </c>
      <c r="H47" s="8">
        <v>5032.0</v>
      </c>
      <c r="I47" s="8" t="s">
        <v>1990</v>
      </c>
      <c r="J47" s="10">
        <v>1.62980395405E12</v>
      </c>
      <c r="K47" s="8" t="b">
        <f t="shared" si="3"/>
        <v>1</v>
      </c>
      <c r="L47" s="9" t="s">
        <v>47</v>
      </c>
      <c r="M47" s="8">
        <v>429.0</v>
      </c>
      <c r="N47" s="8" t="s">
        <v>1985</v>
      </c>
      <c r="O47" s="10">
        <v>1.62980442347E12</v>
      </c>
      <c r="P47" s="8" t="b">
        <f t="shared" si="4"/>
        <v>1</v>
      </c>
      <c r="Q47" s="9" t="s">
        <v>127</v>
      </c>
      <c r="R47" s="8">
        <v>163.0</v>
      </c>
      <c r="S47" s="8" t="s">
        <v>1986</v>
      </c>
      <c r="T47" s="10">
        <v>1.629808866557E12</v>
      </c>
      <c r="U47" s="8" t="b">
        <f t="shared" si="5"/>
        <v>1</v>
      </c>
      <c r="V47" s="9" t="s">
        <v>106</v>
      </c>
      <c r="W47" s="8">
        <v>1085.0</v>
      </c>
      <c r="X47" s="8" t="s">
        <v>1991</v>
      </c>
      <c r="Y47" s="10">
        <v>1.629809317507E12</v>
      </c>
      <c r="Z47" s="8" t="b">
        <f t="shared" si="6"/>
        <v>1</v>
      </c>
      <c r="AA47" s="9" t="s">
        <v>37</v>
      </c>
      <c r="AB47" s="8">
        <v>293.0</v>
      </c>
      <c r="AC47" s="8" t="s">
        <v>1992</v>
      </c>
      <c r="AD47" s="10">
        <v>1.629809992233E12</v>
      </c>
      <c r="AE47" s="8" t="b">
        <f t="shared" si="7"/>
        <v>0</v>
      </c>
      <c r="AF47" s="9" t="s">
        <v>137</v>
      </c>
      <c r="AG47" s="8">
        <v>660.0</v>
      </c>
      <c r="AH47" s="8" t="s">
        <v>1993</v>
      </c>
      <c r="AI47" s="10">
        <v>1.629813898214E12</v>
      </c>
      <c r="AJ47" s="8" t="b">
        <f t="shared" si="8"/>
        <v>1</v>
      </c>
      <c r="AK47" s="9" t="s">
        <v>47</v>
      </c>
      <c r="AL47" s="8">
        <v>237.0</v>
      </c>
      <c r="AM47" s="8" t="s">
        <v>1988</v>
      </c>
      <c r="AN47" s="10">
        <v>1.629814440319E12</v>
      </c>
      <c r="AO47" s="8" t="b">
        <f t="shared" si="9"/>
        <v>1</v>
      </c>
      <c r="AP47" s="9" t="s">
        <v>153</v>
      </c>
      <c r="AQ47" s="8">
        <v>293.0</v>
      </c>
      <c r="AR47" s="8" t="s">
        <v>1989</v>
      </c>
      <c r="AS47" s="10">
        <v>1.629814962565E12</v>
      </c>
    </row>
    <row r="48">
      <c r="A48" s="8" t="b">
        <f t="shared" si="1"/>
        <v>1</v>
      </c>
      <c r="B48" s="9" t="s">
        <v>142</v>
      </c>
      <c r="C48" s="8">
        <v>167.0</v>
      </c>
      <c r="D48" s="8" t="s">
        <v>1984</v>
      </c>
      <c r="E48" s="10">
        <v>1.629803360638E12</v>
      </c>
      <c r="F48" s="8" t="b">
        <f t="shared" si="2"/>
        <v>1</v>
      </c>
      <c r="G48" s="9" t="s">
        <v>47</v>
      </c>
      <c r="H48" s="8">
        <v>2208.0</v>
      </c>
      <c r="I48" s="8" t="s">
        <v>1994</v>
      </c>
      <c r="J48" s="10">
        <v>1.629803956241E12</v>
      </c>
      <c r="K48" s="8" t="b">
        <f t="shared" si="3"/>
        <v>1</v>
      </c>
      <c r="L48" s="9" t="s">
        <v>106</v>
      </c>
      <c r="M48" s="8">
        <v>2189.0</v>
      </c>
      <c r="N48" s="8" t="s">
        <v>1995</v>
      </c>
      <c r="O48" s="10">
        <v>1.629804425661E12</v>
      </c>
      <c r="P48" s="8" t="b">
        <f t="shared" si="4"/>
        <v>1</v>
      </c>
      <c r="Q48" s="9" t="s">
        <v>29</v>
      </c>
      <c r="R48" s="8">
        <v>313.0</v>
      </c>
      <c r="S48" s="8" t="s">
        <v>1986</v>
      </c>
      <c r="T48" s="10">
        <v>1.629808866874E12</v>
      </c>
      <c r="U48" s="8" t="b">
        <f t="shared" si="5"/>
        <v>1</v>
      </c>
      <c r="V48" s="9" t="s">
        <v>37</v>
      </c>
      <c r="W48" s="8">
        <v>237.0</v>
      </c>
      <c r="X48" s="8" t="s">
        <v>1991</v>
      </c>
      <c r="Y48" s="10">
        <v>1.629809317743E12</v>
      </c>
      <c r="Z48" s="8" t="b">
        <f t="shared" si="6"/>
        <v>1</v>
      </c>
      <c r="AA48" s="9" t="s">
        <v>47</v>
      </c>
      <c r="AB48" s="8">
        <v>239.0</v>
      </c>
      <c r="AC48" s="8" t="s">
        <v>1992</v>
      </c>
      <c r="AD48" s="10">
        <v>1.629809992472E12</v>
      </c>
      <c r="AE48" s="8" t="b">
        <f t="shared" si="7"/>
        <v>1</v>
      </c>
      <c r="AF48" s="9" t="s">
        <v>151</v>
      </c>
      <c r="AG48" s="8">
        <v>304.0</v>
      </c>
      <c r="AH48" s="8" t="s">
        <v>1993</v>
      </c>
      <c r="AI48" s="10">
        <v>1.629813898517E12</v>
      </c>
      <c r="AJ48" s="8" t="b">
        <f t="shared" si="8"/>
        <v>0</v>
      </c>
      <c r="AK48" s="9" t="s">
        <v>115</v>
      </c>
      <c r="AL48" s="8">
        <v>659.0</v>
      </c>
      <c r="AM48" s="8" t="s">
        <v>1988</v>
      </c>
      <c r="AN48" s="10">
        <v>1.629814440978E12</v>
      </c>
      <c r="AO48" s="8" t="b">
        <f t="shared" si="9"/>
        <v>1</v>
      </c>
      <c r="AP48" s="9" t="s">
        <v>47</v>
      </c>
      <c r="AQ48" s="8">
        <v>2804.0</v>
      </c>
      <c r="AR48" s="8" t="s">
        <v>1996</v>
      </c>
      <c r="AS48" s="10">
        <v>1.62981496537E12</v>
      </c>
    </row>
    <row r="49">
      <c r="A49" s="8" t="b">
        <f t="shared" si="1"/>
        <v>1</v>
      </c>
      <c r="B49" s="9" t="s">
        <v>47</v>
      </c>
      <c r="C49" s="8">
        <v>523.0</v>
      </c>
      <c r="D49" s="8" t="s">
        <v>1997</v>
      </c>
      <c r="E49" s="10">
        <v>1.62980336116E12</v>
      </c>
      <c r="F49" s="8" t="b">
        <f t="shared" si="2"/>
        <v>1</v>
      </c>
      <c r="G49" s="9" t="s">
        <v>170</v>
      </c>
      <c r="H49" s="8">
        <v>411.0</v>
      </c>
      <c r="I49" s="8" t="s">
        <v>1994</v>
      </c>
      <c r="J49" s="10">
        <v>1.629803956647E12</v>
      </c>
      <c r="K49" s="8" t="b">
        <f t="shared" si="3"/>
        <v>1</v>
      </c>
      <c r="L49" s="9" t="s">
        <v>37</v>
      </c>
      <c r="M49" s="8">
        <v>261.0</v>
      </c>
      <c r="N49" s="8" t="s">
        <v>1995</v>
      </c>
      <c r="O49" s="10">
        <v>1.629804425918E12</v>
      </c>
      <c r="P49" s="8" t="b">
        <f t="shared" si="4"/>
        <v>1</v>
      </c>
      <c r="Q49" s="9" t="s">
        <v>106</v>
      </c>
      <c r="R49" s="8">
        <v>140.0</v>
      </c>
      <c r="S49" s="8" t="s">
        <v>1998</v>
      </c>
      <c r="T49" s="10">
        <v>1.62980886701E12</v>
      </c>
      <c r="U49" s="8" t="b">
        <f t="shared" si="5"/>
        <v>1</v>
      </c>
      <c r="V49" s="9" t="s">
        <v>47</v>
      </c>
      <c r="W49" s="8">
        <v>180.0</v>
      </c>
      <c r="X49" s="8" t="s">
        <v>1991</v>
      </c>
      <c r="Y49" s="10">
        <v>1.629809317923E12</v>
      </c>
      <c r="Z49" s="8" t="b">
        <f t="shared" si="6"/>
        <v>1</v>
      </c>
      <c r="AA49" s="9" t="s">
        <v>146</v>
      </c>
      <c r="AB49" s="8">
        <v>2079.0</v>
      </c>
      <c r="AC49" s="8" t="s">
        <v>1999</v>
      </c>
      <c r="AD49" s="10">
        <v>1.629809994553E12</v>
      </c>
      <c r="AE49" s="8" t="b">
        <f t="shared" si="7"/>
        <v>1</v>
      </c>
      <c r="AF49" s="9" t="s">
        <v>146</v>
      </c>
      <c r="AG49" s="8">
        <v>215.0</v>
      </c>
      <c r="AH49" s="8" t="s">
        <v>1993</v>
      </c>
      <c r="AI49" s="10">
        <v>1.629813898733E12</v>
      </c>
      <c r="AJ49" s="8" t="b">
        <f t="shared" si="8"/>
        <v>0</v>
      </c>
      <c r="AK49" s="9" t="s">
        <v>13</v>
      </c>
      <c r="AL49" s="8">
        <v>159.0</v>
      </c>
      <c r="AM49" s="8" t="s">
        <v>2000</v>
      </c>
      <c r="AN49" s="10">
        <v>1.629814441137E12</v>
      </c>
      <c r="AO49" s="8" t="b">
        <f t="shared" si="9"/>
        <v>1</v>
      </c>
      <c r="AP49" s="9" t="s">
        <v>145</v>
      </c>
      <c r="AQ49" s="8">
        <v>894.0</v>
      </c>
      <c r="AR49" s="8" t="s">
        <v>2001</v>
      </c>
      <c r="AS49" s="10">
        <v>1.629814966283E12</v>
      </c>
    </row>
    <row r="50">
      <c r="A50" s="8" t="b">
        <f t="shared" si="1"/>
        <v>1</v>
      </c>
      <c r="B50" s="9" t="s">
        <v>106</v>
      </c>
      <c r="C50" s="8">
        <v>1089.0</v>
      </c>
      <c r="D50" s="8" t="s">
        <v>2002</v>
      </c>
      <c r="E50" s="10">
        <v>1.629803362247E12</v>
      </c>
      <c r="F50" s="8" t="b">
        <f t="shared" si="2"/>
        <v>1</v>
      </c>
      <c r="G50" s="9" t="s">
        <v>176</v>
      </c>
      <c r="H50" s="8">
        <v>1298.0</v>
      </c>
      <c r="I50" s="8" t="s">
        <v>2003</v>
      </c>
      <c r="J50" s="10">
        <v>1.629803957943E12</v>
      </c>
      <c r="K50" s="8" t="b">
        <f t="shared" si="3"/>
        <v>1</v>
      </c>
      <c r="L50" s="9" t="s">
        <v>47</v>
      </c>
      <c r="M50" s="8">
        <v>472.0</v>
      </c>
      <c r="N50" s="8" t="s">
        <v>2004</v>
      </c>
      <c r="O50" s="10">
        <v>1.62980442639E12</v>
      </c>
      <c r="P50" s="8" t="b">
        <f t="shared" si="4"/>
        <v>0</v>
      </c>
      <c r="Q50" s="9" t="s">
        <v>115</v>
      </c>
      <c r="R50" s="8">
        <v>386.0</v>
      </c>
      <c r="S50" s="8" t="s">
        <v>1998</v>
      </c>
      <c r="T50" s="10">
        <v>1.629808867395E12</v>
      </c>
      <c r="U50" s="8" t="b">
        <f t="shared" si="5"/>
        <v>1</v>
      </c>
      <c r="V50" s="9" t="s">
        <v>149</v>
      </c>
      <c r="W50" s="8">
        <v>6505.0</v>
      </c>
      <c r="X50" s="8" t="s">
        <v>2005</v>
      </c>
      <c r="Y50" s="10">
        <v>1.62980932443E12</v>
      </c>
      <c r="Z50" s="8" t="b">
        <f t="shared" si="6"/>
        <v>1</v>
      </c>
      <c r="AA50" s="9" t="s">
        <v>176</v>
      </c>
      <c r="AB50" s="8">
        <v>1053.0</v>
      </c>
      <c r="AC50" s="8" t="s">
        <v>2006</v>
      </c>
      <c r="AD50" s="10">
        <v>1.629809995607E12</v>
      </c>
      <c r="AE50" s="8" t="b">
        <f t="shared" si="7"/>
        <v>1</v>
      </c>
      <c r="AF50" s="9" t="s">
        <v>47</v>
      </c>
      <c r="AG50" s="8">
        <v>373.0</v>
      </c>
      <c r="AH50" s="8" t="s">
        <v>2007</v>
      </c>
      <c r="AI50" s="10">
        <v>1.629813899107E12</v>
      </c>
      <c r="AJ50" s="8" t="b">
        <f t="shared" si="8"/>
        <v>0</v>
      </c>
      <c r="AK50" s="9" t="s">
        <v>49</v>
      </c>
      <c r="AL50" s="8">
        <v>276.0</v>
      </c>
      <c r="AM50" s="8" t="s">
        <v>2000</v>
      </c>
      <c r="AN50" s="10">
        <v>1.629814441408E12</v>
      </c>
      <c r="AO50" s="8" t="b">
        <f t="shared" si="9"/>
        <v>1</v>
      </c>
      <c r="AP50" s="9" t="s">
        <v>176</v>
      </c>
      <c r="AQ50" s="8">
        <v>1752.0</v>
      </c>
      <c r="AR50" s="8" t="s">
        <v>2008</v>
      </c>
      <c r="AS50" s="10">
        <v>1.629814968025E12</v>
      </c>
    </row>
    <row r="51">
      <c r="A51" s="8" t="b">
        <f t="shared" si="1"/>
        <v>1</v>
      </c>
      <c r="B51" s="9" t="s">
        <v>37</v>
      </c>
      <c r="C51" s="8">
        <v>287.0</v>
      </c>
      <c r="D51" s="8" t="s">
        <v>2002</v>
      </c>
      <c r="E51" s="10">
        <v>1.629803362535E12</v>
      </c>
      <c r="F51" s="8" t="b">
        <f t="shared" si="2"/>
        <v>1</v>
      </c>
      <c r="G51" s="9" t="s">
        <v>151</v>
      </c>
      <c r="H51" s="8">
        <v>343.0</v>
      </c>
      <c r="I51" s="8" t="s">
        <v>2009</v>
      </c>
      <c r="J51" s="10">
        <v>1.629803958288E12</v>
      </c>
      <c r="K51" s="8" t="b">
        <f t="shared" si="3"/>
        <v>1</v>
      </c>
      <c r="L51" s="9" t="s">
        <v>220</v>
      </c>
      <c r="M51" s="8">
        <v>1887.0</v>
      </c>
      <c r="N51" s="8" t="s">
        <v>2010</v>
      </c>
      <c r="O51" s="10">
        <v>1.62980442828E12</v>
      </c>
      <c r="P51" s="8" t="b">
        <f t="shared" si="4"/>
        <v>0</v>
      </c>
      <c r="Q51" s="9" t="s">
        <v>13</v>
      </c>
      <c r="R51" s="8">
        <v>944.0</v>
      </c>
      <c r="S51" s="8" t="s">
        <v>2011</v>
      </c>
      <c r="T51" s="10">
        <v>1.629808868337E12</v>
      </c>
      <c r="U51" s="8" t="b">
        <f t="shared" si="5"/>
        <v>1</v>
      </c>
      <c r="V51" s="9" t="s">
        <v>176</v>
      </c>
      <c r="W51" s="8">
        <v>1281.0</v>
      </c>
      <c r="X51" s="8" t="s">
        <v>2012</v>
      </c>
      <c r="Y51" s="10">
        <v>1.629809325711E12</v>
      </c>
      <c r="Z51" s="8" t="b">
        <f t="shared" si="6"/>
        <v>1</v>
      </c>
      <c r="AA51" s="9" t="s">
        <v>151</v>
      </c>
      <c r="AB51" s="8">
        <v>353.0</v>
      </c>
      <c r="AC51" s="8" t="s">
        <v>2006</v>
      </c>
      <c r="AD51" s="10">
        <v>1.629809995957E12</v>
      </c>
      <c r="AE51" s="8" t="b">
        <f t="shared" si="7"/>
        <v>1</v>
      </c>
      <c r="AF51" s="9" t="s">
        <v>146</v>
      </c>
      <c r="AG51" s="8">
        <v>634.0</v>
      </c>
      <c r="AH51" s="8" t="s">
        <v>2007</v>
      </c>
      <c r="AI51" s="10">
        <v>1.629813899746E12</v>
      </c>
      <c r="AJ51" s="8" t="b">
        <f t="shared" si="8"/>
        <v>0</v>
      </c>
      <c r="AK51" s="9" t="s">
        <v>125</v>
      </c>
      <c r="AL51" s="8">
        <v>116.0</v>
      </c>
      <c r="AM51" s="8" t="s">
        <v>2000</v>
      </c>
      <c r="AN51" s="10">
        <v>1.629814441527E12</v>
      </c>
      <c r="AO51" s="8" t="b">
        <f t="shared" si="9"/>
        <v>1</v>
      </c>
      <c r="AP51" s="9" t="s">
        <v>145</v>
      </c>
      <c r="AQ51" s="8">
        <v>331.0</v>
      </c>
      <c r="AR51" s="8" t="s">
        <v>2008</v>
      </c>
      <c r="AS51" s="10">
        <v>1.629814968347E12</v>
      </c>
    </row>
    <row r="52">
      <c r="A52" s="8" t="b">
        <f t="shared" si="1"/>
        <v>1</v>
      </c>
      <c r="B52" s="9" t="s">
        <v>47</v>
      </c>
      <c r="C52" s="8">
        <v>574.0</v>
      </c>
      <c r="D52" s="8" t="s">
        <v>2013</v>
      </c>
      <c r="E52" s="10">
        <v>1.629803363109E12</v>
      </c>
      <c r="F52" s="8" t="b">
        <f t="shared" si="2"/>
        <v>1</v>
      </c>
      <c r="G52" s="9" t="s">
        <v>188</v>
      </c>
      <c r="H52" s="8">
        <v>87.0</v>
      </c>
      <c r="I52" s="8" t="s">
        <v>2009</v>
      </c>
      <c r="J52" s="10">
        <v>1.629803958385E12</v>
      </c>
      <c r="K52" s="8" t="b">
        <f t="shared" si="3"/>
        <v>1</v>
      </c>
      <c r="L52" s="9" t="s">
        <v>176</v>
      </c>
      <c r="M52" s="8">
        <v>1054.0</v>
      </c>
      <c r="N52" s="8" t="s">
        <v>2014</v>
      </c>
      <c r="O52" s="10">
        <v>1.629804429333E12</v>
      </c>
      <c r="P52" s="8" t="b">
        <f t="shared" si="4"/>
        <v>0</v>
      </c>
      <c r="Q52" s="9" t="s">
        <v>49</v>
      </c>
      <c r="R52" s="8">
        <v>335.0</v>
      </c>
      <c r="S52" s="8" t="s">
        <v>2011</v>
      </c>
      <c r="T52" s="10">
        <v>1.629808868673E12</v>
      </c>
      <c r="U52" s="8" t="b">
        <f t="shared" si="5"/>
        <v>1</v>
      </c>
      <c r="V52" s="9" t="s">
        <v>151</v>
      </c>
      <c r="W52" s="8">
        <v>343.0</v>
      </c>
      <c r="X52" s="8" t="s">
        <v>2015</v>
      </c>
      <c r="Y52" s="10">
        <v>1.629809326063E12</v>
      </c>
      <c r="Z52" s="8" t="b">
        <f t="shared" si="6"/>
        <v>1</v>
      </c>
      <c r="AA52" s="9" t="s">
        <v>188</v>
      </c>
      <c r="AB52" s="8">
        <v>78.0</v>
      </c>
      <c r="AC52" s="8" t="s">
        <v>2016</v>
      </c>
      <c r="AD52" s="10">
        <v>1.629809996036E12</v>
      </c>
      <c r="AE52" s="8" t="b">
        <f t="shared" si="7"/>
        <v>1</v>
      </c>
      <c r="AF52" s="9" t="s">
        <v>151</v>
      </c>
      <c r="AG52" s="8">
        <v>148.0</v>
      </c>
      <c r="AH52" s="8" t="s">
        <v>2007</v>
      </c>
      <c r="AI52" s="10">
        <v>1.629813899889E12</v>
      </c>
      <c r="AJ52" s="8" t="b">
        <f t="shared" si="8"/>
        <v>0</v>
      </c>
      <c r="AK52" s="9" t="s">
        <v>131</v>
      </c>
      <c r="AL52" s="8">
        <v>260.0</v>
      </c>
      <c r="AM52" s="8" t="s">
        <v>2000</v>
      </c>
      <c r="AN52" s="10">
        <v>1.629814441789E12</v>
      </c>
      <c r="AO52" s="8" t="b">
        <f t="shared" si="9"/>
        <v>1</v>
      </c>
      <c r="AP52" s="9" t="s">
        <v>188</v>
      </c>
      <c r="AQ52" s="8">
        <v>69.0</v>
      </c>
      <c r="AR52" s="8" t="s">
        <v>2008</v>
      </c>
      <c r="AS52" s="10">
        <v>1.629814968429E12</v>
      </c>
    </row>
    <row r="53">
      <c r="A53" s="8" t="b">
        <f t="shared" si="1"/>
        <v>1</v>
      </c>
      <c r="B53" s="9" t="s">
        <v>170</v>
      </c>
      <c r="C53" s="8">
        <v>3459.0</v>
      </c>
      <c r="D53" s="8" t="s">
        <v>2017</v>
      </c>
      <c r="E53" s="10">
        <v>1.629803366568E12</v>
      </c>
      <c r="F53" s="8" t="b">
        <f t="shared" si="2"/>
        <v>1</v>
      </c>
      <c r="G53" s="9" t="s">
        <v>47</v>
      </c>
      <c r="H53" s="8">
        <v>391.0</v>
      </c>
      <c r="I53" s="8" t="s">
        <v>2009</v>
      </c>
      <c r="J53" s="10">
        <v>1.629803958765E12</v>
      </c>
      <c r="K53" s="8" t="b">
        <f t="shared" si="3"/>
        <v>1</v>
      </c>
      <c r="L53" s="9" t="s">
        <v>142</v>
      </c>
      <c r="M53" s="8">
        <v>335.0</v>
      </c>
      <c r="N53" s="8" t="s">
        <v>2014</v>
      </c>
      <c r="O53" s="10">
        <v>1.629804429667E12</v>
      </c>
      <c r="P53" s="8" t="b">
        <f t="shared" si="4"/>
        <v>0</v>
      </c>
      <c r="Q53" s="9" t="s">
        <v>125</v>
      </c>
      <c r="R53" s="8">
        <v>126.0</v>
      </c>
      <c r="S53" s="8" t="s">
        <v>2011</v>
      </c>
      <c r="T53" s="10">
        <v>1.629808868801E12</v>
      </c>
      <c r="U53" s="8" t="b">
        <f t="shared" si="5"/>
        <v>1</v>
      </c>
      <c r="V53" s="9" t="s">
        <v>188</v>
      </c>
      <c r="W53" s="8">
        <v>86.0</v>
      </c>
      <c r="X53" s="8" t="s">
        <v>2015</v>
      </c>
      <c r="Y53" s="10">
        <v>1.629809326143E12</v>
      </c>
      <c r="Z53" s="8" t="b">
        <f t="shared" si="6"/>
        <v>1</v>
      </c>
      <c r="AA53" s="9" t="s">
        <v>47</v>
      </c>
      <c r="AB53" s="8">
        <v>718.0</v>
      </c>
      <c r="AC53" s="8" t="s">
        <v>2016</v>
      </c>
      <c r="AD53" s="10">
        <v>1.629809996756E12</v>
      </c>
      <c r="AE53" s="8" t="b">
        <f t="shared" si="7"/>
        <v>0</v>
      </c>
      <c r="AF53" s="9" t="s">
        <v>137</v>
      </c>
      <c r="AG53" s="8">
        <v>137.0</v>
      </c>
      <c r="AH53" s="8" t="s">
        <v>2018</v>
      </c>
      <c r="AI53" s="10">
        <v>1.629813900042E12</v>
      </c>
      <c r="AJ53" s="8" t="b">
        <f t="shared" si="8"/>
        <v>1</v>
      </c>
      <c r="AK53" s="9" t="s">
        <v>47</v>
      </c>
      <c r="AL53" s="8">
        <v>496.0</v>
      </c>
      <c r="AM53" s="8" t="s">
        <v>2019</v>
      </c>
      <c r="AN53" s="10">
        <v>1.629814442282E12</v>
      </c>
      <c r="AO53" s="8" t="b">
        <f t="shared" si="9"/>
        <v>1</v>
      </c>
      <c r="AP53" s="9" t="s">
        <v>47</v>
      </c>
      <c r="AQ53" s="8">
        <v>328.0</v>
      </c>
      <c r="AR53" s="8" t="s">
        <v>2008</v>
      </c>
      <c r="AS53" s="10">
        <v>1.629814968741E12</v>
      </c>
    </row>
    <row r="54">
      <c r="A54" s="8" t="b">
        <f t="shared" si="1"/>
        <v>1</v>
      </c>
      <c r="B54" s="9" t="s">
        <v>176</v>
      </c>
      <c r="C54" s="8">
        <v>1624.0</v>
      </c>
      <c r="D54" s="8" t="s">
        <v>2020</v>
      </c>
      <c r="E54" s="10">
        <v>1.629803368191E12</v>
      </c>
      <c r="F54" s="8" t="b">
        <f t="shared" si="2"/>
        <v>1</v>
      </c>
      <c r="G54" s="9" t="s">
        <v>195</v>
      </c>
      <c r="H54" s="8">
        <v>944.0</v>
      </c>
      <c r="I54" s="8" t="s">
        <v>2021</v>
      </c>
      <c r="J54" s="10">
        <v>1.62980395971E12</v>
      </c>
      <c r="K54" s="8" t="b">
        <f t="shared" si="3"/>
        <v>1</v>
      </c>
      <c r="L54" s="9" t="s">
        <v>188</v>
      </c>
      <c r="M54" s="8">
        <v>88.0</v>
      </c>
      <c r="N54" s="8" t="s">
        <v>2014</v>
      </c>
      <c r="O54" s="10">
        <v>1.629804429756E12</v>
      </c>
      <c r="P54" s="8" t="b">
        <f t="shared" si="4"/>
        <v>0</v>
      </c>
      <c r="Q54" s="9" t="s">
        <v>131</v>
      </c>
      <c r="R54" s="8">
        <v>211.0</v>
      </c>
      <c r="S54" s="8" t="s">
        <v>2022</v>
      </c>
      <c r="T54" s="10">
        <v>1.629808869014E12</v>
      </c>
      <c r="U54" s="8" t="b">
        <f t="shared" si="5"/>
        <v>1</v>
      </c>
      <c r="V54" s="9" t="s">
        <v>47</v>
      </c>
      <c r="W54" s="8">
        <v>344.0</v>
      </c>
      <c r="X54" s="8" t="s">
        <v>2015</v>
      </c>
      <c r="Y54" s="10">
        <v>1.629809326482E12</v>
      </c>
      <c r="Z54" s="8" t="b">
        <f t="shared" si="6"/>
        <v>1</v>
      </c>
      <c r="AA54" s="9" t="s">
        <v>195</v>
      </c>
      <c r="AB54" s="8">
        <v>525.0</v>
      </c>
      <c r="AC54" s="8" t="s">
        <v>2023</v>
      </c>
      <c r="AD54" s="10">
        <v>1.629809997278E12</v>
      </c>
      <c r="AE54" s="8" t="b">
        <f t="shared" si="7"/>
        <v>1</v>
      </c>
      <c r="AF54" s="9" t="s">
        <v>145</v>
      </c>
      <c r="AG54" s="8">
        <v>495.0</v>
      </c>
      <c r="AH54" s="8" t="s">
        <v>2018</v>
      </c>
      <c r="AI54" s="10">
        <v>1.629813900535E12</v>
      </c>
      <c r="AJ54" s="8" t="b">
        <f t="shared" si="8"/>
        <v>0</v>
      </c>
      <c r="AK54" s="9" t="s">
        <v>137</v>
      </c>
      <c r="AL54" s="8">
        <v>1119.0</v>
      </c>
      <c r="AM54" s="8" t="s">
        <v>2024</v>
      </c>
      <c r="AN54" s="10">
        <v>1.629814443402E12</v>
      </c>
      <c r="AO54" s="8" t="b">
        <f t="shared" si="9"/>
        <v>1</v>
      </c>
      <c r="AP54" s="9" t="s">
        <v>47</v>
      </c>
      <c r="AQ54" s="8">
        <v>2891.0</v>
      </c>
      <c r="AR54" s="8" t="s">
        <v>2025</v>
      </c>
      <c r="AS54" s="10">
        <v>1.62981497164E12</v>
      </c>
    </row>
    <row r="55">
      <c r="A55" s="8" t="b">
        <f t="shared" si="1"/>
        <v>1</v>
      </c>
      <c r="B55" s="9" t="s">
        <v>146</v>
      </c>
      <c r="C55" s="8">
        <v>318.0</v>
      </c>
      <c r="D55" s="8" t="s">
        <v>2020</v>
      </c>
      <c r="E55" s="10">
        <v>1.629803368518E12</v>
      </c>
      <c r="F55" s="8" t="b">
        <f t="shared" si="2"/>
        <v>1</v>
      </c>
      <c r="G55" s="9" t="s">
        <v>62</v>
      </c>
      <c r="H55" s="8">
        <v>217.0</v>
      </c>
      <c r="I55" s="8" t="s">
        <v>2021</v>
      </c>
      <c r="J55" s="10">
        <v>1.629803959927E12</v>
      </c>
      <c r="K55" s="8" t="b">
        <f t="shared" si="3"/>
        <v>1</v>
      </c>
      <c r="L55" s="9" t="s">
        <v>47</v>
      </c>
      <c r="M55" s="8">
        <v>1004.0</v>
      </c>
      <c r="N55" s="8" t="s">
        <v>2026</v>
      </c>
      <c r="O55" s="10">
        <v>1.629804430761E12</v>
      </c>
      <c r="P55" s="8" t="b">
        <f t="shared" si="4"/>
        <v>1</v>
      </c>
      <c r="Q55" s="9" t="s">
        <v>47</v>
      </c>
      <c r="R55" s="8">
        <v>577.0</v>
      </c>
      <c r="S55" s="8" t="s">
        <v>2022</v>
      </c>
      <c r="T55" s="10">
        <v>1.629808869588E12</v>
      </c>
      <c r="U55" s="8" t="b">
        <f t="shared" si="5"/>
        <v>1</v>
      </c>
      <c r="V55" s="9" t="s">
        <v>195</v>
      </c>
      <c r="W55" s="8">
        <v>834.0</v>
      </c>
      <c r="X55" s="8" t="s">
        <v>2027</v>
      </c>
      <c r="Y55" s="10">
        <v>1.629809327316E12</v>
      </c>
      <c r="Z55" s="8" t="b">
        <f t="shared" si="6"/>
        <v>1</v>
      </c>
      <c r="AA55" s="9" t="s">
        <v>62</v>
      </c>
      <c r="AB55" s="8">
        <v>576.0</v>
      </c>
      <c r="AC55" s="8" t="s">
        <v>2023</v>
      </c>
      <c r="AD55" s="10">
        <v>1.629809997853E12</v>
      </c>
      <c r="AE55" s="8" t="b">
        <f t="shared" si="7"/>
        <v>1</v>
      </c>
      <c r="AF55" s="9" t="s">
        <v>146</v>
      </c>
      <c r="AG55" s="8">
        <v>280.0</v>
      </c>
      <c r="AH55" s="8" t="s">
        <v>2018</v>
      </c>
      <c r="AI55" s="10">
        <v>1.629813900801E12</v>
      </c>
      <c r="AJ55" s="8" t="b">
        <f t="shared" si="8"/>
        <v>1</v>
      </c>
      <c r="AK55" s="9" t="s">
        <v>145</v>
      </c>
      <c r="AL55" s="8">
        <v>1062.0</v>
      </c>
      <c r="AM55" s="8" t="s">
        <v>2028</v>
      </c>
      <c r="AN55" s="10">
        <v>1.629814444466E12</v>
      </c>
      <c r="AO55" s="8" t="b">
        <f t="shared" si="9"/>
        <v>1</v>
      </c>
      <c r="AP55" s="9" t="s">
        <v>47</v>
      </c>
      <c r="AQ55" s="8">
        <v>327.0</v>
      </c>
      <c r="AR55" s="8" t="s">
        <v>2025</v>
      </c>
      <c r="AS55" s="10">
        <v>1.62981497196E12</v>
      </c>
    </row>
    <row r="56">
      <c r="A56" s="8" t="b">
        <f t="shared" si="1"/>
        <v>1</v>
      </c>
      <c r="B56" s="9" t="s">
        <v>146</v>
      </c>
      <c r="C56" s="8">
        <v>187.0</v>
      </c>
      <c r="D56" s="8" t="s">
        <v>2020</v>
      </c>
      <c r="E56" s="10">
        <v>1.6298033687E12</v>
      </c>
      <c r="F56" s="8" t="b">
        <f t="shared" si="2"/>
        <v>1</v>
      </c>
      <c r="G56" s="9" t="s">
        <v>47</v>
      </c>
      <c r="H56" s="8">
        <v>223.0</v>
      </c>
      <c r="I56" s="8" t="s">
        <v>2029</v>
      </c>
      <c r="J56" s="10">
        <v>1.629803960149E12</v>
      </c>
      <c r="K56" s="8" t="b">
        <f t="shared" si="3"/>
        <v>1</v>
      </c>
      <c r="L56" s="9" t="s">
        <v>195</v>
      </c>
      <c r="M56" s="8">
        <v>1795.0</v>
      </c>
      <c r="N56" s="8" t="s">
        <v>2030</v>
      </c>
      <c r="O56" s="10">
        <v>1.629804432553E12</v>
      </c>
      <c r="P56" s="8" t="b">
        <f t="shared" si="4"/>
        <v>0</v>
      </c>
      <c r="Q56" s="9" t="s">
        <v>137</v>
      </c>
      <c r="R56" s="8">
        <v>792.0</v>
      </c>
      <c r="S56" s="8" t="s">
        <v>2031</v>
      </c>
      <c r="T56" s="10">
        <v>1.62980887038E12</v>
      </c>
      <c r="U56" s="8" t="b">
        <f t="shared" si="5"/>
        <v>1</v>
      </c>
      <c r="V56" s="9" t="s">
        <v>62</v>
      </c>
      <c r="W56" s="8">
        <v>226.0</v>
      </c>
      <c r="X56" s="8" t="s">
        <v>2027</v>
      </c>
      <c r="Y56" s="10">
        <v>1.629809327551E12</v>
      </c>
      <c r="Z56" s="8" t="b">
        <f t="shared" si="6"/>
        <v>1</v>
      </c>
      <c r="AA56" s="9" t="s">
        <v>47</v>
      </c>
      <c r="AB56" s="8">
        <v>215.0</v>
      </c>
      <c r="AC56" s="8" t="s">
        <v>2032</v>
      </c>
      <c r="AD56" s="10">
        <v>1.629809998065E12</v>
      </c>
      <c r="AE56" s="8" t="b">
        <f t="shared" si="7"/>
        <v>1</v>
      </c>
      <c r="AF56" s="9" t="s">
        <v>47</v>
      </c>
      <c r="AG56" s="8">
        <v>336.0</v>
      </c>
      <c r="AH56" s="8" t="s">
        <v>2033</v>
      </c>
      <c r="AI56" s="10">
        <v>1.629813901137E12</v>
      </c>
      <c r="AJ56" s="8" t="b">
        <f t="shared" si="8"/>
        <v>1</v>
      </c>
      <c r="AK56" s="9" t="s">
        <v>151</v>
      </c>
      <c r="AL56" s="8">
        <v>161.0</v>
      </c>
      <c r="AM56" s="8" t="s">
        <v>2028</v>
      </c>
      <c r="AN56" s="10">
        <v>1.629814444625E12</v>
      </c>
      <c r="AO56" s="8" t="b">
        <f t="shared" si="9"/>
        <v>1</v>
      </c>
      <c r="AP56" s="9" t="s">
        <v>47</v>
      </c>
      <c r="AQ56" s="8">
        <v>263.0</v>
      </c>
      <c r="AR56" s="8" t="s">
        <v>2034</v>
      </c>
      <c r="AS56" s="10">
        <v>1.629814972226E12</v>
      </c>
    </row>
    <row r="57">
      <c r="A57" s="8" t="b">
        <f t="shared" si="1"/>
        <v>1</v>
      </c>
      <c r="B57" s="9" t="s">
        <v>47</v>
      </c>
      <c r="C57" s="8">
        <v>310.0</v>
      </c>
      <c r="D57" s="8" t="s">
        <v>2035</v>
      </c>
      <c r="E57" s="10">
        <v>1.629803369017E12</v>
      </c>
      <c r="F57" s="8" t="b">
        <f t="shared" si="2"/>
        <v>1</v>
      </c>
      <c r="G57" s="9" t="s">
        <v>97</v>
      </c>
      <c r="H57" s="8">
        <v>229.0</v>
      </c>
      <c r="I57" s="8" t="s">
        <v>2029</v>
      </c>
      <c r="J57" s="10">
        <v>1.629803960378E12</v>
      </c>
      <c r="K57" s="8" t="b">
        <f t="shared" si="3"/>
        <v>1</v>
      </c>
      <c r="L57" s="9" t="s">
        <v>62</v>
      </c>
      <c r="M57" s="8">
        <v>277.0</v>
      </c>
      <c r="N57" s="8" t="s">
        <v>2030</v>
      </c>
      <c r="O57" s="10">
        <v>1.62980443283E12</v>
      </c>
      <c r="P57" s="8" t="b">
        <f t="shared" si="4"/>
        <v>1</v>
      </c>
      <c r="Q57" s="9" t="s">
        <v>142</v>
      </c>
      <c r="R57" s="8">
        <v>427.0</v>
      </c>
      <c r="S57" s="8" t="s">
        <v>2031</v>
      </c>
      <c r="T57" s="10">
        <v>1.629808870808E12</v>
      </c>
      <c r="U57" s="8" t="b">
        <f t="shared" si="5"/>
        <v>1</v>
      </c>
      <c r="V57" s="9" t="s">
        <v>47</v>
      </c>
      <c r="W57" s="8">
        <v>221.0</v>
      </c>
      <c r="X57" s="8" t="s">
        <v>2027</v>
      </c>
      <c r="Y57" s="10">
        <v>1.629809327763E12</v>
      </c>
      <c r="Z57" s="8" t="b">
        <f t="shared" si="6"/>
        <v>1</v>
      </c>
      <c r="AA57" s="9" t="s">
        <v>97</v>
      </c>
      <c r="AB57" s="8">
        <v>288.0</v>
      </c>
      <c r="AC57" s="8" t="s">
        <v>2032</v>
      </c>
      <c r="AD57" s="10">
        <v>1.629809998357E12</v>
      </c>
      <c r="AE57" s="8" t="b">
        <f t="shared" si="7"/>
        <v>1</v>
      </c>
      <c r="AF57" s="9" t="s">
        <v>203</v>
      </c>
      <c r="AG57" s="8">
        <v>3128.0</v>
      </c>
      <c r="AH57" s="8" t="s">
        <v>2036</v>
      </c>
      <c r="AI57" s="10">
        <v>1.629813904266E12</v>
      </c>
      <c r="AJ57" s="8" t="b">
        <f t="shared" si="8"/>
        <v>1</v>
      </c>
      <c r="AK57" s="9" t="s">
        <v>47</v>
      </c>
      <c r="AL57" s="8">
        <v>970.0</v>
      </c>
      <c r="AM57" s="8" t="s">
        <v>2037</v>
      </c>
      <c r="AN57" s="10">
        <v>1.629814445596E12</v>
      </c>
      <c r="AO57" s="8" t="b">
        <f t="shared" si="9"/>
        <v>1</v>
      </c>
      <c r="AP57" s="9" t="s">
        <v>47</v>
      </c>
      <c r="AQ57" s="8">
        <v>1502.0</v>
      </c>
      <c r="AR57" s="8" t="s">
        <v>2038</v>
      </c>
      <c r="AS57" s="10">
        <v>1.629814973723E12</v>
      </c>
    </row>
    <row r="58">
      <c r="A58" s="8" t="b">
        <f t="shared" si="1"/>
        <v>1</v>
      </c>
      <c r="B58" s="9" t="s">
        <v>97</v>
      </c>
      <c r="C58" s="8">
        <v>816.0</v>
      </c>
      <c r="D58" s="8" t="s">
        <v>2035</v>
      </c>
      <c r="E58" s="10">
        <v>1.629803369823E12</v>
      </c>
      <c r="F58" s="8" t="b">
        <f t="shared" si="2"/>
        <v>1</v>
      </c>
      <c r="G58" s="9" t="s">
        <v>60</v>
      </c>
      <c r="H58" s="8">
        <v>280.0</v>
      </c>
      <c r="I58" s="8" t="s">
        <v>2029</v>
      </c>
      <c r="J58" s="10">
        <v>1.629803960659E12</v>
      </c>
      <c r="K58" s="8" t="b">
        <f t="shared" si="3"/>
        <v>1</v>
      </c>
      <c r="L58" s="9" t="s">
        <v>47</v>
      </c>
      <c r="M58" s="8">
        <v>237.0</v>
      </c>
      <c r="N58" s="8" t="s">
        <v>2039</v>
      </c>
      <c r="O58" s="10">
        <v>1.629804433069E12</v>
      </c>
      <c r="P58" s="8" t="b">
        <f t="shared" si="4"/>
        <v>1</v>
      </c>
      <c r="Q58" s="9" t="s">
        <v>153</v>
      </c>
      <c r="R58" s="8">
        <v>278.0</v>
      </c>
      <c r="S58" s="8" t="s">
        <v>2040</v>
      </c>
      <c r="T58" s="10">
        <v>1.629808871088E12</v>
      </c>
      <c r="U58" s="8" t="b">
        <f t="shared" si="5"/>
        <v>1</v>
      </c>
      <c r="V58" s="9" t="s">
        <v>97</v>
      </c>
      <c r="W58" s="8">
        <v>239.0</v>
      </c>
      <c r="X58" s="8" t="s">
        <v>2041</v>
      </c>
      <c r="Y58" s="10">
        <v>1.629809328007E12</v>
      </c>
      <c r="Z58" s="8" t="b">
        <f t="shared" si="6"/>
        <v>1</v>
      </c>
      <c r="AA58" s="9" t="s">
        <v>60</v>
      </c>
      <c r="AB58" s="8">
        <v>251.0</v>
      </c>
      <c r="AC58" s="8" t="s">
        <v>2032</v>
      </c>
      <c r="AD58" s="10">
        <v>1.629809998605E12</v>
      </c>
      <c r="AE58" s="8" t="b">
        <f t="shared" si="7"/>
        <v>1</v>
      </c>
      <c r="AF58" s="9" t="s">
        <v>176</v>
      </c>
      <c r="AG58" s="8">
        <v>1039.0</v>
      </c>
      <c r="AH58" s="8" t="s">
        <v>2042</v>
      </c>
      <c r="AI58" s="10">
        <v>1.629813905305E12</v>
      </c>
      <c r="AJ58" s="8" t="b">
        <f t="shared" si="8"/>
        <v>1</v>
      </c>
      <c r="AK58" s="9" t="s">
        <v>237</v>
      </c>
      <c r="AL58" s="8">
        <v>217.0</v>
      </c>
      <c r="AM58" s="8" t="s">
        <v>2037</v>
      </c>
      <c r="AN58" s="10">
        <v>1.629814445814E12</v>
      </c>
      <c r="AO58" s="8" t="b">
        <f t="shared" si="9"/>
        <v>1</v>
      </c>
      <c r="AP58" s="9" t="s">
        <v>47</v>
      </c>
      <c r="AQ58" s="8">
        <v>838.0</v>
      </c>
      <c r="AR58" s="8" t="s">
        <v>2043</v>
      </c>
      <c r="AS58" s="10">
        <v>1.629814974562E12</v>
      </c>
    </row>
    <row r="59">
      <c r="A59" s="8" t="b">
        <f t="shared" si="1"/>
        <v>1</v>
      </c>
      <c r="B59" s="9" t="s">
        <v>60</v>
      </c>
      <c r="C59" s="8">
        <v>243.0</v>
      </c>
      <c r="D59" s="8" t="s">
        <v>2044</v>
      </c>
      <c r="E59" s="10">
        <v>1.629803370065E12</v>
      </c>
      <c r="F59" s="8" t="b">
        <f t="shared" si="2"/>
        <v>1</v>
      </c>
      <c r="G59" s="9" t="s">
        <v>47</v>
      </c>
      <c r="H59" s="8">
        <v>412.0</v>
      </c>
      <c r="I59" s="8" t="s">
        <v>2045</v>
      </c>
      <c r="J59" s="10">
        <v>1.629803961069E12</v>
      </c>
      <c r="K59" s="8" t="b">
        <f t="shared" si="3"/>
        <v>1</v>
      </c>
      <c r="L59" s="9" t="s">
        <v>97</v>
      </c>
      <c r="M59" s="8">
        <v>282.0</v>
      </c>
      <c r="N59" s="8" t="s">
        <v>2039</v>
      </c>
      <c r="O59" s="10">
        <v>1.62980443335E12</v>
      </c>
      <c r="P59" s="8" t="b">
        <f t="shared" si="4"/>
        <v>1</v>
      </c>
      <c r="Q59" s="9" t="s">
        <v>47</v>
      </c>
      <c r="R59" s="8">
        <v>292.0</v>
      </c>
      <c r="S59" s="8" t="s">
        <v>2040</v>
      </c>
      <c r="T59" s="10">
        <v>1.629808871394E12</v>
      </c>
      <c r="U59" s="8" t="b">
        <f t="shared" si="5"/>
        <v>1</v>
      </c>
      <c r="V59" s="9" t="s">
        <v>60</v>
      </c>
      <c r="W59" s="8">
        <v>251.0</v>
      </c>
      <c r="X59" s="8" t="s">
        <v>2041</v>
      </c>
      <c r="Y59" s="10">
        <v>1.629809328254E12</v>
      </c>
      <c r="Z59" s="8" t="b">
        <f t="shared" si="6"/>
        <v>1</v>
      </c>
      <c r="AA59" s="9" t="s">
        <v>47</v>
      </c>
      <c r="AB59" s="8">
        <v>598.0</v>
      </c>
      <c r="AC59" s="8" t="s">
        <v>2046</v>
      </c>
      <c r="AD59" s="10">
        <v>1.629809999206E12</v>
      </c>
      <c r="AE59" s="8" t="b">
        <f t="shared" si="7"/>
        <v>1</v>
      </c>
      <c r="AF59" s="9" t="s">
        <v>203</v>
      </c>
      <c r="AG59" s="8">
        <v>299.0</v>
      </c>
      <c r="AH59" s="8" t="s">
        <v>2042</v>
      </c>
      <c r="AI59" s="10">
        <v>1.629813905607E12</v>
      </c>
      <c r="AJ59" s="8" t="b">
        <f t="shared" si="8"/>
        <v>1</v>
      </c>
      <c r="AK59" s="9" t="s">
        <v>106</v>
      </c>
      <c r="AL59" s="8">
        <v>1338.0</v>
      </c>
      <c r="AM59" s="8" t="s">
        <v>2047</v>
      </c>
      <c r="AN59" s="10">
        <v>1.629814447156E12</v>
      </c>
      <c r="AO59" s="8" t="b">
        <f t="shared" si="9"/>
        <v>1</v>
      </c>
      <c r="AP59" s="9" t="s">
        <v>47</v>
      </c>
      <c r="AQ59" s="8">
        <v>215.0</v>
      </c>
      <c r="AR59" s="8" t="s">
        <v>2043</v>
      </c>
      <c r="AS59" s="10">
        <v>1.629814974776E12</v>
      </c>
    </row>
    <row r="60">
      <c r="A60" s="8" t="b">
        <f t="shared" si="1"/>
        <v>1</v>
      </c>
      <c r="B60" s="9" t="s">
        <v>47</v>
      </c>
      <c r="C60" s="8">
        <v>457.0</v>
      </c>
      <c r="D60" s="8" t="s">
        <v>2044</v>
      </c>
      <c r="E60" s="10">
        <v>1.629803370523E12</v>
      </c>
      <c r="F60" s="8" t="b">
        <f t="shared" si="2"/>
        <v>1</v>
      </c>
      <c r="G60" s="9" t="s">
        <v>220</v>
      </c>
      <c r="H60" s="8">
        <v>782.0</v>
      </c>
      <c r="I60" s="8" t="s">
        <v>2045</v>
      </c>
      <c r="J60" s="10">
        <v>1.629803961853E12</v>
      </c>
      <c r="K60" s="8" t="b">
        <f t="shared" si="3"/>
        <v>1</v>
      </c>
      <c r="L60" s="9" t="s">
        <v>62</v>
      </c>
      <c r="M60" s="8">
        <v>341.0</v>
      </c>
      <c r="N60" s="8" t="s">
        <v>2039</v>
      </c>
      <c r="O60" s="10">
        <v>1.629804433692E12</v>
      </c>
      <c r="P60" s="8" t="b">
        <f t="shared" si="4"/>
        <v>1</v>
      </c>
      <c r="Q60" s="9" t="s">
        <v>106</v>
      </c>
      <c r="R60" s="8">
        <v>4209.0</v>
      </c>
      <c r="S60" s="8" t="s">
        <v>2048</v>
      </c>
      <c r="T60" s="10">
        <v>1.629808875584E12</v>
      </c>
      <c r="U60" s="8" t="b">
        <f t="shared" si="5"/>
        <v>1</v>
      </c>
      <c r="V60" s="9" t="s">
        <v>47</v>
      </c>
      <c r="W60" s="8">
        <v>275.0</v>
      </c>
      <c r="X60" s="8" t="s">
        <v>2041</v>
      </c>
      <c r="Y60" s="10">
        <v>1.629809328538E12</v>
      </c>
      <c r="Z60" s="8" t="b">
        <f t="shared" si="6"/>
        <v>1</v>
      </c>
      <c r="AA60" s="9" t="s">
        <v>170</v>
      </c>
      <c r="AB60" s="8">
        <v>1358.0</v>
      </c>
      <c r="AC60" s="8" t="s">
        <v>2049</v>
      </c>
      <c r="AD60" s="10">
        <v>1.629810000566E12</v>
      </c>
      <c r="AE60" s="8" t="b">
        <f t="shared" si="7"/>
        <v>1</v>
      </c>
      <c r="AF60" s="9" t="s">
        <v>188</v>
      </c>
      <c r="AG60" s="8">
        <v>88.0</v>
      </c>
      <c r="AH60" s="8" t="s">
        <v>2042</v>
      </c>
      <c r="AI60" s="10">
        <v>1.629813905705E12</v>
      </c>
      <c r="AJ60" s="8" t="b">
        <f t="shared" si="8"/>
        <v>1</v>
      </c>
      <c r="AK60" s="9" t="s">
        <v>37</v>
      </c>
      <c r="AL60" s="8">
        <v>253.0</v>
      </c>
      <c r="AM60" s="8" t="s">
        <v>2047</v>
      </c>
      <c r="AN60" s="10">
        <v>1.629814447405E12</v>
      </c>
      <c r="AO60" s="8" t="b">
        <f t="shared" si="9"/>
        <v>1</v>
      </c>
      <c r="AP60" s="9" t="s">
        <v>47</v>
      </c>
      <c r="AQ60" s="8">
        <v>226.0</v>
      </c>
      <c r="AR60" s="8" t="s">
        <v>2050</v>
      </c>
      <c r="AS60" s="10">
        <v>1.629814975005E12</v>
      </c>
    </row>
    <row r="61">
      <c r="A61" s="8" t="b">
        <f t="shared" si="1"/>
        <v>1</v>
      </c>
      <c r="B61" s="9" t="s">
        <v>153</v>
      </c>
      <c r="C61" s="8">
        <v>1283.0</v>
      </c>
      <c r="D61" s="8" t="s">
        <v>2051</v>
      </c>
      <c r="E61" s="10">
        <v>1.629803371812E12</v>
      </c>
      <c r="F61" s="8" t="b">
        <f t="shared" si="2"/>
        <v>1</v>
      </c>
      <c r="G61" s="9" t="s">
        <v>218</v>
      </c>
      <c r="H61" s="8">
        <v>1061.0</v>
      </c>
      <c r="I61" s="8" t="s">
        <v>2052</v>
      </c>
      <c r="J61" s="10">
        <v>1.629803962913E12</v>
      </c>
      <c r="K61" s="8" t="b">
        <f t="shared" si="3"/>
        <v>1</v>
      </c>
      <c r="L61" s="9" t="s">
        <v>47</v>
      </c>
      <c r="M61" s="8">
        <v>573.0</v>
      </c>
      <c r="N61" s="8" t="s">
        <v>2053</v>
      </c>
      <c r="O61" s="10">
        <v>1.629804434263E12</v>
      </c>
      <c r="P61" s="8" t="b">
        <f t="shared" si="4"/>
        <v>1</v>
      </c>
      <c r="Q61" s="9" t="s">
        <v>37</v>
      </c>
      <c r="R61" s="8">
        <v>285.0</v>
      </c>
      <c r="S61" s="8" t="s">
        <v>2048</v>
      </c>
      <c r="T61" s="10">
        <v>1.629808875872E12</v>
      </c>
      <c r="U61" s="8" t="b">
        <f t="shared" si="5"/>
        <v>1</v>
      </c>
      <c r="V61" s="9" t="s">
        <v>153</v>
      </c>
      <c r="W61" s="8">
        <v>587.0</v>
      </c>
      <c r="X61" s="8" t="s">
        <v>2054</v>
      </c>
      <c r="Y61" s="10">
        <v>1.629809329116E12</v>
      </c>
      <c r="Z61" s="8" t="b">
        <f t="shared" si="6"/>
        <v>1</v>
      </c>
      <c r="AA61" s="9" t="s">
        <v>218</v>
      </c>
      <c r="AB61" s="8">
        <v>1951.0</v>
      </c>
      <c r="AC61" s="8" t="s">
        <v>2055</v>
      </c>
      <c r="AD61" s="10">
        <v>1.629810002514E12</v>
      </c>
      <c r="AE61" s="8" t="b">
        <f t="shared" si="7"/>
        <v>1</v>
      </c>
      <c r="AF61" s="9" t="s">
        <v>47</v>
      </c>
      <c r="AG61" s="8">
        <v>392.0</v>
      </c>
      <c r="AH61" s="8" t="s">
        <v>2056</v>
      </c>
      <c r="AI61" s="10">
        <v>1.629813906082E12</v>
      </c>
      <c r="AJ61" s="8" t="b">
        <f t="shared" si="8"/>
        <v>1</v>
      </c>
      <c r="AK61" s="9" t="s">
        <v>47</v>
      </c>
      <c r="AL61" s="8">
        <v>303.0</v>
      </c>
      <c r="AM61" s="8" t="s">
        <v>2047</v>
      </c>
      <c r="AN61" s="10">
        <v>1.629814447703E12</v>
      </c>
      <c r="AO61" s="8" t="b">
        <f t="shared" si="9"/>
        <v>1</v>
      </c>
      <c r="AP61" s="9" t="s">
        <v>195</v>
      </c>
      <c r="AQ61" s="8">
        <v>1321.0</v>
      </c>
      <c r="AR61" s="8" t="s">
        <v>2057</v>
      </c>
      <c r="AS61" s="10">
        <v>1.629814976328E12</v>
      </c>
    </row>
    <row r="62">
      <c r="A62" s="8" t="b">
        <f t="shared" si="1"/>
        <v>1</v>
      </c>
      <c r="B62" s="9" t="s">
        <v>218</v>
      </c>
      <c r="C62" s="8">
        <v>1590.0</v>
      </c>
      <c r="D62" s="8" t="s">
        <v>2058</v>
      </c>
      <c r="E62" s="10">
        <v>1.629803373395E12</v>
      </c>
      <c r="F62" s="8" t="b">
        <f t="shared" si="2"/>
        <v>1</v>
      </c>
      <c r="G62" s="9" t="s">
        <v>145</v>
      </c>
      <c r="H62" s="8">
        <v>260.0</v>
      </c>
      <c r="I62" s="8" t="s">
        <v>2059</v>
      </c>
      <c r="J62" s="10">
        <v>1.629803963173E12</v>
      </c>
      <c r="K62" s="8" t="b">
        <f t="shared" si="3"/>
        <v>1</v>
      </c>
      <c r="L62" s="9" t="s">
        <v>220</v>
      </c>
      <c r="M62" s="8">
        <v>447.0</v>
      </c>
      <c r="N62" s="8" t="s">
        <v>2053</v>
      </c>
      <c r="O62" s="10">
        <v>1.629804434711E12</v>
      </c>
      <c r="P62" s="8" t="b">
        <f t="shared" si="4"/>
        <v>1</v>
      </c>
      <c r="Q62" s="9" t="s">
        <v>47</v>
      </c>
      <c r="R62" s="8">
        <v>615.0</v>
      </c>
      <c r="S62" s="8" t="s">
        <v>2060</v>
      </c>
      <c r="T62" s="10">
        <v>1.629808876487E12</v>
      </c>
      <c r="U62" s="8" t="b">
        <f t="shared" si="5"/>
        <v>1</v>
      </c>
      <c r="V62" s="9" t="s">
        <v>218</v>
      </c>
      <c r="W62" s="8">
        <v>1316.0</v>
      </c>
      <c r="X62" s="8" t="s">
        <v>2061</v>
      </c>
      <c r="Y62" s="10">
        <v>1.629809330433E12</v>
      </c>
      <c r="Z62" s="8" t="b">
        <f t="shared" si="6"/>
        <v>1</v>
      </c>
      <c r="AA62" s="9" t="s">
        <v>145</v>
      </c>
      <c r="AB62" s="8">
        <v>282.0</v>
      </c>
      <c r="AC62" s="8" t="s">
        <v>2055</v>
      </c>
      <c r="AD62" s="10">
        <v>1.629810002799E12</v>
      </c>
      <c r="AE62" s="8" t="b">
        <f t="shared" si="7"/>
        <v>1</v>
      </c>
      <c r="AF62" s="9" t="s">
        <v>2062</v>
      </c>
      <c r="AG62" s="8">
        <v>596.0</v>
      </c>
      <c r="AH62" s="8" t="s">
        <v>2056</v>
      </c>
      <c r="AI62" s="10">
        <v>1.629813906693E12</v>
      </c>
      <c r="AJ62" s="8" t="b">
        <f t="shared" si="8"/>
        <v>1</v>
      </c>
      <c r="AK62" s="9" t="s">
        <v>151</v>
      </c>
      <c r="AL62" s="8">
        <v>5755.0</v>
      </c>
      <c r="AM62" s="8" t="s">
        <v>2063</v>
      </c>
      <c r="AN62" s="10">
        <v>1.629814453466E12</v>
      </c>
      <c r="AO62" s="8" t="b">
        <f t="shared" si="9"/>
        <v>1</v>
      </c>
      <c r="AP62" s="9" t="s">
        <v>62</v>
      </c>
      <c r="AQ62" s="8">
        <v>227.0</v>
      </c>
      <c r="AR62" s="8" t="s">
        <v>2057</v>
      </c>
      <c r="AS62" s="10">
        <v>1.629814976559E12</v>
      </c>
    </row>
    <row r="63">
      <c r="A63" s="8" t="b">
        <f t="shared" si="1"/>
        <v>1</v>
      </c>
      <c r="B63" s="9" t="s">
        <v>151</v>
      </c>
      <c r="C63" s="8">
        <v>1046.0</v>
      </c>
      <c r="D63" s="8" t="s">
        <v>2064</v>
      </c>
      <c r="E63" s="10">
        <v>1.629803374455E12</v>
      </c>
      <c r="F63" s="8" t="b">
        <f t="shared" si="2"/>
        <v>1</v>
      </c>
      <c r="G63" s="9" t="s">
        <v>188</v>
      </c>
      <c r="H63" s="8">
        <v>61.0</v>
      </c>
      <c r="I63" s="8" t="s">
        <v>2059</v>
      </c>
      <c r="J63" s="10">
        <v>1.629803963235E12</v>
      </c>
      <c r="K63" s="8" t="b">
        <f t="shared" si="3"/>
        <v>1</v>
      </c>
      <c r="L63" s="9" t="s">
        <v>218</v>
      </c>
      <c r="M63" s="8">
        <v>1356.0</v>
      </c>
      <c r="N63" s="8" t="s">
        <v>2065</v>
      </c>
      <c r="O63" s="10">
        <v>1.629804436068E12</v>
      </c>
      <c r="P63" s="8" t="b">
        <f t="shared" si="4"/>
        <v>1</v>
      </c>
      <c r="Q63" s="9" t="s">
        <v>203</v>
      </c>
      <c r="R63" s="8">
        <v>2505.0</v>
      </c>
      <c r="S63" s="8" t="s">
        <v>2066</v>
      </c>
      <c r="T63" s="10">
        <v>1.629808879006E12</v>
      </c>
      <c r="U63" s="8" t="b">
        <f t="shared" si="5"/>
        <v>1</v>
      </c>
      <c r="V63" s="9" t="s">
        <v>145</v>
      </c>
      <c r="W63" s="8">
        <v>284.0</v>
      </c>
      <c r="X63" s="8" t="s">
        <v>2061</v>
      </c>
      <c r="Y63" s="10">
        <v>1.62980933073E12</v>
      </c>
      <c r="Z63" s="8" t="b">
        <f t="shared" si="6"/>
        <v>1</v>
      </c>
      <c r="AA63" s="9" t="s">
        <v>188</v>
      </c>
      <c r="AB63" s="8">
        <v>79.0</v>
      </c>
      <c r="AC63" s="8" t="s">
        <v>2055</v>
      </c>
      <c r="AD63" s="10">
        <v>1.629810002879E12</v>
      </c>
      <c r="AE63" s="8" t="b">
        <f t="shared" si="7"/>
        <v>0</v>
      </c>
      <c r="AF63" s="9" t="s">
        <v>2067</v>
      </c>
      <c r="AG63" s="8">
        <v>1924.0</v>
      </c>
      <c r="AH63" s="8" t="s">
        <v>2068</v>
      </c>
      <c r="AI63" s="10">
        <v>1.629813908618E12</v>
      </c>
      <c r="AJ63" s="8" t="b">
        <f t="shared" si="8"/>
        <v>1</v>
      </c>
      <c r="AK63" s="9" t="s">
        <v>176</v>
      </c>
      <c r="AL63" s="8">
        <v>1282.0</v>
      </c>
      <c r="AM63" s="8" t="s">
        <v>2069</v>
      </c>
      <c r="AN63" s="10">
        <v>1.629814454744E12</v>
      </c>
      <c r="AO63" s="8" t="b">
        <f t="shared" si="9"/>
        <v>1</v>
      </c>
      <c r="AP63" s="9" t="s">
        <v>47</v>
      </c>
      <c r="AQ63" s="8">
        <v>237.0</v>
      </c>
      <c r="AR63" s="8" t="s">
        <v>2057</v>
      </c>
      <c r="AS63" s="10">
        <v>1.629814976789E12</v>
      </c>
    </row>
    <row r="64">
      <c r="A64" s="8" t="b">
        <f t="shared" si="1"/>
        <v>1</v>
      </c>
      <c r="B64" s="9" t="s">
        <v>188</v>
      </c>
      <c r="C64" s="8">
        <v>60.0</v>
      </c>
      <c r="D64" s="8" t="s">
        <v>2064</v>
      </c>
      <c r="E64" s="10">
        <v>1.629803374505E12</v>
      </c>
      <c r="F64" s="8" t="b">
        <f t="shared" si="2"/>
        <v>1</v>
      </c>
      <c r="G64" s="9" t="s">
        <v>233</v>
      </c>
      <c r="H64" s="8">
        <v>563.0</v>
      </c>
      <c r="I64" s="8" t="s">
        <v>2059</v>
      </c>
      <c r="J64" s="10">
        <v>1.629803963797E12</v>
      </c>
      <c r="K64" s="8" t="b">
        <f t="shared" si="3"/>
        <v>1</v>
      </c>
      <c r="L64" s="9" t="s">
        <v>151</v>
      </c>
      <c r="M64" s="8">
        <v>251.0</v>
      </c>
      <c r="N64" s="8" t="s">
        <v>2065</v>
      </c>
      <c r="O64" s="10">
        <v>1.629804436332E12</v>
      </c>
      <c r="P64" s="8" t="b">
        <f t="shared" si="4"/>
        <v>1</v>
      </c>
      <c r="Q64" s="9" t="s">
        <v>47</v>
      </c>
      <c r="R64" s="8">
        <v>195.0</v>
      </c>
      <c r="S64" s="8" t="s">
        <v>2066</v>
      </c>
      <c r="T64" s="10">
        <v>1.629808879185E12</v>
      </c>
      <c r="U64" s="8" t="b">
        <f t="shared" si="5"/>
        <v>1</v>
      </c>
      <c r="V64" s="9" t="s">
        <v>188</v>
      </c>
      <c r="W64" s="8">
        <v>69.0</v>
      </c>
      <c r="X64" s="8" t="s">
        <v>2061</v>
      </c>
      <c r="Y64" s="10">
        <v>1.629809330797E12</v>
      </c>
      <c r="Z64" s="8" t="b">
        <f t="shared" si="6"/>
        <v>1</v>
      </c>
      <c r="AA64" s="9" t="s">
        <v>47</v>
      </c>
      <c r="AB64" s="8">
        <v>312.0</v>
      </c>
      <c r="AC64" s="8" t="s">
        <v>2070</v>
      </c>
      <c r="AD64" s="10">
        <v>1.629810003186E12</v>
      </c>
      <c r="AE64" s="8" t="b">
        <f t="shared" si="7"/>
        <v>0</v>
      </c>
      <c r="AF64" s="9" t="s">
        <v>137</v>
      </c>
      <c r="AG64" s="8">
        <v>232.0</v>
      </c>
      <c r="AH64" s="8" t="s">
        <v>2068</v>
      </c>
      <c r="AI64" s="10">
        <v>1.629813908847E12</v>
      </c>
      <c r="AJ64" s="8" t="b">
        <f t="shared" si="8"/>
        <v>1</v>
      </c>
      <c r="AK64" s="9" t="s">
        <v>142</v>
      </c>
      <c r="AL64" s="8">
        <v>292.0</v>
      </c>
      <c r="AM64" s="8" t="s">
        <v>2071</v>
      </c>
      <c r="AN64" s="10">
        <v>1.629814455037E12</v>
      </c>
      <c r="AO64" s="8" t="b">
        <f t="shared" si="9"/>
        <v>1</v>
      </c>
      <c r="AP64" s="9" t="s">
        <v>97</v>
      </c>
      <c r="AQ64" s="8">
        <v>340.0</v>
      </c>
      <c r="AR64" s="8" t="s">
        <v>2072</v>
      </c>
      <c r="AS64" s="10">
        <v>1.629814977131E12</v>
      </c>
    </row>
    <row r="65">
      <c r="A65" s="8" t="b">
        <f t="shared" si="1"/>
        <v>1</v>
      </c>
      <c r="B65" s="9" t="s">
        <v>233</v>
      </c>
      <c r="C65" s="8">
        <v>787.0</v>
      </c>
      <c r="D65" s="8" t="s">
        <v>2073</v>
      </c>
      <c r="E65" s="10">
        <v>1.629803375291E12</v>
      </c>
      <c r="J65" s="13"/>
      <c r="K65" s="8" t="b">
        <f t="shared" si="3"/>
        <v>1</v>
      </c>
      <c r="L65" s="9" t="s">
        <v>188</v>
      </c>
      <c r="M65" s="8">
        <v>87.0</v>
      </c>
      <c r="N65" s="8" t="s">
        <v>2065</v>
      </c>
      <c r="O65" s="10">
        <v>1.629804436414E12</v>
      </c>
      <c r="P65" s="8" t="b">
        <f t="shared" si="4"/>
        <v>1</v>
      </c>
      <c r="Q65" s="9" t="s">
        <v>146</v>
      </c>
      <c r="R65" s="8">
        <v>174.0</v>
      </c>
      <c r="S65" s="8" t="s">
        <v>2066</v>
      </c>
      <c r="T65" s="10">
        <v>1.629808879362E12</v>
      </c>
      <c r="U65" s="8" t="b">
        <f t="shared" si="5"/>
        <v>1</v>
      </c>
      <c r="V65" s="9" t="s">
        <v>233</v>
      </c>
      <c r="W65" s="8">
        <v>1216.0</v>
      </c>
      <c r="X65" s="8" t="s">
        <v>2074</v>
      </c>
      <c r="Y65" s="10">
        <v>1.629809332004E12</v>
      </c>
      <c r="Z65" s="8" t="b">
        <f t="shared" si="6"/>
        <v>1</v>
      </c>
      <c r="AA65" s="9" t="s">
        <v>188</v>
      </c>
      <c r="AB65" s="8">
        <v>430.0</v>
      </c>
      <c r="AC65" s="8" t="s">
        <v>2070</v>
      </c>
      <c r="AD65" s="10">
        <v>1.629810003618E12</v>
      </c>
      <c r="AE65" s="8" t="b">
        <f t="shared" si="7"/>
        <v>0</v>
      </c>
      <c r="AF65" s="9" t="s">
        <v>2067</v>
      </c>
      <c r="AG65" s="8">
        <v>469.0</v>
      </c>
      <c r="AH65" s="8" t="s">
        <v>2075</v>
      </c>
      <c r="AI65" s="10">
        <v>1.629813909321E12</v>
      </c>
      <c r="AJ65" s="8" t="b">
        <f t="shared" si="8"/>
        <v>1</v>
      </c>
      <c r="AK65" s="9" t="s">
        <v>188</v>
      </c>
      <c r="AL65" s="8">
        <v>93.0</v>
      </c>
      <c r="AM65" s="8" t="s">
        <v>2071</v>
      </c>
      <c r="AN65" s="10">
        <v>1.629814455134E12</v>
      </c>
      <c r="AO65" s="8" t="b">
        <f t="shared" si="9"/>
        <v>1</v>
      </c>
      <c r="AP65" s="9" t="s">
        <v>60</v>
      </c>
      <c r="AQ65" s="8">
        <v>243.0</v>
      </c>
      <c r="AR65" s="8" t="s">
        <v>2072</v>
      </c>
      <c r="AS65" s="10">
        <v>1.62981497737E12</v>
      </c>
    </row>
    <row r="66">
      <c r="E66" s="13"/>
      <c r="J66" s="13"/>
      <c r="K66" s="8" t="b">
        <f t="shared" si="3"/>
        <v>1</v>
      </c>
      <c r="L66" s="9" t="s">
        <v>233</v>
      </c>
      <c r="M66" s="8">
        <v>601.0</v>
      </c>
      <c r="N66" s="8" t="s">
        <v>2076</v>
      </c>
      <c r="O66" s="10">
        <v>1.629804437006E12</v>
      </c>
      <c r="P66" s="8" t="b">
        <f t="shared" si="4"/>
        <v>1</v>
      </c>
      <c r="Q66" s="9" t="s">
        <v>176</v>
      </c>
      <c r="R66" s="8">
        <v>2027.0</v>
      </c>
      <c r="S66" s="8" t="s">
        <v>2077</v>
      </c>
      <c r="T66" s="10">
        <v>1.629808881389E12</v>
      </c>
      <c r="Y66" s="13"/>
      <c r="Z66" s="8" t="b">
        <f t="shared" si="6"/>
        <v>1</v>
      </c>
      <c r="AA66" s="9" t="s">
        <v>233</v>
      </c>
      <c r="AB66" s="8">
        <v>360.0</v>
      </c>
      <c r="AC66" s="8" t="s">
        <v>2070</v>
      </c>
      <c r="AD66" s="10">
        <v>1.629810003976E12</v>
      </c>
      <c r="AE66" s="8" t="b">
        <f t="shared" si="7"/>
        <v>1</v>
      </c>
      <c r="AF66" s="9" t="s">
        <v>2062</v>
      </c>
      <c r="AG66" s="8">
        <v>142.0</v>
      </c>
      <c r="AH66" s="8" t="s">
        <v>2075</v>
      </c>
      <c r="AI66" s="10">
        <v>1.629813909446E12</v>
      </c>
      <c r="AJ66" s="8" t="b">
        <f t="shared" si="8"/>
        <v>1</v>
      </c>
      <c r="AK66" s="9" t="s">
        <v>142</v>
      </c>
      <c r="AL66" s="8">
        <v>722.0</v>
      </c>
      <c r="AM66" s="8" t="s">
        <v>2071</v>
      </c>
      <c r="AN66" s="10">
        <v>1.629814455868E12</v>
      </c>
      <c r="AO66" s="8" t="b">
        <f t="shared" si="9"/>
        <v>1</v>
      </c>
      <c r="AP66" s="9" t="s">
        <v>47</v>
      </c>
      <c r="AQ66" s="8">
        <v>299.0</v>
      </c>
      <c r="AR66" s="8" t="s">
        <v>2072</v>
      </c>
      <c r="AS66" s="10">
        <v>1.629814977671E12</v>
      </c>
    </row>
    <row r="67">
      <c r="E67" s="13"/>
      <c r="J67" s="13"/>
      <c r="O67" s="13"/>
      <c r="P67" s="8" t="b">
        <f t="shared" si="4"/>
        <v>1</v>
      </c>
      <c r="Q67" s="9" t="s">
        <v>145</v>
      </c>
      <c r="R67" s="8">
        <v>633.0</v>
      </c>
      <c r="S67" s="8" t="s">
        <v>2078</v>
      </c>
      <c r="T67" s="10">
        <v>1.629808882022E12</v>
      </c>
      <c r="Y67" s="13"/>
      <c r="AD67" s="13"/>
      <c r="AE67" s="8" t="b">
        <f t="shared" si="7"/>
        <v>1</v>
      </c>
      <c r="AF67" s="9" t="s">
        <v>47</v>
      </c>
      <c r="AG67" s="8">
        <v>226.0</v>
      </c>
      <c r="AH67" s="8" t="s">
        <v>2075</v>
      </c>
      <c r="AI67" s="10">
        <v>1.629813909673E12</v>
      </c>
      <c r="AJ67" s="8" t="b">
        <f t="shared" si="8"/>
        <v>1</v>
      </c>
      <c r="AK67" s="9" t="s">
        <v>176</v>
      </c>
      <c r="AL67" s="8">
        <v>166.0</v>
      </c>
      <c r="AM67" s="8" t="s">
        <v>2079</v>
      </c>
      <c r="AN67" s="10">
        <v>1.629814456017E12</v>
      </c>
      <c r="AO67" s="8" t="b">
        <f t="shared" si="9"/>
        <v>1</v>
      </c>
      <c r="AP67" s="9" t="s">
        <v>149</v>
      </c>
      <c r="AQ67" s="8">
        <v>1040.0</v>
      </c>
      <c r="AR67" s="8" t="s">
        <v>2080</v>
      </c>
      <c r="AS67" s="10">
        <v>1.629814978713E12</v>
      </c>
    </row>
    <row r="68">
      <c r="E68" s="13"/>
      <c r="J68" s="13"/>
      <c r="O68" s="13"/>
      <c r="P68" s="8" t="b">
        <f t="shared" si="4"/>
        <v>1</v>
      </c>
      <c r="Q68" s="9" t="s">
        <v>188</v>
      </c>
      <c r="R68" s="8">
        <v>61.0</v>
      </c>
      <c r="S68" s="8" t="s">
        <v>2078</v>
      </c>
      <c r="T68" s="10">
        <v>1.629808882084E12</v>
      </c>
      <c r="Y68" s="13"/>
      <c r="AD68" s="13"/>
      <c r="AE68" s="8" t="b">
        <f t="shared" si="7"/>
        <v>1</v>
      </c>
      <c r="AF68" s="9" t="s">
        <v>188</v>
      </c>
      <c r="AG68" s="8">
        <v>133.0</v>
      </c>
      <c r="AH68" s="8" t="s">
        <v>2075</v>
      </c>
      <c r="AI68" s="10">
        <v>1.629813909805E12</v>
      </c>
      <c r="AJ68" s="8" t="b">
        <f t="shared" si="8"/>
        <v>1</v>
      </c>
      <c r="AK68" s="9" t="s">
        <v>151</v>
      </c>
      <c r="AL68" s="8">
        <v>100.0</v>
      </c>
      <c r="AM68" s="8" t="s">
        <v>2079</v>
      </c>
      <c r="AN68" s="10">
        <v>1.629814456118E12</v>
      </c>
      <c r="AO68" s="8" t="b">
        <f t="shared" si="9"/>
        <v>1</v>
      </c>
      <c r="AP68" s="9" t="s">
        <v>218</v>
      </c>
      <c r="AQ68" s="8">
        <v>2208.0</v>
      </c>
      <c r="AR68" s="8" t="s">
        <v>2081</v>
      </c>
      <c r="AS68" s="10">
        <v>1.629814980919E12</v>
      </c>
    </row>
    <row r="69">
      <c r="E69" s="13"/>
      <c r="J69" s="13"/>
      <c r="O69" s="13"/>
      <c r="P69" s="8" t="b">
        <f t="shared" si="4"/>
        <v>1</v>
      </c>
      <c r="Q69" s="9" t="s">
        <v>47</v>
      </c>
      <c r="R69" s="8">
        <v>432.0</v>
      </c>
      <c r="S69" s="8" t="s">
        <v>2078</v>
      </c>
      <c r="T69" s="10">
        <v>1.629808882513E12</v>
      </c>
      <c r="Y69" s="13"/>
      <c r="AD69" s="13"/>
      <c r="AE69" s="8" t="b">
        <f t="shared" si="7"/>
        <v>1</v>
      </c>
      <c r="AF69" s="9" t="s">
        <v>47</v>
      </c>
      <c r="AG69" s="8">
        <v>721.0</v>
      </c>
      <c r="AH69" s="8" t="s">
        <v>2082</v>
      </c>
      <c r="AI69" s="10">
        <v>1.629813910526E12</v>
      </c>
      <c r="AJ69" s="8" t="b">
        <f t="shared" si="8"/>
        <v>1</v>
      </c>
      <c r="AK69" s="9" t="s">
        <v>47</v>
      </c>
      <c r="AL69" s="8">
        <v>110.0</v>
      </c>
      <c r="AM69" s="8" t="s">
        <v>2079</v>
      </c>
      <c r="AN69" s="10">
        <v>1.629814456226E12</v>
      </c>
      <c r="AO69" s="8" t="b">
        <f t="shared" si="9"/>
        <v>1</v>
      </c>
      <c r="AP69" s="9" t="s">
        <v>145</v>
      </c>
      <c r="AQ69" s="8">
        <v>259.0</v>
      </c>
      <c r="AR69" s="8" t="s">
        <v>2083</v>
      </c>
      <c r="AS69" s="10">
        <v>1.629814981179E12</v>
      </c>
    </row>
    <row r="70">
      <c r="E70" s="13"/>
      <c r="J70" s="13"/>
      <c r="O70" s="13"/>
      <c r="P70" s="8" t="b">
        <f t="shared" si="4"/>
        <v>1</v>
      </c>
      <c r="Q70" s="9" t="s">
        <v>195</v>
      </c>
      <c r="R70" s="8">
        <v>1180.0</v>
      </c>
      <c r="S70" s="8" t="s">
        <v>2084</v>
      </c>
      <c r="T70" s="10">
        <v>1.629808883692E12</v>
      </c>
      <c r="Y70" s="13"/>
      <c r="AD70" s="13"/>
      <c r="AE70" s="8" t="b">
        <f t="shared" si="7"/>
        <v>1</v>
      </c>
      <c r="AF70" s="9" t="s">
        <v>97</v>
      </c>
      <c r="AG70" s="8">
        <v>1068.0</v>
      </c>
      <c r="AH70" s="8" t="s">
        <v>2085</v>
      </c>
      <c r="AI70" s="10">
        <v>1.629813911595E12</v>
      </c>
      <c r="AJ70" s="8" t="b">
        <f t="shared" si="8"/>
        <v>1</v>
      </c>
      <c r="AK70" s="9" t="s">
        <v>37</v>
      </c>
      <c r="AL70" s="8">
        <v>142.0</v>
      </c>
      <c r="AM70" s="8" t="s">
        <v>2079</v>
      </c>
      <c r="AN70" s="10">
        <v>1.629814456369E12</v>
      </c>
      <c r="AO70" s="8" t="b">
        <f t="shared" si="9"/>
        <v>1</v>
      </c>
      <c r="AP70" s="9" t="s">
        <v>188</v>
      </c>
      <c r="AQ70" s="8">
        <v>79.0</v>
      </c>
      <c r="AR70" s="8" t="s">
        <v>2083</v>
      </c>
      <c r="AS70" s="10">
        <v>1.62981498126E12</v>
      </c>
    </row>
    <row r="71">
      <c r="E71" s="13"/>
      <c r="J71" s="13"/>
      <c r="O71" s="13"/>
      <c r="P71" s="8" t="b">
        <f t="shared" si="4"/>
        <v>1</v>
      </c>
      <c r="Q71" s="9" t="s">
        <v>62</v>
      </c>
      <c r="R71" s="8">
        <v>174.0</v>
      </c>
      <c r="S71" s="8" t="s">
        <v>2084</v>
      </c>
      <c r="T71" s="10">
        <v>1.62980888388E12</v>
      </c>
      <c r="Y71" s="13"/>
      <c r="AD71" s="13"/>
      <c r="AE71" s="8" t="b">
        <f t="shared" si="7"/>
        <v>1</v>
      </c>
      <c r="AF71" s="9" t="s">
        <v>60</v>
      </c>
      <c r="AG71" s="8">
        <v>227.0</v>
      </c>
      <c r="AH71" s="8" t="s">
        <v>2085</v>
      </c>
      <c r="AI71" s="10">
        <v>1.629813911821E12</v>
      </c>
      <c r="AJ71" s="8" t="b">
        <f t="shared" si="8"/>
        <v>1</v>
      </c>
      <c r="AK71" s="9" t="s">
        <v>106</v>
      </c>
      <c r="AL71" s="8">
        <v>107.0</v>
      </c>
      <c r="AM71" s="8" t="s">
        <v>2079</v>
      </c>
      <c r="AN71" s="10">
        <v>1.629814456475E12</v>
      </c>
      <c r="AO71" s="8" t="b">
        <f t="shared" si="9"/>
        <v>1</v>
      </c>
      <c r="AP71" s="9" t="s">
        <v>233</v>
      </c>
      <c r="AQ71" s="8">
        <v>780.0</v>
      </c>
      <c r="AR71" s="8" t="s">
        <v>2086</v>
      </c>
      <c r="AS71" s="10">
        <v>1.629814982036E12</v>
      </c>
    </row>
    <row r="72">
      <c r="E72" s="13"/>
      <c r="J72" s="13"/>
      <c r="O72" s="13"/>
      <c r="P72" s="8" t="b">
        <f t="shared" si="4"/>
        <v>1</v>
      </c>
      <c r="Q72" s="9" t="s">
        <v>47</v>
      </c>
      <c r="R72" s="8">
        <v>198.0</v>
      </c>
      <c r="S72" s="8" t="s">
        <v>2087</v>
      </c>
      <c r="T72" s="10">
        <v>1.629808884064E12</v>
      </c>
      <c r="Y72" s="13"/>
      <c r="AD72" s="13"/>
      <c r="AE72" s="8" t="b">
        <f t="shared" si="7"/>
        <v>1</v>
      </c>
      <c r="AF72" s="9" t="s">
        <v>47</v>
      </c>
      <c r="AG72" s="8">
        <v>456.0</v>
      </c>
      <c r="AH72" s="8" t="s">
        <v>2088</v>
      </c>
      <c r="AI72" s="10">
        <v>1.629813912278E12</v>
      </c>
      <c r="AJ72" s="8" t="b">
        <f t="shared" si="8"/>
        <v>1</v>
      </c>
      <c r="AK72" s="9" t="s">
        <v>237</v>
      </c>
      <c r="AL72" s="8">
        <v>463.0</v>
      </c>
      <c r="AM72" s="8" t="s">
        <v>2079</v>
      </c>
      <c r="AN72" s="10">
        <v>1.629814456939E12</v>
      </c>
      <c r="AS72" s="13"/>
    </row>
    <row r="73">
      <c r="E73" s="13"/>
      <c r="J73" s="13"/>
      <c r="O73" s="13"/>
      <c r="P73" s="8" t="b">
        <f t="shared" si="4"/>
        <v>1</v>
      </c>
      <c r="Q73" s="9" t="s">
        <v>97</v>
      </c>
      <c r="R73" s="8">
        <v>256.0</v>
      </c>
      <c r="S73" s="8" t="s">
        <v>2087</v>
      </c>
      <c r="T73" s="10">
        <v>1.629808884321E12</v>
      </c>
      <c r="Y73" s="13"/>
      <c r="AD73" s="13"/>
      <c r="AE73" s="8" t="b">
        <f t="shared" si="7"/>
        <v>1</v>
      </c>
      <c r="AF73" s="9" t="s">
        <v>220</v>
      </c>
      <c r="AG73" s="8">
        <v>1001.0</v>
      </c>
      <c r="AH73" s="8" t="s">
        <v>2089</v>
      </c>
      <c r="AI73" s="10">
        <v>1.629813913279E12</v>
      </c>
      <c r="AJ73" s="8" t="b">
        <f t="shared" si="8"/>
        <v>1</v>
      </c>
      <c r="AK73" s="9" t="s">
        <v>47</v>
      </c>
      <c r="AL73" s="8">
        <v>141.0</v>
      </c>
      <c r="AM73" s="8" t="s">
        <v>2090</v>
      </c>
      <c r="AN73" s="10">
        <v>1.629814457102E12</v>
      </c>
      <c r="AS73" s="13"/>
    </row>
    <row r="74">
      <c r="E74" s="13"/>
      <c r="J74" s="13"/>
      <c r="O74" s="13"/>
      <c r="P74" s="8" t="b">
        <f t="shared" si="4"/>
        <v>1</v>
      </c>
      <c r="Q74" s="9" t="s">
        <v>60</v>
      </c>
      <c r="R74" s="8">
        <v>284.0</v>
      </c>
      <c r="S74" s="8" t="s">
        <v>2087</v>
      </c>
      <c r="T74" s="10">
        <v>1.629808884604E12</v>
      </c>
      <c r="Y74" s="13"/>
      <c r="AD74" s="13"/>
      <c r="AE74" s="8" t="b">
        <f t="shared" si="7"/>
        <v>1</v>
      </c>
      <c r="AF74" s="9" t="s">
        <v>218</v>
      </c>
      <c r="AG74" s="8">
        <v>1624.0</v>
      </c>
      <c r="AH74" s="8" t="s">
        <v>2091</v>
      </c>
      <c r="AI74" s="10">
        <v>1.629813914902E12</v>
      </c>
      <c r="AJ74" s="8" t="b">
        <f t="shared" si="8"/>
        <v>1</v>
      </c>
      <c r="AK74" s="9" t="s">
        <v>106</v>
      </c>
      <c r="AL74" s="8">
        <v>2031.0</v>
      </c>
      <c r="AM74" s="8" t="s">
        <v>2092</v>
      </c>
      <c r="AN74" s="10">
        <v>1.629814459111E12</v>
      </c>
      <c r="AS74" s="13"/>
    </row>
    <row r="75">
      <c r="E75" s="13"/>
      <c r="J75" s="13"/>
      <c r="O75" s="13"/>
      <c r="P75" s="8" t="b">
        <f t="shared" si="4"/>
        <v>1</v>
      </c>
      <c r="Q75" s="9" t="s">
        <v>47</v>
      </c>
      <c r="R75" s="8">
        <v>541.0</v>
      </c>
      <c r="S75" s="8" t="s">
        <v>2093</v>
      </c>
      <c r="T75" s="10">
        <v>1.629808885145E12</v>
      </c>
      <c r="Y75" s="13"/>
      <c r="AD75" s="13"/>
      <c r="AE75" s="8" t="b">
        <f t="shared" si="7"/>
        <v>1</v>
      </c>
      <c r="AF75" s="9" t="s">
        <v>145</v>
      </c>
      <c r="AG75" s="8">
        <v>291.0</v>
      </c>
      <c r="AH75" s="8" t="s">
        <v>2094</v>
      </c>
      <c r="AI75" s="10">
        <v>1.629813915193E12</v>
      </c>
      <c r="AJ75" s="8" t="b">
        <f t="shared" si="8"/>
        <v>1</v>
      </c>
      <c r="AK75" s="9" t="s">
        <v>37</v>
      </c>
      <c r="AL75" s="8">
        <v>346.0</v>
      </c>
      <c r="AM75" s="8" t="s">
        <v>2092</v>
      </c>
      <c r="AN75" s="10">
        <v>1.629814459458E12</v>
      </c>
      <c r="AS75" s="13"/>
    </row>
    <row r="76">
      <c r="E76" s="13"/>
      <c r="J76" s="13"/>
      <c r="O76" s="13"/>
      <c r="P76" s="8" t="b">
        <f t="shared" si="4"/>
        <v>1</v>
      </c>
      <c r="Q76" s="9" t="s">
        <v>170</v>
      </c>
      <c r="R76" s="8">
        <v>439.0</v>
      </c>
      <c r="S76" s="8" t="s">
        <v>2093</v>
      </c>
      <c r="T76" s="10">
        <v>1.629808885584E12</v>
      </c>
      <c r="Y76" s="13"/>
      <c r="AD76" s="13"/>
      <c r="AE76" s="8" t="b">
        <f t="shared" si="7"/>
        <v>1</v>
      </c>
      <c r="AF76" s="9" t="s">
        <v>188</v>
      </c>
      <c r="AG76" s="8">
        <v>78.0</v>
      </c>
      <c r="AH76" s="8" t="s">
        <v>2094</v>
      </c>
      <c r="AI76" s="10">
        <v>1.629813915275E12</v>
      </c>
      <c r="AJ76" s="8" t="b">
        <f t="shared" si="8"/>
        <v>1</v>
      </c>
      <c r="AK76" s="9" t="s">
        <v>47</v>
      </c>
      <c r="AL76" s="8">
        <v>548.0</v>
      </c>
      <c r="AM76" s="8" t="s">
        <v>2095</v>
      </c>
      <c r="AN76" s="10">
        <v>1.629814460005E12</v>
      </c>
      <c r="AS76" s="13"/>
    </row>
    <row r="77">
      <c r="E77" s="13"/>
      <c r="J77" s="13"/>
      <c r="O77" s="13"/>
      <c r="P77" s="8" t="b">
        <f t="shared" si="4"/>
        <v>1</v>
      </c>
      <c r="Q77" s="9" t="s">
        <v>218</v>
      </c>
      <c r="R77" s="8">
        <v>1439.0</v>
      </c>
      <c r="S77" s="8" t="s">
        <v>2096</v>
      </c>
      <c r="T77" s="10">
        <v>1.629808887037E12</v>
      </c>
      <c r="Y77" s="13"/>
      <c r="AD77" s="13"/>
      <c r="AE77" s="8" t="b">
        <f t="shared" si="7"/>
        <v>1</v>
      </c>
      <c r="AF77" s="9" t="s">
        <v>233</v>
      </c>
      <c r="AG77" s="8">
        <v>587.0</v>
      </c>
      <c r="AH77" s="8" t="s">
        <v>2094</v>
      </c>
      <c r="AI77" s="10">
        <v>1.629813915859E12</v>
      </c>
      <c r="AJ77" s="8" t="b">
        <f t="shared" si="8"/>
        <v>1</v>
      </c>
      <c r="AK77" s="9" t="s">
        <v>151</v>
      </c>
      <c r="AL77" s="8">
        <v>389.0</v>
      </c>
      <c r="AM77" s="8" t="s">
        <v>2095</v>
      </c>
      <c r="AN77" s="10">
        <v>1.629814460393E12</v>
      </c>
      <c r="AS77" s="13"/>
    </row>
    <row r="78">
      <c r="E78" s="13"/>
      <c r="J78" s="13"/>
      <c r="O78" s="13"/>
      <c r="P78" s="8" t="b">
        <f t="shared" si="4"/>
        <v>1</v>
      </c>
      <c r="Q78" s="9" t="s">
        <v>145</v>
      </c>
      <c r="R78" s="8">
        <v>335.0</v>
      </c>
      <c r="S78" s="8" t="s">
        <v>2096</v>
      </c>
      <c r="T78" s="10">
        <v>1.62980888736E12</v>
      </c>
      <c r="Y78" s="13"/>
      <c r="AD78" s="13"/>
      <c r="AI78" s="13"/>
      <c r="AJ78" s="8" t="b">
        <f t="shared" si="8"/>
        <v>1</v>
      </c>
      <c r="AK78" s="9" t="s">
        <v>47</v>
      </c>
      <c r="AL78" s="8">
        <v>565.0</v>
      </c>
      <c r="AM78" s="8" t="s">
        <v>2095</v>
      </c>
      <c r="AN78" s="10">
        <v>1.629814460969E12</v>
      </c>
      <c r="AS78" s="13"/>
    </row>
    <row r="79">
      <c r="E79" s="13"/>
      <c r="J79" s="13"/>
      <c r="O79" s="13"/>
      <c r="P79" s="8" t="b">
        <f t="shared" si="4"/>
        <v>1</v>
      </c>
      <c r="Q79" s="9" t="s">
        <v>188</v>
      </c>
      <c r="R79" s="8">
        <v>79.0</v>
      </c>
      <c r="S79" s="8" t="s">
        <v>2096</v>
      </c>
      <c r="T79" s="10">
        <v>1.629808887441E12</v>
      </c>
      <c r="Y79" s="13"/>
      <c r="AD79" s="13"/>
      <c r="AI79" s="13"/>
      <c r="AJ79" s="8" t="b">
        <f t="shared" si="8"/>
        <v>1</v>
      </c>
      <c r="AK79" s="9" t="s">
        <v>151</v>
      </c>
      <c r="AL79" s="8">
        <v>415.0</v>
      </c>
      <c r="AM79" s="8" t="s">
        <v>2097</v>
      </c>
      <c r="AN79" s="10">
        <v>1.629814461392E12</v>
      </c>
      <c r="AS79" s="13"/>
    </row>
    <row r="80">
      <c r="E80" s="13"/>
      <c r="J80" s="13"/>
      <c r="O80" s="13"/>
      <c r="P80" s="8" t="b">
        <f t="shared" si="4"/>
        <v>1</v>
      </c>
      <c r="Q80" s="9" t="s">
        <v>233</v>
      </c>
      <c r="R80" s="8">
        <v>537.0</v>
      </c>
      <c r="S80" s="8" t="s">
        <v>2096</v>
      </c>
      <c r="T80" s="10">
        <v>1.629808887975E12</v>
      </c>
      <c r="Y80" s="13"/>
      <c r="AD80" s="13"/>
      <c r="AI80" s="13"/>
      <c r="AJ80" s="8" t="b">
        <f t="shared" si="8"/>
        <v>1</v>
      </c>
      <c r="AK80" s="9" t="s">
        <v>176</v>
      </c>
      <c r="AL80" s="8">
        <v>1322.0</v>
      </c>
      <c r="AM80" s="8" t="s">
        <v>2098</v>
      </c>
      <c r="AN80" s="10">
        <v>1.629814462697E12</v>
      </c>
      <c r="AS80" s="13"/>
    </row>
    <row r="81">
      <c r="E81" s="13"/>
      <c r="J81" s="13"/>
      <c r="O81" s="13"/>
      <c r="T81" s="13"/>
      <c r="Y81" s="13"/>
      <c r="AD81" s="13"/>
      <c r="AI81" s="13"/>
      <c r="AJ81" s="8" t="b">
        <f t="shared" si="8"/>
        <v>1</v>
      </c>
      <c r="AK81" s="9" t="s">
        <v>142</v>
      </c>
      <c r="AL81" s="8">
        <v>352.0</v>
      </c>
      <c r="AM81" s="8" t="s">
        <v>2099</v>
      </c>
      <c r="AN81" s="10">
        <v>1.629814463048E12</v>
      </c>
      <c r="AS81" s="13"/>
    </row>
    <row r="82">
      <c r="E82" s="13"/>
      <c r="J82" s="13"/>
      <c r="O82" s="13"/>
      <c r="T82" s="13"/>
      <c r="Y82" s="13"/>
      <c r="AD82" s="13"/>
      <c r="AI82" s="13"/>
      <c r="AJ82" s="8" t="b">
        <f t="shared" si="8"/>
        <v>1</v>
      </c>
      <c r="AK82" s="9" t="s">
        <v>188</v>
      </c>
      <c r="AL82" s="8">
        <v>52.0</v>
      </c>
      <c r="AM82" s="8" t="s">
        <v>2099</v>
      </c>
      <c r="AN82" s="10">
        <v>1.629814463115E12</v>
      </c>
      <c r="AS82" s="13"/>
    </row>
    <row r="83">
      <c r="E83" s="13"/>
      <c r="J83" s="13"/>
      <c r="O83" s="13"/>
      <c r="T83" s="13"/>
      <c r="Y83" s="13"/>
      <c r="AD83" s="13"/>
      <c r="AI83" s="13"/>
      <c r="AJ83" s="8" t="b">
        <f t="shared" si="8"/>
        <v>1</v>
      </c>
      <c r="AK83" s="9" t="s">
        <v>47</v>
      </c>
      <c r="AL83" s="8">
        <v>519.0</v>
      </c>
      <c r="AM83" s="8" t="s">
        <v>2099</v>
      </c>
      <c r="AN83" s="10">
        <v>1.629814463618E12</v>
      </c>
      <c r="AS83" s="13"/>
    </row>
    <row r="84">
      <c r="E84" s="13"/>
      <c r="J84" s="13"/>
      <c r="O84" s="13"/>
      <c r="T84" s="13"/>
      <c r="Y84" s="13"/>
      <c r="AD84" s="13"/>
      <c r="AI84" s="13"/>
      <c r="AJ84" s="8" t="b">
        <f t="shared" si="8"/>
        <v>1</v>
      </c>
      <c r="AK84" s="9" t="s">
        <v>195</v>
      </c>
      <c r="AL84" s="8">
        <v>1337.0</v>
      </c>
      <c r="AM84" s="8" t="s">
        <v>2100</v>
      </c>
      <c r="AN84" s="10">
        <v>1.629814464955E12</v>
      </c>
      <c r="AS84" s="13"/>
    </row>
    <row r="85">
      <c r="E85" s="13"/>
      <c r="J85" s="13"/>
      <c r="O85" s="13"/>
      <c r="T85" s="13"/>
      <c r="Y85" s="13"/>
      <c r="AD85" s="13"/>
      <c r="AI85" s="13"/>
      <c r="AJ85" s="8" t="b">
        <f t="shared" si="8"/>
        <v>1</v>
      </c>
      <c r="AK85" s="9" t="s">
        <v>62</v>
      </c>
      <c r="AL85" s="8">
        <v>210.0</v>
      </c>
      <c r="AM85" s="8" t="s">
        <v>2101</v>
      </c>
      <c r="AN85" s="10">
        <v>1.629814465165E12</v>
      </c>
      <c r="AS85" s="13"/>
    </row>
    <row r="86">
      <c r="E86" s="13"/>
      <c r="J86" s="13"/>
      <c r="O86" s="13"/>
      <c r="T86" s="13"/>
      <c r="Y86" s="13"/>
      <c r="AD86" s="13"/>
      <c r="AI86" s="13"/>
      <c r="AJ86" s="8" t="b">
        <f t="shared" si="8"/>
        <v>1</v>
      </c>
      <c r="AK86" s="9" t="s">
        <v>47</v>
      </c>
      <c r="AL86" s="8">
        <v>244.0</v>
      </c>
      <c r="AM86" s="8" t="s">
        <v>2101</v>
      </c>
      <c r="AN86" s="10">
        <v>1.62981446541E12</v>
      </c>
      <c r="AS86" s="13"/>
    </row>
    <row r="87">
      <c r="E87" s="13"/>
      <c r="J87" s="13"/>
      <c r="O87" s="13"/>
      <c r="T87" s="13"/>
      <c r="Y87" s="13"/>
      <c r="AD87" s="13"/>
      <c r="AI87" s="13"/>
      <c r="AJ87" s="8" t="b">
        <f t="shared" si="8"/>
        <v>1</v>
      </c>
      <c r="AK87" s="9" t="s">
        <v>97</v>
      </c>
      <c r="AL87" s="8">
        <v>273.0</v>
      </c>
      <c r="AM87" s="8" t="s">
        <v>2101</v>
      </c>
      <c r="AN87" s="10">
        <v>1.629814465682E12</v>
      </c>
      <c r="AS87" s="13"/>
    </row>
    <row r="88">
      <c r="E88" s="13"/>
      <c r="J88" s="13"/>
      <c r="O88" s="13"/>
      <c r="T88" s="13"/>
      <c r="Y88" s="13"/>
      <c r="AD88" s="13"/>
      <c r="AI88" s="13"/>
      <c r="AJ88" s="8" t="b">
        <f t="shared" si="8"/>
        <v>1</v>
      </c>
      <c r="AK88" s="9" t="s">
        <v>60</v>
      </c>
      <c r="AL88" s="8">
        <v>209.0</v>
      </c>
      <c r="AM88" s="8" t="s">
        <v>2101</v>
      </c>
      <c r="AN88" s="10">
        <v>1.629814465906E12</v>
      </c>
      <c r="AS88" s="13"/>
    </row>
    <row r="89">
      <c r="E89" s="13"/>
      <c r="J89" s="13"/>
      <c r="O89" s="13"/>
      <c r="T89" s="13"/>
      <c r="Y89" s="13"/>
      <c r="AD89" s="13"/>
      <c r="AI89" s="13"/>
      <c r="AJ89" s="8" t="b">
        <f t="shared" si="8"/>
        <v>1</v>
      </c>
      <c r="AK89" s="9" t="s">
        <v>47</v>
      </c>
      <c r="AL89" s="8">
        <v>382.0</v>
      </c>
      <c r="AM89" s="8" t="s">
        <v>2102</v>
      </c>
      <c r="AN89" s="10">
        <v>1.629814466274E12</v>
      </c>
      <c r="AS89" s="13"/>
    </row>
    <row r="90">
      <c r="E90" s="13"/>
      <c r="J90" s="13"/>
      <c r="O90" s="13"/>
      <c r="T90" s="13"/>
      <c r="Y90" s="13"/>
      <c r="AD90" s="13"/>
      <c r="AI90" s="13"/>
      <c r="AJ90" s="8" t="b">
        <f t="shared" si="8"/>
        <v>1</v>
      </c>
      <c r="AK90" s="9" t="s">
        <v>153</v>
      </c>
      <c r="AL90" s="8">
        <v>1460.0</v>
      </c>
      <c r="AM90" s="8" t="s">
        <v>2103</v>
      </c>
      <c r="AN90" s="10">
        <v>1.629814467736E12</v>
      </c>
      <c r="AS90" s="13"/>
    </row>
    <row r="91">
      <c r="E91" s="13"/>
      <c r="J91" s="13"/>
      <c r="O91" s="13"/>
      <c r="T91" s="13"/>
      <c r="Y91" s="13"/>
      <c r="AD91" s="13"/>
      <c r="AI91" s="13"/>
      <c r="AJ91" s="8" t="b">
        <f t="shared" si="8"/>
        <v>1</v>
      </c>
      <c r="AK91" s="9" t="s">
        <v>218</v>
      </c>
      <c r="AL91" s="8">
        <v>1884.0</v>
      </c>
      <c r="AM91" s="8" t="s">
        <v>2104</v>
      </c>
      <c r="AN91" s="10">
        <v>1.629814469617E12</v>
      </c>
      <c r="AS91" s="13"/>
    </row>
    <row r="92">
      <c r="E92" s="13"/>
      <c r="J92" s="13"/>
      <c r="O92" s="13"/>
      <c r="T92" s="13"/>
      <c r="Y92" s="13"/>
      <c r="AD92" s="13"/>
      <c r="AI92" s="13"/>
      <c r="AJ92" s="8" t="b">
        <f t="shared" si="8"/>
        <v>1</v>
      </c>
      <c r="AK92" s="9" t="s">
        <v>151</v>
      </c>
      <c r="AL92" s="8">
        <v>291.0</v>
      </c>
      <c r="AM92" s="8" t="s">
        <v>2104</v>
      </c>
      <c r="AN92" s="10">
        <v>1.629814469909E12</v>
      </c>
      <c r="AS92" s="13"/>
    </row>
    <row r="93">
      <c r="E93" s="13"/>
      <c r="J93" s="13"/>
      <c r="O93" s="13"/>
      <c r="T93" s="13"/>
      <c r="Y93" s="13"/>
      <c r="AD93" s="13"/>
      <c r="AI93" s="13"/>
      <c r="AJ93" s="8" t="b">
        <f t="shared" si="8"/>
        <v>1</v>
      </c>
      <c r="AK93" s="9" t="s">
        <v>188</v>
      </c>
      <c r="AL93" s="8">
        <v>106.0</v>
      </c>
      <c r="AM93" s="8" t="s">
        <v>2105</v>
      </c>
      <c r="AN93" s="10">
        <v>1.629814470026E12</v>
      </c>
      <c r="AS93" s="13"/>
    </row>
    <row r="94">
      <c r="E94" s="13"/>
      <c r="J94" s="13"/>
      <c r="O94" s="13"/>
      <c r="T94" s="13"/>
      <c r="Y94" s="13"/>
      <c r="AD94" s="13"/>
      <c r="AI94" s="13"/>
      <c r="AJ94" s="8" t="b">
        <f t="shared" si="8"/>
        <v>1</v>
      </c>
      <c r="AK94" s="9" t="s">
        <v>233</v>
      </c>
      <c r="AL94" s="8">
        <v>467.0</v>
      </c>
      <c r="AM94" s="8" t="s">
        <v>2105</v>
      </c>
      <c r="AN94" s="10">
        <v>1.629814470483E12</v>
      </c>
      <c r="AS94" s="13"/>
    </row>
    <row r="95">
      <c r="E95" s="13"/>
      <c r="J95" s="13"/>
      <c r="O95" s="13"/>
      <c r="T95" s="13"/>
      <c r="Y95" s="13"/>
      <c r="AD95" s="13"/>
      <c r="AI95" s="13"/>
      <c r="AN95" s="13"/>
      <c r="AS95" s="13"/>
    </row>
    <row r="96">
      <c r="E96" s="13"/>
      <c r="J96" s="13"/>
      <c r="O96" s="13"/>
      <c r="T96" s="13"/>
      <c r="Y96" s="13"/>
      <c r="AD96" s="13"/>
      <c r="AI96" s="13"/>
      <c r="AN96" s="13"/>
      <c r="AS96" s="13"/>
    </row>
    <row r="97">
      <c r="E97" s="13"/>
      <c r="J97" s="13"/>
      <c r="O97" s="13"/>
      <c r="T97" s="13"/>
      <c r="Y97" s="13"/>
      <c r="AD97" s="13"/>
      <c r="AI97" s="13"/>
      <c r="AN97" s="13"/>
      <c r="AS97" s="13"/>
    </row>
    <row r="98">
      <c r="E98" s="13"/>
      <c r="J98" s="13"/>
      <c r="O98" s="13"/>
      <c r="T98" s="13"/>
      <c r="Y98" s="13"/>
      <c r="AD98" s="13"/>
      <c r="AI98" s="13"/>
      <c r="AN98" s="13"/>
      <c r="AS98" s="13"/>
    </row>
    <row r="99">
      <c r="E99" s="13"/>
      <c r="J99" s="13"/>
      <c r="O99" s="13"/>
      <c r="T99" s="13"/>
      <c r="Y99" s="13"/>
      <c r="AD99" s="13"/>
      <c r="AI99" s="13"/>
      <c r="AN99" s="13"/>
      <c r="AS99" s="13"/>
    </row>
    <row r="100">
      <c r="A100" s="4"/>
      <c r="B100" s="15" t="s">
        <v>269</v>
      </c>
      <c r="C100" s="15"/>
      <c r="E100" s="13"/>
      <c r="F100" s="16"/>
      <c r="G100" s="15" t="s">
        <v>269</v>
      </c>
      <c r="H100" s="15"/>
      <c r="J100" s="13"/>
      <c r="K100" s="16"/>
      <c r="L100" s="15" t="s">
        <v>269</v>
      </c>
      <c r="M100" s="15"/>
      <c r="O100" s="13"/>
      <c r="P100" s="16"/>
      <c r="Q100" s="15" t="s">
        <v>269</v>
      </c>
      <c r="R100" s="15"/>
      <c r="T100" s="13"/>
      <c r="U100" s="16"/>
      <c r="V100" s="15" t="s">
        <v>269</v>
      </c>
      <c r="W100" s="15"/>
      <c r="Y100" s="13"/>
      <c r="Z100" s="16"/>
      <c r="AA100" s="15" t="s">
        <v>269</v>
      </c>
      <c r="AB100" s="15"/>
      <c r="AD100" s="13"/>
      <c r="AE100" s="16"/>
      <c r="AF100" s="15" t="s">
        <v>269</v>
      </c>
      <c r="AG100" s="15"/>
      <c r="AI100" s="13"/>
      <c r="AJ100" s="16"/>
      <c r="AK100" s="15" t="s">
        <v>269</v>
      </c>
      <c r="AL100" s="15"/>
      <c r="AN100" s="13"/>
      <c r="AO100" s="16"/>
      <c r="AP100" s="15" t="s">
        <v>269</v>
      </c>
      <c r="AQ100" s="15"/>
      <c r="AS100" s="13"/>
    </row>
    <row r="101">
      <c r="A101" s="21"/>
      <c r="B101" s="21" t="s">
        <v>270</v>
      </c>
      <c r="C101" s="19">
        <f> AVERAGE(C4:C99)</f>
        <v>520.983871</v>
      </c>
      <c r="E101" s="13"/>
      <c r="F101" s="21"/>
      <c r="G101" s="21" t="s">
        <v>270</v>
      </c>
      <c r="H101" s="19">
        <f> AVERAGE(H4:H99)</f>
        <v>551.6393443</v>
      </c>
      <c r="J101" s="13"/>
      <c r="K101" s="21"/>
      <c r="L101" s="21" t="s">
        <v>270</v>
      </c>
      <c r="M101" s="19">
        <f> AVERAGE(M4:M99)</f>
        <v>523.4603175</v>
      </c>
      <c r="O101" s="13"/>
      <c r="P101" s="21"/>
      <c r="Q101" s="21" t="s">
        <v>270</v>
      </c>
      <c r="R101" s="19">
        <f> AVERAGE(R4:R99)</f>
        <v>574.7142857</v>
      </c>
      <c r="T101" s="13"/>
      <c r="U101" s="21"/>
      <c r="V101" s="21" t="s">
        <v>270</v>
      </c>
      <c r="W101" s="19">
        <f> AVERAGE(W4:W99)</f>
        <v>491.7419355</v>
      </c>
      <c r="Y101" s="13"/>
      <c r="Z101" s="21"/>
      <c r="AA101" s="21" t="s">
        <v>270</v>
      </c>
      <c r="AB101" s="19">
        <f> AVERAGE(AB4:AB99)</f>
        <v>430.1428571</v>
      </c>
      <c r="AD101" s="13"/>
      <c r="AE101" s="21"/>
      <c r="AF101" s="21" t="s">
        <v>270</v>
      </c>
      <c r="AG101" s="19">
        <f> AVERAGE(AG4:AG99)</f>
        <v>498.2567568</v>
      </c>
      <c r="AI101" s="13"/>
      <c r="AJ101" s="21"/>
      <c r="AK101" s="21" t="s">
        <v>270</v>
      </c>
      <c r="AL101" s="19">
        <f> AVERAGE(AL4:AL99)</f>
        <v>523.7802198</v>
      </c>
      <c r="AN101" s="13"/>
      <c r="AO101" s="21"/>
      <c r="AP101" s="21" t="s">
        <v>270</v>
      </c>
      <c r="AQ101" s="19">
        <f> AVERAGE(AQ4:AQ99)</f>
        <v>604.8823529</v>
      </c>
      <c r="AS101" s="13"/>
    </row>
    <row r="102">
      <c r="A102" s="18"/>
      <c r="B102" s="18" t="s">
        <v>271</v>
      </c>
      <c r="C102" s="22">
        <f>STDEV(C4:C99)</f>
        <v>600.6393722</v>
      </c>
      <c r="E102" s="13"/>
      <c r="F102" s="18"/>
      <c r="G102" s="18" t="s">
        <v>271</v>
      </c>
      <c r="H102" s="22">
        <f>STDEV(H4:H99)</f>
        <v>806.1658232</v>
      </c>
      <c r="J102" s="13"/>
      <c r="K102" s="18"/>
      <c r="L102" s="18" t="s">
        <v>271</v>
      </c>
      <c r="M102" s="22">
        <f>STDEV(M4:M99)</f>
        <v>567.4045557</v>
      </c>
      <c r="O102" s="13"/>
      <c r="P102" s="18"/>
      <c r="Q102" s="18" t="s">
        <v>271</v>
      </c>
      <c r="R102" s="22">
        <f>STDEV(R4:R99)</f>
        <v>737.1502892</v>
      </c>
      <c r="T102" s="13"/>
      <c r="U102" s="18"/>
      <c r="V102" s="18" t="s">
        <v>271</v>
      </c>
      <c r="W102" s="22">
        <f>STDEV(W4:W99)</f>
        <v>864.6393721</v>
      </c>
      <c r="Y102" s="13"/>
      <c r="Z102" s="18"/>
      <c r="AA102" s="18" t="s">
        <v>271</v>
      </c>
      <c r="AB102" s="22">
        <f>STDEV(AB4:AB99)</f>
        <v>431.5767362</v>
      </c>
      <c r="AD102" s="13"/>
      <c r="AE102" s="18"/>
      <c r="AF102" s="18" t="s">
        <v>271</v>
      </c>
      <c r="AG102" s="22">
        <f>STDEV(AG4:AG99)</f>
        <v>523.5454753</v>
      </c>
      <c r="AI102" s="13"/>
      <c r="AJ102" s="18"/>
      <c r="AK102" s="18" t="s">
        <v>271</v>
      </c>
      <c r="AL102" s="22">
        <f>STDEV(AL4:AL99)</f>
        <v>710.6047941</v>
      </c>
      <c r="AN102" s="13"/>
      <c r="AO102" s="18"/>
      <c r="AP102" s="18" t="s">
        <v>271</v>
      </c>
      <c r="AQ102" s="22">
        <f>STDEV(AQ4:AQ99)</f>
        <v>649.3867493</v>
      </c>
      <c r="AS102" s="13"/>
    </row>
    <row r="103">
      <c r="A103" s="21"/>
      <c r="B103" s="21" t="s">
        <v>272</v>
      </c>
      <c r="C103" s="22">
        <f>MEDIAN(C4:C99)</f>
        <v>261.5</v>
      </c>
      <c r="E103" s="13"/>
      <c r="F103" s="21"/>
      <c r="G103" s="21" t="s">
        <v>272</v>
      </c>
      <c r="H103" s="22">
        <f>MEDIAN(H4:H99)</f>
        <v>262</v>
      </c>
      <c r="J103" s="13"/>
      <c r="K103" s="21"/>
      <c r="L103" s="21" t="s">
        <v>272</v>
      </c>
      <c r="M103" s="22">
        <f>MEDIAN(M4:M99)</f>
        <v>284</v>
      </c>
      <c r="O103" s="13"/>
      <c r="P103" s="21"/>
      <c r="Q103" s="21" t="s">
        <v>272</v>
      </c>
      <c r="R103" s="22">
        <f>MEDIAN(R4:R99)</f>
        <v>292</v>
      </c>
      <c r="T103" s="13"/>
      <c r="U103" s="21"/>
      <c r="V103" s="21" t="s">
        <v>272</v>
      </c>
      <c r="W103" s="22">
        <f>MEDIAN(W4:W99)</f>
        <v>248.5</v>
      </c>
      <c r="Y103" s="13"/>
      <c r="Z103" s="21"/>
      <c r="AA103" s="21" t="s">
        <v>272</v>
      </c>
      <c r="AB103" s="22">
        <f>MEDIAN(AB4:AB99)</f>
        <v>278</v>
      </c>
      <c r="AD103" s="13"/>
      <c r="AE103" s="21"/>
      <c r="AF103" s="21" t="s">
        <v>272</v>
      </c>
      <c r="AG103" s="22">
        <f>MEDIAN(AG4:AG99)</f>
        <v>292.5</v>
      </c>
      <c r="AI103" s="13"/>
      <c r="AJ103" s="21"/>
      <c r="AK103" s="21" t="s">
        <v>272</v>
      </c>
      <c r="AL103" s="22">
        <f>MEDIAN(AL4:AL99)</f>
        <v>291</v>
      </c>
      <c r="AN103" s="13"/>
      <c r="AO103" s="21"/>
      <c r="AP103" s="21" t="s">
        <v>272</v>
      </c>
      <c r="AQ103" s="22">
        <f>MEDIAN(AQ4:AQ99)</f>
        <v>315</v>
      </c>
      <c r="AS103" s="13"/>
    </row>
    <row r="104">
      <c r="A104" s="21"/>
      <c r="B104" s="21" t="s">
        <v>273</v>
      </c>
      <c r="C104" s="22">
        <f>min(C4:C99)</f>
        <v>51</v>
      </c>
      <c r="E104" s="13"/>
      <c r="F104" s="21"/>
      <c r="G104" s="21" t="s">
        <v>273</v>
      </c>
      <c r="H104" s="22">
        <f>min(H4:H99)</f>
        <v>61</v>
      </c>
      <c r="J104" s="13"/>
      <c r="K104" s="21"/>
      <c r="L104" s="21" t="s">
        <v>273</v>
      </c>
      <c r="M104" s="22">
        <f>min(M4:M99)</f>
        <v>63</v>
      </c>
      <c r="O104" s="13"/>
      <c r="P104" s="21"/>
      <c r="Q104" s="21" t="s">
        <v>273</v>
      </c>
      <c r="R104" s="22">
        <f>min(R4:R99)</f>
        <v>61</v>
      </c>
      <c r="T104" s="13"/>
      <c r="U104" s="21"/>
      <c r="V104" s="21" t="s">
        <v>273</v>
      </c>
      <c r="W104" s="22">
        <f>min(W4:W99)</f>
        <v>68</v>
      </c>
      <c r="Y104" s="13"/>
      <c r="Z104" s="21"/>
      <c r="AA104" s="21" t="s">
        <v>273</v>
      </c>
      <c r="AB104" s="22">
        <f>min(AB4:AB99)</f>
        <v>55</v>
      </c>
      <c r="AD104" s="13"/>
      <c r="AE104" s="21"/>
      <c r="AF104" s="21" t="s">
        <v>273</v>
      </c>
      <c r="AG104" s="22">
        <f>min(AG4:AG99)</f>
        <v>78</v>
      </c>
      <c r="AI104" s="13"/>
      <c r="AJ104" s="21"/>
      <c r="AK104" s="21" t="s">
        <v>273</v>
      </c>
      <c r="AL104" s="22">
        <f>min(AL4:AL99)</f>
        <v>52</v>
      </c>
      <c r="AN104" s="13"/>
      <c r="AO104" s="21"/>
      <c r="AP104" s="21" t="s">
        <v>273</v>
      </c>
      <c r="AQ104" s="22">
        <f>min(AQ4:AQ99)</f>
        <v>69</v>
      </c>
      <c r="AS104" s="13"/>
    </row>
    <row r="105">
      <c r="A105" s="21"/>
      <c r="B105" s="21" t="s">
        <v>274</v>
      </c>
      <c r="C105" s="22">
        <f>max(C4:C99)</f>
        <v>3459</v>
      </c>
      <c r="E105" s="13"/>
      <c r="F105" s="21"/>
      <c r="G105" s="21" t="s">
        <v>274</v>
      </c>
      <c r="H105" s="22">
        <f>max(H4:H99)</f>
        <v>5032</v>
      </c>
      <c r="J105" s="13"/>
      <c r="K105" s="21"/>
      <c r="L105" s="21" t="s">
        <v>274</v>
      </c>
      <c r="M105" s="22">
        <f>max(M4:M99)</f>
        <v>2979</v>
      </c>
      <c r="O105" s="13"/>
      <c r="P105" s="21"/>
      <c r="Q105" s="21" t="s">
        <v>274</v>
      </c>
      <c r="R105" s="22">
        <f>max(R4:R99)</f>
        <v>4209</v>
      </c>
      <c r="T105" s="13"/>
      <c r="U105" s="21"/>
      <c r="V105" s="21" t="s">
        <v>274</v>
      </c>
      <c r="W105" s="22">
        <f>max(W4:W99)</f>
        <v>6505</v>
      </c>
      <c r="Y105" s="13"/>
      <c r="Z105" s="21"/>
      <c r="AA105" s="21" t="s">
        <v>274</v>
      </c>
      <c r="AB105" s="22">
        <f>max(AB4:AB99)</f>
        <v>2079</v>
      </c>
      <c r="AD105" s="13"/>
      <c r="AE105" s="21"/>
      <c r="AF105" s="21" t="s">
        <v>274</v>
      </c>
      <c r="AG105" s="22">
        <f>max(AG4:AG99)</f>
        <v>3128</v>
      </c>
      <c r="AI105" s="13"/>
      <c r="AJ105" s="21"/>
      <c r="AK105" s="21" t="s">
        <v>274</v>
      </c>
      <c r="AL105" s="22">
        <f>max(AL4:AL99)</f>
        <v>5755</v>
      </c>
      <c r="AN105" s="13"/>
      <c r="AO105" s="21"/>
      <c r="AP105" s="21" t="s">
        <v>274</v>
      </c>
      <c r="AQ105" s="22">
        <f>max(AQ4:AQ99)</f>
        <v>2891</v>
      </c>
      <c r="AS105" s="13"/>
    </row>
    <row r="106">
      <c r="A106" s="21"/>
      <c r="B106" s="21" t="s">
        <v>275</v>
      </c>
      <c r="C106" s="22">
        <f>sum(C4:C99)/1000</f>
        <v>32.301</v>
      </c>
      <c r="E106" s="13"/>
      <c r="F106" s="21"/>
      <c r="G106" s="21" t="s">
        <v>275</v>
      </c>
      <c r="H106" s="22">
        <f>sum(H4:H99)/1000</f>
        <v>33.65</v>
      </c>
      <c r="J106" s="13"/>
      <c r="K106" s="21"/>
      <c r="L106" s="21" t="s">
        <v>275</v>
      </c>
      <c r="M106" s="22">
        <f>sum(M4:M99)/1000</f>
        <v>32.978</v>
      </c>
      <c r="O106" s="13"/>
      <c r="P106" s="21"/>
      <c r="Q106" s="21" t="s">
        <v>275</v>
      </c>
      <c r="R106" s="22">
        <f>sum(R4:R99)/1000</f>
        <v>44.253</v>
      </c>
      <c r="T106" s="13"/>
      <c r="U106" s="21"/>
      <c r="V106" s="21" t="s">
        <v>275</v>
      </c>
      <c r="W106" s="22">
        <f>sum(W4:W99)/1000</f>
        <v>30.488</v>
      </c>
      <c r="Y106" s="13"/>
      <c r="Z106" s="21"/>
      <c r="AA106" s="21" t="s">
        <v>275</v>
      </c>
      <c r="AB106" s="22">
        <f>sum(AB4:AB99)/1000</f>
        <v>27.099</v>
      </c>
      <c r="AD106" s="13"/>
      <c r="AE106" s="21"/>
      <c r="AF106" s="21" t="s">
        <v>275</v>
      </c>
      <c r="AG106" s="22">
        <f>sum(AG4:AG99)/1000</f>
        <v>36.871</v>
      </c>
      <c r="AI106" s="13"/>
      <c r="AJ106" s="21"/>
      <c r="AK106" s="21" t="s">
        <v>275</v>
      </c>
      <c r="AL106" s="22">
        <f>sum(AL4:AL99)/1000</f>
        <v>47.664</v>
      </c>
      <c r="AN106" s="13"/>
      <c r="AO106" s="21"/>
      <c r="AP106" s="21" t="s">
        <v>275</v>
      </c>
      <c r="AQ106" s="22">
        <f>sum(AQ4:AQ99)/1000</f>
        <v>41.132</v>
      </c>
      <c r="AS106" s="13"/>
    </row>
    <row r="107">
      <c r="A107" s="21"/>
      <c r="B107" s="21" t="s">
        <v>276</v>
      </c>
      <c r="C107" s="22">
        <f>COUNTA(C4:C65)+1</f>
        <v>63</v>
      </c>
      <c r="E107" s="13"/>
      <c r="F107" s="21"/>
      <c r="G107" s="21" t="s">
        <v>276</v>
      </c>
      <c r="H107" s="22">
        <f>COUNTA(H4:H99)+1</f>
        <v>62</v>
      </c>
      <c r="J107" s="13"/>
      <c r="K107" s="21"/>
      <c r="L107" s="21" t="s">
        <v>276</v>
      </c>
      <c r="M107" s="22">
        <f>COUNTA(M4:M99)+1</f>
        <v>64</v>
      </c>
      <c r="O107" s="13"/>
      <c r="P107" s="21"/>
      <c r="Q107" s="21" t="s">
        <v>276</v>
      </c>
      <c r="R107" s="22">
        <f>COUNTA(R4:R99)+1</f>
        <v>78</v>
      </c>
      <c r="T107" s="13"/>
      <c r="U107" s="21"/>
      <c r="V107" s="21" t="s">
        <v>276</v>
      </c>
      <c r="W107" s="22">
        <f>COUNTA(W4:W99)+1</f>
        <v>63</v>
      </c>
      <c r="Y107" s="13"/>
      <c r="Z107" s="21"/>
      <c r="AA107" s="21" t="s">
        <v>276</v>
      </c>
      <c r="AB107" s="22">
        <f>COUNTA(AB4:AB99)+1</f>
        <v>64</v>
      </c>
      <c r="AD107" s="13"/>
      <c r="AE107" s="21"/>
      <c r="AF107" s="21" t="s">
        <v>276</v>
      </c>
      <c r="AG107" s="22">
        <f>COUNTA(AG4:AG99)+1</f>
        <v>75</v>
      </c>
      <c r="AI107" s="13"/>
      <c r="AJ107" s="21"/>
      <c r="AK107" s="21" t="s">
        <v>276</v>
      </c>
      <c r="AL107" s="22">
        <f>COUNTA(AL4:AL99)+1</f>
        <v>92</v>
      </c>
      <c r="AN107" s="13"/>
      <c r="AO107" s="21"/>
      <c r="AP107" s="21" t="s">
        <v>276</v>
      </c>
      <c r="AQ107" s="22">
        <f>COUNTA(AQ4:AQ99)+1</f>
        <v>69</v>
      </c>
      <c r="AS107" s="13"/>
    </row>
    <row r="108">
      <c r="A108" s="21"/>
      <c r="B108" s="21" t="s">
        <v>277</v>
      </c>
      <c r="C108" s="23">
        <f>C110+C109+C111+C112</f>
        <v>69</v>
      </c>
      <c r="E108" s="13"/>
      <c r="F108" s="21"/>
      <c r="G108" s="21" t="s">
        <v>277</v>
      </c>
      <c r="H108" s="23">
        <f>H110+H109+H111+H112</f>
        <v>62</v>
      </c>
      <c r="J108" s="13"/>
      <c r="K108" s="21"/>
      <c r="L108" s="21" t="s">
        <v>277</v>
      </c>
      <c r="M108" s="23">
        <f>M110+M109+M111+M112</f>
        <v>64</v>
      </c>
      <c r="O108" s="13"/>
      <c r="P108" s="21"/>
      <c r="Q108" s="21" t="s">
        <v>277</v>
      </c>
      <c r="R108" s="23">
        <f>R110+R109+R111+R112</f>
        <v>78</v>
      </c>
      <c r="T108" s="13"/>
      <c r="U108" s="21"/>
      <c r="V108" s="21" t="s">
        <v>277</v>
      </c>
      <c r="W108" s="23">
        <f>W110+W109+W111+W112</f>
        <v>65</v>
      </c>
      <c r="Y108" s="13"/>
      <c r="Z108" s="21"/>
      <c r="AA108" s="21" t="s">
        <v>277</v>
      </c>
      <c r="AB108" s="23">
        <f>AB110+AB109+AB111+AB112</f>
        <v>64</v>
      </c>
      <c r="AD108" s="13"/>
      <c r="AE108" s="21"/>
      <c r="AF108" s="21" t="s">
        <v>277</v>
      </c>
      <c r="AG108" s="23">
        <f>AG110+AG109+AG111+AG112</f>
        <v>81</v>
      </c>
      <c r="AI108" s="13"/>
      <c r="AJ108" s="21"/>
      <c r="AK108" s="21" t="s">
        <v>277</v>
      </c>
      <c r="AL108" s="23">
        <f>AL110+AL109+AL111+AL112</f>
        <v>92</v>
      </c>
      <c r="AN108" s="13"/>
      <c r="AO108" s="21"/>
      <c r="AP108" s="21" t="s">
        <v>277</v>
      </c>
      <c r="AQ108" s="23">
        <f>AQ110+AQ109+AQ111+AQ112</f>
        <v>72</v>
      </c>
      <c r="AS108" s="13"/>
    </row>
    <row r="109">
      <c r="A109" s="21"/>
      <c r="B109" s="43" t="s">
        <v>278</v>
      </c>
      <c r="C109" s="30">
        <f>(C107-57)/2</f>
        <v>3</v>
      </c>
      <c r="E109" s="13"/>
      <c r="F109" s="44"/>
      <c r="G109" s="43" t="s">
        <v>278</v>
      </c>
      <c r="H109" s="14">
        <f>(H107-60)/2</f>
        <v>1</v>
      </c>
      <c r="J109" s="13"/>
      <c r="K109" s="44"/>
      <c r="L109" s="43" t="s">
        <v>278</v>
      </c>
      <c r="M109" s="14">
        <f>(M107-60)/2</f>
        <v>2</v>
      </c>
      <c r="O109" s="13"/>
      <c r="P109" s="44"/>
      <c r="Q109" s="43" t="s">
        <v>278</v>
      </c>
      <c r="R109" s="14">
        <f>(R107-60)/2</f>
        <v>9</v>
      </c>
      <c r="T109" s="13"/>
      <c r="U109" s="44"/>
      <c r="V109" s="43" t="s">
        <v>278</v>
      </c>
      <c r="W109" s="30">
        <f>(W107-59)/2</f>
        <v>2</v>
      </c>
      <c r="Y109" s="13"/>
      <c r="Z109" s="44"/>
      <c r="AA109" s="43" t="s">
        <v>278</v>
      </c>
      <c r="AB109" s="14">
        <f>(AB107-60)/2</f>
        <v>2</v>
      </c>
      <c r="AD109" s="13"/>
      <c r="AE109" s="44"/>
      <c r="AF109" s="43" t="s">
        <v>278</v>
      </c>
      <c r="AG109" s="30">
        <f>(AG107-63)/2</f>
        <v>6</v>
      </c>
      <c r="AI109" s="13"/>
      <c r="AJ109" s="44"/>
      <c r="AK109" s="43" t="s">
        <v>278</v>
      </c>
      <c r="AL109" s="14">
        <f>(AL107-60)/2</f>
        <v>16</v>
      </c>
      <c r="AN109" s="13"/>
      <c r="AO109" s="44"/>
      <c r="AP109" s="43" t="s">
        <v>278</v>
      </c>
      <c r="AQ109" s="30">
        <f>(AQ107-59)/2</f>
        <v>5</v>
      </c>
      <c r="AS109" s="13"/>
    </row>
    <row r="110">
      <c r="A110" s="18"/>
      <c r="B110" s="18" t="s">
        <v>282</v>
      </c>
      <c r="C110" s="31">
        <v>60.0</v>
      </c>
      <c r="E110" s="13"/>
      <c r="F110" s="18"/>
      <c r="G110" s="18" t="s">
        <v>282</v>
      </c>
      <c r="H110" s="31">
        <v>60.0</v>
      </c>
      <c r="J110" s="13"/>
      <c r="K110" s="18"/>
      <c r="L110" s="18" t="s">
        <v>282</v>
      </c>
      <c r="M110" s="31">
        <v>60.0</v>
      </c>
      <c r="O110" s="13"/>
      <c r="P110" s="18"/>
      <c r="Q110" s="18" t="s">
        <v>282</v>
      </c>
      <c r="R110" s="31">
        <v>60.0</v>
      </c>
      <c r="T110" s="13"/>
      <c r="U110" s="18"/>
      <c r="V110" s="18" t="s">
        <v>282</v>
      </c>
      <c r="W110" s="31">
        <v>60.0</v>
      </c>
      <c r="Y110" s="13"/>
      <c r="Z110" s="18"/>
      <c r="AA110" s="18" t="s">
        <v>282</v>
      </c>
      <c r="AB110" s="31">
        <v>60.0</v>
      </c>
      <c r="AD110" s="13"/>
      <c r="AE110" s="18"/>
      <c r="AF110" s="18" t="s">
        <v>282</v>
      </c>
      <c r="AG110" s="31">
        <v>60.0</v>
      </c>
      <c r="AI110" s="13"/>
      <c r="AJ110" s="18"/>
      <c r="AK110" s="18" t="s">
        <v>282</v>
      </c>
      <c r="AL110" s="31">
        <v>60.0</v>
      </c>
      <c r="AN110" s="13"/>
      <c r="AO110" s="18"/>
      <c r="AP110" s="18" t="s">
        <v>282</v>
      </c>
      <c r="AQ110" s="31">
        <v>60.0</v>
      </c>
      <c r="AS110" s="13"/>
    </row>
    <row r="111">
      <c r="A111" s="21"/>
      <c r="B111" s="21" t="s">
        <v>283</v>
      </c>
      <c r="C111" s="31">
        <f>C109</f>
        <v>3</v>
      </c>
      <c r="E111" s="13"/>
      <c r="F111" s="21"/>
      <c r="G111" s="21" t="s">
        <v>283</v>
      </c>
      <c r="H111" s="31">
        <f>H109</f>
        <v>1</v>
      </c>
      <c r="J111" s="13"/>
      <c r="K111" s="21"/>
      <c r="L111" s="21" t="s">
        <v>283</v>
      </c>
      <c r="M111" s="31">
        <f>M109</f>
        <v>2</v>
      </c>
      <c r="O111" s="13"/>
      <c r="P111" s="21"/>
      <c r="Q111" s="21" t="s">
        <v>283</v>
      </c>
      <c r="R111" s="31">
        <f>R109</f>
        <v>9</v>
      </c>
      <c r="T111" s="13"/>
      <c r="U111" s="21"/>
      <c r="V111" s="21" t="s">
        <v>283</v>
      </c>
      <c r="W111" s="31">
        <f>W109</f>
        <v>2</v>
      </c>
      <c r="Y111" s="13"/>
      <c r="Z111" s="21"/>
      <c r="AA111" s="21" t="s">
        <v>283</v>
      </c>
      <c r="AB111" s="31">
        <f>AB109</f>
        <v>2</v>
      </c>
      <c r="AD111" s="13"/>
      <c r="AE111" s="21"/>
      <c r="AF111" s="21" t="s">
        <v>283</v>
      </c>
      <c r="AG111" s="31">
        <f>AG109</f>
        <v>6</v>
      </c>
      <c r="AI111" s="13"/>
      <c r="AJ111" s="21"/>
      <c r="AK111" s="21" t="s">
        <v>283</v>
      </c>
      <c r="AL111" s="31">
        <f>AL109</f>
        <v>16</v>
      </c>
      <c r="AN111" s="13"/>
      <c r="AO111" s="21"/>
      <c r="AP111" s="21" t="s">
        <v>283</v>
      </c>
      <c r="AQ111" s="31">
        <f>AQ109</f>
        <v>5</v>
      </c>
      <c r="AS111" s="13"/>
    </row>
    <row r="112">
      <c r="A112" s="21"/>
      <c r="B112" s="21" t="s">
        <v>284</v>
      </c>
      <c r="C112" s="31">
        <v>3.0</v>
      </c>
      <c r="E112" s="13"/>
      <c r="F112" s="21"/>
      <c r="G112" s="21" t="s">
        <v>284</v>
      </c>
      <c r="H112" s="31">
        <v>0.0</v>
      </c>
      <c r="J112" s="13"/>
      <c r="K112" s="21"/>
      <c r="L112" s="21" t="s">
        <v>284</v>
      </c>
      <c r="M112" s="31">
        <v>0.0</v>
      </c>
      <c r="O112" s="13"/>
      <c r="P112" s="21"/>
      <c r="Q112" s="21" t="s">
        <v>284</v>
      </c>
      <c r="R112" s="31">
        <v>0.0</v>
      </c>
      <c r="T112" s="13"/>
      <c r="U112" s="21"/>
      <c r="V112" s="21" t="s">
        <v>284</v>
      </c>
      <c r="W112" s="31">
        <v>1.0</v>
      </c>
      <c r="Y112" s="13"/>
      <c r="Z112" s="21"/>
      <c r="AA112" s="21" t="s">
        <v>284</v>
      </c>
      <c r="AB112" s="31">
        <v>0.0</v>
      </c>
      <c r="AD112" s="13"/>
      <c r="AE112" s="21"/>
      <c r="AF112" s="21" t="s">
        <v>284</v>
      </c>
      <c r="AG112" s="31">
        <v>9.0</v>
      </c>
      <c r="AI112" s="13"/>
      <c r="AJ112" s="21"/>
      <c r="AK112" s="21" t="s">
        <v>284</v>
      </c>
      <c r="AL112" s="31">
        <v>0.0</v>
      </c>
      <c r="AN112" s="13"/>
      <c r="AO112" s="21"/>
      <c r="AP112" s="21" t="s">
        <v>284</v>
      </c>
      <c r="AQ112" s="31">
        <v>2.0</v>
      </c>
      <c r="AS112" s="13"/>
    </row>
    <row r="113">
      <c r="A113" s="18"/>
      <c r="B113" s="18" t="s">
        <v>286</v>
      </c>
      <c r="C113" s="31">
        <f>COUNTIF(A3:A94,FALSE)-1+3</f>
        <v>11</v>
      </c>
      <c r="E113" s="13"/>
      <c r="F113" s="18"/>
      <c r="G113" s="18" t="s">
        <v>286</v>
      </c>
      <c r="H113" s="31">
        <f>COUNTIF(F3:F94,FALSE)+3</f>
        <v>11</v>
      </c>
      <c r="J113" s="13"/>
      <c r="K113" s="18"/>
      <c r="L113" s="18" t="s">
        <v>286</v>
      </c>
      <c r="M113" s="31">
        <f>COUNTIF(K3:K94,FALSE)+3</f>
        <v>12</v>
      </c>
      <c r="O113" s="13"/>
      <c r="P113" s="18"/>
      <c r="Q113" s="18" t="s">
        <v>286</v>
      </c>
      <c r="R113" s="31">
        <f>COUNTIF(P3:P94,FALSE)-1+2+5</f>
        <v>16</v>
      </c>
      <c r="T113" s="13"/>
      <c r="U113" s="18"/>
      <c r="V113" s="18" t="s">
        <v>286</v>
      </c>
      <c r="W113" s="31">
        <f>COUNTIF(U3:U94,FALSE)-1+3</f>
        <v>11</v>
      </c>
      <c r="Y113" s="13"/>
      <c r="Z113" s="18"/>
      <c r="AA113" s="18" t="s">
        <v>286</v>
      </c>
      <c r="AB113" s="31">
        <f>COUNTIF(Z3:Z94,FALSE)+2</f>
        <v>11</v>
      </c>
      <c r="AD113" s="13"/>
      <c r="AE113" s="18"/>
      <c r="AF113" s="18" t="s">
        <v>286</v>
      </c>
      <c r="AG113" s="31">
        <f>COUNTIF(AE3:AE94,FALSE)-3+3</f>
        <v>14</v>
      </c>
      <c r="AI113" s="13"/>
      <c r="AJ113" s="18"/>
      <c r="AK113" s="18" t="s">
        <v>286</v>
      </c>
      <c r="AL113" s="31">
        <f>COUNTIF(AJ3:AJ94,FALSE)-4+4</f>
        <v>17</v>
      </c>
      <c r="AN113" s="13"/>
      <c r="AO113" s="18"/>
      <c r="AP113" s="18" t="s">
        <v>286</v>
      </c>
      <c r="AQ113" s="31">
        <f>COUNTIF(AO3:AO94,FALSE)-1+6</f>
        <v>15</v>
      </c>
      <c r="AS113" s="13"/>
    </row>
    <row r="114">
      <c r="A114" s="21"/>
      <c r="B114" s="21" t="s">
        <v>287</v>
      </c>
      <c r="C114" s="35">
        <f>C108+C113</f>
        <v>80</v>
      </c>
      <c r="E114" s="13"/>
      <c r="F114" s="21"/>
      <c r="G114" s="21" t="s">
        <v>287</v>
      </c>
      <c r="H114" s="35">
        <f>H108+H113</f>
        <v>73</v>
      </c>
      <c r="J114" s="13"/>
      <c r="K114" s="21"/>
      <c r="L114" s="21" t="s">
        <v>287</v>
      </c>
      <c r="M114" s="35">
        <f>M108+M113</f>
        <v>76</v>
      </c>
      <c r="O114" s="13"/>
      <c r="P114" s="21"/>
      <c r="Q114" s="21" t="s">
        <v>287</v>
      </c>
      <c r="R114" s="35">
        <f>R108+R113</f>
        <v>94</v>
      </c>
      <c r="T114" s="13"/>
      <c r="U114" s="21"/>
      <c r="V114" s="21" t="s">
        <v>287</v>
      </c>
      <c r="W114" s="35">
        <f>W108+W113</f>
        <v>76</v>
      </c>
      <c r="Y114" s="13"/>
      <c r="Z114" s="21"/>
      <c r="AA114" s="21" t="s">
        <v>287</v>
      </c>
      <c r="AB114" s="35">
        <f>AB108+AB113</f>
        <v>75</v>
      </c>
      <c r="AD114" s="13"/>
      <c r="AE114" s="21"/>
      <c r="AF114" s="21" t="s">
        <v>287</v>
      </c>
      <c r="AG114" s="35">
        <f>AG108+AG113</f>
        <v>95</v>
      </c>
      <c r="AI114" s="13"/>
      <c r="AJ114" s="21"/>
      <c r="AK114" s="21" t="s">
        <v>287</v>
      </c>
      <c r="AL114" s="35">
        <f>AL108+AL113</f>
        <v>109</v>
      </c>
      <c r="AN114" s="13"/>
      <c r="AO114" s="21"/>
      <c r="AP114" s="21" t="s">
        <v>287</v>
      </c>
      <c r="AQ114" s="35">
        <f>AQ108+AQ113</f>
        <v>87</v>
      </c>
      <c r="AS114" s="13"/>
    </row>
    <row r="115">
      <c r="A115" s="21"/>
      <c r="B115" s="21" t="s">
        <v>288</v>
      </c>
      <c r="C115" s="35">
        <f>C107-C109</f>
        <v>60</v>
      </c>
      <c r="E115" s="13"/>
      <c r="F115" s="21"/>
      <c r="G115" s="21" t="s">
        <v>288</v>
      </c>
      <c r="H115" s="35">
        <f>H107-H109</f>
        <v>61</v>
      </c>
      <c r="J115" s="13"/>
      <c r="K115" s="21"/>
      <c r="L115" s="21" t="s">
        <v>288</v>
      </c>
      <c r="M115" s="35">
        <f>M107-M109</f>
        <v>62</v>
      </c>
      <c r="O115" s="13"/>
      <c r="P115" s="21"/>
      <c r="Q115" s="21" t="s">
        <v>288</v>
      </c>
      <c r="R115" s="35">
        <f>R107-R109</f>
        <v>69</v>
      </c>
      <c r="T115" s="13"/>
      <c r="U115" s="21"/>
      <c r="V115" s="21" t="s">
        <v>288</v>
      </c>
      <c r="W115" s="35">
        <f>W107-W109</f>
        <v>61</v>
      </c>
      <c r="Y115" s="13"/>
      <c r="Z115" s="21"/>
      <c r="AA115" s="21" t="s">
        <v>288</v>
      </c>
      <c r="AB115" s="35">
        <f>AB107-AB109</f>
        <v>62</v>
      </c>
      <c r="AD115" s="13"/>
      <c r="AE115" s="21"/>
      <c r="AF115" s="21" t="s">
        <v>288</v>
      </c>
      <c r="AG115" s="35">
        <f>AG107-AG109</f>
        <v>69</v>
      </c>
      <c r="AI115" s="13"/>
      <c r="AJ115" s="21"/>
      <c r="AK115" s="21" t="s">
        <v>288</v>
      </c>
      <c r="AL115" s="35">
        <f>AL107-AL109</f>
        <v>76</v>
      </c>
      <c r="AN115" s="13"/>
      <c r="AO115" s="21"/>
      <c r="AP115" s="21" t="s">
        <v>288</v>
      </c>
      <c r="AQ115" s="35">
        <f>AQ107-AQ109</f>
        <v>64</v>
      </c>
      <c r="AS115" s="13"/>
    </row>
    <row r="116">
      <c r="A116" s="36"/>
      <c r="B116" s="36" t="s">
        <v>289</v>
      </c>
      <c r="C116" s="35">
        <f>((ABS(C115)-1)/C106)*1/5</f>
        <v>0.3653137674</v>
      </c>
      <c r="E116" s="13"/>
      <c r="F116" s="36"/>
      <c r="G116" s="36" t="s">
        <v>289</v>
      </c>
      <c r="H116" s="35">
        <f>((ABS(H115)-1)/H106)*1/5</f>
        <v>0.3566121842</v>
      </c>
      <c r="J116" s="13"/>
      <c r="K116" s="36"/>
      <c r="L116" s="36" t="s">
        <v>289</v>
      </c>
      <c r="M116" s="35">
        <f>((ABS(M115)-1)/M106)*1/5</f>
        <v>0.3699435988</v>
      </c>
      <c r="O116" s="13"/>
      <c r="P116" s="36"/>
      <c r="Q116" s="36" t="s">
        <v>289</v>
      </c>
      <c r="R116" s="35">
        <f>((ABS(R115)-1)/R106)*1/5</f>
        <v>0.3073237973</v>
      </c>
      <c r="T116" s="13"/>
      <c r="U116" s="36"/>
      <c r="V116" s="36" t="s">
        <v>289</v>
      </c>
      <c r="W116" s="35">
        <f>((ABS(W115)-1)/W106)*1/5</f>
        <v>0.393597481</v>
      </c>
      <c r="Y116" s="13"/>
      <c r="Z116" s="36"/>
      <c r="AA116" s="36" t="s">
        <v>289</v>
      </c>
      <c r="AB116" s="35">
        <f>((ABS(AB115)-1)/AB106)*1/5</f>
        <v>0.4502011144</v>
      </c>
      <c r="AD116" s="13"/>
      <c r="AE116" s="36"/>
      <c r="AF116" s="36" t="s">
        <v>289</v>
      </c>
      <c r="AG116" s="35">
        <f>((ABS(AG115)-1)/AG106)*1/5</f>
        <v>0.3688535706</v>
      </c>
      <c r="AI116" s="13"/>
      <c r="AJ116" s="36"/>
      <c r="AK116" s="36" t="s">
        <v>289</v>
      </c>
      <c r="AL116" s="35">
        <f>((ABS(AL115)-1)/AL106)*1/5</f>
        <v>0.3147029204</v>
      </c>
      <c r="AN116" s="13"/>
      <c r="AO116" s="36"/>
      <c r="AP116" s="36" t="s">
        <v>289</v>
      </c>
      <c r="AQ116" s="35">
        <f>((ABS(AQ115)-1)/AQ106)*1/5</f>
        <v>0.3063308373</v>
      </c>
      <c r="AS116" s="13"/>
    </row>
    <row r="117">
      <c r="A117" s="36"/>
      <c r="B117" s="36" t="s">
        <v>290</v>
      </c>
      <c r="C117" s="35">
        <f>((ABS(C115)-1)/C106)*1/5*60</f>
        <v>21.91882604</v>
      </c>
      <c r="E117" s="13"/>
      <c r="F117" s="36"/>
      <c r="G117" s="36" t="s">
        <v>290</v>
      </c>
      <c r="H117" s="35">
        <f>((ABS(H115)-1)/H106)*1/5*60</f>
        <v>21.39673105</v>
      </c>
      <c r="J117" s="13"/>
      <c r="K117" s="36"/>
      <c r="L117" s="36" t="s">
        <v>290</v>
      </c>
      <c r="M117" s="35">
        <f>((ABS(M115)-1)/M106)*1/5*60</f>
        <v>22.19661593</v>
      </c>
      <c r="O117" s="13"/>
      <c r="P117" s="36"/>
      <c r="Q117" s="36" t="s">
        <v>290</v>
      </c>
      <c r="R117" s="35">
        <f>((ABS(R115)-1)/R106)*1/5*60</f>
        <v>18.43942784</v>
      </c>
      <c r="T117" s="13"/>
      <c r="U117" s="36"/>
      <c r="V117" s="36" t="s">
        <v>290</v>
      </c>
      <c r="W117" s="35">
        <f>((ABS(W115)-1)/W106)*1/5*60</f>
        <v>23.61584886</v>
      </c>
      <c r="Y117" s="13"/>
      <c r="Z117" s="36"/>
      <c r="AA117" s="36" t="s">
        <v>290</v>
      </c>
      <c r="AB117" s="35">
        <f>((ABS(AB115)-1)/AB106)*1/5*60</f>
        <v>27.01206687</v>
      </c>
      <c r="AD117" s="13"/>
      <c r="AE117" s="36"/>
      <c r="AF117" s="36" t="s">
        <v>290</v>
      </c>
      <c r="AG117" s="35">
        <f>((ABS(AG115)-1)/AG106)*1/5*60</f>
        <v>22.13121423</v>
      </c>
      <c r="AI117" s="13"/>
      <c r="AJ117" s="36"/>
      <c r="AK117" s="36" t="s">
        <v>290</v>
      </c>
      <c r="AL117" s="35">
        <f>((ABS(AL115)-1)/AL106)*1/5*60</f>
        <v>18.88217523</v>
      </c>
      <c r="AN117" s="13"/>
      <c r="AO117" s="36"/>
      <c r="AP117" s="36" t="s">
        <v>290</v>
      </c>
      <c r="AQ117" s="35">
        <f>((ABS(AQ115)-1)/AQ106)*1/5*60</f>
        <v>18.37985024</v>
      </c>
      <c r="AS117" s="13"/>
    </row>
    <row r="118">
      <c r="A118" s="36"/>
      <c r="B118" s="36" t="s">
        <v>291</v>
      </c>
      <c r="C118" s="35">
        <f>C116*(1-C127)</f>
        <v>0.3487085961</v>
      </c>
      <c r="E118" s="13"/>
      <c r="F118" s="36"/>
      <c r="G118" s="36" t="s">
        <v>291</v>
      </c>
      <c r="H118" s="35">
        <f>H116*(1-H127)</f>
        <v>0.3566121842</v>
      </c>
      <c r="J118" s="13"/>
      <c r="K118" s="36"/>
      <c r="L118" s="36" t="s">
        <v>291</v>
      </c>
      <c r="M118" s="35">
        <f>M116*(1-M127)</f>
        <v>0.3699435988</v>
      </c>
      <c r="O118" s="13"/>
      <c r="P118" s="36"/>
      <c r="Q118" s="36" t="s">
        <v>291</v>
      </c>
      <c r="R118" s="35">
        <f>R116*(1-R127)</f>
        <v>0.3073237973</v>
      </c>
      <c r="T118" s="13"/>
      <c r="U118" s="36"/>
      <c r="V118" s="36" t="s">
        <v>291</v>
      </c>
      <c r="W118" s="35">
        <f>W116*(1-W127)</f>
        <v>0.3873499019</v>
      </c>
      <c r="Y118" s="13"/>
      <c r="Z118" s="36"/>
      <c r="AA118" s="36" t="s">
        <v>291</v>
      </c>
      <c r="AB118" s="35">
        <f>AB116*(1-AB127)</f>
        <v>0.4502011144</v>
      </c>
      <c r="AD118" s="13"/>
      <c r="AE118" s="36"/>
      <c r="AF118" s="36" t="s">
        <v>291</v>
      </c>
      <c r="AG118" s="35">
        <f>AG116*(1-AG127)</f>
        <v>0.3245911421</v>
      </c>
      <c r="AI118" s="13"/>
      <c r="AJ118" s="36"/>
      <c r="AK118" s="36" t="s">
        <v>291</v>
      </c>
      <c r="AL118" s="35">
        <f>AL116*(1-AL127)</f>
        <v>0.3147029204</v>
      </c>
      <c r="AN118" s="13"/>
      <c r="AO118" s="36"/>
      <c r="AP118" s="36" t="s">
        <v>291</v>
      </c>
      <c r="AQ118" s="35">
        <f>AQ116*(1-AQ127)</f>
        <v>0.2971866332</v>
      </c>
      <c r="AS118" s="13"/>
    </row>
    <row r="119">
      <c r="A119" s="36"/>
      <c r="B119" s="36" t="s">
        <v>292</v>
      </c>
      <c r="C119" s="35">
        <f>C117*(1-C127)</f>
        <v>20.92251577</v>
      </c>
      <c r="E119" s="13"/>
      <c r="F119" s="36"/>
      <c r="G119" s="36" t="s">
        <v>292</v>
      </c>
      <c r="H119" s="35">
        <f>H117*(1-H127)</f>
        <v>21.39673105</v>
      </c>
      <c r="J119" s="13"/>
      <c r="K119" s="36"/>
      <c r="L119" s="36" t="s">
        <v>292</v>
      </c>
      <c r="M119" s="35">
        <f>M117*(1-M127)</f>
        <v>22.19661593</v>
      </c>
      <c r="O119" s="13"/>
      <c r="P119" s="36"/>
      <c r="Q119" s="36" t="s">
        <v>292</v>
      </c>
      <c r="R119" s="35">
        <f>R117*(1-R127)</f>
        <v>18.43942784</v>
      </c>
      <c r="T119" s="13"/>
      <c r="U119" s="36"/>
      <c r="V119" s="36" t="s">
        <v>292</v>
      </c>
      <c r="W119" s="35">
        <f>W117*(1-W127)</f>
        <v>23.24099411</v>
      </c>
      <c r="Y119" s="13"/>
      <c r="Z119" s="36"/>
      <c r="AA119" s="36" t="s">
        <v>292</v>
      </c>
      <c r="AB119" s="35">
        <f>AB117*(1-AB127)</f>
        <v>27.01206687</v>
      </c>
      <c r="AD119" s="13"/>
      <c r="AE119" s="36"/>
      <c r="AF119" s="36" t="s">
        <v>292</v>
      </c>
      <c r="AG119" s="35">
        <f>AG117*(1-AG127)</f>
        <v>19.47546853</v>
      </c>
      <c r="AI119" s="13"/>
      <c r="AJ119" s="36"/>
      <c r="AK119" s="36" t="s">
        <v>292</v>
      </c>
      <c r="AL119" s="35">
        <f>AL117*(1-AL127)</f>
        <v>18.88217523</v>
      </c>
      <c r="AN119" s="13"/>
      <c r="AO119" s="36"/>
      <c r="AP119" s="36" t="s">
        <v>292</v>
      </c>
      <c r="AQ119" s="35">
        <f>AQ117*(1-AQ127)</f>
        <v>17.83119799</v>
      </c>
      <c r="AS119" s="13"/>
    </row>
    <row r="120">
      <c r="A120" s="36"/>
      <c r="B120" s="36" t="s">
        <v>293</v>
      </c>
      <c r="C120" s="35">
        <f>(ABS(C115)-1)/C106</f>
        <v>1.826568837</v>
      </c>
      <c r="E120" s="13"/>
      <c r="F120" s="36"/>
      <c r="G120" s="36" t="s">
        <v>293</v>
      </c>
      <c r="H120" s="35">
        <f>(ABS(H115)-1)/H106</f>
        <v>1.783060921</v>
      </c>
      <c r="J120" s="13"/>
      <c r="K120" s="36"/>
      <c r="L120" s="36" t="s">
        <v>293</v>
      </c>
      <c r="M120" s="35">
        <f>(ABS(M115)-1)/M106</f>
        <v>1.849717994</v>
      </c>
      <c r="O120" s="13"/>
      <c r="P120" s="36"/>
      <c r="Q120" s="36" t="s">
        <v>293</v>
      </c>
      <c r="R120" s="35">
        <f>(ABS(R115)-1)/R106</f>
        <v>1.536618986</v>
      </c>
      <c r="T120" s="13"/>
      <c r="U120" s="36"/>
      <c r="V120" s="36" t="s">
        <v>293</v>
      </c>
      <c r="W120" s="35">
        <f>(ABS(W115)-1)/W106</f>
        <v>1.967987405</v>
      </c>
      <c r="Y120" s="13"/>
      <c r="Z120" s="36"/>
      <c r="AA120" s="36" t="s">
        <v>293</v>
      </c>
      <c r="AB120" s="35">
        <f>(ABS(AB115)-1)/AB106</f>
        <v>2.251005572</v>
      </c>
      <c r="AD120" s="13"/>
      <c r="AE120" s="36"/>
      <c r="AF120" s="36" t="s">
        <v>293</v>
      </c>
      <c r="AG120" s="35">
        <f>(ABS(AG115)-1)/AG106</f>
        <v>1.844267853</v>
      </c>
      <c r="AI120" s="13"/>
      <c r="AJ120" s="36"/>
      <c r="AK120" s="36" t="s">
        <v>293</v>
      </c>
      <c r="AL120" s="35">
        <f>(ABS(AL115)-1)/AL106</f>
        <v>1.573514602</v>
      </c>
      <c r="AN120" s="13"/>
      <c r="AO120" s="36"/>
      <c r="AP120" s="36" t="s">
        <v>293</v>
      </c>
      <c r="AQ120" s="35">
        <f>(ABS(AQ115)-1)/AQ106</f>
        <v>1.531654187</v>
      </c>
      <c r="AS120" s="13"/>
    </row>
    <row r="121">
      <c r="A121" s="36"/>
      <c r="B121" s="36" t="s">
        <v>294</v>
      </c>
      <c r="C121" s="35">
        <f>(ABS(C108)-1)/C106</f>
        <v>2.105197981</v>
      </c>
      <c r="E121" s="13"/>
      <c r="F121" s="36"/>
      <c r="G121" s="36" t="s">
        <v>294</v>
      </c>
      <c r="H121" s="35">
        <f>(ABS(H108)-1)/H106</f>
        <v>1.812778603</v>
      </c>
      <c r="J121" s="13"/>
      <c r="K121" s="36"/>
      <c r="L121" s="36" t="s">
        <v>294</v>
      </c>
      <c r="M121" s="35">
        <f>(ABS(M108)-1)/M106</f>
        <v>1.910364485</v>
      </c>
      <c r="O121" s="13"/>
      <c r="P121" s="36"/>
      <c r="Q121" s="36" t="s">
        <v>294</v>
      </c>
      <c r="R121" s="35">
        <f>(ABS(R108)-1)/R106</f>
        <v>1.739995029</v>
      </c>
      <c r="T121" s="13"/>
      <c r="U121" s="36"/>
      <c r="V121" s="36" t="s">
        <v>294</v>
      </c>
      <c r="W121" s="35">
        <f>(ABS(W108)-1)/W106</f>
        <v>2.099186565</v>
      </c>
      <c r="Y121" s="13"/>
      <c r="Z121" s="36"/>
      <c r="AA121" s="36" t="s">
        <v>294</v>
      </c>
      <c r="AB121" s="35">
        <f>(ABS(AB108)-1)/AB106</f>
        <v>2.324809034</v>
      </c>
      <c r="AD121" s="13"/>
      <c r="AE121" s="36"/>
      <c r="AF121" s="36" t="s">
        <v>294</v>
      </c>
      <c r="AG121" s="35">
        <f>(ABS(AG108)-1)/AG106</f>
        <v>2.169726886</v>
      </c>
      <c r="AI121" s="13"/>
      <c r="AJ121" s="36"/>
      <c r="AK121" s="36" t="s">
        <v>294</v>
      </c>
      <c r="AL121" s="35">
        <f>(ABS(AL108)-1)/AL106</f>
        <v>1.909197717</v>
      </c>
      <c r="AN121" s="13"/>
      <c r="AO121" s="36"/>
      <c r="AP121" s="36" t="s">
        <v>294</v>
      </c>
      <c r="AQ121" s="35">
        <f>(ABS(AQ108)-1)/AQ106</f>
        <v>1.726149956</v>
      </c>
      <c r="AS121" s="13"/>
    </row>
    <row r="122">
      <c r="A122" s="8"/>
      <c r="B122" s="8" t="s">
        <v>295</v>
      </c>
      <c r="C122" s="35">
        <f>(ABS(C114)-1)/C106</f>
        <v>2.445744714</v>
      </c>
      <c r="E122" s="13"/>
      <c r="F122" s="8"/>
      <c r="G122" s="8" t="s">
        <v>295</v>
      </c>
      <c r="H122" s="35">
        <f>(ABS(H114)-1)/H106</f>
        <v>2.139673105</v>
      </c>
      <c r="J122" s="13"/>
      <c r="K122" s="8"/>
      <c r="L122" s="8" t="s">
        <v>295</v>
      </c>
      <c r="M122" s="35">
        <f>(ABS(M114)-1)/M106</f>
        <v>2.274243435</v>
      </c>
      <c r="O122" s="13"/>
      <c r="P122" s="8"/>
      <c r="Q122" s="8" t="s">
        <v>295</v>
      </c>
      <c r="R122" s="35">
        <f>(ABS(R114)-1)/R106</f>
        <v>2.101552437</v>
      </c>
      <c r="T122" s="13"/>
      <c r="U122" s="8"/>
      <c r="V122" s="8" t="s">
        <v>295</v>
      </c>
      <c r="W122" s="35">
        <f>(ABS(W114)-1)/W106</f>
        <v>2.459984256</v>
      </c>
      <c r="Y122" s="13"/>
      <c r="Z122" s="8"/>
      <c r="AA122" s="8" t="s">
        <v>295</v>
      </c>
      <c r="AB122" s="35">
        <f>(ABS(AB114)-1)/AB106</f>
        <v>2.730728071</v>
      </c>
      <c r="AD122" s="13"/>
      <c r="AE122" s="8"/>
      <c r="AF122" s="8" t="s">
        <v>295</v>
      </c>
      <c r="AG122" s="35">
        <f>(ABS(AG114)-1)/AG106</f>
        <v>2.549429091</v>
      </c>
      <c r="AI122" s="13"/>
      <c r="AJ122" s="8"/>
      <c r="AK122" s="8" t="s">
        <v>295</v>
      </c>
      <c r="AL122" s="35">
        <f>(ABS(AL114)-1)/AL106</f>
        <v>2.265861027</v>
      </c>
      <c r="AN122" s="13"/>
      <c r="AO122" s="8"/>
      <c r="AP122" s="8" t="s">
        <v>295</v>
      </c>
      <c r="AQ122" s="35">
        <f>(ABS(AQ114)-1)/AQ106</f>
        <v>2.090829524</v>
      </c>
      <c r="AS122" s="13"/>
    </row>
    <row r="123">
      <c r="A123" s="8"/>
      <c r="B123" s="8" t="s">
        <v>296</v>
      </c>
      <c r="C123" s="35">
        <f>ABS(C108)/ABS(C115)</f>
        <v>1.15</v>
      </c>
      <c r="E123" s="13"/>
      <c r="F123" s="8"/>
      <c r="G123" s="8" t="s">
        <v>296</v>
      </c>
      <c r="H123" s="35">
        <f>ABS(H108)/ABS(H115)</f>
        <v>1.016393443</v>
      </c>
      <c r="J123" s="13"/>
      <c r="K123" s="8"/>
      <c r="L123" s="8" t="s">
        <v>296</v>
      </c>
      <c r="M123" s="35">
        <f>ABS(M108)/ABS(M115)</f>
        <v>1.032258065</v>
      </c>
      <c r="O123" s="13"/>
      <c r="P123" s="8"/>
      <c r="Q123" s="8" t="s">
        <v>296</v>
      </c>
      <c r="R123" s="35">
        <f>ABS(R108)/ABS(R115)</f>
        <v>1.130434783</v>
      </c>
      <c r="T123" s="13"/>
      <c r="U123" s="8"/>
      <c r="V123" s="8" t="s">
        <v>296</v>
      </c>
      <c r="W123" s="35">
        <f>ABS(W108)/ABS(W115)</f>
        <v>1.06557377</v>
      </c>
      <c r="Y123" s="13"/>
      <c r="Z123" s="8"/>
      <c r="AA123" s="8" t="s">
        <v>296</v>
      </c>
      <c r="AB123" s="35">
        <f>ABS(AB108)/ABS(AB115)</f>
        <v>1.032258065</v>
      </c>
      <c r="AD123" s="13"/>
      <c r="AE123" s="8"/>
      <c r="AF123" s="8" t="s">
        <v>296</v>
      </c>
      <c r="AG123" s="35">
        <f>ABS(AG108)/ABS(AG115)</f>
        <v>1.173913043</v>
      </c>
      <c r="AI123" s="13"/>
      <c r="AJ123" s="8"/>
      <c r="AK123" s="8" t="s">
        <v>296</v>
      </c>
      <c r="AL123" s="35">
        <f>ABS(AL108)/ABS(AL115)</f>
        <v>1.210526316</v>
      </c>
      <c r="AN123" s="13"/>
      <c r="AO123" s="8"/>
      <c r="AP123" s="8" t="s">
        <v>296</v>
      </c>
      <c r="AQ123" s="35">
        <f>ABS(AQ108)/ABS(AQ115)</f>
        <v>1.125</v>
      </c>
      <c r="AS123" s="13"/>
    </row>
    <row r="124">
      <c r="A124" s="8"/>
      <c r="B124" s="8" t="s">
        <v>297</v>
      </c>
      <c r="C124" s="35">
        <f>ABS(C114)/ABS(C115)</f>
        <v>1.333333333</v>
      </c>
      <c r="E124" s="13"/>
      <c r="F124" s="8"/>
      <c r="G124" s="8" t="s">
        <v>297</v>
      </c>
      <c r="H124" s="35">
        <f>ABS(H114)/ABS(H115)</f>
        <v>1.196721311</v>
      </c>
      <c r="J124" s="13"/>
      <c r="K124" s="8"/>
      <c r="L124" s="8" t="s">
        <v>297</v>
      </c>
      <c r="M124" s="35">
        <f>ABS(M114)/ABS(M115)</f>
        <v>1.225806452</v>
      </c>
      <c r="O124" s="13"/>
      <c r="P124" s="8"/>
      <c r="Q124" s="8" t="s">
        <v>297</v>
      </c>
      <c r="R124" s="35">
        <f>ABS(R114)/ABS(R115)</f>
        <v>1.362318841</v>
      </c>
      <c r="T124" s="13"/>
      <c r="U124" s="8"/>
      <c r="V124" s="8" t="s">
        <v>297</v>
      </c>
      <c r="W124" s="35">
        <f>ABS(W114)/ABS(W115)</f>
        <v>1.245901639</v>
      </c>
      <c r="Y124" s="13"/>
      <c r="Z124" s="8"/>
      <c r="AA124" s="8" t="s">
        <v>297</v>
      </c>
      <c r="AB124" s="35">
        <f>ABS(AB114)/ABS(AB115)</f>
        <v>1.209677419</v>
      </c>
      <c r="AD124" s="13"/>
      <c r="AE124" s="8"/>
      <c r="AF124" s="8" t="s">
        <v>297</v>
      </c>
      <c r="AG124" s="35">
        <f>ABS(AG114)/ABS(AG115)</f>
        <v>1.376811594</v>
      </c>
      <c r="AI124" s="13"/>
      <c r="AJ124" s="8"/>
      <c r="AK124" s="8" t="s">
        <v>297</v>
      </c>
      <c r="AL124" s="35">
        <f>ABS(AL114)/ABS(AL115)</f>
        <v>1.434210526</v>
      </c>
      <c r="AN124" s="13"/>
      <c r="AO124" s="8"/>
      <c r="AP124" s="8" t="s">
        <v>297</v>
      </c>
      <c r="AQ124" s="35">
        <f>ABS(AQ114)/ABS(AQ115)</f>
        <v>1.359375</v>
      </c>
      <c r="AS124" s="13"/>
    </row>
    <row r="125">
      <c r="A125" s="8"/>
      <c r="B125" s="8" t="s">
        <v>298</v>
      </c>
      <c r="C125" s="31">
        <f>C112/MAX(ABS(C110),ABS(C115))</f>
        <v>0.05</v>
      </c>
      <c r="E125" s="13"/>
      <c r="F125" s="8"/>
      <c r="G125" s="8" t="s">
        <v>298</v>
      </c>
      <c r="H125" s="31">
        <f>H112/MAX(ABS(H110),ABS(H115))</f>
        <v>0</v>
      </c>
      <c r="J125" s="13"/>
      <c r="K125" s="8"/>
      <c r="L125" s="8" t="s">
        <v>298</v>
      </c>
      <c r="M125" s="31">
        <f>M112/MAX(ABS(M110),ABS(M115))</f>
        <v>0</v>
      </c>
      <c r="O125" s="13"/>
      <c r="P125" s="8"/>
      <c r="Q125" s="8" t="s">
        <v>298</v>
      </c>
      <c r="R125" s="31">
        <f>R112/MAX(ABS(R110),ABS(R115))</f>
        <v>0</v>
      </c>
      <c r="T125" s="13"/>
      <c r="U125" s="8"/>
      <c r="V125" s="8" t="s">
        <v>298</v>
      </c>
      <c r="W125" s="31">
        <f>W112/MAX(ABS(W110),ABS(W115))</f>
        <v>0.01639344262</v>
      </c>
      <c r="Y125" s="13"/>
      <c r="Z125" s="8"/>
      <c r="AA125" s="8" t="s">
        <v>298</v>
      </c>
      <c r="AB125" s="31">
        <f>AB112/MAX(ABS(AB110),ABS(AB115))</f>
        <v>0</v>
      </c>
      <c r="AD125" s="13"/>
      <c r="AE125" s="8"/>
      <c r="AF125" s="8" t="s">
        <v>298</v>
      </c>
      <c r="AG125" s="31">
        <f>AG112/MAX(ABS(AG110),ABS(AG115))</f>
        <v>0.1304347826</v>
      </c>
      <c r="AI125" s="13"/>
      <c r="AJ125" s="8"/>
      <c r="AK125" s="8" t="s">
        <v>298</v>
      </c>
      <c r="AL125" s="31">
        <f>AL112/MAX(ABS(AL110),ABS(AL115))</f>
        <v>0</v>
      </c>
      <c r="AN125" s="13"/>
      <c r="AO125" s="8"/>
      <c r="AP125" s="8" t="s">
        <v>298</v>
      </c>
      <c r="AQ125" s="31">
        <f>AQ112/MAX(ABS(AQ110),ABS(AQ115))</f>
        <v>0.03125</v>
      </c>
      <c r="AS125" s="13"/>
    </row>
    <row r="126">
      <c r="A126" s="36"/>
      <c r="B126" s="36" t="s">
        <v>299</v>
      </c>
      <c r="C126" s="35">
        <f>C111/(C110+C112+C111)</f>
        <v>0.04545454545</v>
      </c>
      <c r="E126" s="13"/>
      <c r="F126" s="36"/>
      <c r="G126" s="36" t="s">
        <v>299</v>
      </c>
      <c r="H126" s="35">
        <f>H111/(H110+H112+H111)</f>
        <v>0.01639344262</v>
      </c>
      <c r="J126" s="13"/>
      <c r="K126" s="36"/>
      <c r="L126" s="36" t="s">
        <v>299</v>
      </c>
      <c r="M126" s="35">
        <f>M111/(M110+M112+M111)</f>
        <v>0.03225806452</v>
      </c>
      <c r="O126" s="13"/>
      <c r="P126" s="36"/>
      <c r="Q126" s="36" t="s">
        <v>299</v>
      </c>
      <c r="R126" s="35">
        <f>R111/(R110+R112+R111)</f>
        <v>0.1304347826</v>
      </c>
      <c r="T126" s="13"/>
      <c r="U126" s="36"/>
      <c r="V126" s="36" t="s">
        <v>299</v>
      </c>
      <c r="W126" s="35">
        <f>W111/(W110+W112+W111)</f>
        <v>0.03174603175</v>
      </c>
      <c r="Y126" s="13"/>
      <c r="Z126" s="36"/>
      <c r="AA126" s="36" t="s">
        <v>299</v>
      </c>
      <c r="AB126" s="35">
        <f>AB111/(AB110+AB112+AB111)</f>
        <v>0.03225806452</v>
      </c>
      <c r="AD126" s="13"/>
      <c r="AE126" s="36"/>
      <c r="AF126" s="36" t="s">
        <v>299</v>
      </c>
      <c r="AG126" s="35">
        <f>AG111/(AG110+AG112+AG111)</f>
        <v>0.08</v>
      </c>
      <c r="AI126" s="13"/>
      <c r="AJ126" s="36"/>
      <c r="AK126" s="36" t="s">
        <v>299</v>
      </c>
      <c r="AL126" s="35">
        <f>AL111/(AL110+AL112+AL111)</f>
        <v>0.2105263158</v>
      </c>
      <c r="AN126" s="13"/>
      <c r="AO126" s="36"/>
      <c r="AP126" s="36" t="s">
        <v>299</v>
      </c>
      <c r="AQ126" s="35">
        <f>AQ111/(AQ110+AQ112+AQ111)</f>
        <v>0.07462686567</v>
      </c>
      <c r="AS126" s="13"/>
    </row>
    <row r="127">
      <c r="A127" s="36"/>
      <c r="B127" s="36" t="s">
        <v>300</v>
      </c>
      <c r="C127" s="35">
        <f>C112/(C110+C112+C111)</f>
        <v>0.04545454545</v>
      </c>
      <c r="E127" s="13"/>
      <c r="F127" s="36"/>
      <c r="G127" s="36" t="s">
        <v>300</v>
      </c>
      <c r="H127" s="35">
        <f>H112/(H110+H112+H111)</f>
        <v>0</v>
      </c>
      <c r="J127" s="13"/>
      <c r="K127" s="36"/>
      <c r="L127" s="36" t="s">
        <v>300</v>
      </c>
      <c r="M127" s="35">
        <f>M112/(M110+M112+M111)</f>
        <v>0</v>
      </c>
      <c r="O127" s="13"/>
      <c r="P127" s="36"/>
      <c r="Q127" s="36" t="s">
        <v>300</v>
      </c>
      <c r="R127" s="35">
        <f>R112/(R110+R112+R111)</f>
        <v>0</v>
      </c>
      <c r="T127" s="13"/>
      <c r="U127" s="36"/>
      <c r="V127" s="36" t="s">
        <v>300</v>
      </c>
      <c r="W127" s="35">
        <f>W112/(W110+W112+W111)</f>
        <v>0.01587301587</v>
      </c>
      <c r="Y127" s="13"/>
      <c r="Z127" s="36"/>
      <c r="AA127" s="36" t="s">
        <v>300</v>
      </c>
      <c r="AB127" s="35">
        <f>AB112/(AB110+AB112+AB111)</f>
        <v>0</v>
      </c>
      <c r="AD127" s="13"/>
      <c r="AE127" s="36"/>
      <c r="AF127" s="36" t="s">
        <v>300</v>
      </c>
      <c r="AG127" s="35">
        <f>AG112/(AG110+AG112+AG111)</f>
        <v>0.12</v>
      </c>
      <c r="AI127" s="13"/>
      <c r="AJ127" s="36"/>
      <c r="AK127" s="36" t="s">
        <v>300</v>
      </c>
      <c r="AL127" s="35">
        <f>AL112/(AL110+AL112+AL111)</f>
        <v>0</v>
      </c>
      <c r="AN127" s="13"/>
      <c r="AO127" s="36"/>
      <c r="AP127" s="36" t="s">
        <v>300</v>
      </c>
      <c r="AQ127" s="35">
        <f>AQ112/(AQ110+AQ112+AQ111)</f>
        <v>0.02985074627</v>
      </c>
      <c r="AS127" s="13"/>
    </row>
    <row r="128">
      <c r="A128" s="36"/>
      <c r="B128" s="36" t="s">
        <v>301</v>
      </c>
      <c r="C128" s="35">
        <f>(C111+C112)/(C110+C111+C112)</f>
        <v>0.09090909091</v>
      </c>
      <c r="E128" s="13"/>
      <c r="F128" s="36"/>
      <c r="G128" s="36" t="s">
        <v>301</v>
      </c>
      <c r="H128" s="35">
        <f>(H111+H112)/(H110+H111+H112)</f>
        <v>0.01639344262</v>
      </c>
      <c r="J128" s="13"/>
      <c r="K128" s="36"/>
      <c r="L128" s="36" t="s">
        <v>301</v>
      </c>
      <c r="M128" s="35">
        <f>(M111+M112)/(M110+M111+M112)</f>
        <v>0.03225806452</v>
      </c>
      <c r="O128" s="13"/>
      <c r="P128" s="36"/>
      <c r="Q128" s="36" t="s">
        <v>301</v>
      </c>
      <c r="R128" s="35">
        <f>(R111+R112)/(R110+R111+R112)</f>
        <v>0.1304347826</v>
      </c>
      <c r="T128" s="13"/>
      <c r="U128" s="36"/>
      <c r="V128" s="36" t="s">
        <v>301</v>
      </c>
      <c r="W128" s="35">
        <f>(W111+W112)/(W110+W111+W112)</f>
        <v>0.04761904762</v>
      </c>
      <c r="Y128" s="13"/>
      <c r="Z128" s="36"/>
      <c r="AA128" s="36" t="s">
        <v>301</v>
      </c>
      <c r="AB128" s="35">
        <f>(AB111+AB112)/(AB110+AB111+AB112)</f>
        <v>0.03225806452</v>
      </c>
      <c r="AD128" s="13"/>
      <c r="AE128" s="36"/>
      <c r="AF128" s="36" t="s">
        <v>301</v>
      </c>
      <c r="AG128" s="35">
        <f>(AG111+AG112)/(AG110+AG111+AG112)</f>
        <v>0.2</v>
      </c>
      <c r="AI128" s="13"/>
      <c r="AJ128" s="36"/>
      <c r="AK128" s="36" t="s">
        <v>301</v>
      </c>
      <c r="AL128" s="35">
        <f>(AL111+AL112)/(AL110+AL111+AL112)</f>
        <v>0.2105263158</v>
      </c>
      <c r="AN128" s="13"/>
      <c r="AO128" s="36"/>
      <c r="AP128" s="36" t="s">
        <v>301</v>
      </c>
      <c r="AQ128" s="35">
        <f>(AQ111+AQ112)/(AQ110+AQ111+AQ112)</f>
        <v>0.1044776119</v>
      </c>
      <c r="AS128" s="13"/>
    </row>
    <row r="129">
      <c r="A129" s="36"/>
      <c r="B129" s="36" t="s">
        <v>302</v>
      </c>
      <c r="C129" s="35">
        <f>ABS(C111)/ABS(C109)</f>
        <v>1</v>
      </c>
      <c r="E129" s="13"/>
      <c r="F129" s="36"/>
      <c r="G129" s="36" t="s">
        <v>302</v>
      </c>
      <c r="H129" s="35">
        <f>ABS(H111)/ABS(H109)</f>
        <v>1</v>
      </c>
      <c r="J129" s="13"/>
      <c r="K129" s="36"/>
      <c r="L129" s="36" t="s">
        <v>302</v>
      </c>
      <c r="M129" s="35">
        <f>ABS(M111)/ABS(M109)</f>
        <v>1</v>
      </c>
      <c r="O129" s="13"/>
      <c r="P129" s="36"/>
      <c r="Q129" s="36" t="s">
        <v>302</v>
      </c>
      <c r="R129" s="35">
        <f>ABS(R111)/ABS(R109)</f>
        <v>1</v>
      </c>
      <c r="T129" s="13"/>
      <c r="U129" s="36"/>
      <c r="V129" s="36" t="s">
        <v>302</v>
      </c>
      <c r="W129" s="35">
        <f>ABS(W111)/ABS(W109)</f>
        <v>1</v>
      </c>
      <c r="Y129" s="13"/>
      <c r="Z129" s="36"/>
      <c r="AA129" s="36" t="s">
        <v>302</v>
      </c>
      <c r="AB129" s="35">
        <f>ABS(AB111)/ABS(AB109)</f>
        <v>1</v>
      </c>
      <c r="AD129" s="13"/>
      <c r="AE129" s="36"/>
      <c r="AF129" s="36" t="s">
        <v>302</v>
      </c>
      <c r="AG129" s="35">
        <f>ABS(AG111)/ABS(AG109)</f>
        <v>1</v>
      </c>
      <c r="AI129" s="13"/>
      <c r="AJ129" s="36"/>
      <c r="AK129" s="36" t="s">
        <v>302</v>
      </c>
      <c r="AL129" s="35">
        <f>ABS(AL111)/ABS(AL109)</f>
        <v>1</v>
      </c>
      <c r="AN129" s="13"/>
      <c r="AO129" s="36"/>
      <c r="AP129" s="36" t="s">
        <v>302</v>
      </c>
      <c r="AQ129" s="35">
        <f>ABS(AQ111)/ABS(AQ109)</f>
        <v>1</v>
      </c>
      <c r="AS129" s="13"/>
    </row>
    <row r="130">
      <c r="A130" s="36"/>
      <c r="B130" s="36" t="s">
        <v>303</v>
      </c>
      <c r="C130" s="35">
        <f>C111/(C111+C112)</f>
        <v>0.5</v>
      </c>
      <c r="E130" s="13"/>
      <c r="F130" s="36"/>
      <c r="G130" s="36" t="s">
        <v>303</v>
      </c>
      <c r="H130" s="35">
        <f>H111/(H111+H112)</f>
        <v>1</v>
      </c>
      <c r="J130" s="13"/>
      <c r="K130" s="36"/>
      <c r="L130" s="36" t="s">
        <v>303</v>
      </c>
      <c r="M130" s="35">
        <f>M111/(M111+M112)</f>
        <v>1</v>
      </c>
      <c r="O130" s="13"/>
      <c r="P130" s="36"/>
      <c r="Q130" s="36" t="s">
        <v>303</v>
      </c>
      <c r="R130" s="35">
        <f>R111/(R111+R112)</f>
        <v>1</v>
      </c>
      <c r="T130" s="13"/>
      <c r="U130" s="36"/>
      <c r="V130" s="36" t="s">
        <v>303</v>
      </c>
      <c r="W130" s="35">
        <f>W111/(W111+W112)</f>
        <v>0.6666666667</v>
      </c>
      <c r="Y130" s="13"/>
      <c r="Z130" s="36"/>
      <c r="AA130" s="36" t="s">
        <v>303</v>
      </c>
      <c r="AB130" s="35">
        <f>AB111/(AB111+AB112)</f>
        <v>1</v>
      </c>
      <c r="AD130" s="13"/>
      <c r="AE130" s="36"/>
      <c r="AF130" s="36" t="s">
        <v>303</v>
      </c>
      <c r="AG130" s="35">
        <f>AG111/(AG111+AG112)</f>
        <v>0.4</v>
      </c>
      <c r="AI130" s="13"/>
      <c r="AJ130" s="36"/>
      <c r="AK130" s="36" t="s">
        <v>303</v>
      </c>
      <c r="AL130" s="35">
        <f>AL111/(AL111+AL112)</f>
        <v>1</v>
      </c>
      <c r="AN130" s="13"/>
      <c r="AO130" s="36"/>
      <c r="AP130" s="36" t="s">
        <v>303</v>
      </c>
      <c r="AQ130" s="35">
        <f>AQ111/(AQ111+AQ112)</f>
        <v>0.7142857143</v>
      </c>
      <c r="AS130" s="13"/>
    </row>
    <row r="131">
      <c r="A131" s="36"/>
      <c r="B131" s="36" t="s">
        <v>304</v>
      </c>
      <c r="C131" s="35">
        <f>C110/(C109+C110+C111+C112)</f>
        <v>0.8695652174</v>
      </c>
      <c r="E131" s="13"/>
      <c r="F131" s="36"/>
      <c r="G131" s="36" t="s">
        <v>304</v>
      </c>
      <c r="H131" s="35">
        <f>H110/(H109+H110+H111+H112)</f>
        <v>0.9677419355</v>
      </c>
      <c r="J131" s="13"/>
      <c r="K131" s="36"/>
      <c r="L131" s="36" t="s">
        <v>304</v>
      </c>
      <c r="M131" s="35">
        <f>M110/(M109+M110+M111+M112)</f>
        <v>0.9375</v>
      </c>
      <c r="O131" s="13"/>
      <c r="P131" s="36"/>
      <c r="Q131" s="36" t="s">
        <v>304</v>
      </c>
      <c r="R131" s="35">
        <f>R110/(R109+R110+R111+R112)</f>
        <v>0.7692307692</v>
      </c>
      <c r="T131" s="13"/>
      <c r="U131" s="36"/>
      <c r="V131" s="36" t="s">
        <v>304</v>
      </c>
      <c r="W131" s="35">
        <f>W110/(W109+W110+W111+W112)</f>
        <v>0.9230769231</v>
      </c>
      <c r="Y131" s="13"/>
      <c r="Z131" s="36"/>
      <c r="AA131" s="36" t="s">
        <v>304</v>
      </c>
      <c r="AB131" s="35">
        <f>AB110/(AB109+AB110+AB111+AB112)</f>
        <v>0.9375</v>
      </c>
      <c r="AD131" s="13"/>
      <c r="AE131" s="36"/>
      <c r="AF131" s="36" t="s">
        <v>304</v>
      </c>
      <c r="AG131" s="35">
        <f>AG110/(AG109+AG110+AG111+AG112)</f>
        <v>0.7407407407</v>
      </c>
      <c r="AI131" s="13"/>
      <c r="AJ131" s="36"/>
      <c r="AK131" s="36" t="s">
        <v>304</v>
      </c>
      <c r="AL131" s="35">
        <f>AL110/(AL109+AL110+AL111+AL112)</f>
        <v>0.652173913</v>
      </c>
      <c r="AN131" s="13"/>
      <c r="AO131" s="36"/>
      <c r="AP131" s="36" t="s">
        <v>304</v>
      </c>
      <c r="AQ131" s="35">
        <f>AQ110/(AQ109+AQ110+AQ111+AQ112)</f>
        <v>0.8333333333</v>
      </c>
      <c r="AS131" s="13"/>
    </row>
    <row r="132">
      <c r="A132" s="36"/>
      <c r="B132" s="36" t="s">
        <v>305</v>
      </c>
      <c r="C132" s="35">
        <f>(C112+C111+C109)/(C110+C112+C111+C109)</f>
        <v>0.1304347826</v>
      </c>
      <c r="E132" s="13"/>
      <c r="F132" s="36"/>
      <c r="G132" s="36" t="s">
        <v>305</v>
      </c>
      <c r="H132" s="35">
        <f>(H112+H111+H109)/(H110+H112+H111+H109)</f>
        <v>0.03225806452</v>
      </c>
      <c r="J132" s="13"/>
      <c r="K132" s="36"/>
      <c r="L132" s="36" t="s">
        <v>305</v>
      </c>
      <c r="M132" s="35">
        <f>(M112+M111+M109)/(M110+M112+M111+M109)</f>
        <v>0.0625</v>
      </c>
      <c r="O132" s="13"/>
      <c r="P132" s="36"/>
      <c r="Q132" s="36" t="s">
        <v>305</v>
      </c>
      <c r="R132" s="35">
        <f>(R112+R111+R109)/(R110+R112+R111+R109)</f>
        <v>0.2307692308</v>
      </c>
      <c r="T132" s="13"/>
      <c r="U132" s="36"/>
      <c r="V132" s="36" t="s">
        <v>305</v>
      </c>
      <c r="W132" s="35">
        <f>(W112+W111+W109)/(W110+W112+W111+W109)</f>
        <v>0.07692307692</v>
      </c>
      <c r="Y132" s="13"/>
      <c r="Z132" s="36"/>
      <c r="AA132" s="36" t="s">
        <v>305</v>
      </c>
      <c r="AB132" s="35">
        <f>(AB112+AB111+AB109)/(AB110+AB112+AB111+AB109)</f>
        <v>0.0625</v>
      </c>
      <c r="AD132" s="13"/>
      <c r="AE132" s="36"/>
      <c r="AF132" s="36" t="s">
        <v>305</v>
      </c>
      <c r="AG132" s="35">
        <f>(AG112+AG111+AG109)/(AG110+AG112+AG111+AG109)</f>
        <v>0.2592592593</v>
      </c>
      <c r="AI132" s="13"/>
      <c r="AJ132" s="36"/>
      <c r="AK132" s="36" t="s">
        <v>305</v>
      </c>
      <c r="AL132" s="35">
        <f>(AL112+AL111+AL109)/(AL110+AL112+AL111+AL109)</f>
        <v>0.347826087</v>
      </c>
      <c r="AN132" s="13"/>
      <c r="AO132" s="36"/>
      <c r="AP132" s="36" t="s">
        <v>305</v>
      </c>
      <c r="AQ132" s="35">
        <f>(AQ112+AQ111+AQ109)/(AQ110+AQ112+AQ111+AQ109)</f>
        <v>0.1666666667</v>
      </c>
      <c r="AS132" s="13"/>
    </row>
    <row r="133">
      <c r="A133" s="36"/>
      <c r="B133" s="36" t="s">
        <v>306</v>
      </c>
      <c r="C133" s="35">
        <f>(C111+C109)/C110</f>
        <v>0.1</v>
      </c>
      <c r="E133" s="13"/>
      <c r="F133" s="36"/>
      <c r="G133" s="36" t="s">
        <v>306</v>
      </c>
      <c r="H133" s="35">
        <f>(H111+H109)/H110</f>
        <v>0.03333333333</v>
      </c>
      <c r="J133" s="13"/>
      <c r="K133" s="36"/>
      <c r="L133" s="36" t="s">
        <v>306</v>
      </c>
      <c r="M133" s="35">
        <f>(M111+M109)/M110</f>
        <v>0.06666666667</v>
      </c>
      <c r="O133" s="13"/>
      <c r="P133" s="36"/>
      <c r="Q133" s="36" t="s">
        <v>306</v>
      </c>
      <c r="R133" s="35">
        <f>(R111+R109)/R110</f>
        <v>0.3</v>
      </c>
      <c r="T133" s="13"/>
      <c r="U133" s="36"/>
      <c r="V133" s="36" t="s">
        <v>306</v>
      </c>
      <c r="W133" s="35">
        <f>(W111+W109)/W110</f>
        <v>0.06666666667</v>
      </c>
      <c r="Y133" s="13"/>
      <c r="Z133" s="36"/>
      <c r="AA133" s="36" t="s">
        <v>306</v>
      </c>
      <c r="AB133" s="35">
        <f>(AB111+AB109)/AB110</f>
        <v>0.06666666667</v>
      </c>
      <c r="AD133" s="13"/>
      <c r="AE133" s="36"/>
      <c r="AF133" s="36" t="s">
        <v>306</v>
      </c>
      <c r="AG133" s="35">
        <f>(AG111+AG109)/AG110</f>
        <v>0.2</v>
      </c>
      <c r="AI133" s="13"/>
      <c r="AJ133" s="36"/>
      <c r="AK133" s="36" t="s">
        <v>306</v>
      </c>
      <c r="AL133" s="35">
        <f>(AL111+AL109)/AL110</f>
        <v>0.5333333333</v>
      </c>
      <c r="AN133" s="13"/>
      <c r="AO133" s="36"/>
      <c r="AP133" s="36" t="s">
        <v>306</v>
      </c>
      <c r="AQ133" s="35">
        <f>(AQ111+AQ109)/AQ110</f>
        <v>0.1666666667</v>
      </c>
      <c r="AS133" s="13"/>
    </row>
    <row r="134">
      <c r="E134" s="13"/>
      <c r="J134" s="13"/>
      <c r="O134" s="13"/>
      <c r="T134" s="13"/>
      <c r="Y134" s="13"/>
      <c r="AD134" s="13"/>
      <c r="AI134" s="13"/>
      <c r="AN134" s="13"/>
      <c r="AS134" s="13"/>
    </row>
    <row r="135">
      <c r="E135" s="13"/>
      <c r="J135" s="13"/>
      <c r="O135" s="13"/>
      <c r="T135" s="13"/>
      <c r="Y135" s="13"/>
      <c r="AD135" s="13"/>
      <c r="AI135" s="13"/>
      <c r="AN135" s="13"/>
      <c r="AS135" s="13"/>
    </row>
    <row r="136">
      <c r="E136" s="13"/>
      <c r="J136" s="13"/>
      <c r="O136" s="13"/>
      <c r="T136" s="13"/>
      <c r="Y136" s="13"/>
      <c r="AD136" s="13"/>
      <c r="AI136" s="13"/>
      <c r="AN136" s="13"/>
      <c r="AS136" s="13"/>
    </row>
    <row r="137">
      <c r="E137" s="13"/>
      <c r="J137" s="13"/>
      <c r="O137" s="13"/>
      <c r="T137" s="13"/>
      <c r="Y137" s="13"/>
      <c r="AD137" s="13"/>
      <c r="AI137" s="13"/>
      <c r="AN137" s="13"/>
      <c r="AS137" s="13"/>
    </row>
    <row r="138">
      <c r="E138" s="13"/>
      <c r="J138" s="13"/>
      <c r="O138" s="13"/>
      <c r="T138" s="13"/>
      <c r="Y138" s="13"/>
      <c r="AD138" s="13"/>
      <c r="AI138" s="13"/>
      <c r="AN138" s="13"/>
      <c r="AS138" s="13"/>
    </row>
    <row r="139">
      <c r="E139" s="13"/>
      <c r="J139" s="13"/>
      <c r="O139" s="13"/>
      <c r="T139" s="13"/>
      <c r="Y139" s="13"/>
      <c r="AD139" s="13"/>
      <c r="AI139" s="13"/>
      <c r="AN139" s="13"/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E150" s="13"/>
      <c r="J150" s="13"/>
      <c r="O150" s="13"/>
      <c r="T150" s="13"/>
      <c r="Y150" s="13"/>
      <c r="AD150" s="13"/>
      <c r="AI150" s="13"/>
      <c r="AN150" s="13"/>
      <c r="AS150" s="13"/>
    </row>
    <row r="151">
      <c r="E151" s="13"/>
      <c r="J151" s="13"/>
      <c r="O151" s="13"/>
      <c r="T151" s="13"/>
      <c r="Y151" s="13"/>
      <c r="AD151" s="13"/>
      <c r="AI151" s="13"/>
      <c r="AN151" s="13"/>
      <c r="AS151" s="13"/>
    </row>
    <row r="152">
      <c r="E152" s="13"/>
      <c r="J152" s="13"/>
      <c r="O152" s="13"/>
      <c r="T152" s="13"/>
      <c r="Y152" s="13"/>
      <c r="AD152" s="13"/>
      <c r="AI152" s="13"/>
      <c r="AN152" s="13"/>
      <c r="AS152" s="13"/>
    </row>
    <row r="153">
      <c r="E153" s="13"/>
      <c r="J153" s="13"/>
      <c r="O153" s="13"/>
      <c r="T153" s="13"/>
      <c r="Y153" s="13"/>
      <c r="AD153" s="13"/>
      <c r="AI153" s="13"/>
      <c r="AN153" s="13"/>
      <c r="AS153" s="13"/>
    </row>
    <row r="154">
      <c r="E154" s="13"/>
      <c r="J154" s="13"/>
      <c r="O154" s="13"/>
      <c r="T154" s="13"/>
      <c r="Y154" s="13"/>
      <c r="AD154" s="13"/>
      <c r="AI154" s="13"/>
      <c r="AN154" s="13"/>
      <c r="AS154" s="13"/>
    </row>
    <row r="155">
      <c r="E155" s="13"/>
      <c r="J155" s="13"/>
      <c r="O155" s="13"/>
      <c r="T155" s="13"/>
      <c r="Y155" s="13"/>
      <c r="AD155" s="13"/>
      <c r="AI155" s="13"/>
      <c r="AN155" s="13"/>
      <c r="AS155" s="13"/>
    </row>
    <row r="156">
      <c r="E156" s="13"/>
      <c r="J156" s="13"/>
      <c r="O156" s="13"/>
      <c r="T156" s="13"/>
      <c r="Y156" s="13"/>
      <c r="AD156" s="13"/>
      <c r="AI156" s="13"/>
      <c r="AN156" s="13"/>
      <c r="AS156" s="13"/>
    </row>
    <row r="157">
      <c r="E157" s="13"/>
      <c r="J157" s="13"/>
      <c r="O157" s="13"/>
      <c r="T157" s="13"/>
      <c r="Y157" s="13"/>
      <c r="AD157" s="13"/>
      <c r="AI157" s="13"/>
      <c r="AN157" s="13"/>
      <c r="AS157" s="13"/>
    </row>
    <row r="158">
      <c r="E158" s="13"/>
      <c r="J158" s="13"/>
      <c r="O158" s="13"/>
      <c r="T158" s="13"/>
      <c r="Y158" s="13"/>
      <c r="AD158" s="13"/>
      <c r="AI158" s="13"/>
      <c r="AN158" s="13"/>
      <c r="AS158" s="13"/>
    </row>
    <row r="159">
      <c r="E159" s="13"/>
      <c r="J159" s="13"/>
      <c r="O159" s="13"/>
      <c r="T159" s="13"/>
      <c r="Y159" s="13"/>
      <c r="AD159" s="13"/>
      <c r="AI159" s="13"/>
      <c r="AN159" s="13"/>
      <c r="AS159" s="13"/>
    </row>
    <row r="160">
      <c r="E160" s="13"/>
      <c r="J160" s="13"/>
      <c r="O160" s="13"/>
      <c r="T160" s="13"/>
      <c r="Y160" s="13"/>
      <c r="AD160" s="13"/>
      <c r="AI160" s="13"/>
      <c r="AN160" s="13"/>
      <c r="AS160" s="13"/>
    </row>
    <row r="161">
      <c r="E161" s="13"/>
      <c r="J161" s="13"/>
      <c r="O161" s="13"/>
      <c r="T161" s="13"/>
      <c r="Y161" s="13"/>
      <c r="AD161" s="13"/>
      <c r="AI161" s="13"/>
      <c r="AN161" s="13"/>
      <c r="AS161" s="13"/>
    </row>
    <row r="162">
      <c r="E162" s="13"/>
      <c r="J162" s="13"/>
      <c r="O162" s="13"/>
      <c r="T162" s="13"/>
      <c r="Y162" s="13"/>
      <c r="AD162" s="13"/>
      <c r="AI162" s="13"/>
      <c r="AN162" s="13"/>
      <c r="AS162" s="13"/>
    </row>
    <row r="163">
      <c r="E163" s="13"/>
      <c r="J163" s="13"/>
      <c r="O163" s="13"/>
      <c r="T163" s="13"/>
      <c r="Y163" s="13"/>
      <c r="AD163" s="13"/>
      <c r="AI163" s="13"/>
      <c r="AN163" s="13"/>
      <c r="AS163" s="13"/>
    </row>
    <row r="164">
      <c r="E164" s="13"/>
      <c r="J164" s="13"/>
      <c r="O164" s="13"/>
      <c r="T164" s="13"/>
      <c r="Y164" s="13"/>
      <c r="AD164" s="13"/>
      <c r="AI164" s="13"/>
      <c r="AN164" s="13"/>
      <c r="AS164" s="13"/>
    </row>
    <row r="165">
      <c r="E165" s="13"/>
      <c r="J165" s="13"/>
      <c r="O165" s="13"/>
      <c r="T165" s="13"/>
      <c r="Y165" s="13"/>
      <c r="AD165" s="13"/>
      <c r="AI165" s="13"/>
      <c r="AN165" s="13"/>
      <c r="AS165" s="13"/>
    </row>
    <row r="166">
      <c r="E166" s="13"/>
      <c r="J166" s="13"/>
      <c r="O166" s="13"/>
      <c r="T166" s="13"/>
      <c r="Y166" s="13"/>
      <c r="AD166" s="13"/>
      <c r="AI166" s="13"/>
      <c r="AN166" s="13"/>
      <c r="AS166" s="13"/>
    </row>
    <row r="167">
      <c r="E167" s="13"/>
      <c r="J167" s="13"/>
      <c r="O167" s="13"/>
      <c r="T167" s="13"/>
      <c r="Y167" s="13"/>
      <c r="AD167" s="13"/>
      <c r="AI167" s="13"/>
      <c r="AN167" s="13"/>
      <c r="AS167" s="13"/>
    </row>
    <row r="168">
      <c r="E168" s="13"/>
      <c r="J168" s="13"/>
      <c r="O168" s="13"/>
      <c r="T168" s="13"/>
      <c r="Y168" s="13"/>
      <c r="AD168" s="13"/>
      <c r="AI168" s="13"/>
      <c r="AN168" s="13"/>
      <c r="AS168" s="13"/>
    </row>
    <row r="169">
      <c r="E169" s="13"/>
      <c r="J169" s="13"/>
      <c r="O169" s="13"/>
      <c r="T169" s="13"/>
      <c r="Y169" s="13"/>
      <c r="AD169" s="13"/>
      <c r="AI169" s="13"/>
      <c r="AN169" s="13"/>
      <c r="AS169" s="13"/>
    </row>
    <row r="170">
      <c r="E170" s="13"/>
      <c r="J170" s="13"/>
      <c r="O170" s="13"/>
      <c r="T170" s="13"/>
      <c r="Y170" s="13"/>
      <c r="AD170" s="13"/>
      <c r="AI170" s="13"/>
      <c r="AN170" s="13"/>
      <c r="AS170" s="13"/>
    </row>
    <row r="171">
      <c r="E171" s="13"/>
      <c r="J171" s="13"/>
      <c r="O171" s="13"/>
      <c r="T171" s="13"/>
      <c r="Y171" s="13"/>
      <c r="AD171" s="13"/>
      <c r="AI171" s="13"/>
      <c r="AN171" s="13"/>
      <c r="AS171" s="13"/>
    </row>
    <row r="172">
      <c r="E172" s="13"/>
      <c r="J172" s="13"/>
      <c r="O172" s="13"/>
      <c r="T172" s="13"/>
      <c r="Y172" s="13"/>
      <c r="AD172" s="13"/>
      <c r="AI172" s="13"/>
      <c r="AN172" s="13"/>
      <c r="AS172" s="13"/>
    </row>
    <row r="173">
      <c r="E173" s="13"/>
      <c r="J173" s="13"/>
      <c r="O173" s="13"/>
      <c r="T173" s="13"/>
      <c r="Y173" s="13"/>
      <c r="AD173" s="13"/>
      <c r="AI173" s="13"/>
      <c r="AN173" s="13"/>
      <c r="AS173" s="13"/>
    </row>
    <row r="174">
      <c r="E174" s="13"/>
      <c r="J174" s="13"/>
      <c r="O174" s="13"/>
      <c r="T174" s="13"/>
      <c r="Y174" s="13"/>
      <c r="AD174" s="13"/>
      <c r="AI174" s="13"/>
      <c r="AN174" s="13"/>
      <c r="AS174" s="13"/>
    </row>
    <row r="175">
      <c r="E175" s="13"/>
      <c r="J175" s="13"/>
      <c r="O175" s="13"/>
      <c r="T175" s="13"/>
      <c r="Y175" s="13"/>
      <c r="AD175" s="13"/>
      <c r="AI175" s="13"/>
      <c r="AN175" s="13"/>
      <c r="AS175" s="13"/>
    </row>
    <row r="176">
      <c r="E176" s="13"/>
      <c r="J176" s="13"/>
      <c r="O176" s="13"/>
      <c r="T176" s="13"/>
      <c r="Y176" s="13"/>
      <c r="AD176" s="13"/>
      <c r="AI176" s="13"/>
      <c r="AN176" s="13"/>
      <c r="AS176" s="13"/>
    </row>
    <row r="177">
      <c r="E177" s="13"/>
      <c r="J177" s="13"/>
      <c r="O177" s="13"/>
      <c r="T177" s="13"/>
      <c r="Y177" s="13"/>
      <c r="AD177" s="13"/>
      <c r="AI177" s="13"/>
      <c r="AN177" s="13"/>
      <c r="AS177" s="13"/>
    </row>
    <row r="178">
      <c r="E178" s="13"/>
      <c r="J178" s="13"/>
      <c r="O178" s="13"/>
      <c r="T178" s="13"/>
      <c r="Y178" s="13"/>
      <c r="AD178" s="13"/>
      <c r="AI178" s="13"/>
      <c r="AN178" s="13"/>
      <c r="AS178" s="13"/>
    </row>
    <row r="179">
      <c r="E179" s="13"/>
      <c r="J179" s="13"/>
      <c r="O179" s="13"/>
      <c r="T179" s="13"/>
      <c r="Y179" s="13"/>
      <c r="AD179" s="13"/>
      <c r="AI179" s="13"/>
      <c r="AN179" s="13"/>
      <c r="AS179" s="13"/>
    </row>
    <row r="180">
      <c r="E180" s="13"/>
      <c r="J180" s="13"/>
      <c r="O180" s="13"/>
      <c r="T180" s="13"/>
      <c r="Y180" s="13"/>
      <c r="AD180" s="13"/>
      <c r="AI180" s="13"/>
      <c r="AN180" s="13"/>
      <c r="AS180" s="13"/>
    </row>
    <row r="181">
      <c r="E181" s="13"/>
      <c r="J181" s="13"/>
      <c r="O181" s="13"/>
      <c r="T181" s="13"/>
      <c r="Y181" s="13"/>
      <c r="AD181" s="13"/>
      <c r="AI181" s="13"/>
      <c r="AN181" s="13"/>
      <c r="AS181" s="13"/>
    </row>
    <row r="182">
      <c r="E182" s="13"/>
      <c r="J182" s="13"/>
      <c r="O182" s="13"/>
      <c r="T182" s="13"/>
      <c r="Y182" s="13"/>
      <c r="AD182" s="13"/>
      <c r="AI182" s="13"/>
      <c r="AN182" s="13"/>
      <c r="AS182" s="13"/>
    </row>
    <row r="183">
      <c r="E183" s="13"/>
      <c r="J183" s="13"/>
      <c r="O183" s="13"/>
      <c r="T183" s="13"/>
      <c r="Y183" s="13"/>
      <c r="AD183" s="13"/>
      <c r="AI183" s="13"/>
      <c r="AN183" s="13"/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92" si="1"> EXACT(B3, LOWER(B3))</f>
        <v>1</v>
      </c>
      <c r="B3" s="9" t="s">
        <v>47</v>
      </c>
      <c r="C3" s="8">
        <v>9597.0</v>
      </c>
      <c r="D3" s="8" t="s">
        <v>2106</v>
      </c>
      <c r="E3" s="10">
        <v>1.629776207789E12</v>
      </c>
      <c r="F3" s="8" t="b">
        <f t="shared" ref="F3:F102" si="2"> EXACT(G3, LOWER(G3))</f>
        <v>0</v>
      </c>
      <c r="G3" s="9" t="s">
        <v>13</v>
      </c>
      <c r="H3" s="8">
        <v>15490.0</v>
      </c>
      <c r="I3" s="8" t="s">
        <v>2107</v>
      </c>
      <c r="J3" s="10">
        <v>1.62977671855E12</v>
      </c>
      <c r="K3" s="8" t="b">
        <f t="shared" ref="K3:K68" si="3"> EXACT(L3, LOWER(L3))</f>
        <v>0</v>
      </c>
      <c r="L3" s="9" t="s">
        <v>13</v>
      </c>
      <c r="M3" s="8">
        <v>13908.0</v>
      </c>
      <c r="N3" s="8" t="s">
        <v>2108</v>
      </c>
      <c r="O3" s="10">
        <v>1.629777236392E12</v>
      </c>
      <c r="P3" s="8" t="b">
        <f t="shared" ref="P3:P71" si="4"> EXACT(Q3, LOWER(Q3))</f>
        <v>0</v>
      </c>
      <c r="Q3" s="9" t="s">
        <v>13</v>
      </c>
      <c r="R3" s="8">
        <v>15235.0</v>
      </c>
      <c r="S3" s="8" t="s">
        <v>2109</v>
      </c>
      <c r="T3" s="10">
        <v>1.629781576929E12</v>
      </c>
      <c r="U3" s="8" t="b">
        <f t="shared" ref="U3:U62" si="5"> EXACT(V3, LOWER(V3))</f>
        <v>0</v>
      </c>
      <c r="V3" s="9" t="s">
        <v>13</v>
      </c>
      <c r="W3" s="8">
        <v>15799.0</v>
      </c>
      <c r="X3" s="8" t="s">
        <v>2110</v>
      </c>
      <c r="Y3" s="10">
        <v>1.629782140894E12</v>
      </c>
      <c r="Z3" s="8" t="b">
        <f t="shared" ref="Z3:Z84" si="6"> EXACT(AA3, LOWER(AA3))</f>
        <v>0</v>
      </c>
      <c r="AA3" s="9" t="s">
        <v>13</v>
      </c>
      <c r="AB3" s="8">
        <v>12008.0</v>
      </c>
      <c r="AC3" s="8" t="s">
        <v>2111</v>
      </c>
      <c r="AD3" s="10">
        <v>1.629782590136E12</v>
      </c>
      <c r="AE3" s="8" t="b">
        <f t="shared" ref="AE3:AE72" si="7"> EXACT(AF3, LOWER(AF3))</f>
        <v>1</v>
      </c>
      <c r="AF3" s="9" t="s">
        <v>106</v>
      </c>
      <c r="AG3" s="8">
        <v>21648.0</v>
      </c>
      <c r="AH3" s="8" t="s">
        <v>2112</v>
      </c>
      <c r="AI3" s="10">
        <v>1.629785042067E12</v>
      </c>
      <c r="AJ3" s="8" t="b">
        <f t="shared" ref="AJ3:AJ91" si="8"> EXACT(AK3, LOWER(AK3))</f>
        <v>0</v>
      </c>
      <c r="AK3" s="9" t="s">
        <v>13</v>
      </c>
      <c r="AL3" s="8">
        <v>12507.0</v>
      </c>
      <c r="AM3" s="8" t="s">
        <v>2113</v>
      </c>
      <c r="AN3" s="10">
        <v>1.629785516075E12</v>
      </c>
      <c r="AO3" s="8" t="b">
        <f t="shared" ref="AO3:AO90" si="9"> EXACT(AP3, LOWER(AP3))</f>
        <v>1</v>
      </c>
      <c r="AP3" s="9" t="s">
        <v>106</v>
      </c>
      <c r="AQ3" s="8">
        <v>25692.0</v>
      </c>
      <c r="AR3" s="8" t="s">
        <v>2114</v>
      </c>
      <c r="AS3" s="10">
        <v>1.629786128919E12</v>
      </c>
    </row>
    <row r="4">
      <c r="A4" s="8" t="b">
        <f t="shared" si="1"/>
        <v>1</v>
      </c>
      <c r="B4" s="9" t="s">
        <v>581</v>
      </c>
      <c r="C4" s="8">
        <v>485.0</v>
      </c>
      <c r="D4" s="8" t="s">
        <v>2115</v>
      </c>
      <c r="E4" s="10">
        <v>1.629776208256E12</v>
      </c>
      <c r="F4" s="8" t="b">
        <f t="shared" si="2"/>
        <v>1</v>
      </c>
      <c r="G4" s="9" t="s">
        <v>23</v>
      </c>
      <c r="H4" s="8">
        <v>756.0</v>
      </c>
      <c r="I4" s="8" t="s">
        <v>2116</v>
      </c>
      <c r="J4" s="10">
        <v>1.629776719303E12</v>
      </c>
      <c r="K4" s="8" t="b">
        <f t="shared" si="3"/>
        <v>1</v>
      </c>
      <c r="L4" s="9" t="s">
        <v>23</v>
      </c>
      <c r="M4" s="8">
        <v>1680.0</v>
      </c>
      <c r="N4" s="8" t="s">
        <v>2117</v>
      </c>
      <c r="O4" s="10">
        <v>1.629777238078E12</v>
      </c>
      <c r="P4" s="8" t="b">
        <f t="shared" si="4"/>
        <v>1</v>
      </c>
      <c r="Q4" s="9" t="s">
        <v>23</v>
      </c>
      <c r="R4" s="8">
        <v>897.0</v>
      </c>
      <c r="S4" s="8" t="s">
        <v>2118</v>
      </c>
      <c r="T4" s="10">
        <v>1.629781577823E12</v>
      </c>
      <c r="U4" s="8" t="b">
        <f t="shared" si="5"/>
        <v>1</v>
      </c>
      <c r="V4" s="9" t="s">
        <v>23</v>
      </c>
      <c r="W4" s="8">
        <v>1601.0</v>
      </c>
      <c r="X4" s="8" t="s">
        <v>2119</v>
      </c>
      <c r="Y4" s="10">
        <v>1.629782142493E12</v>
      </c>
      <c r="Z4" s="8" t="b">
        <f t="shared" si="6"/>
        <v>1</v>
      </c>
      <c r="AA4" s="9" t="s">
        <v>23</v>
      </c>
      <c r="AB4" s="8">
        <v>1857.0</v>
      </c>
      <c r="AC4" s="8" t="s">
        <v>2120</v>
      </c>
      <c r="AD4" s="10">
        <v>1.629782592005E12</v>
      </c>
      <c r="AE4" s="8" t="b">
        <f t="shared" si="7"/>
        <v>1</v>
      </c>
      <c r="AF4" s="9" t="s">
        <v>581</v>
      </c>
      <c r="AG4" s="8">
        <v>516.0</v>
      </c>
      <c r="AH4" s="8" t="s">
        <v>2112</v>
      </c>
      <c r="AI4" s="10">
        <v>1.62978504261E12</v>
      </c>
      <c r="AJ4" s="8" t="b">
        <f t="shared" si="8"/>
        <v>1</v>
      </c>
      <c r="AK4" s="9" t="s">
        <v>23</v>
      </c>
      <c r="AL4" s="8">
        <v>689.0</v>
      </c>
      <c r="AM4" s="8" t="s">
        <v>2113</v>
      </c>
      <c r="AN4" s="10">
        <v>1.629785516759E12</v>
      </c>
      <c r="AO4" s="8" t="b">
        <f t="shared" si="9"/>
        <v>1</v>
      </c>
      <c r="AP4" s="9" t="s">
        <v>581</v>
      </c>
      <c r="AQ4" s="8">
        <v>387.0</v>
      </c>
      <c r="AR4" s="8" t="s">
        <v>2121</v>
      </c>
      <c r="AS4" s="10">
        <v>1.629786129298E12</v>
      </c>
    </row>
    <row r="5">
      <c r="A5" s="8" t="b">
        <f t="shared" si="1"/>
        <v>0</v>
      </c>
      <c r="B5" s="9" t="s">
        <v>13</v>
      </c>
      <c r="C5" s="8">
        <v>2358.0</v>
      </c>
      <c r="D5" s="8" t="s">
        <v>2122</v>
      </c>
      <c r="E5" s="10">
        <v>1.629776210611E12</v>
      </c>
      <c r="F5" s="8" t="b">
        <f t="shared" si="2"/>
        <v>1</v>
      </c>
      <c r="G5" s="9" t="s">
        <v>24</v>
      </c>
      <c r="H5" s="8">
        <v>174.0</v>
      </c>
      <c r="I5" s="8" t="s">
        <v>2116</v>
      </c>
      <c r="J5" s="10">
        <v>1.629776719493E12</v>
      </c>
      <c r="K5" s="8" t="b">
        <f t="shared" si="3"/>
        <v>1</v>
      </c>
      <c r="L5" s="9" t="s">
        <v>24</v>
      </c>
      <c r="M5" s="8">
        <v>185.0</v>
      </c>
      <c r="N5" s="8" t="s">
        <v>2117</v>
      </c>
      <c r="O5" s="10">
        <v>1.629777238264E12</v>
      </c>
      <c r="P5" s="8" t="b">
        <f t="shared" si="4"/>
        <v>1</v>
      </c>
      <c r="Q5" s="9" t="s">
        <v>24</v>
      </c>
      <c r="R5" s="8">
        <v>207.0</v>
      </c>
      <c r="S5" s="8" t="s">
        <v>2123</v>
      </c>
      <c r="T5" s="10">
        <v>1.629781578028E12</v>
      </c>
      <c r="U5" s="8" t="b">
        <f t="shared" si="5"/>
        <v>1</v>
      </c>
      <c r="V5" s="9" t="s">
        <v>24</v>
      </c>
      <c r="W5" s="8">
        <v>246.0</v>
      </c>
      <c r="X5" s="8" t="s">
        <v>2119</v>
      </c>
      <c r="Y5" s="10">
        <v>1.62978214275E12</v>
      </c>
      <c r="Z5" s="8" t="b">
        <f t="shared" si="6"/>
        <v>1</v>
      </c>
      <c r="AA5" s="9" t="s">
        <v>24</v>
      </c>
      <c r="AB5" s="8">
        <v>255.0</v>
      </c>
      <c r="AC5" s="8" t="s">
        <v>2120</v>
      </c>
      <c r="AD5" s="10">
        <v>1.629782592248E12</v>
      </c>
      <c r="AE5" s="8" t="b">
        <f t="shared" si="7"/>
        <v>0</v>
      </c>
      <c r="AF5" s="9" t="s">
        <v>13</v>
      </c>
      <c r="AG5" s="8">
        <v>524.0</v>
      </c>
      <c r="AH5" s="8" t="s">
        <v>2124</v>
      </c>
      <c r="AI5" s="10">
        <v>1.629785043104E12</v>
      </c>
      <c r="AJ5" s="8" t="b">
        <f t="shared" si="8"/>
        <v>1</v>
      </c>
      <c r="AK5" s="9" t="s">
        <v>24</v>
      </c>
      <c r="AL5" s="8">
        <v>142.0</v>
      </c>
      <c r="AM5" s="8" t="s">
        <v>2113</v>
      </c>
      <c r="AN5" s="10">
        <v>1.6297855169E12</v>
      </c>
      <c r="AO5" s="8" t="b">
        <f t="shared" si="9"/>
        <v>0</v>
      </c>
      <c r="AP5" s="9" t="s">
        <v>13</v>
      </c>
      <c r="AQ5" s="8">
        <v>525.0</v>
      </c>
      <c r="AR5" s="8" t="s">
        <v>2121</v>
      </c>
      <c r="AS5" s="10">
        <v>1.629786129823E12</v>
      </c>
    </row>
    <row r="6">
      <c r="A6" s="8" t="b">
        <f t="shared" si="1"/>
        <v>1</v>
      </c>
      <c r="B6" s="9" t="s">
        <v>23</v>
      </c>
      <c r="C6" s="8">
        <v>786.0</v>
      </c>
      <c r="D6" s="8" t="s">
        <v>2125</v>
      </c>
      <c r="E6" s="10">
        <v>1.629776211396E12</v>
      </c>
      <c r="F6" s="8" t="b">
        <f t="shared" si="2"/>
        <v>1</v>
      </c>
      <c r="G6" s="9" t="s">
        <v>97</v>
      </c>
      <c r="H6" s="8">
        <v>96.0</v>
      </c>
      <c r="I6" s="8" t="s">
        <v>2116</v>
      </c>
      <c r="J6" s="10">
        <v>1.629776719572E12</v>
      </c>
      <c r="K6" s="8" t="b">
        <f t="shared" si="3"/>
        <v>1</v>
      </c>
      <c r="L6" s="9" t="s">
        <v>29</v>
      </c>
      <c r="M6" s="8">
        <v>79.0</v>
      </c>
      <c r="N6" s="8" t="s">
        <v>2117</v>
      </c>
      <c r="O6" s="10">
        <v>1.629777238333E12</v>
      </c>
      <c r="P6" s="8" t="b">
        <f t="shared" si="4"/>
        <v>1</v>
      </c>
      <c r="Q6" s="9" t="s">
        <v>29</v>
      </c>
      <c r="R6" s="8">
        <v>127.0</v>
      </c>
      <c r="S6" s="8" t="s">
        <v>2123</v>
      </c>
      <c r="T6" s="10">
        <v>1.629781578158E12</v>
      </c>
      <c r="U6" s="8" t="b">
        <f t="shared" si="5"/>
        <v>1</v>
      </c>
      <c r="V6" s="9" t="s">
        <v>29</v>
      </c>
      <c r="W6" s="8">
        <v>79.0</v>
      </c>
      <c r="X6" s="8" t="s">
        <v>2119</v>
      </c>
      <c r="Y6" s="10">
        <v>1.629782142816E12</v>
      </c>
      <c r="Z6" s="8" t="b">
        <f t="shared" si="6"/>
        <v>1</v>
      </c>
      <c r="AA6" s="9" t="s">
        <v>97</v>
      </c>
      <c r="AB6" s="8">
        <v>84.0</v>
      </c>
      <c r="AC6" s="8" t="s">
        <v>2120</v>
      </c>
      <c r="AD6" s="10">
        <v>1.629782592331E12</v>
      </c>
      <c r="AE6" s="8" t="b">
        <f t="shared" si="7"/>
        <v>1</v>
      </c>
      <c r="AF6" s="9" t="s">
        <v>23</v>
      </c>
      <c r="AG6" s="8">
        <v>718.0</v>
      </c>
      <c r="AH6" s="8" t="s">
        <v>2124</v>
      </c>
      <c r="AI6" s="10">
        <v>1.629785043812E12</v>
      </c>
      <c r="AJ6" s="8" t="b">
        <f t="shared" si="8"/>
        <v>1</v>
      </c>
      <c r="AK6" s="9" t="s">
        <v>97</v>
      </c>
      <c r="AL6" s="8">
        <v>125.0</v>
      </c>
      <c r="AM6" s="8" t="s">
        <v>2126</v>
      </c>
      <c r="AN6" s="10">
        <v>1.629785517022E12</v>
      </c>
      <c r="AO6" s="8" t="b">
        <f t="shared" si="9"/>
        <v>1</v>
      </c>
      <c r="AP6" s="9" t="s">
        <v>23</v>
      </c>
      <c r="AQ6" s="8">
        <v>779.0</v>
      </c>
      <c r="AR6" s="8" t="s">
        <v>2127</v>
      </c>
      <c r="AS6" s="10">
        <v>1.6297861306E12</v>
      </c>
    </row>
    <row r="7">
      <c r="A7" s="8" t="b">
        <f t="shared" si="1"/>
        <v>1</v>
      </c>
      <c r="B7" s="9" t="s">
        <v>24</v>
      </c>
      <c r="C7" s="8">
        <v>173.0</v>
      </c>
      <c r="D7" s="8" t="s">
        <v>2125</v>
      </c>
      <c r="E7" s="10">
        <v>1.629776211568E12</v>
      </c>
      <c r="F7" s="8" t="b">
        <f t="shared" si="2"/>
        <v>1</v>
      </c>
      <c r="G7" s="9" t="s">
        <v>31</v>
      </c>
      <c r="H7" s="8">
        <v>133.0</v>
      </c>
      <c r="I7" s="8" t="s">
        <v>2116</v>
      </c>
      <c r="J7" s="10">
        <v>1.629776719704E12</v>
      </c>
      <c r="K7" s="8" t="b">
        <f t="shared" si="3"/>
        <v>1</v>
      </c>
      <c r="L7" s="9" t="s">
        <v>31</v>
      </c>
      <c r="M7" s="8">
        <v>135.0</v>
      </c>
      <c r="N7" s="8" t="s">
        <v>2117</v>
      </c>
      <c r="O7" s="10">
        <v>1.629777238469E12</v>
      </c>
      <c r="P7" s="8" t="b">
        <f t="shared" si="4"/>
        <v>1</v>
      </c>
      <c r="Q7" s="9" t="s">
        <v>31</v>
      </c>
      <c r="R7" s="8">
        <v>127.0</v>
      </c>
      <c r="S7" s="8" t="s">
        <v>2123</v>
      </c>
      <c r="T7" s="10">
        <v>1.629781578283E12</v>
      </c>
      <c r="U7" s="8" t="b">
        <f t="shared" si="5"/>
        <v>1</v>
      </c>
      <c r="V7" s="9" t="s">
        <v>31</v>
      </c>
      <c r="W7" s="8">
        <v>118.0</v>
      </c>
      <c r="X7" s="8" t="s">
        <v>2119</v>
      </c>
      <c r="Y7" s="10">
        <v>1.629782142937E12</v>
      </c>
      <c r="Z7" s="8" t="b">
        <f t="shared" si="6"/>
        <v>1</v>
      </c>
      <c r="AA7" s="9" t="s">
        <v>31</v>
      </c>
      <c r="AB7" s="8">
        <v>108.0</v>
      </c>
      <c r="AC7" s="8" t="s">
        <v>2120</v>
      </c>
      <c r="AD7" s="10">
        <v>1.62978259244E12</v>
      </c>
      <c r="AE7" s="8" t="b">
        <f t="shared" si="7"/>
        <v>1</v>
      </c>
      <c r="AF7" s="9" t="s">
        <v>24</v>
      </c>
      <c r="AG7" s="8">
        <v>217.0</v>
      </c>
      <c r="AH7" s="8" t="s">
        <v>2128</v>
      </c>
      <c r="AI7" s="10">
        <v>1.629785044026E12</v>
      </c>
      <c r="AJ7" s="8" t="b">
        <f t="shared" si="8"/>
        <v>1</v>
      </c>
      <c r="AK7" s="9" t="s">
        <v>31</v>
      </c>
      <c r="AL7" s="8">
        <v>143.0</v>
      </c>
      <c r="AM7" s="8" t="s">
        <v>2126</v>
      </c>
      <c r="AN7" s="10">
        <v>1.629785517169E12</v>
      </c>
      <c r="AO7" s="8" t="b">
        <f t="shared" si="9"/>
        <v>1</v>
      </c>
      <c r="AP7" s="9" t="s">
        <v>24</v>
      </c>
      <c r="AQ7" s="8">
        <v>168.0</v>
      </c>
      <c r="AR7" s="8" t="s">
        <v>2127</v>
      </c>
      <c r="AS7" s="10">
        <v>1.629786130765E12</v>
      </c>
    </row>
    <row r="8">
      <c r="A8" s="8" t="b">
        <f t="shared" si="1"/>
        <v>1</v>
      </c>
      <c r="B8" s="9" t="s">
        <v>29</v>
      </c>
      <c r="C8" s="8">
        <v>79.0</v>
      </c>
      <c r="D8" s="8" t="s">
        <v>2125</v>
      </c>
      <c r="E8" s="10">
        <v>1.629776211648E12</v>
      </c>
      <c r="F8" s="8" t="b">
        <f t="shared" si="2"/>
        <v>1</v>
      </c>
      <c r="G8" s="9" t="s">
        <v>35</v>
      </c>
      <c r="H8" s="8">
        <v>107.0</v>
      </c>
      <c r="I8" s="8" t="s">
        <v>2116</v>
      </c>
      <c r="J8" s="10">
        <v>1.629776719814E12</v>
      </c>
      <c r="K8" s="8" t="b">
        <f t="shared" si="3"/>
        <v>1</v>
      </c>
      <c r="L8" s="9" t="s">
        <v>35</v>
      </c>
      <c r="M8" s="8">
        <v>133.0</v>
      </c>
      <c r="N8" s="8" t="s">
        <v>2117</v>
      </c>
      <c r="O8" s="10">
        <v>1.6297772386E12</v>
      </c>
      <c r="P8" s="8" t="b">
        <f t="shared" si="4"/>
        <v>1</v>
      </c>
      <c r="Q8" s="9" t="s">
        <v>35</v>
      </c>
      <c r="R8" s="8">
        <v>107.0</v>
      </c>
      <c r="S8" s="8" t="s">
        <v>2123</v>
      </c>
      <c r="T8" s="10">
        <v>1.629781578392E12</v>
      </c>
      <c r="U8" s="8" t="b">
        <f t="shared" si="5"/>
        <v>1</v>
      </c>
      <c r="V8" s="9" t="s">
        <v>35</v>
      </c>
      <c r="W8" s="8">
        <v>125.0</v>
      </c>
      <c r="X8" s="8" t="s">
        <v>2129</v>
      </c>
      <c r="Y8" s="10">
        <v>1.62978214306E12</v>
      </c>
      <c r="Z8" s="8" t="b">
        <f t="shared" si="6"/>
        <v>1</v>
      </c>
      <c r="AA8" s="9" t="s">
        <v>2130</v>
      </c>
      <c r="AB8" s="8">
        <v>119.0</v>
      </c>
      <c r="AC8" s="8" t="s">
        <v>2120</v>
      </c>
      <c r="AD8" s="10">
        <v>1.629782592558E12</v>
      </c>
      <c r="AE8" s="8" t="b">
        <f t="shared" si="7"/>
        <v>1</v>
      </c>
      <c r="AF8" s="9" t="s">
        <v>29</v>
      </c>
      <c r="AG8" s="8">
        <v>154.0</v>
      </c>
      <c r="AH8" s="8" t="s">
        <v>2128</v>
      </c>
      <c r="AI8" s="10">
        <v>1.629785044185E12</v>
      </c>
      <c r="AJ8" s="8" t="b">
        <f t="shared" si="8"/>
        <v>1</v>
      </c>
      <c r="AK8" s="9" t="s">
        <v>35</v>
      </c>
      <c r="AL8" s="8">
        <v>75.0</v>
      </c>
      <c r="AM8" s="8" t="s">
        <v>2126</v>
      </c>
      <c r="AN8" s="10">
        <v>1.62978551724E12</v>
      </c>
      <c r="AO8" s="8" t="b">
        <f t="shared" si="9"/>
        <v>1</v>
      </c>
      <c r="AP8" s="9" t="s">
        <v>97</v>
      </c>
      <c r="AQ8" s="8">
        <v>90.0</v>
      </c>
      <c r="AR8" s="8" t="s">
        <v>2127</v>
      </c>
      <c r="AS8" s="10">
        <v>1.629786130859E12</v>
      </c>
    </row>
    <row r="9">
      <c r="A9" s="8" t="b">
        <f t="shared" si="1"/>
        <v>1</v>
      </c>
      <c r="B9" s="9" t="s">
        <v>31</v>
      </c>
      <c r="C9" s="8">
        <v>158.0</v>
      </c>
      <c r="D9" s="8" t="s">
        <v>2125</v>
      </c>
      <c r="E9" s="10">
        <v>1.629776211807E12</v>
      </c>
      <c r="F9" s="8" t="b">
        <f t="shared" si="2"/>
        <v>1</v>
      </c>
      <c r="G9" s="9" t="s">
        <v>37</v>
      </c>
      <c r="H9" s="8">
        <v>92.0</v>
      </c>
      <c r="I9" s="8" t="s">
        <v>2116</v>
      </c>
      <c r="J9" s="10">
        <v>1.629776719903E12</v>
      </c>
      <c r="K9" s="8" t="b">
        <f t="shared" si="3"/>
        <v>1</v>
      </c>
      <c r="L9" s="9" t="s">
        <v>37</v>
      </c>
      <c r="M9" s="8">
        <v>101.0</v>
      </c>
      <c r="N9" s="8" t="s">
        <v>2117</v>
      </c>
      <c r="O9" s="10">
        <v>1.629777238701E12</v>
      </c>
      <c r="P9" s="8" t="b">
        <f t="shared" si="4"/>
        <v>1</v>
      </c>
      <c r="Q9" s="9" t="s">
        <v>37</v>
      </c>
      <c r="R9" s="8">
        <v>101.0</v>
      </c>
      <c r="S9" s="8" t="s">
        <v>2123</v>
      </c>
      <c r="T9" s="10">
        <v>1.629781578491E12</v>
      </c>
      <c r="U9" s="8" t="b">
        <f t="shared" si="5"/>
        <v>1</v>
      </c>
      <c r="V9" s="9" t="s">
        <v>37</v>
      </c>
      <c r="W9" s="8">
        <v>100.0</v>
      </c>
      <c r="X9" s="8" t="s">
        <v>2129</v>
      </c>
      <c r="Y9" s="10">
        <v>1.629782143159E12</v>
      </c>
      <c r="Z9" s="8" t="b">
        <f t="shared" si="6"/>
        <v>1</v>
      </c>
      <c r="AA9" s="9" t="s">
        <v>37</v>
      </c>
      <c r="AB9" s="8">
        <v>109.0</v>
      </c>
      <c r="AC9" s="8" t="s">
        <v>2120</v>
      </c>
      <c r="AD9" s="10">
        <v>1.629782592668E12</v>
      </c>
      <c r="AE9" s="8" t="b">
        <f t="shared" si="7"/>
        <v>1</v>
      </c>
      <c r="AF9" s="9" t="s">
        <v>31</v>
      </c>
      <c r="AG9" s="8">
        <v>123.0</v>
      </c>
      <c r="AH9" s="8" t="s">
        <v>2128</v>
      </c>
      <c r="AI9" s="10">
        <v>1.629785044306E12</v>
      </c>
      <c r="AJ9" s="8" t="b">
        <f t="shared" si="8"/>
        <v>1</v>
      </c>
      <c r="AK9" s="9" t="s">
        <v>37</v>
      </c>
      <c r="AL9" s="8">
        <v>116.0</v>
      </c>
      <c r="AM9" s="8" t="s">
        <v>2126</v>
      </c>
      <c r="AN9" s="10">
        <v>1.629785517355E12</v>
      </c>
      <c r="AO9" s="8" t="b">
        <f t="shared" si="9"/>
        <v>1</v>
      </c>
      <c r="AP9" s="9" t="s">
        <v>31</v>
      </c>
      <c r="AQ9" s="8">
        <v>127.0</v>
      </c>
      <c r="AR9" s="8" t="s">
        <v>2127</v>
      </c>
      <c r="AS9" s="10">
        <v>1.629786130981E12</v>
      </c>
    </row>
    <row r="10">
      <c r="A10" s="8" t="b">
        <f t="shared" si="1"/>
        <v>1</v>
      </c>
      <c r="B10" s="9" t="s">
        <v>35</v>
      </c>
      <c r="C10" s="8">
        <v>117.0</v>
      </c>
      <c r="D10" s="8" t="s">
        <v>2125</v>
      </c>
      <c r="E10" s="10">
        <v>1.629776211926E12</v>
      </c>
      <c r="F10" s="8" t="b">
        <f t="shared" si="2"/>
        <v>1</v>
      </c>
      <c r="G10" s="9" t="s">
        <v>35</v>
      </c>
      <c r="H10" s="8">
        <v>219.0</v>
      </c>
      <c r="I10" s="8" t="s">
        <v>2131</v>
      </c>
      <c r="J10" s="10">
        <v>1.629776720121E12</v>
      </c>
      <c r="K10" s="8" t="b">
        <f t="shared" si="3"/>
        <v>1</v>
      </c>
      <c r="L10" s="9" t="s">
        <v>41</v>
      </c>
      <c r="M10" s="8">
        <v>623.0</v>
      </c>
      <c r="N10" s="8" t="s">
        <v>2132</v>
      </c>
      <c r="O10" s="10">
        <v>1.629777239324E12</v>
      </c>
      <c r="P10" s="8" t="b">
        <f t="shared" si="4"/>
        <v>1</v>
      </c>
      <c r="Q10" s="9" t="s">
        <v>41</v>
      </c>
      <c r="R10" s="8">
        <v>564.0</v>
      </c>
      <c r="S10" s="8" t="s">
        <v>2133</v>
      </c>
      <c r="T10" s="10">
        <v>1.629781579055E12</v>
      </c>
      <c r="U10" s="8" t="b">
        <f t="shared" si="5"/>
        <v>1</v>
      </c>
      <c r="V10" s="9" t="s">
        <v>41</v>
      </c>
      <c r="W10" s="8">
        <v>800.0</v>
      </c>
      <c r="X10" s="8" t="s">
        <v>2129</v>
      </c>
      <c r="Y10" s="10">
        <v>1.629782143961E12</v>
      </c>
      <c r="Z10" s="8" t="b">
        <f t="shared" si="6"/>
        <v>1</v>
      </c>
      <c r="AA10" s="9" t="s">
        <v>2130</v>
      </c>
      <c r="AB10" s="8">
        <v>251.0</v>
      </c>
      <c r="AC10" s="8" t="s">
        <v>2120</v>
      </c>
      <c r="AD10" s="10">
        <v>1.62978259292E12</v>
      </c>
      <c r="AE10" s="8" t="b">
        <f t="shared" si="7"/>
        <v>1</v>
      </c>
      <c r="AF10" s="9" t="s">
        <v>35</v>
      </c>
      <c r="AG10" s="8">
        <v>125.0</v>
      </c>
      <c r="AH10" s="8" t="s">
        <v>2128</v>
      </c>
      <c r="AI10" s="10">
        <v>1.629785044429E12</v>
      </c>
      <c r="AJ10" s="8" t="b">
        <f t="shared" si="8"/>
        <v>1</v>
      </c>
      <c r="AK10" s="9" t="s">
        <v>35</v>
      </c>
      <c r="AL10" s="8">
        <v>303.0</v>
      </c>
      <c r="AM10" s="8" t="s">
        <v>2126</v>
      </c>
      <c r="AN10" s="10">
        <v>1.629785517661E12</v>
      </c>
      <c r="AO10" s="8" t="b">
        <f t="shared" si="9"/>
        <v>1</v>
      </c>
      <c r="AP10" s="9" t="s">
        <v>35</v>
      </c>
      <c r="AQ10" s="8">
        <v>91.0</v>
      </c>
      <c r="AR10" s="8" t="s">
        <v>2134</v>
      </c>
      <c r="AS10" s="10">
        <v>1.629786131077E12</v>
      </c>
    </row>
    <row r="11">
      <c r="A11" s="8" t="b">
        <f t="shared" si="1"/>
        <v>1</v>
      </c>
      <c r="B11" s="9" t="s">
        <v>37</v>
      </c>
      <c r="C11" s="8">
        <v>93.0</v>
      </c>
      <c r="D11" s="8" t="s">
        <v>2135</v>
      </c>
      <c r="E11" s="10">
        <v>1.629776212013E12</v>
      </c>
      <c r="F11" s="8" t="b">
        <f t="shared" si="2"/>
        <v>1</v>
      </c>
      <c r="G11" s="9" t="s">
        <v>31</v>
      </c>
      <c r="H11" s="8">
        <v>146.0</v>
      </c>
      <c r="I11" s="8" t="s">
        <v>2131</v>
      </c>
      <c r="J11" s="10">
        <v>1.629776720281E12</v>
      </c>
      <c r="K11" s="8" t="b">
        <f t="shared" si="3"/>
        <v>1</v>
      </c>
      <c r="L11" s="9" t="s">
        <v>47</v>
      </c>
      <c r="M11" s="8">
        <v>398.0</v>
      </c>
      <c r="N11" s="8" t="s">
        <v>2132</v>
      </c>
      <c r="O11" s="10">
        <v>1.629777239722E12</v>
      </c>
      <c r="P11" s="8" t="b">
        <f t="shared" si="4"/>
        <v>1</v>
      </c>
      <c r="Q11" s="9" t="s">
        <v>47</v>
      </c>
      <c r="R11" s="8">
        <v>239.0</v>
      </c>
      <c r="S11" s="8" t="s">
        <v>2133</v>
      </c>
      <c r="T11" s="10">
        <v>1.629781579294E12</v>
      </c>
      <c r="U11" s="8" t="b">
        <f t="shared" si="5"/>
        <v>1</v>
      </c>
      <c r="V11" s="9" t="s">
        <v>47</v>
      </c>
      <c r="W11" s="8">
        <v>175.0</v>
      </c>
      <c r="X11" s="8" t="s">
        <v>2136</v>
      </c>
      <c r="Y11" s="10">
        <v>1.629782144135E12</v>
      </c>
      <c r="Z11" s="8" t="b">
        <f t="shared" si="6"/>
        <v>1</v>
      </c>
      <c r="AA11" s="9" t="s">
        <v>31</v>
      </c>
      <c r="AB11" s="8">
        <v>149.0</v>
      </c>
      <c r="AC11" s="8" t="s">
        <v>2137</v>
      </c>
      <c r="AD11" s="10">
        <v>1.629782593068E12</v>
      </c>
      <c r="AE11" s="8" t="b">
        <f t="shared" si="7"/>
        <v>1</v>
      </c>
      <c r="AF11" s="9" t="s">
        <v>37</v>
      </c>
      <c r="AG11" s="8">
        <v>108.0</v>
      </c>
      <c r="AH11" s="8" t="s">
        <v>2128</v>
      </c>
      <c r="AI11" s="10">
        <v>1.62978504454E12</v>
      </c>
      <c r="AJ11" s="8" t="b">
        <f t="shared" si="8"/>
        <v>1</v>
      </c>
      <c r="AK11" s="9" t="s">
        <v>31</v>
      </c>
      <c r="AL11" s="8">
        <v>170.0</v>
      </c>
      <c r="AM11" s="8" t="s">
        <v>2126</v>
      </c>
      <c r="AN11" s="10">
        <v>1.629785517855E12</v>
      </c>
      <c r="AO11" s="8" t="b">
        <f t="shared" si="9"/>
        <v>1</v>
      </c>
      <c r="AP11" s="9" t="s">
        <v>37</v>
      </c>
      <c r="AQ11" s="8">
        <v>101.0</v>
      </c>
      <c r="AR11" s="8" t="s">
        <v>2134</v>
      </c>
      <c r="AS11" s="10">
        <v>1.629786131176E12</v>
      </c>
    </row>
    <row r="12">
      <c r="A12" s="8" t="b">
        <f t="shared" si="1"/>
        <v>1</v>
      </c>
      <c r="B12" s="9" t="s">
        <v>41</v>
      </c>
      <c r="C12" s="8">
        <v>657.0</v>
      </c>
      <c r="D12" s="8" t="s">
        <v>2135</v>
      </c>
      <c r="E12" s="10">
        <v>1.629776212673E12</v>
      </c>
      <c r="F12" s="8" t="b">
        <f t="shared" si="2"/>
        <v>1</v>
      </c>
      <c r="G12" s="9" t="s">
        <v>97</v>
      </c>
      <c r="H12" s="8">
        <v>149.0</v>
      </c>
      <c r="I12" s="8" t="s">
        <v>2131</v>
      </c>
      <c r="J12" s="10">
        <v>1.629776720432E12</v>
      </c>
      <c r="K12" s="8" t="b">
        <f t="shared" si="3"/>
        <v>0</v>
      </c>
      <c r="L12" s="9" t="s">
        <v>49</v>
      </c>
      <c r="M12" s="8">
        <v>576.0</v>
      </c>
      <c r="N12" s="8" t="s">
        <v>2138</v>
      </c>
      <c r="O12" s="10">
        <v>1.629777240297E12</v>
      </c>
      <c r="P12" s="8" t="b">
        <f t="shared" si="4"/>
        <v>1</v>
      </c>
      <c r="Q12" s="9" t="s">
        <v>37</v>
      </c>
      <c r="R12" s="8">
        <v>234.0</v>
      </c>
      <c r="S12" s="8" t="s">
        <v>2133</v>
      </c>
      <c r="T12" s="10">
        <v>1.629781579528E12</v>
      </c>
      <c r="U12" s="8" t="b">
        <f t="shared" si="5"/>
        <v>1</v>
      </c>
      <c r="V12" s="9" t="s">
        <v>37</v>
      </c>
      <c r="W12" s="8">
        <v>130.0</v>
      </c>
      <c r="X12" s="8" t="s">
        <v>2136</v>
      </c>
      <c r="Y12" s="10">
        <v>1.629782144264E12</v>
      </c>
      <c r="Z12" s="8" t="b">
        <f t="shared" si="6"/>
        <v>1</v>
      </c>
      <c r="AA12" s="9" t="s">
        <v>97</v>
      </c>
      <c r="AB12" s="8">
        <v>143.0</v>
      </c>
      <c r="AC12" s="8" t="s">
        <v>2137</v>
      </c>
      <c r="AD12" s="10">
        <v>1.629782593212E12</v>
      </c>
      <c r="AE12" s="8" t="b">
        <f t="shared" si="7"/>
        <v>1</v>
      </c>
      <c r="AF12" s="9" t="s">
        <v>41</v>
      </c>
      <c r="AG12" s="8">
        <v>616.0</v>
      </c>
      <c r="AH12" s="8" t="s">
        <v>2139</v>
      </c>
      <c r="AI12" s="10">
        <v>1.629785045158E12</v>
      </c>
      <c r="AJ12" s="8" t="b">
        <f t="shared" si="8"/>
        <v>1</v>
      </c>
      <c r="AK12" s="9" t="s">
        <v>97</v>
      </c>
      <c r="AL12" s="8">
        <v>134.0</v>
      </c>
      <c r="AM12" s="8" t="s">
        <v>2126</v>
      </c>
      <c r="AN12" s="10">
        <v>1.629785517973E12</v>
      </c>
      <c r="AO12" s="8" t="b">
        <f t="shared" si="9"/>
        <v>1</v>
      </c>
      <c r="AP12" s="9" t="s">
        <v>35</v>
      </c>
      <c r="AQ12" s="8">
        <v>272.0</v>
      </c>
      <c r="AR12" s="8" t="s">
        <v>2134</v>
      </c>
      <c r="AS12" s="10">
        <v>1.629786131461E12</v>
      </c>
    </row>
    <row r="13">
      <c r="A13" s="8" t="b">
        <f t="shared" si="1"/>
        <v>1</v>
      </c>
      <c r="B13" s="9" t="s">
        <v>47</v>
      </c>
      <c r="C13" s="8">
        <v>188.0</v>
      </c>
      <c r="D13" s="8" t="s">
        <v>2135</v>
      </c>
      <c r="E13" s="10">
        <v>1.629776212863E12</v>
      </c>
      <c r="F13" s="8" t="b">
        <f t="shared" si="2"/>
        <v>1</v>
      </c>
      <c r="G13" s="9" t="s">
        <v>24</v>
      </c>
      <c r="H13" s="8">
        <v>132.0</v>
      </c>
      <c r="I13" s="8" t="s">
        <v>2131</v>
      </c>
      <c r="J13" s="10">
        <v>1.629776720552E12</v>
      </c>
      <c r="K13" s="8" t="b">
        <f t="shared" si="3"/>
        <v>1</v>
      </c>
      <c r="L13" s="9" t="s">
        <v>47</v>
      </c>
      <c r="M13" s="8">
        <v>197.0</v>
      </c>
      <c r="N13" s="8" t="s">
        <v>2138</v>
      </c>
      <c r="O13" s="10">
        <v>1.629777240495E12</v>
      </c>
      <c r="P13" s="8" t="b">
        <f t="shared" si="4"/>
        <v>1</v>
      </c>
      <c r="Q13" s="9" t="s">
        <v>35</v>
      </c>
      <c r="R13" s="8">
        <v>109.0</v>
      </c>
      <c r="S13" s="8" t="s">
        <v>2133</v>
      </c>
      <c r="T13" s="10">
        <v>1.629781579635E12</v>
      </c>
      <c r="U13" s="8" t="b">
        <f t="shared" si="5"/>
        <v>1</v>
      </c>
      <c r="V13" s="9" t="s">
        <v>35</v>
      </c>
      <c r="W13" s="8">
        <v>108.0</v>
      </c>
      <c r="X13" s="8" t="s">
        <v>2136</v>
      </c>
      <c r="Y13" s="10">
        <v>1.629782144378E12</v>
      </c>
      <c r="Z13" s="8" t="b">
        <f t="shared" si="6"/>
        <v>1</v>
      </c>
      <c r="AA13" s="9" t="s">
        <v>24</v>
      </c>
      <c r="AB13" s="8">
        <v>142.0</v>
      </c>
      <c r="AC13" s="8" t="s">
        <v>2137</v>
      </c>
      <c r="AD13" s="10">
        <v>1.629782593353E12</v>
      </c>
      <c r="AE13" s="8" t="b">
        <f t="shared" si="7"/>
        <v>1</v>
      </c>
      <c r="AF13" s="9" t="s">
        <v>47</v>
      </c>
      <c r="AG13" s="8">
        <v>221.0</v>
      </c>
      <c r="AH13" s="8" t="s">
        <v>2139</v>
      </c>
      <c r="AI13" s="10">
        <v>1.629785045376E12</v>
      </c>
      <c r="AJ13" s="8" t="b">
        <f t="shared" si="8"/>
        <v>1</v>
      </c>
      <c r="AK13" s="9" t="s">
        <v>24</v>
      </c>
      <c r="AL13" s="8">
        <v>148.0</v>
      </c>
      <c r="AM13" s="8" t="s">
        <v>2140</v>
      </c>
      <c r="AN13" s="10">
        <v>1.62978551811E12</v>
      </c>
      <c r="AO13" s="8" t="b">
        <f t="shared" si="9"/>
        <v>1</v>
      </c>
      <c r="AP13" s="9" t="s">
        <v>31</v>
      </c>
      <c r="AQ13" s="8">
        <v>149.0</v>
      </c>
      <c r="AR13" s="8" t="s">
        <v>2134</v>
      </c>
      <c r="AS13" s="10">
        <v>1.629786131609E12</v>
      </c>
    </row>
    <row r="14">
      <c r="A14" s="8" t="b">
        <f t="shared" si="1"/>
        <v>1</v>
      </c>
      <c r="B14" s="9" t="s">
        <v>37</v>
      </c>
      <c r="C14" s="8">
        <v>143.0</v>
      </c>
      <c r="D14" s="8" t="s">
        <v>2141</v>
      </c>
      <c r="E14" s="10">
        <v>1.629776213003E12</v>
      </c>
      <c r="F14" s="8" t="b">
        <f t="shared" si="2"/>
        <v>1</v>
      </c>
      <c r="G14" s="9" t="s">
        <v>29</v>
      </c>
      <c r="H14" s="8">
        <v>534.0</v>
      </c>
      <c r="I14" s="8" t="s">
        <v>2142</v>
      </c>
      <c r="J14" s="10">
        <v>1.629776721086E12</v>
      </c>
      <c r="K14" s="8" t="b">
        <f t="shared" si="3"/>
        <v>0</v>
      </c>
      <c r="L14" s="9" t="s">
        <v>49</v>
      </c>
      <c r="M14" s="8">
        <v>282.0</v>
      </c>
      <c r="N14" s="8" t="s">
        <v>2138</v>
      </c>
      <c r="O14" s="10">
        <v>1.629777240778E12</v>
      </c>
      <c r="P14" s="8" t="b">
        <f t="shared" si="4"/>
        <v>1</v>
      </c>
      <c r="Q14" s="9" t="s">
        <v>26</v>
      </c>
      <c r="R14" s="8">
        <v>117.0</v>
      </c>
      <c r="S14" s="8" t="s">
        <v>2133</v>
      </c>
      <c r="T14" s="10">
        <v>1.629781579753E12</v>
      </c>
      <c r="U14" s="8" t="b">
        <f t="shared" si="5"/>
        <v>1</v>
      </c>
      <c r="V14" s="9" t="s">
        <v>26</v>
      </c>
      <c r="W14" s="8">
        <v>108.0</v>
      </c>
      <c r="X14" s="8" t="s">
        <v>2136</v>
      </c>
      <c r="Y14" s="10">
        <v>1.629782144491E12</v>
      </c>
      <c r="Z14" s="8" t="b">
        <f t="shared" si="6"/>
        <v>1</v>
      </c>
      <c r="AA14" s="9" t="s">
        <v>29</v>
      </c>
      <c r="AB14" s="8">
        <v>459.0</v>
      </c>
      <c r="AC14" s="8" t="s">
        <v>2137</v>
      </c>
      <c r="AD14" s="10">
        <v>1.629782593813E12</v>
      </c>
      <c r="AE14" s="8" t="b">
        <f t="shared" si="7"/>
        <v>0</v>
      </c>
      <c r="AF14" s="9" t="s">
        <v>49</v>
      </c>
      <c r="AG14" s="8">
        <v>418.0</v>
      </c>
      <c r="AH14" s="8" t="s">
        <v>2139</v>
      </c>
      <c r="AI14" s="10">
        <v>1.629785045797E12</v>
      </c>
      <c r="AJ14" s="8" t="b">
        <f t="shared" si="8"/>
        <v>1</v>
      </c>
      <c r="AK14" s="9" t="s">
        <v>29</v>
      </c>
      <c r="AL14" s="8">
        <v>392.0</v>
      </c>
      <c r="AM14" s="8" t="s">
        <v>2140</v>
      </c>
      <c r="AN14" s="10">
        <v>1.629785518501E12</v>
      </c>
      <c r="AO14" s="8" t="b">
        <f t="shared" si="9"/>
        <v>1</v>
      </c>
      <c r="AP14" s="9" t="s">
        <v>97</v>
      </c>
      <c r="AQ14" s="8">
        <v>123.0</v>
      </c>
      <c r="AR14" s="8" t="s">
        <v>2134</v>
      </c>
      <c r="AS14" s="10">
        <v>1.629786131723E12</v>
      </c>
    </row>
    <row r="15">
      <c r="A15" s="8" t="b">
        <f t="shared" si="1"/>
        <v>1</v>
      </c>
      <c r="B15" s="9" t="s">
        <v>35</v>
      </c>
      <c r="C15" s="8">
        <v>91.0</v>
      </c>
      <c r="D15" s="8" t="s">
        <v>2141</v>
      </c>
      <c r="E15" s="10">
        <v>1.629776213097E12</v>
      </c>
      <c r="F15" s="8" t="b">
        <f t="shared" si="2"/>
        <v>1</v>
      </c>
      <c r="G15" s="9" t="s">
        <v>31</v>
      </c>
      <c r="H15" s="8">
        <v>143.0</v>
      </c>
      <c r="I15" s="8" t="s">
        <v>2142</v>
      </c>
      <c r="J15" s="10">
        <v>1.629776721226E12</v>
      </c>
      <c r="K15" s="8" t="b">
        <f t="shared" si="3"/>
        <v>1</v>
      </c>
      <c r="L15" s="9" t="s">
        <v>47</v>
      </c>
      <c r="M15" s="8">
        <v>142.0</v>
      </c>
      <c r="N15" s="8" t="s">
        <v>2138</v>
      </c>
      <c r="O15" s="10">
        <v>1.629777240916E12</v>
      </c>
      <c r="P15" s="8" t="b">
        <f t="shared" si="4"/>
        <v>1</v>
      </c>
      <c r="Q15" s="9" t="s">
        <v>60</v>
      </c>
      <c r="R15" s="8">
        <v>101.0</v>
      </c>
      <c r="S15" s="8" t="s">
        <v>2133</v>
      </c>
      <c r="T15" s="10">
        <v>1.629781579854E12</v>
      </c>
      <c r="U15" s="8" t="b">
        <f t="shared" si="5"/>
        <v>1</v>
      </c>
      <c r="V15" s="9" t="s">
        <v>60</v>
      </c>
      <c r="W15" s="8">
        <v>110.0</v>
      </c>
      <c r="X15" s="8" t="s">
        <v>2136</v>
      </c>
      <c r="Y15" s="10">
        <v>1.629782144609E12</v>
      </c>
      <c r="Z15" s="8" t="b">
        <f t="shared" si="6"/>
        <v>1</v>
      </c>
      <c r="AA15" s="9" t="s">
        <v>31</v>
      </c>
      <c r="AB15" s="8">
        <v>178.0</v>
      </c>
      <c r="AC15" s="8" t="s">
        <v>2137</v>
      </c>
      <c r="AD15" s="10">
        <v>1.629782593988E12</v>
      </c>
      <c r="AE15" s="8" t="b">
        <f t="shared" si="7"/>
        <v>1</v>
      </c>
      <c r="AF15" s="9" t="s">
        <v>55</v>
      </c>
      <c r="AG15" s="8">
        <v>1648.0</v>
      </c>
      <c r="AH15" s="8" t="s">
        <v>2143</v>
      </c>
      <c r="AI15" s="10">
        <v>1.629785047445E12</v>
      </c>
      <c r="AJ15" s="8" t="b">
        <f t="shared" si="8"/>
        <v>1</v>
      </c>
      <c r="AK15" s="9" t="s">
        <v>31</v>
      </c>
      <c r="AL15" s="8">
        <v>142.0</v>
      </c>
      <c r="AM15" s="8" t="s">
        <v>2140</v>
      </c>
      <c r="AN15" s="10">
        <v>1.629785518644E12</v>
      </c>
      <c r="AO15" s="8" t="b">
        <f t="shared" si="9"/>
        <v>1</v>
      </c>
      <c r="AP15" s="9" t="s">
        <v>24</v>
      </c>
      <c r="AQ15" s="8">
        <v>159.0</v>
      </c>
      <c r="AR15" s="8" t="s">
        <v>2134</v>
      </c>
      <c r="AS15" s="10">
        <v>1.629786131895E12</v>
      </c>
    </row>
    <row r="16">
      <c r="A16" s="8" t="b">
        <f t="shared" si="1"/>
        <v>1</v>
      </c>
      <c r="B16" s="9" t="s">
        <v>26</v>
      </c>
      <c r="C16" s="8">
        <v>131.0</v>
      </c>
      <c r="D16" s="8" t="s">
        <v>2141</v>
      </c>
      <c r="E16" s="10">
        <v>1.629776213226E12</v>
      </c>
      <c r="F16" s="8" t="b">
        <f t="shared" si="2"/>
        <v>1</v>
      </c>
      <c r="G16" s="9" t="s">
        <v>2130</v>
      </c>
      <c r="H16" s="8">
        <v>117.0</v>
      </c>
      <c r="I16" s="8" t="s">
        <v>2142</v>
      </c>
      <c r="J16" s="10">
        <v>1.629776721344E12</v>
      </c>
      <c r="K16" s="8" t="b">
        <f t="shared" si="3"/>
        <v>1</v>
      </c>
      <c r="L16" s="9" t="s">
        <v>37</v>
      </c>
      <c r="M16" s="8">
        <v>241.0</v>
      </c>
      <c r="N16" s="8" t="s">
        <v>2144</v>
      </c>
      <c r="O16" s="10">
        <v>1.629777241174E12</v>
      </c>
      <c r="P16" s="8" t="b">
        <f t="shared" si="4"/>
        <v>1</v>
      </c>
      <c r="Q16" s="9" t="s">
        <v>47</v>
      </c>
      <c r="R16" s="8">
        <v>212.0</v>
      </c>
      <c r="S16" s="8" t="s">
        <v>2145</v>
      </c>
      <c r="T16" s="10">
        <v>1.629781580067E12</v>
      </c>
      <c r="U16" s="8" t="b">
        <f t="shared" si="5"/>
        <v>1</v>
      </c>
      <c r="V16" s="9" t="s">
        <v>47</v>
      </c>
      <c r="W16" s="8">
        <v>340.0</v>
      </c>
      <c r="X16" s="8" t="s">
        <v>2136</v>
      </c>
      <c r="Y16" s="10">
        <v>1.62978214493E12</v>
      </c>
      <c r="Z16" s="8" t="b">
        <f t="shared" si="6"/>
        <v>1</v>
      </c>
      <c r="AA16" s="9" t="s">
        <v>35</v>
      </c>
      <c r="AB16" s="8">
        <v>139.0</v>
      </c>
      <c r="AC16" s="8" t="s">
        <v>2146</v>
      </c>
      <c r="AD16" s="10">
        <v>1.629782594132E12</v>
      </c>
      <c r="AE16" s="8" t="b">
        <f t="shared" si="7"/>
        <v>1</v>
      </c>
      <c r="AF16" s="9" t="s">
        <v>23</v>
      </c>
      <c r="AG16" s="8">
        <v>359.0</v>
      </c>
      <c r="AH16" s="8" t="s">
        <v>2143</v>
      </c>
      <c r="AI16" s="10">
        <v>1.629785047802E12</v>
      </c>
      <c r="AJ16" s="8" t="b">
        <f t="shared" si="8"/>
        <v>1</v>
      </c>
      <c r="AK16" s="9" t="s">
        <v>35</v>
      </c>
      <c r="AL16" s="8">
        <v>93.0</v>
      </c>
      <c r="AM16" s="8" t="s">
        <v>2140</v>
      </c>
      <c r="AN16" s="10">
        <v>1.629785518735E12</v>
      </c>
      <c r="AO16" s="8" t="b">
        <f t="shared" si="9"/>
        <v>1</v>
      </c>
      <c r="AP16" s="9" t="s">
        <v>29</v>
      </c>
      <c r="AQ16" s="8">
        <v>619.0</v>
      </c>
      <c r="AR16" s="8" t="s">
        <v>2147</v>
      </c>
      <c r="AS16" s="10">
        <v>1.629786132499E12</v>
      </c>
    </row>
    <row r="17">
      <c r="A17" s="8" t="b">
        <f t="shared" si="1"/>
        <v>1</v>
      </c>
      <c r="B17" s="9" t="s">
        <v>60</v>
      </c>
      <c r="C17" s="8">
        <v>97.0</v>
      </c>
      <c r="D17" s="8" t="s">
        <v>2141</v>
      </c>
      <c r="E17" s="10">
        <v>1.629776213322E12</v>
      </c>
      <c r="F17" s="8" t="b">
        <f t="shared" si="2"/>
        <v>1</v>
      </c>
      <c r="G17" s="9" t="s">
        <v>37</v>
      </c>
      <c r="H17" s="8">
        <v>66.0</v>
      </c>
      <c r="I17" s="8" t="s">
        <v>2142</v>
      </c>
      <c r="J17" s="10">
        <v>1.629776721407E12</v>
      </c>
      <c r="K17" s="8" t="b">
        <f t="shared" si="3"/>
        <v>1</v>
      </c>
      <c r="L17" s="9" t="s">
        <v>35</v>
      </c>
      <c r="M17" s="8">
        <v>85.0</v>
      </c>
      <c r="N17" s="8" t="s">
        <v>2144</v>
      </c>
      <c r="O17" s="10">
        <v>1.629777241247E12</v>
      </c>
      <c r="P17" s="8" t="b">
        <f t="shared" si="4"/>
        <v>1</v>
      </c>
      <c r="Q17" s="9" t="s">
        <v>853</v>
      </c>
      <c r="R17" s="8">
        <v>763.0</v>
      </c>
      <c r="S17" s="8" t="s">
        <v>2145</v>
      </c>
      <c r="T17" s="10">
        <v>1.629781580829E12</v>
      </c>
      <c r="U17" s="8" t="b">
        <f t="shared" si="5"/>
        <v>0</v>
      </c>
      <c r="V17" s="9" t="s">
        <v>49</v>
      </c>
      <c r="W17" s="8">
        <v>313.0</v>
      </c>
      <c r="X17" s="8" t="s">
        <v>2148</v>
      </c>
      <c r="Y17" s="10">
        <v>1.629782145246E12</v>
      </c>
      <c r="Z17" s="8" t="b">
        <f t="shared" si="6"/>
        <v>1</v>
      </c>
      <c r="AA17" s="9" t="s">
        <v>37</v>
      </c>
      <c r="AB17" s="8">
        <v>101.0</v>
      </c>
      <c r="AC17" s="8" t="s">
        <v>2146</v>
      </c>
      <c r="AD17" s="10">
        <v>1.62978259423E12</v>
      </c>
      <c r="AE17" s="8" t="b">
        <f t="shared" si="7"/>
        <v>1</v>
      </c>
      <c r="AF17" s="9" t="s">
        <v>23</v>
      </c>
      <c r="AG17" s="8">
        <v>151.0</v>
      </c>
      <c r="AH17" s="8" t="s">
        <v>2143</v>
      </c>
      <c r="AI17" s="10">
        <v>1.629785047951E12</v>
      </c>
      <c r="AJ17" s="8" t="b">
        <f t="shared" si="8"/>
        <v>1</v>
      </c>
      <c r="AK17" s="9" t="s">
        <v>37</v>
      </c>
      <c r="AL17" s="8">
        <v>100.0</v>
      </c>
      <c r="AM17" s="8" t="s">
        <v>2140</v>
      </c>
      <c r="AN17" s="10">
        <v>1.629785518836E12</v>
      </c>
      <c r="AO17" s="8" t="b">
        <f t="shared" si="9"/>
        <v>1</v>
      </c>
      <c r="AP17" s="9" t="s">
        <v>31</v>
      </c>
      <c r="AQ17" s="8">
        <v>149.0</v>
      </c>
      <c r="AR17" s="8" t="s">
        <v>2147</v>
      </c>
      <c r="AS17" s="10">
        <v>1.629786132649E12</v>
      </c>
    </row>
    <row r="18">
      <c r="A18" s="8" t="b">
        <f t="shared" si="1"/>
        <v>1</v>
      </c>
      <c r="B18" s="9" t="s">
        <v>47</v>
      </c>
      <c r="C18" s="8">
        <v>254.0</v>
      </c>
      <c r="D18" s="8" t="s">
        <v>2141</v>
      </c>
      <c r="E18" s="10">
        <v>1.629776213576E12</v>
      </c>
      <c r="F18" s="8" t="b">
        <f t="shared" si="2"/>
        <v>1</v>
      </c>
      <c r="G18" s="9" t="s">
        <v>41</v>
      </c>
      <c r="H18" s="8">
        <v>564.0</v>
      </c>
      <c r="I18" s="8" t="s">
        <v>2142</v>
      </c>
      <c r="J18" s="10">
        <v>1.629776721974E12</v>
      </c>
      <c r="K18" s="8" t="b">
        <f t="shared" si="3"/>
        <v>1</v>
      </c>
      <c r="L18" s="9" t="s">
        <v>26</v>
      </c>
      <c r="M18" s="8">
        <v>116.0</v>
      </c>
      <c r="N18" s="8" t="s">
        <v>2144</v>
      </c>
      <c r="O18" s="10">
        <v>1.629777241362E12</v>
      </c>
      <c r="P18" s="8" t="b">
        <f t="shared" si="4"/>
        <v>1</v>
      </c>
      <c r="Q18" s="9" t="s">
        <v>47</v>
      </c>
      <c r="R18" s="8">
        <v>445.0</v>
      </c>
      <c r="S18" s="8" t="s">
        <v>2149</v>
      </c>
      <c r="T18" s="10">
        <v>1.629781581287E12</v>
      </c>
      <c r="U18" s="8" t="b">
        <f t="shared" si="5"/>
        <v>1</v>
      </c>
      <c r="V18" s="9" t="s">
        <v>55</v>
      </c>
      <c r="W18" s="8">
        <v>1459.0</v>
      </c>
      <c r="X18" s="8" t="s">
        <v>2150</v>
      </c>
      <c r="Y18" s="10">
        <v>1.629782146703E12</v>
      </c>
      <c r="Z18" s="8" t="b">
        <f t="shared" si="6"/>
        <v>1</v>
      </c>
      <c r="AA18" s="9" t="s">
        <v>41</v>
      </c>
      <c r="AB18" s="8">
        <v>758.0</v>
      </c>
      <c r="AC18" s="8" t="s">
        <v>2146</v>
      </c>
      <c r="AD18" s="10">
        <v>1.629782594989E12</v>
      </c>
      <c r="AE18" s="8" t="b">
        <f t="shared" si="7"/>
        <v>1</v>
      </c>
      <c r="AF18" s="9" t="s">
        <v>47</v>
      </c>
      <c r="AG18" s="8">
        <v>212.0</v>
      </c>
      <c r="AH18" s="8" t="s">
        <v>2151</v>
      </c>
      <c r="AI18" s="10">
        <v>1.629785048164E12</v>
      </c>
      <c r="AJ18" s="8" t="b">
        <f t="shared" si="8"/>
        <v>1</v>
      </c>
      <c r="AK18" s="9" t="s">
        <v>41</v>
      </c>
      <c r="AL18" s="8">
        <v>857.0</v>
      </c>
      <c r="AM18" s="8" t="s">
        <v>2152</v>
      </c>
      <c r="AN18" s="10">
        <v>1.629785519693E12</v>
      </c>
      <c r="AO18" s="8" t="b">
        <f t="shared" si="9"/>
        <v>1</v>
      </c>
      <c r="AP18" s="9" t="s">
        <v>35</v>
      </c>
      <c r="AQ18" s="8">
        <v>77.0</v>
      </c>
      <c r="AR18" s="8" t="s">
        <v>2147</v>
      </c>
      <c r="AS18" s="10">
        <v>1.62978613272E12</v>
      </c>
    </row>
    <row r="19">
      <c r="A19" s="8" t="b">
        <f t="shared" si="1"/>
        <v>0</v>
      </c>
      <c r="B19" s="9" t="s">
        <v>49</v>
      </c>
      <c r="C19" s="8">
        <v>514.0</v>
      </c>
      <c r="D19" s="8" t="s">
        <v>2153</v>
      </c>
      <c r="E19" s="10">
        <v>1.629776214091E12</v>
      </c>
      <c r="F19" s="8" t="b">
        <f t="shared" si="2"/>
        <v>1</v>
      </c>
      <c r="G19" s="9" t="s">
        <v>47</v>
      </c>
      <c r="H19" s="8">
        <v>166.0</v>
      </c>
      <c r="I19" s="8" t="s">
        <v>2154</v>
      </c>
      <c r="J19" s="10">
        <v>1.629776722141E12</v>
      </c>
      <c r="K19" s="8" t="b">
        <f t="shared" si="3"/>
        <v>1</v>
      </c>
      <c r="L19" s="9" t="s">
        <v>60</v>
      </c>
      <c r="M19" s="8">
        <v>92.0</v>
      </c>
      <c r="N19" s="8" t="s">
        <v>2144</v>
      </c>
      <c r="O19" s="10">
        <v>1.629777241451E12</v>
      </c>
      <c r="P19" s="8" t="b">
        <f t="shared" si="4"/>
        <v>0</v>
      </c>
      <c r="Q19" s="9" t="s">
        <v>49</v>
      </c>
      <c r="R19" s="8">
        <v>1140.0</v>
      </c>
      <c r="S19" s="8" t="s">
        <v>2155</v>
      </c>
      <c r="T19" s="10">
        <v>1.629781582412E12</v>
      </c>
      <c r="U19" s="8" t="b">
        <f t="shared" si="5"/>
        <v>1</v>
      </c>
      <c r="V19" s="9" t="s">
        <v>23</v>
      </c>
      <c r="W19" s="8">
        <v>697.0</v>
      </c>
      <c r="X19" s="8" t="s">
        <v>2156</v>
      </c>
      <c r="Y19" s="10">
        <v>1.629782147402E12</v>
      </c>
      <c r="Z19" s="8" t="b">
        <f t="shared" si="6"/>
        <v>1</v>
      </c>
      <c r="AA19" s="9" t="s">
        <v>47</v>
      </c>
      <c r="AB19" s="8">
        <v>204.0</v>
      </c>
      <c r="AC19" s="8" t="s">
        <v>2157</v>
      </c>
      <c r="AD19" s="10">
        <v>1.629782595192E12</v>
      </c>
      <c r="AE19" s="8" t="b">
        <f t="shared" si="7"/>
        <v>1</v>
      </c>
      <c r="AF19" s="9" t="s">
        <v>62</v>
      </c>
      <c r="AG19" s="8">
        <v>156.0</v>
      </c>
      <c r="AH19" s="8" t="s">
        <v>2151</v>
      </c>
      <c r="AI19" s="10">
        <v>1.62978504832E12</v>
      </c>
      <c r="AJ19" s="8" t="b">
        <f t="shared" si="8"/>
        <v>1</v>
      </c>
      <c r="AK19" s="9" t="s">
        <v>47</v>
      </c>
      <c r="AL19" s="8">
        <v>515.0</v>
      </c>
      <c r="AM19" s="8" t="s">
        <v>2158</v>
      </c>
      <c r="AN19" s="10">
        <v>1.629785520208E12</v>
      </c>
      <c r="AO19" s="8" t="b">
        <f t="shared" si="9"/>
        <v>1</v>
      </c>
      <c r="AP19" s="9" t="s">
        <v>37</v>
      </c>
      <c r="AQ19" s="8">
        <v>116.0</v>
      </c>
      <c r="AR19" s="8" t="s">
        <v>2147</v>
      </c>
      <c r="AS19" s="10">
        <v>1.629786132838E12</v>
      </c>
    </row>
    <row r="20">
      <c r="A20" s="8" t="b">
        <f t="shared" si="1"/>
        <v>1</v>
      </c>
      <c r="B20" s="9" t="s">
        <v>47</v>
      </c>
      <c r="C20" s="8">
        <v>220.0</v>
      </c>
      <c r="D20" s="8" t="s">
        <v>2153</v>
      </c>
      <c r="E20" s="10">
        <v>1.629776214322E12</v>
      </c>
      <c r="F20" s="8" t="b">
        <f t="shared" si="2"/>
        <v>1</v>
      </c>
      <c r="G20" s="9" t="s">
        <v>37</v>
      </c>
      <c r="H20" s="8">
        <v>182.0</v>
      </c>
      <c r="I20" s="8" t="s">
        <v>2154</v>
      </c>
      <c r="J20" s="10">
        <v>1.629776722322E12</v>
      </c>
      <c r="K20" s="8" t="b">
        <f t="shared" si="3"/>
        <v>1</v>
      </c>
      <c r="L20" s="9" t="s">
        <v>47</v>
      </c>
      <c r="M20" s="8">
        <v>190.0</v>
      </c>
      <c r="N20" s="8" t="s">
        <v>2144</v>
      </c>
      <c r="O20" s="10">
        <v>1.629777241644E12</v>
      </c>
      <c r="P20" s="8" t="b">
        <f t="shared" si="4"/>
        <v>1</v>
      </c>
      <c r="Q20" s="9" t="s">
        <v>55</v>
      </c>
      <c r="R20" s="8">
        <v>1106.0</v>
      </c>
      <c r="S20" s="8" t="s">
        <v>2159</v>
      </c>
      <c r="T20" s="10">
        <v>1.62978158352E12</v>
      </c>
      <c r="U20" s="8" t="b">
        <f t="shared" si="5"/>
        <v>1</v>
      </c>
      <c r="V20" s="9" t="s">
        <v>23</v>
      </c>
      <c r="W20" s="8">
        <v>144.0</v>
      </c>
      <c r="X20" s="8" t="s">
        <v>2156</v>
      </c>
      <c r="Y20" s="10">
        <v>1.629782147544E12</v>
      </c>
      <c r="Z20" s="8" t="b">
        <f t="shared" si="6"/>
        <v>0</v>
      </c>
      <c r="AA20" s="9" t="s">
        <v>49</v>
      </c>
      <c r="AB20" s="8">
        <v>1145.0</v>
      </c>
      <c r="AC20" s="8" t="s">
        <v>2160</v>
      </c>
      <c r="AD20" s="10">
        <v>1.629782596339E12</v>
      </c>
      <c r="AE20" s="8" t="b">
        <f t="shared" si="7"/>
        <v>1</v>
      </c>
      <c r="AF20" s="9" t="s">
        <v>26</v>
      </c>
      <c r="AG20" s="8">
        <v>108.0</v>
      </c>
      <c r="AH20" s="8" t="s">
        <v>2151</v>
      </c>
      <c r="AI20" s="10">
        <v>1.629785048426E12</v>
      </c>
      <c r="AJ20" s="8" t="b">
        <f t="shared" si="8"/>
        <v>1</v>
      </c>
      <c r="AK20" s="9" t="s">
        <v>37</v>
      </c>
      <c r="AL20" s="8">
        <v>108.0</v>
      </c>
      <c r="AM20" s="8" t="s">
        <v>2158</v>
      </c>
      <c r="AN20" s="10">
        <v>1.629785520318E12</v>
      </c>
      <c r="AO20" s="8" t="b">
        <f t="shared" si="9"/>
        <v>1</v>
      </c>
      <c r="AP20" s="9" t="s">
        <v>41</v>
      </c>
      <c r="AQ20" s="8">
        <v>415.0</v>
      </c>
      <c r="AR20" s="8" t="s">
        <v>2161</v>
      </c>
      <c r="AS20" s="10">
        <v>1.629786133257E12</v>
      </c>
    </row>
    <row r="21">
      <c r="A21" s="8" t="b">
        <f t="shared" si="1"/>
        <v>1</v>
      </c>
      <c r="B21" s="9" t="s">
        <v>1144</v>
      </c>
      <c r="C21" s="8">
        <v>114.0</v>
      </c>
      <c r="D21" s="8" t="s">
        <v>2153</v>
      </c>
      <c r="E21" s="10">
        <v>1.629776214456E12</v>
      </c>
      <c r="F21" s="8" t="b">
        <f t="shared" si="2"/>
        <v>1</v>
      </c>
      <c r="G21" s="9" t="s">
        <v>35</v>
      </c>
      <c r="H21" s="8">
        <v>100.0</v>
      </c>
      <c r="I21" s="8" t="s">
        <v>2154</v>
      </c>
      <c r="J21" s="10">
        <v>1.629776722423E12</v>
      </c>
      <c r="K21" s="8" t="b">
        <f t="shared" si="3"/>
        <v>0</v>
      </c>
      <c r="L21" s="9" t="s">
        <v>49</v>
      </c>
      <c r="M21" s="8">
        <v>404.0</v>
      </c>
      <c r="N21" s="8" t="s">
        <v>2162</v>
      </c>
      <c r="O21" s="10">
        <v>1.629777242062E12</v>
      </c>
      <c r="P21" s="8" t="b">
        <f t="shared" si="4"/>
        <v>1</v>
      </c>
      <c r="Q21" s="9" t="s">
        <v>23</v>
      </c>
      <c r="R21" s="8">
        <v>551.0</v>
      </c>
      <c r="S21" s="8" t="s">
        <v>2163</v>
      </c>
      <c r="T21" s="10">
        <v>1.629781584072E12</v>
      </c>
      <c r="U21" s="8" t="b">
        <f t="shared" si="5"/>
        <v>1</v>
      </c>
      <c r="V21" s="9" t="s">
        <v>47</v>
      </c>
      <c r="W21" s="8">
        <v>194.0</v>
      </c>
      <c r="X21" s="8" t="s">
        <v>2156</v>
      </c>
      <c r="Y21" s="10">
        <v>1.629782147741E12</v>
      </c>
      <c r="Z21" s="8" t="b">
        <f t="shared" si="6"/>
        <v>1</v>
      </c>
      <c r="AA21" s="9" t="s">
        <v>55</v>
      </c>
      <c r="AB21" s="8">
        <v>1314.0</v>
      </c>
      <c r="AC21" s="8" t="s">
        <v>2164</v>
      </c>
      <c r="AD21" s="10">
        <v>1.629782597651E12</v>
      </c>
      <c r="AE21" s="8" t="b">
        <f t="shared" si="7"/>
        <v>1</v>
      </c>
      <c r="AF21" s="9" t="s">
        <v>37</v>
      </c>
      <c r="AG21" s="8">
        <v>192.0</v>
      </c>
      <c r="AH21" s="8" t="s">
        <v>2151</v>
      </c>
      <c r="AI21" s="10">
        <v>1.629785048634E12</v>
      </c>
      <c r="AJ21" s="8" t="b">
        <f t="shared" si="8"/>
        <v>1</v>
      </c>
      <c r="AK21" s="9" t="s">
        <v>35</v>
      </c>
      <c r="AL21" s="8">
        <v>76.0</v>
      </c>
      <c r="AM21" s="8" t="s">
        <v>2158</v>
      </c>
      <c r="AN21" s="10">
        <v>1.629785520392E12</v>
      </c>
      <c r="AO21" s="8" t="b">
        <f t="shared" si="9"/>
        <v>1</v>
      </c>
      <c r="AP21" s="9" t="s">
        <v>47</v>
      </c>
      <c r="AQ21" s="8">
        <v>196.0</v>
      </c>
      <c r="AR21" s="8" t="s">
        <v>2161</v>
      </c>
      <c r="AS21" s="10">
        <v>1.62978613345E12</v>
      </c>
    </row>
    <row r="22">
      <c r="A22" s="8" t="b">
        <f t="shared" si="1"/>
        <v>1</v>
      </c>
      <c r="B22" s="9" t="s">
        <v>29</v>
      </c>
      <c r="C22" s="8">
        <v>76.0</v>
      </c>
      <c r="D22" s="8" t="s">
        <v>2153</v>
      </c>
      <c r="E22" s="10">
        <v>1.629776214499E12</v>
      </c>
      <c r="F22" s="8" t="b">
        <f t="shared" si="2"/>
        <v>1</v>
      </c>
      <c r="G22" s="9" t="s">
        <v>26</v>
      </c>
      <c r="H22" s="8">
        <v>108.0</v>
      </c>
      <c r="I22" s="8" t="s">
        <v>2154</v>
      </c>
      <c r="J22" s="10">
        <v>1.629776722529E12</v>
      </c>
      <c r="K22" s="8" t="b">
        <f t="shared" si="3"/>
        <v>1</v>
      </c>
      <c r="L22" s="9" t="s">
        <v>47</v>
      </c>
      <c r="M22" s="8">
        <v>205.0</v>
      </c>
      <c r="N22" s="8" t="s">
        <v>2162</v>
      </c>
      <c r="O22" s="10">
        <v>1.629777242251E12</v>
      </c>
      <c r="P22" s="8" t="b">
        <f t="shared" si="4"/>
        <v>1</v>
      </c>
      <c r="Q22" s="9" t="s">
        <v>23</v>
      </c>
      <c r="R22" s="8">
        <v>140.0</v>
      </c>
      <c r="S22" s="8" t="s">
        <v>2163</v>
      </c>
      <c r="T22" s="10">
        <v>1.629781584216E12</v>
      </c>
      <c r="U22" s="8" t="b">
        <f t="shared" si="5"/>
        <v>1</v>
      </c>
      <c r="V22" s="9" t="s">
        <v>62</v>
      </c>
      <c r="W22" s="8">
        <v>165.0</v>
      </c>
      <c r="X22" s="8" t="s">
        <v>2156</v>
      </c>
      <c r="Y22" s="10">
        <v>1.629782147906E12</v>
      </c>
      <c r="Z22" s="8" t="b">
        <f t="shared" si="6"/>
        <v>1</v>
      </c>
      <c r="AA22" s="9" t="s">
        <v>23</v>
      </c>
      <c r="AB22" s="8">
        <v>367.0</v>
      </c>
      <c r="AC22" s="8" t="s">
        <v>2165</v>
      </c>
      <c r="AD22" s="10">
        <v>1.629782598017E12</v>
      </c>
      <c r="AE22" s="8" t="b">
        <f t="shared" si="7"/>
        <v>1</v>
      </c>
      <c r="AF22" s="9" t="s">
        <v>37</v>
      </c>
      <c r="AG22" s="8">
        <v>179.0</v>
      </c>
      <c r="AH22" s="8" t="s">
        <v>2151</v>
      </c>
      <c r="AI22" s="10">
        <v>1.629785048797E12</v>
      </c>
      <c r="AJ22" s="8" t="b">
        <f t="shared" si="8"/>
        <v>1</v>
      </c>
      <c r="AK22" s="9" t="s">
        <v>26</v>
      </c>
      <c r="AL22" s="8">
        <v>126.0</v>
      </c>
      <c r="AM22" s="8" t="s">
        <v>2158</v>
      </c>
      <c r="AN22" s="10">
        <v>1.62978552052E12</v>
      </c>
      <c r="AO22" s="8" t="b">
        <f t="shared" si="9"/>
        <v>0</v>
      </c>
      <c r="AP22" s="9" t="s">
        <v>49</v>
      </c>
      <c r="AQ22" s="8">
        <v>1991.0</v>
      </c>
      <c r="AR22" s="8" t="s">
        <v>2166</v>
      </c>
      <c r="AS22" s="10">
        <v>1.629786135456E12</v>
      </c>
    </row>
    <row r="23">
      <c r="A23" s="8" t="b">
        <f t="shared" si="1"/>
        <v>1</v>
      </c>
      <c r="B23" s="9" t="s">
        <v>1144</v>
      </c>
      <c r="C23" s="8">
        <v>211.0</v>
      </c>
      <c r="D23" s="8" t="s">
        <v>2153</v>
      </c>
      <c r="E23" s="10">
        <v>1.629776214713E12</v>
      </c>
      <c r="F23" s="8" t="b">
        <f t="shared" si="2"/>
        <v>1</v>
      </c>
      <c r="G23" s="9" t="s">
        <v>60</v>
      </c>
      <c r="H23" s="8">
        <v>111.0</v>
      </c>
      <c r="I23" s="8" t="s">
        <v>2154</v>
      </c>
      <c r="J23" s="10">
        <v>1.629776722642E12</v>
      </c>
      <c r="K23" s="8" t="b">
        <f t="shared" si="3"/>
        <v>0</v>
      </c>
      <c r="L23" s="9" t="s">
        <v>49</v>
      </c>
      <c r="M23" s="8">
        <v>519.0</v>
      </c>
      <c r="N23" s="8" t="s">
        <v>2162</v>
      </c>
      <c r="O23" s="10">
        <v>1.62977724278E12</v>
      </c>
      <c r="P23" s="8" t="b">
        <f t="shared" si="4"/>
        <v>1</v>
      </c>
      <c r="Q23" s="9" t="s">
        <v>47</v>
      </c>
      <c r="R23" s="8">
        <v>188.0</v>
      </c>
      <c r="S23" s="8" t="s">
        <v>2163</v>
      </c>
      <c r="T23" s="10">
        <v>1.6297815844E12</v>
      </c>
      <c r="U23" s="8" t="b">
        <f t="shared" si="5"/>
        <v>1</v>
      </c>
      <c r="V23" s="9" t="s">
        <v>26</v>
      </c>
      <c r="W23" s="8">
        <v>208.0</v>
      </c>
      <c r="X23" s="8" t="s">
        <v>2167</v>
      </c>
      <c r="Y23" s="10">
        <v>1.62978214811E12</v>
      </c>
      <c r="Z23" s="8" t="b">
        <f t="shared" si="6"/>
        <v>1</v>
      </c>
      <c r="AA23" s="9" t="s">
        <v>23</v>
      </c>
      <c r="AB23" s="8">
        <v>151.0</v>
      </c>
      <c r="AC23" s="8" t="s">
        <v>2165</v>
      </c>
      <c r="AD23" s="10">
        <v>1.629782598169E12</v>
      </c>
      <c r="AE23" s="8" t="b">
        <f t="shared" si="7"/>
        <v>1</v>
      </c>
      <c r="AF23" s="9" t="s">
        <v>37</v>
      </c>
      <c r="AG23" s="8">
        <v>300.0</v>
      </c>
      <c r="AH23" s="8" t="s">
        <v>2168</v>
      </c>
      <c r="AI23" s="10">
        <v>1.629785049105E12</v>
      </c>
      <c r="AJ23" s="8" t="b">
        <f t="shared" si="8"/>
        <v>1</v>
      </c>
      <c r="AK23" s="9" t="s">
        <v>63</v>
      </c>
      <c r="AL23" s="8">
        <v>76.0</v>
      </c>
      <c r="AM23" s="8" t="s">
        <v>2158</v>
      </c>
      <c r="AN23" s="10">
        <v>1.629785520593E12</v>
      </c>
      <c r="AO23" s="8" t="b">
        <f t="shared" si="9"/>
        <v>1</v>
      </c>
      <c r="AP23" s="9" t="s">
        <v>55</v>
      </c>
      <c r="AQ23" s="8">
        <v>1163.0</v>
      </c>
      <c r="AR23" s="8" t="s">
        <v>2169</v>
      </c>
      <c r="AS23" s="10">
        <v>1.629786136605E12</v>
      </c>
    </row>
    <row r="24">
      <c r="A24" s="8" t="b">
        <f t="shared" si="1"/>
        <v>1</v>
      </c>
      <c r="B24" s="9" t="s">
        <v>47</v>
      </c>
      <c r="C24" s="8">
        <v>150.0</v>
      </c>
      <c r="D24" s="8" t="s">
        <v>2153</v>
      </c>
      <c r="E24" s="10">
        <v>1.629776214862E12</v>
      </c>
      <c r="F24" s="8" t="b">
        <f t="shared" si="2"/>
        <v>1</v>
      </c>
      <c r="G24" s="9" t="s">
        <v>47</v>
      </c>
      <c r="H24" s="8">
        <v>187.0</v>
      </c>
      <c r="I24" s="8" t="s">
        <v>2154</v>
      </c>
      <c r="J24" s="10">
        <v>1.629776722829E12</v>
      </c>
      <c r="K24" s="8" t="b">
        <f t="shared" si="3"/>
        <v>1</v>
      </c>
      <c r="L24" s="9" t="s">
        <v>55</v>
      </c>
      <c r="M24" s="8">
        <v>975.0</v>
      </c>
      <c r="N24" s="8" t="s">
        <v>2170</v>
      </c>
      <c r="O24" s="10">
        <v>1.629777243745E12</v>
      </c>
      <c r="P24" s="8" t="b">
        <f t="shared" si="4"/>
        <v>1</v>
      </c>
      <c r="Q24" s="9" t="s">
        <v>62</v>
      </c>
      <c r="R24" s="8">
        <v>157.0</v>
      </c>
      <c r="S24" s="8" t="s">
        <v>2163</v>
      </c>
      <c r="T24" s="10">
        <v>1.629781584557E12</v>
      </c>
      <c r="U24" s="8" t="b">
        <f t="shared" si="5"/>
        <v>1</v>
      </c>
      <c r="V24" s="9" t="s">
        <v>26</v>
      </c>
      <c r="W24" s="8">
        <v>160.0</v>
      </c>
      <c r="X24" s="8" t="s">
        <v>2167</v>
      </c>
      <c r="Y24" s="10">
        <v>1.629782148274E12</v>
      </c>
      <c r="Z24" s="8" t="b">
        <f t="shared" si="6"/>
        <v>1</v>
      </c>
      <c r="AA24" s="9" t="s">
        <v>47</v>
      </c>
      <c r="AB24" s="8">
        <v>270.0</v>
      </c>
      <c r="AC24" s="8" t="s">
        <v>2165</v>
      </c>
      <c r="AD24" s="10">
        <v>1.629782598439E12</v>
      </c>
      <c r="AE24" s="8" t="b">
        <f t="shared" si="7"/>
        <v>1</v>
      </c>
      <c r="AF24" s="9" t="s">
        <v>26</v>
      </c>
      <c r="AG24" s="8">
        <v>136.0</v>
      </c>
      <c r="AH24" s="8" t="s">
        <v>2168</v>
      </c>
      <c r="AI24" s="10">
        <v>1.629785049243E12</v>
      </c>
      <c r="AJ24" s="8" t="b">
        <f t="shared" si="8"/>
        <v>1</v>
      </c>
      <c r="AK24" s="9" t="s">
        <v>47</v>
      </c>
      <c r="AL24" s="8">
        <v>181.0</v>
      </c>
      <c r="AM24" s="8" t="s">
        <v>2158</v>
      </c>
      <c r="AN24" s="10">
        <v>1.629785520778E12</v>
      </c>
      <c r="AO24" s="8" t="b">
        <f t="shared" si="9"/>
        <v>1</v>
      </c>
      <c r="AP24" s="9" t="s">
        <v>23</v>
      </c>
      <c r="AQ24" s="8">
        <v>737.0</v>
      </c>
      <c r="AR24" s="8" t="s">
        <v>2171</v>
      </c>
      <c r="AS24" s="10">
        <v>1.629786137341E12</v>
      </c>
    </row>
    <row r="25">
      <c r="A25" s="8" t="b">
        <f t="shared" si="1"/>
        <v>0</v>
      </c>
      <c r="B25" s="9" t="s">
        <v>49</v>
      </c>
      <c r="C25" s="8">
        <v>159.0</v>
      </c>
      <c r="D25" s="8" t="s">
        <v>2172</v>
      </c>
      <c r="E25" s="10">
        <v>1.629776215035E12</v>
      </c>
      <c r="F25" s="8" t="b">
        <f t="shared" si="2"/>
        <v>1</v>
      </c>
      <c r="G25" s="9" t="s">
        <v>60</v>
      </c>
      <c r="H25" s="8">
        <v>265.0</v>
      </c>
      <c r="I25" s="8" t="s">
        <v>2173</v>
      </c>
      <c r="J25" s="10">
        <v>1.629776723107E12</v>
      </c>
      <c r="K25" s="8" t="b">
        <f t="shared" si="3"/>
        <v>1</v>
      </c>
      <c r="L25" s="9" t="s">
        <v>23</v>
      </c>
      <c r="M25" s="8">
        <v>611.0</v>
      </c>
      <c r="N25" s="8" t="s">
        <v>2174</v>
      </c>
      <c r="O25" s="10">
        <v>1.629777244359E12</v>
      </c>
      <c r="P25" s="8" t="b">
        <f t="shared" si="4"/>
        <v>1</v>
      </c>
      <c r="Q25" s="9" t="s">
        <v>26</v>
      </c>
      <c r="R25" s="8">
        <v>158.0</v>
      </c>
      <c r="S25" s="8" t="s">
        <v>2163</v>
      </c>
      <c r="T25" s="10">
        <v>1.629781584716E12</v>
      </c>
      <c r="U25" s="8" t="b">
        <f t="shared" si="5"/>
        <v>1</v>
      </c>
      <c r="V25" s="9" t="s">
        <v>37</v>
      </c>
      <c r="W25" s="8">
        <v>195.0</v>
      </c>
      <c r="X25" s="8" t="s">
        <v>2167</v>
      </c>
      <c r="Y25" s="10">
        <v>1.629782148477E12</v>
      </c>
      <c r="Z25" s="8" t="b">
        <f t="shared" si="6"/>
        <v>1</v>
      </c>
      <c r="AA25" s="9" t="s">
        <v>63</v>
      </c>
      <c r="AB25" s="8">
        <v>156.0</v>
      </c>
      <c r="AC25" s="8" t="s">
        <v>2165</v>
      </c>
      <c r="AD25" s="10">
        <v>1.629782598595E12</v>
      </c>
      <c r="AE25" s="8" t="b">
        <f t="shared" si="7"/>
        <v>1</v>
      </c>
      <c r="AF25" s="9" t="s">
        <v>26</v>
      </c>
      <c r="AG25" s="8">
        <v>139.0</v>
      </c>
      <c r="AH25" s="8" t="s">
        <v>2168</v>
      </c>
      <c r="AI25" s="10">
        <v>1.629785049376E12</v>
      </c>
      <c r="AJ25" s="8" t="b">
        <f t="shared" si="8"/>
        <v>1</v>
      </c>
      <c r="AK25" s="9" t="s">
        <v>63</v>
      </c>
      <c r="AL25" s="8">
        <v>457.0</v>
      </c>
      <c r="AM25" s="8" t="s">
        <v>2175</v>
      </c>
      <c r="AN25" s="10">
        <v>1.629785521234E12</v>
      </c>
      <c r="AO25" s="8" t="b">
        <f t="shared" si="9"/>
        <v>1</v>
      </c>
      <c r="AP25" s="9" t="s">
        <v>23</v>
      </c>
      <c r="AQ25" s="8">
        <v>162.0</v>
      </c>
      <c r="AR25" s="8" t="s">
        <v>2171</v>
      </c>
      <c r="AS25" s="10">
        <v>1.629786137504E12</v>
      </c>
    </row>
    <row r="26">
      <c r="A26" s="8" t="b">
        <f t="shared" si="1"/>
        <v>1</v>
      </c>
      <c r="B26" s="9" t="s">
        <v>55</v>
      </c>
      <c r="C26" s="8">
        <v>1624.0</v>
      </c>
      <c r="D26" s="8" t="s">
        <v>2176</v>
      </c>
      <c r="E26" s="10">
        <v>1.629776216645E12</v>
      </c>
      <c r="F26" s="8" t="b">
        <f t="shared" si="2"/>
        <v>1</v>
      </c>
      <c r="G26" s="9" t="s">
        <v>26</v>
      </c>
      <c r="H26" s="8">
        <v>166.0</v>
      </c>
      <c r="I26" s="8" t="s">
        <v>2173</v>
      </c>
      <c r="J26" s="10">
        <v>1.62977672326E12</v>
      </c>
      <c r="K26" s="8" t="b">
        <f t="shared" si="3"/>
        <v>1</v>
      </c>
      <c r="L26" s="9" t="s">
        <v>23</v>
      </c>
      <c r="M26" s="8">
        <v>127.0</v>
      </c>
      <c r="N26" s="8" t="s">
        <v>2174</v>
      </c>
      <c r="O26" s="10">
        <v>1.629777244483E12</v>
      </c>
      <c r="P26" s="8" t="b">
        <f t="shared" si="4"/>
        <v>1</v>
      </c>
      <c r="Q26" s="9" t="s">
        <v>26</v>
      </c>
      <c r="R26" s="8">
        <v>159.0</v>
      </c>
      <c r="S26" s="8" t="s">
        <v>2163</v>
      </c>
      <c r="T26" s="10">
        <v>1.629781584875E12</v>
      </c>
      <c r="U26" s="8" t="b">
        <f t="shared" si="5"/>
        <v>1</v>
      </c>
      <c r="V26" s="9" t="s">
        <v>47</v>
      </c>
      <c r="W26" s="8">
        <v>161.0</v>
      </c>
      <c r="X26" s="8" t="s">
        <v>2167</v>
      </c>
      <c r="Y26" s="10">
        <v>1.629782148631E12</v>
      </c>
      <c r="Z26" s="8" t="b">
        <f t="shared" si="6"/>
        <v>1</v>
      </c>
      <c r="AA26" s="9" t="s">
        <v>26</v>
      </c>
      <c r="AB26" s="8">
        <v>127.0</v>
      </c>
      <c r="AC26" s="8" t="s">
        <v>2165</v>
      </c>
      <c r="AD26" s="10">
        <v>1.629782598721E12</v>
      </c>
      <c r="AE26" s="8" t="b">
        <f t="shared" si="7"/>
        <v>1</v>
      </c>
      <c r="AF26" s="9" t="s">
        <v>37</v>
      </c>
      <c r="AG26" s="8">
        <v>201.0</v>
      </c>
      <c r="AH26" s="8" t="s">
        <v>2168</v>
      </c>
      <c r="AI26" s="10">
        <v>1.629785049577E12</v>
      </c>
      <c r="AJ26" s="8" t="b">
        <f t="shared" si="8"/>
        <v>1</v>
      </c>
      <c r="AK26" s="9" t="s">
        <v>26</v>
      </c>
      <c r="AL26" s="8">
        <v>157.0</v>
      </c>
      <c r="AM26" s="8" t="s">
        <v>2175</v>
      </c>
      <c r="AN26" s="10">
        <v>1.629785521391E12</v>
      </c>
      <c r="AO26" s="8" t="b">
        <f t="shared" si="9"/>
        <v>1</v>
      </c>
      <c r="AP26" s="9" t="s">
        <v>47</v>
      </c>
      <c r="AQ26" s="8">
        <v>199.0</v>
      </c>
      <c r="AR26" s="8" t="s">
        <v>2171</v>
      </c>
      <c r="AS26" s="10">
        <v>1.629786137705E12</v>
      </c>
    </row>
    <row r="27">
      <c r="A27" s="8" t="b">
        <f t="shared" si="1"/>
        <v>1</v>
      </c>
      <c r="B27" s="9" t="s">
        <v>23</v>
      </c>
      <c r="C27" s="8">
        <v>629.0</v>
      </c>
      <c r="D27" s="8" t="s">
        <v>2177</v>
      </c>
      <c r="E27" s="10">
        <v>1.62977621728E12</v>
      </c>
      <c r="F27" s="8" t="b">
        <f t="shared" si="2"/>
        <v>1</v>
      </c>
      <c r="G27" s="9" t="s">
        <v>35</v>
      </c>
      <c r="H27" s="8">
        <v>119.0</v>
      </c>
      <c r="I27" s="8" t="s">
        <v>2173</v>
      </c>
      <c r="J27" s="10">
        <v>1.629776723379E12</v>
      </c>
      <c r="K27" s="8" t="b">
        <f t="shared" si="3"/>
        <v>1</v>
      </c>
      <c r="L27" s="9" t="s">
        <v>47</v>
      </c>
      <c r="M27" s="8">
        <v>174.0</v>
      </c>
      <c r="N27" s="8" t="s">
        <v>2174</v>
      </c>
      <c r="O27" s="10">
        <v>1.62977724467E12</v>
      </c>
      <c r="P27" s="8" t="b">
        <f t="shared" si="4"/>
        <v>1</v>
      </c>
      <c r="Q27" s="9" t="s">
        <v>92</v>
      </c>
      <c r="R27" s="8">
        <v>242.0</v>
      </c>
      <c r="S27" s="8" t="s">
        <v>2178</v>
      </c>
      <c r="T27" s="10">
        <v>1.629781585118E12</v>
      </c>
      <c r="U27" s="8" t="b">
        <f t="shared" si="5"/>
        <v>1</v>
      </c>
      <c r="V27" s="9" t="s">
        <v>92</v>
      </c>
      <c r="W27" s="8">
        <v>194.0</v>
      </c>
      <c r="X27" s="8" t="s">
        <v>2167</v>
      </c>
      <c r="Y27" s="10">
        <v>1.629782148819E12</v>
      </c>
      <c r="Z27" s="8" t="b">
        <f t="shared" si="6"/>
        <v>1</v>
      </c>
      <c r="AA27" s="9" t="s">
        <v>47</v>
      </c>
      <c r="AB27" s="8">
        <v>145.0</v>
      </c>
      <c r="AC27" s="8" t="s">
        <v>2165</v>
      </c>
      <c r="AD27" s="10">
        <v>1.629782598867E12</v>
      </c>
      <c r="AE27" s="8" t="b">
        <f t="shared" si="7"/>
        <v>1</v>
      </c>
      <c r="AF27" s="9" t="s">
        <v>47</v>
      </c>
      <c r="AG27" s="8">
        <v>96.0</v>
      </c>
      <c r="AH27" s="8" t="s">
        <v>2168</v>
      </c>
      <c r="AI27" s="10">
        <v>1.629785049671E12</v>
      </c>
      <c r="AJ27" s="8" t="b">
        <f t="shared" si="8"/>
        <v>1</v>
      </c>
      <c r="AK27" s="9" t="s">
        <v>60</v>
      </c>
      <c r="AL27" s="8">
        <v>231.0</v>
      </c>
      <c r="AM27" s="8" t="s">
        <v>2175</v>
      </c>
      <c r="AN27" s="10">
        <v>1.629785521623E12</v>
      </c>
      <c r="AO27" s="8" t="b">
        <f t="shared" si="9"/>
        <v>1</v>
      </c>
      <c r="AP27" s="9" t="s">
        <v>62</v>
      </c>
      <c r="AQ27" s="8">
        <v>164.0</v>
      </c>
      <c r="AR27" s="8" t="s">
        <v>2171</v>
      </c>
      <c r="AS27" s="10">
        <v>1.62978613787E12</v>
      </c>
    </row>
    <row r="28">
      <c r="A28" s="8" t="b">
        <f t="shared" si="1"/>
        <v>1</v>
      </c>
      <c r="B28" s="9" t="s">
        <v>23</v>
      </c>
      <c r="C28" s="8">
        <v>124.0</v>
      </c>
      <c r="D28" s="8" t="s">
        <v>2177</v>
      </c>
      <c r="E28" s="10">
        <v>1.629776217396E12</v>
      </c>
      <c r="F28" s="8" t="b">
        <f t="shared" si="2"/>
        <v>1</v>
      </c>
      <c r="G28" s="9" t="s">
        <v>1789</v>
      </c>
      <c r="H28" s="8">
        <v>206.0</v>
      </c>
      <c r="I28" s="8" t="s">
        <v>2173</v>
      </c>
      <c r="J28" s="10">
        <v>1.629776723583E12</v>
      </c>
      <c r="K28" s="8" t="b">
        <f t="shared" si="3"/>
        <v>1</v>
      </c>
      <c r="L28" s="9" t="s">
        <v>62</v>
      </c>
      <c r="M28" s="8">
        <v>167.0</v>
      </c>
      <c r="N28" s="8" t="s">
        <v>2174</v>
      </c>
      <c r="O28" s="10">
        <v>1.629777244826E12</v>
      </c>
      <c r="P28" s="8" t="b">
        <f t="shared" si="4"/>
        <v>1</v>
      </c>
      <c r="Q28" s="9" t="s">
        <v>47</v>
      </c>
      <c r="R28" s="8">
        <v>122.0</v>
      </c>
      <c r="S28" s="8" t="s">
        <v>2178</v>
      </c>
      <c r="T28" s="10">
        <v>1.629781585238E12</v>
      </c>
      <c r="U28" s="8" t="b">
        <f t="shared" si="5"/>
        <v>1</v>
      </c>
      <c r="V28" s="9" t="s">
        <v>97</v>
      </c>
      <c r="W28" s="8">
        <v>186.0</v>
      </c>
      <c r="X28" s="8" t="s">
        <v>2179</v>
      </c>
      <c r="Y28" s="10">
        <v>1.629782149021E12</v>
      </c>
      <c r="Z28" s="8" t="b">
        <f t="shared" si="6"/>
        <v>1</v>
      </c>
      <c r="AA28" s="9" t="s">
        <v>37</v>
      </c>
      <c r="AB28" s="8">
        <v>291.0</v>
      </c>
      <c r="AC28" s="8" t="s">
        <v>2180</v>
      </c>
      <c r="AD28" s="10">
        <v>1.62978259916E12</v>
      </c>
      <c r="AE28" s="8" t="b">
        <f t="shared" si="7"/>
        <v>1</v>
      </c>
      <c r="AF28" s="9" t="s">
        <v>92</v>
      </c>
      <c r="AG28" s="8">
        <v>221.0</v>
      </c>
      <c r="AH28" s="8" t="s">
        <v>2168</v>
      </c>
      <c r="AI28" s="10">
        <v>1.629785049895E12</v>
      </c>
      <c r="AJ28" s="8" t="b">
        <f t="shared" si="8"/>
        <v>1</v>
      </c>
      <c r="AK28" s="9" t="s">
        <v>47</v>
      </c>
      <c r="AL28" s="8">
        <v>159.0</v>
      </c>
      <c r="AM28" s="8" t="s">
        <v>2175</v>
      </c>
      <c r="AN28" s="10">
        <v>1.629785521779E12</v>
      </c>
      <c r="AO28" s="8" t="b">
        <f t="shared" si="9"/>
        <v>1</v>
      </c>
      <c r="AP28" s="9" t="s">
        <v>26</v>
      </c>
      <c r="AQ28" s="8">
        <v>143.0</v>
      </c>
      <c r="AR28" s="8" t="s">
        <v>2181</v>
      </c>
      <c r="AS28" s="10">
        <v>1.629786138011E12</v>
      </c>
    </row>
    <row r="29">
      <c r="A29" s="8" t="b">
        <f t="shared" si="1"/>
        <v>1</v>
      </c>
      <c r="B29" s="9" t="s">
        <v>47</v>
      </c>
      <c r="C29" s="8">
        <v>170.0</v>
      </c>
      <c r="D29" s="8" t="s">
        <v>2177</v>
      </c>
      <c r="E29" s="10">
        <v>1.62977621757E12</v>
      </c>
      <c r="F29" s="8" t="b">
        <f t="shared" si="2"/>
        <v>1</v>
      </c>
      <c r="G29" s="9" t="s">
        <v>1789</v>
      </c>
      <c r="H29" s="8">
        <v>148.0</v>
      </c>
      <c r="I29" s="8" t="s">
        <v>2173</v>
      </c>
      <c r="J29" s="10">
        <v>1.629776723766E12</v>
      </c>
      <c r="K29" s="8" t="b">
        <f t="shared" si="3"/>
        <v>1</v>
      </c>
      <c r="L29" s="9" t="s">
        <v>26</v>
      </c>
      <c r="M29" s="8">
        <v>178.0</v>
      </c>
      <c r="N29" s="8" t="s">
        <v>2182</v>
      </c>
      <c r="O29" s="10">
        <v>1.629777245001E12</v>
      </c>
      <c r="P29" s="8" t="b">
        <f t="shared" si="4"/>
        <v>1</v>
      </c>
      <c r="Q29" s="9" t="s">
        <v>92</v>
      </c>
      <c r="R29" s="8">
        <v>190.0</v>
      </c>
      <c r="S29" s="8" t="s">
        <v>2178</v>
      </c>
      <c r="T29" s="10">
        <v>1.629781585427E12</v>
      </c>
      <c r="U29" s="8" t="b">
        <f t="shared" si="5"/>
        <v>1</v>
      </c>
      <c r="V29" s="9" t="s">
        <v>100</v>
      </c>
      <c r="W29" s="8">
        <v>166.0</v>
      </c>
      <c r="X29" s="8" t="s">
        <v>2179</v>
      </c>
      <c r="Y29" s="10">
        <v>1.629782149176E12</v>
      </c>
      <c r="Z29" s="8" t="b">
        <f t="shared" si="6"/>
        <v>1</v>
      </c>
      <c r="AA29" s="9" t="s">
        <v>35</v>
      </c>
      <c r="AB29" s="8">
        <v>99.0</v>
      </c>
      <c r="AC29" s="8" t="s">
        <v>2180</v>
      </c>
      <c r="AD29" s="10">
        <v>1.629782599259E12</v>
      </c>
      <c r="AE29" s="8" t="b">
        <f t="shared" si="7"/>
        <v>1</v>
      </c>
      <c r="AF29" s="9" t="s">
        <v>97</v>
      </c>
      <c r="AG29" s="8">
        <v>202.0</v>
      </c>
      <c r="AH29" s="8" t="s">
        <v>2183</v>
      </c>
      <c r="AI29" s="10">
        <v>1.629785050094E12</v>
      </c>
      <c r="AJ29" s="8" t="b">
        <f t="shared" si="8"/>
        <v>0</v>
      </c>
      <c r="AK29" s="9" t="s">
        <v>49</v>
      </c>
      <c r="AL29" s="8">
        <v>320.0</v>
      </c>
      <c r="AM29" s="8" t="s">
        <v>2184</v>
      </c>
      <c r="AN29" s="10">
        <v>1.629785522101E12</v>
      </c>
      <c r="AO29" s="8" t="b">
        <f t="shared" si="9"/>
        <v>1</v>
      </c>
      <c r="AP29" s="9" t="s">
        <v>26</v>
      </c>
      <c r="AQ29" s="8">
        <v>192.0</v>
      </c>
      <c r="AR29" s="8" t="s">
        <v>2181</v>
      </c>
      <c r="AS29" s="10">
        <v>1.629786138218E12</v>
      </c>
    </row>
    <row r="30">
      <c r="A30" s="8" t="b">
        <f t="shared" si="1"/>
        <v>1</v>
      </c>
      <c r="B30" s="9" t="s">
        <v>62</v>
      </c>
      <c r="C30" s="8">
        <v>157.0</v>
      </c>
      <c r="D30" s="8" t="s">
        <v>2177</v>
      </c>
      <c r="E30" s="10">
        <v>1.629776217724E12</v>
      </c>
      <c r="F30" s="8" t="b">
        <f t="shared" si="2"/>
        <v>1</v>
      </c>
      <c r="G30" s="9" t="s">
        <v>1789</v>
      </c>
      <c r="H30" s="8">
        <v>137.0</v>
      </c>
      <c r="I30" s="8" t="s">
        <v>2173</v>
      </c>
      <c r="J30" s="10">
        <v>1.629776723866E12</v>
      </c>
      <c r="K30" s="8" t="b">
        <f t="shared" si="3"/>
        <v>1</v>
      </c>
      <c r="L30" s="9" t="s">
        <v>26</v>
      </c>
      <c r="M30" s="8">
        <v>165.0</v>
      </c>
      <c r="N30" s="8" t="s">
        <v>2182</v>
      </c>
      <c r="O30" s="10">
        <v>1.629777245175E12</v>
      </c>
      <c r="P30" s="8" t="b">
        <f t="shared" si="4"/>
        <v>1</v>
      </c>
      <c r="Q30" s="9" t="s">
        <v>97</v>
      </c>
      <c r="R30" s="8">
        <v>190.0</v>
      </c>
      <c r="S30" s="8" t="s">
        <v>2178</v>
      </c>
      <c r="T30" s="10">
        <v>1.629781585615E12</v>
      </c>
      <c r="U30" s="8" t="b">
        <f t="shared" si="5"/>
        <v>1</v>
      </c>
      <c r="V30" s="9" t="s">
        <v>47</v>
      </c>
      <c r="W30" s="8">
        <v>214.0</v>
      </c>
      <c r="X30" s="8" t="s">
        <v>2179</v>
      </c>
      <c r="Y30" s="10">
        <v>1.629782149386E12</v>
      </c>
      <c r="Z30" s="8" t="b">
        <f t="shared" si="6"/>
        <v>1</v>
      </c>
      <c r="AA30" s="9" t="s">
        <v>1144</v>
      </c>
      <c r="AB30" s="8">
        <v>108.0</v>
      </c>
      <c r="AC30" s="8" t="s">
        <v>2180</v>
      </c>
      <c r="AD30" s="10">
        <v>1.629782599364E12</v>
      </c>
      <c r="AE30" s="8" t="b">
        <f t="shared" si="7"/>
        <v>1</v>
      </c>
      <c r="AF30" s="9" t="s">
        <v>100</v>
      </c>
      <c r="AG30" s="8">
        <v>166.0</v>
      </c>
      <c r="AH30" s="8" t="s">
        <v>2183</v>
      </c>
      <c r="AI30" s="10">
        <v>1.629785050261E12</v>
      </c>
      <c r="AJ30" s="8" t="b">
        <f t="shared" si="8"/>
        <v>1</v>
      </c>
      <c r="AK30" s="9" t="s">
        <v>55</v>
      </c>
      <c r="AL30" s="8">
        <v>1004.0</v>
      </c>
      <c r="AM30" s="8" t="s">
        <v>2185</v>
      </c>
      <c r="AN30" s="10">
        <v>1.629785523111E12</v>
      </c>
      <c r="AO30" s="8" t="b">
        <f t="shared" si="9"/>
        <v>1</v>
      </c>
      <c r="AP30" s="9" t="s">
        <v>37</v>
      </c>
      <c r="AQ30" s="8">
        <v>244.0</v>
      </c>
      <c r="AR30" s="8" t="s">
        <v>2181</v>
      </c>
      <c r="AS30" s="10">
        <v>1.629786138446E12</v>
      </c>
    </row>
    <row r="31">
      <c r="A31" s="8" t="b">
        <f t="shared" si="1"/>
        <v>1</v>
      </c>
      <c r="B31" s="9" t="s">
        <v>26</v>
      </c>
      <c r="C31" s="8">
        <v>117.0</v>
      </c>
      <c r="D31" s="8" t="s">
        <v>2177</v>
      </c>
      <c r="E31" s="10">
        <v>1.629776217841E12</v>
      </c>
      <c r="F31" s="8" t="b">
        <f t="shared" si="2"/>
        <v>1</v>
      </c>
      <c r="G31" s="9" t="s">
        <v>1789</v>
      </c>
      <c r="H31" s="8">
        <v>125.0</v>
      </c>
      <c r="I31" s="8" t="s">
        <v>2173</v>
      </c>
      <c r="J31" s="10">
        <v>1.629776723994E12</v>
      </c>
      <c r="K31" s="8" t="b">
        <f t="shared" si="3"/>
        <v>1</v>
      </c>
      <c r="L31" s="9" t="s">
        <v>37</v>
      </c>
      <c r="M31" s="8">
        <v>218.0</v>
      </c>
      <c r="N31" s="8" t="s">
        <v>2182</v>
      </c>
      <c r="O31" s="10">
        <v>1.629777245384E12</v>
      </c>
      <c r="P31" s="8" t="b">
        <f t="shared" si="4"/>
        <v>1</v>
      </c>
      <c r="Q31" s="9" t="s">
        <v>92</v>
      </c>
      <c r="R31" s="8">
        <v>320.0</v>
      </c>
      <c r="S31" s="8" t="s">
        <v>2178</v>
      </c>
      <c r="T31" s="10">
        <v>1.62978158594E12</v>
      </c>
      <c r="U31" s="8" t="b">
        <f t="shared" si="5"/>
        <v>1</v>
      </c>
      <c r="V31" s="9" t="s">
        <v>106</v>
      </c>
      <c r="W31" s="8">
        <v>230.0</v>
      </c>
      <c r="X31" s="8" t="s">
        <v>2179</v>
      </c>
      <c r="Y31" s="10">
        <v>1.629782149617E12</v>
      </c>
      <c r="Z31" s="8" t="b">
        <f t="shared" si="6"/>
        <v>1</v>
      </c>
      <c r="AA31" s="9" t="s">
        <v>24</v>
      </c>
      <c r="AB31" s="8">
        <v>162.0</v>
      </c>
      <c r="AC31" s="8" t="s">
        <v>2180</v>
      </c>
      <c r="AD31" s="10">
        <v>1.629782599526E12</v>
      </c>
      <c r="AE31" s="8" t="b">
        <f t="shared" si="7"/>
        <v>1</v>
      </c>
      <c r="AF31" s="9" t="s">
        <v>47</v>
      </c>
      <c r="AG31" s="8">
        <v>324.0</v>
      </c>
      <c r="AH31" s="8" t="s">
        <v>2183</v>
      </c>
      <c r="AI31" s="10">
        <v>1.629785050583E12</v>
      </c>
      <c r="AJ31" s="8" t="b">
        <f t="shared" si="8"/>
        <v>1</v>
      </c>
      <c r="AK31" s="9" t="s">
        <v>2186</v>
      </c>
      <c r="AL31" s="8">
        <v>261.0</v>
      </c>
      <c r="AM31" s="8" t="s">
        <v>2185</v>
      </c>
      <c r="AN31" s="10">
        <v>1.629785523366E12</v>
      </c>
      <c r="AO31" s="8" t="b">
        <f t="shared" si="9"/>
        <v>1</v>
      </c>
      <c r="AP31" s="9" t="s">
        <v>47</v>
      </c>
      <c r="AQ31" s="8">
        <v>130.0</v>
      </c>
      <c r="AR31" s="8" t="s">
        <v>2181</v>
      </c>
      <c r="AS31" s="10">
        <v>1.629786138576E12</v>
      </c>
    </row>
    <row r="32">
      <c r="A32" s="8" t="b">
        <f t="shared" si="1"/>
        <v>1</v>
      </c>
      <c r="B32" s="9" t="s">
        <v>26</v>
      </c>
      <c r="C32" s="8">
        <v>142.0</v>
      </c>
      <c r="D32" s="8" t="s">
        <v>2177</v>
      </c>
      <c r="E32" s="10">
        <v>1.629776217999E12</v>
      </c>
      <c r="F32" s="8" t="b">
        <f t="shared" si="2"/>
        <v>1</v>
      </c>
      <c r="G32" s="9" t="s">
        <v>1789</v>
      </c>
      <c r="H32" s="8">
        <v>228.0</v>
      </c>
      <c r="I32" s="8" t="s">
        <v>2187</v>
      </c>
      <c r="J32" s="10">
        <v>1.629776724219E12</v>
      </c>
      <c r="K32" s="8" t="b">
        <f t="shared" si="3"/>
        <v>1</v>
      </c>
      <c r="L32" s="9" t="s">
        <v>47</v>
      </c>
      <c r="M32" s="8">
        <v>339.0</v>
      </c>
      <c r="N32" s="8" t="s">
        <v>2182</v>
      </c>
      <c r="O32" s="10">
        <v>1.629777245724E12</v>
      </c>
      <c r="P32" s="8" t="b">
        <f t="shared" si="4"/>
        <v>1</v>
      </c>
      <c r="Q32" s="9" t="s">
        <v>47</v>
      </c>
      <c r="R32" s="8">
        <v>133.0</v>
      </c>
      <c r="S32" s="8" t="s">
        <v>2188</v>
      </c>
      <c r="T32" s="10">
        <v>1.629781586071E12</v>
      </c>
      <c r="U32" s="8" t="b">
        <f t="shared" si="5"/>
        <v>1</v>
      </c>
      <c r="V32" s="9" t="s">
        <v>37</v>
      </c>
      <c r="W32" s="8">
        <v>276.0</v>
      </c>
      <c r="X32" s="8" t="s">
        <v>2179</v>
      </c>
      <c r="Y32" s="10">
        <v>1.629782149895E12</v>
      </c>
      <c r="Z32" s="8" t="b">
        <f t="shared" si="6"/>
        <v>1</v>
      </c>
      <c r="AA32" s="9" t="s">
        <v>26</v>
      </c>
      <c r="AB32" s="8">
        <v>182.0</v>
      </c>
      <c r="AC32" s="8" t="s">
        <v>2180</v>
      </c>
      <c r="AD32" s="10">
        <v>1.629782599708E12</v>
      </c>
      <c r="AE32" s="8" t="b">
        <f t="shared" si="7"/>
        <v>1</v>
      </c>
      <c r="AF32" s="9" t="s">
        <v>106</v>
      </c>
      <c r="AG32" s="8">
        <v>311.0</v>
      </c>
      <c r="AH32" s="8" t="s">
        <v>2183</v>
      </c>
      <c r="AI32" s="10">
        <v>1.629785050895E12</v>
      </c>
      <c r="AJ32" s="8" t="b">
        <f t="shared" si="8"/>
        <v>1</v>
      </c>
      <c r="AK32" s="9" t="s">
        <v>2186</v>
      </c>
      <c r="AL32" s="8">
        <v>124.0</v>
      </c>
      <c r="AM32" s="8" t="s">
        <v>2185</v>
      </c>
      <c r="AN32" s="10">
        <v>1.629785523489E12</v>
      </c>
      <c r="AO32" s="8" t="b">
        <f t="shared" si="9"/>
        <v>1</v>
      </c>
      <c r="AP32" s="9" t="s">
        <v>92</v>
      </c>
      <c r="AQ32" s="8">
        <v>195.0</v>
      </c>
      <c r="AR32" s="8" t="s">
        <v>2181</v>
      </c>
      <c r="AS32" s="10">
        <v>1.629786138771E12</v>
      </c>
    </row>
    <row r="33">
      <c r="A33" s="8" t="b">
        <f t="shared" si="1"/>
        <v>1</v>
      </c>
      <c r="B33" s="9" t="s">
        <v>37</v>
      </c>
      <c r="C33" s="8">
        <v>209.0</v>
      </c>
      <c r="D33" s="8" t="s">
        <v>2189</v>
      </c>
      <c r="E33" s="10">
        <v>1.629776218193E12</v>
      </c>
      <c r="F33" s="8" t="b">
        <f t="shared" si="2"/>
        <v>1</v>
      </c>
      <c r="G33" s="9" t="s">
        <v>1789</v>
      </c>
      <c r="H33" s="8">
        <v>158.0</v>
      </c>
      <c r="I33" s="8" t="s">
        <v>2187</v>
      </c>
      <c r="J33" s="10">
        <v>1.629776724409E12</v>
      </c>
      <c r="K33" s="8" t="b">
        <f t="shared" si="3"/>
        <v>1</v>
      </c>
      <c r="L33" s="9" t="s">
        <v>92</v>
      </c>
      <c r="M33" s="8">
        <v>238.0</v>
      </c>
      <c r="N33" s="8" t="s">
        <v>2182</v>
      </c>
      <c r="O33" s="10">
        <v>1.629777245964E12</v>
      </c>
      <c r="P33" s="8" t="b">
        <f t="shared" si="4"/>
        <v>1</v>
      </c>
      <c r="Q33" s="9" t="s">
        <v>92</v>
      </c>
      <c r="R33" s="8">
        <v>143.0</v>
      </c>
      <c r="S33" s="8" t="s">
        <v>2188</v>
      </c>
      <c r="T33" s="10">
        <v>1.629781586212E12</v>
      </c>
      <c r="U33" s="8" t="b">
        <f t="shared" si="5"/>
        <v>1</v>
      </c>
      <c r="V33" s="9" t="s">
        <v>47</v>
      </c>
      <c r="W33" s="8">
        <v>263.0</v>
      </c>
      <c r="X33" s="8" t="s">
        <v>2190</v>
      </c>
      <c r="Y33" s="10">
        <v>1.629782150155E12</v>
      </c>
      <c r="Z33" s="8" t="b">
        <f t="shared" si="6"/>
        <v>1</v>
      </c>
      <c r="AA33" s="9" t="s">
        <v>24</v>
      </c>
      <c r="AB33" s="8">
        <v>237.0</v>
      </c>
      <c r="AC33" s="8" t="s">
        <v>2180</v>
      </c>
      <c r="AD33" s="10">
        <v>1.629782599948E12</v>
      </c>
      <c r="AE33" s="8" t="b">
        <f t="shared" si="7"/>
        <v>1</v>
      </c>
      <c r="AF33" s="9" t="s">
        <v>37</v>
      </c>
      <c r="AG33" s="8">
        <v>194.0</v>
      </c>
      <c r="AH33" s="8" t="s">
        <v>2191</v>
      </c>
      <c r="AI33" s="10">
        <v>1.629785051087E12</v>
      </c>
      <c r="AJ33" s="8" t="b">
        <f t="shared" si="8"/>
        <v>1</v>
      </c>
      <c r="AK33" s="9" t="s">
        <v>2186</v>
      </c>
      <c r="AL33" s="8">
        <v>219.0</v>
      </c>
      <c r="AM33" s="8" t="s">
        <v>2185</v>
      </c>
      <c r="AN33" s="10">
        <v>1.629785523706E12</v>
      </c>
      <c r="AO33" s="8" t="b">
        <f t="shared" si="9"/>
        <v>1</v>
      </c>
      <c r="AP33" s="9" t="s">
        <v>97</v>
      </c>
      <c r="AQ33" s="8">
        <v>201.0</v>
      </c>
      <c r="AR33" s="8" t="s">
        <v>2181</v>
      </c>
      <c r="AS33" s="10">
        <v>1.629786138987E12</v>
      </c>
    </row>
    <row r="34">
      <c r="A34" s="8" t="b">
        <f t="shared" si="1"/>
        <v>1</v>
      </c>
      <c r="B34" s="9" t="s">
        <v>47</v>
      </c>
      <c r="C34" s="8">
        <v>131.0</v>
      </c>
      <c r="D34" s="8" t="s">
        <v>2189</v>
      </c>
      <c r="E34" s="10">
        <v>1.629776218338E12</v>
      </c>
      <c r="F34" s="8" t="b">
        <f t="shared" si="2"/>
        <v>1</v>
      </c>
      <c r="G34" s="9" t="s">
        <v>1789</v>
      </c>
      <c r="H34" s="8">
        <v>133.0</v>
      </c>
      <c r="I34" s="8" t="s">
        <v>2187</v>
      </c>
      <c r="J34" s="10">
        <v>1.629776724512E12</v>
      </c>
      <c r="K34" s="8" t="b">
        <f t="shared" si="3"/>
        <v>1</v>
      </c>
      <c r="L34" s="9" t="s">
        <v>97</v>
      </c>
      <c r="M34" s="8">
        <v>200.0</v>
      </c>
      <c r="N34" s="8" t="s">
        <v>2192</v>
      </c>
      <c r="O34" s="10">
        <v>1.629777246163E12</v>
      </c>
      <c r="P34" s="8" t="b">
        <f t="shared" si="4"/>
        <v>1</v>
      </c>
      <c r="Q34" s="9" t="s">
        <v>26</v>
      </c>
      <c r="R34" s="8">
        <v>142.0</v>
      </c>
      <c r="S34" s="8" t="s">
        <v>2188</v>
      </c>
      <c r="T34" s="10">
        <v>1.629781586354E12</v>
      </c>
      <c r="U34" s="8" t="b">
        <f t="shared" si="5"/>
        <v>0</v>
      </c>
      <c r="V34" s="9" t="s">
        <v>115</v>
      </c>
      <c r="W34" s="8">
        <v>524.0</v>
      </c>
      <c r="X34" s="8" t="s">
        <v>2190</v>
      </c>
      <c r="Y34" s="10">
        <v>1.629782150682E12</v>
      </c>
      <c r="Z34" s="8" t="b">
        <f t="shared" si="6"/>
        <v>1</v>
      </c>
      <c r="AA34" s="9" t="s">
        <v>1144</v>
      </c>
      <c r="AB34" s="8">
        <v>173.0</v>
      </c>
      <c r="AC34" s="8" t="s">
        <v>2193</v>
      </c>
      <c r="AD34" s="10">
        <v>1.629782600119E12</v>
      </c>
      <c r="AE34" s="8" t="b">
        <f t="shared" si="7"/>
        <v>1</v>
      </c>
      <c r="AF34" s="9" t="s">
        <v>47</v>
      </c>
      <c r="AG34" s="8">
        <v>203.0</v>
      </c>
      <c r="AH34" s="8" t="s">
        <v>2191</v>
      </c>
      <c r="AI34" s="10">
        <v>1.62978505129E12</v>
      </c>
      <c r="AJ34" s="8" t="b">
        <f t="shared" si="8"/>
        <v>1</v>
      </c>
      <c r="AK34" s="9" t="s">
        <v>55</v>
      </c>
      <c r="AL34" s="8">
        <v>133.0</v>
      </c>
      <c r="AM34" s="8" t="s">
        <v>2185</v>
      </c>
      <c r="AN34" s="10">
        <v>1.629785523843E12</v>
      </c>
      <c r="AO34" s="8" t="b">
        <f t="shared" si="9"/>
        <v>1</v>
      </c>
      <c r="AP34" s="9" t="s">
        <v>100</v>
      </c>
      <c r="AQ34" s="8">
        <v>166.0</v>
      </c>
      <c r="AR34" s="8" t="s">
        <v>2194</v>
      </c>
      <c r="AS34" s="10">
        <v>1.629786139155E12</v>
      </c>
    </row>
    <row r="35">
      <c r="A35" s="8" t="b">
        <f t="shared" si="1"/>
        <v>1</v>
      </c>
      <c r="B35" s="9" t="s">
        <v>92</v>
      </c>
      <c r="C35" s="8">
        <v>206.0</v>
      </c>
      <c r="D35" s="8" t="s">
        <v>2189</v>
      </c>
      <c r="E35" s="10">
        <v>1.629776218542E12</v>
      </c>
      <c r="F35" s="8" t="b">
        <f t="shared" si="2"/>
        <v>1</v>
      </c>
      <c r="G35" s="9" t="s">
        <v>35</v>
      </c>
      <c r="H35" s="8">
        <v>151.0</v>
      </c>
      <c r="I35" s="8" t="s">
        <v>2187</v>
      </c>
      <c r="J35" s="10">
        <v>1.629776724663E12</v>
      </c>
      <c r="K35" s="8" t="b">
        <f t="shared" si="3"/>
        <v>1</v>
      </c>
      <c r="L35" s="9" t="s">
        <v>100</v>
      </c>
      <c r="M35" s="8">
        <v>152.0</v>
      </c>
      <c r="N35" s="8" t="s">
        <v>2192</v>
      </c>
      <c r="O35" s="10">
        <v>1.629777246314E12</v>
      </c>
      <c r="P35" s="8" t="b">
        <f t="shared" si="4"/>
        <v>1</v>
      </c>
      <c r="Q35" s="9" t="s">
        <v>37</v>
      </c>
      <c r="R35" s="8">
        <v>155.0</v>
      </c>
      <c r="S35" s="8" t="s">
        <v>2188</v>
      </c>
      <c r="T35" s="10">
        <v>1.62978158652E12</v>
      </c>
      <c r="U35" s="8" t="b">
        <f t="shared" si="5"/>
        <v>0</v>
      </c>
      <c r="V35" s="9" t="s">
        <v>13</v>
      </c>
      <c r="W35" s="8">
        <v>108.0</v>
      </c>
      <c r="X35" s="8" t="s">
        <v>2190</v>
      </c>
      <c r="Y35" s="10">
        <v>1.629782150788E12</v>
      </c>
      <c r="Z35" s="8" t="b">
        <f t="shared" si="6"/>
        <v>1</v>
      </c>
      <c r="AA35" s="9" t="s">
        <v>35</v>
      </c>
      <c r="AB35" s="8">
        <v>134.0</v>
      </c>
      <c r="AC35" s="8" t="s">
        <v>2193</v>
      </c>
      <c r="AD35" s="10">
        <v>1.629782600254E12</v>
      </c>
      <c r="AE35" s="8" t="b">
        <f t="shared" si="7"/>
        <v>0</v>
      </c>
      <c r="AF35" s="9" t="s">
        <v>115</v>
      </c>
      <c r="AG35" s="8">
        <v>831.0</v>
      </c>
      <c r="AH35" s="8" t="s">
        <v>2195</v>
      </c>
      <c r="AI35" s="10">
        <v>1.629785052143E12</v>
      </c>
      <c r="AJ35" s="8" t="b">
        <f t="shared" si="8"/>
        <v>1</v>
      </c>
      <c r="AK35" s="9" t="s">
        <v>23</v>
      </c>
      <c r="AL35" s="8">
        <v>489.0</v>
      </c>
      <c r="AM35" s="8" t="s">
        <v>2196</v>
      </c>
      <c r="AN35" s="10">
        <v>1.629785524332E12</v>
      </c>
      <c r="AO35" s="8" t="b">
        <f t="shared" si="9"/>
        <v>1</v>
      </c>
      <c r="AP35" s="9" t="s">
        <v>47</v>
      </c>
      <c r="AQ35" s="8">
        <v>232.0</v>
      </c>
      <c r="AR35" s="8" t="s">
        <v>2194</v>
      </c>
      <c r="AS35" s="10">
        <v>1.629786139369E12</v>
      </c>
    </row>
    <row r="36">
      <c r="A36" s="8" t="b">
        <f t="shared" si="1"/>
        <v>1</v>
      </c>
      <c r="B36" s="9" t="s">
        <v>97</v>
      </c>
      <c r="C36" s="8">
        <v>191.0</v>
      </c>
      <c r="D36" s="8" t="s">
        <v>2189</v>
      </c>
      <c r="E36" s="10">
        <v>1.629776218721E12</v>
      </c>
      <c r="F36" s="8" t="b">
        <f t="shared" si="2"/>
        <v>1</v>
      </c>
      <c r="G36" s="9" t="s">
        <v>37</v>
      </c>
      <c r="H36" s="8">
        <v>134.0</v>
      </c>
      <c r="I36" s="8" t="s">
        <v>2187</v>
      </c>
      <c r="J36" s="10">
        <v>1.629776724796E12</v>
      </c>
      <c r="K36" s="8" t="b">
        <f t="shared" si="3"/>
        <v>1</v>
      </c>
      <c r="L36" s="9" t="s">
        <v>47</v>
      </c>
      <c r="M36" s="8">
        <v>198.0</v>
      </c>
      <c r="N36" s="8" t="s">
        <v>2192</v>
      </c>
      <c r="O36" s="10">
        <v>1.629777246528E12</v>
      </c>
      <c r="P36" s="8" t="b">
        <f t="shared" si="4"/>
        <v>1</v>
      </c>
      <c r="Q36" s="9" t="s">
        <v>47</v>
      </c>
      <c r="R36" s="8">
        <v>150.0</v>
      </c>
      <c r="S36" s="8" t="s">
        <v>2188</v>
      </c>
      <c r="T36" s="10">
        <v>1.629781586686E12</v>
      </c>
      <c r="U36" s="8" t="b">
        <f t="shared" si="5"/>
        <v>0</v>
      </c>
      <c r="V36" s="9" t="s">
        <v>49</v>
      </c>
      <c r="W36" s="8">
        <v>159.0</v>
      </c>
      <c r="X36" s="8" t="s">
        <v>2190</v>
      </c>
      <c r="Y36" s="10">
        <v>1.629782150948E12</v>
      </c>
      <c r="Z36" s="8" t="b">
        <f t="shared" si="6"/>
        <v>1</v>
      </c>
      <c r="AA36" s="9" t="s">
        <v>26</v>
      </c>
      <c r="AB36" s="8">
        <v>140.0</v>
      </c>
      <c r="AC36" s="8" t="s">
        <v>2193</v>
      </c>
      <c r="AD36" s="10">
        <v>1.629782600394E12</v>
      </c>
      <c r="AE36" s="8" t="b">
        <f t="shared" si="7"/>
        <v>0</v>
      </c>
      <c r="AF36" s="9" t="s">
        <v>13</v>
      </c>
      <c r="AG36" s="8">
        <v>100.0</v>
      </c>
      <c r="AH36" s="8" t="s">
        <v>2195</v>
      </c>
      <c r="AI36" s="10">
        <v>1.629785052221E12</v>
      </c>
      <c r="AJ36" s="8" t="b">
        <f t="shared" si="8"/>
        <v>1</v>
      </c>
      <c r="AK36" s="9" t="s">
        <v>23</v>
      </c>
      <c r="AL36" s="8">
        <v>154.0</v>
      </c>
      <c r="AM36" s="8" t="s">
        <v>2196</v>
      </c>
      <c r="AN36" s="10">
        <v>1.629785524482E12</v>
      </c>
      <c r="AO36" s="8" t="b">
        <f t="shared" si="9"/>
        <v>1</v>
      </c>
      <c r="AP36" s="9" t="s">
        <v>106</v>
      </c>
      <c r="AQ36" s="8">
        <v>1426.0</v>
      </c>
      <c r="AR36" s="8" t="s">
        <v>2197</v>
      </c>
      <c r="AS36" s="10">
        <v>1.629786140796E12</v>
      </c>
    </row>
    <row r="37">
      <c r="A37" s="8" t="b">
        <f t="shared" si="1"/>
        <v>1</v>
      </c>
      <c r="B37" s="9" t="s">
        <v>100</v>
      </c>
      <c r="C37" s="8">
        <v>150.0</v>
      </c>
      <c r="D37" s="8" t="s">
        <v>2189</v>
      </c>
      <c r="E37" s="10">
        <v>1.629776218872E12</v>
      </c>
      <c r="F37" s="8" t="b">
        <f t="shared" si="2"/>
        <v>1</v>
      </c>
      <c r="G37" s="9" t="s">
        <v>47</v>
      </c>
      <c r="H37" s="8">
        <v>150.0</v>
      </c>
      <c r="I37" s="8" t="s">
        <v>2187</v>
      </c>
      <c r="J37" s="10">
        <v>1.62977672495E12</v>
      </c>
      <c r="K37" s="8" t="b">
        <f t="shared" si="3"/>
        <v>1</v>
      </c>
      <c r="L37" s="9" t="s">
        <v>106</v>
      </c>
      <c r="M37" s="8">
        <v>119.0</v>
      </c>
      <c r="N37" s="8" t="s">
        <v>2192</v>
      </c>
      <c r="O37" s="10">
        <v>1.629777246633E12</v>
      </c>
      <c r="P37" s="8" t="b">
        <f t="shared" si="4"/>
        <v>1</v>
      </c>
      <c r="Q37" s="9" t="s">
        <v>92</v>
      </c>
      <c r="R37" s="8">
        <v>396.0</v>
      </c>
      <c r="S37" s="8" t="s">
        <v>2198</v>
      </c>
      <c r="T37" s="10">
        <v>1.629781587058E12</v>
      </c>
      <c r="U37" s="8" t="b">
        <f t="shared" si="5"/>
        <v>0</v>
      </c>
      <c r="V37" s="9" t="s">
        <v>125</v>
      </c>
      <c r="W37" s="8">
        <v>84.0</v>
      </c>
      <c r="X37" s="8" t="s">
        <v>2199</v>
      </c>
      <c r="Y37" s="10">
        <v>1.629782151032E12</v>
      </c>
      <c r="Z37" s="8" t="b">
        <f t="shared" si="6"/>
        <v>1</v>
      </c>
      <c r="AA37" s="9" t="s">
        <v>24</v>
      </c>
      <c r="AB37" s="8">
        <v>161.0</v>
      </c>
      <c r="AC37" s="8" t="s">
        <v>2193</v>
      </c>
      <c r="AD37" s="10">
        <v>1.629782600554E12</v>
      </c>
      <c r="AE37" s="8" t="b">
        <f t="shared" si="7"/>
        <v>0</v>
      </c>
      <c r="AF37" s="9" t="s">
        <v>49</v>
      </c>
      <c r="AG37" s="8">
        <v>128.0</v>
      </c>
      <c r="AH37" s="8" t="s">
        <v>2195</v>
      </c>
      <c r="AI37" s="10">
        <v>1.629785052353E12</v>
      </c>
      <c r="AJ37" s="8" t="b">
        <f t="shared" si="8"/>
        <v>1</v>
      </c>
      <c r="AK37" s="9" t="s">
        <v>47</v>
      </c>
      <c r="AL37" s="8">
        <v>245.0</v>
      </c>
      <c r="AM37" s="8" t="s">
        <v>2196</v>
      </c>
      <c r="AN37" s="10">
        <v>1.629785524729E12</v>
      </c>
      <c r="AO37" s="8" t="b">
        <f t="shared" si="9"/>
        <v>1</v>
      </c>
      <c r="AP37" s="9" t="s">
        <v>37</v>
      </c>
      <c r="AQ37" s="8">
        <v>193.0</v>
      </c>
      <c r="AR37" s="8" t="s">
        <v>2197</v>
      </c>
      <c r="AS37" s="10">
        <v>1.629786140987E12</v>
      </c>
    </row>
    <row r="38">
      <c r="A38" s="8" t="b">
        <f t="shared" si="1"/>
        <v>1</v>
      </c>
      <c r="B38" s="9" t="s">
        <v>47</v>
      </c>
      <c r="C38" s="8">
        <v>198.0</v>
      </c>
      <c r="D38" s="8" t="s">
        <v>2200</v>
      </c>
      <c r="E38" s="10">
        <v>1.629776219071E12</v>
      </c>
      <c r="F38" s="8" t="b">
        <f t="shared" si="2"/>
        <v>1</v>
      </c>
      <c r="G38" s="9" t="s">
        <v>41</v>
      </c>
      <c r="H38" s="8">
        <v>143.0</v>
      </c>
      <c r="I38" s="8" t="s">
        <v>2201</v>
      </c>
      <c r="J38" s="10">
        <v>1.629776725092E12</v>
      </c>
      <c r="K38" s="8" t="b">
        <f t="shared" si="3"/>
        <v>1</v>
      </c>
      <c r="L38" s="9" t="s">
        <v>37</v>
      </c>
      <c r="M38" s="8">
        <v>193.0</v>
      </c>
      <c r="N38" s="8" t="s">
        <v>2192</v>
      </c>
      <c r="O38" s="10">
        <v>1.629777246827E12</v>
      </c>
      <c r="P38" s="8" t="b">
        <f t="shared" si="4"/>
        <v>1</v>
      </c>
      <c r="Q38" s="9" t="s">
        <v>97</v>
      </c>
      <c r="R38" s="8">
        <v>343.0</v>
      </c>
      <c r="S38" s="8" t="s">
        <v>2198</v>
      </c>
      <c r="T38" s="10">
        <v>1.629781587399E12</v>
      </c>
      <c r="U38" s="8" t="b">
        <f t="shared" si="5"/>
        <v>0</v>
      </c>
      <c r="V38" s="9" t="s">
        <v>131</v>
      </c>
      <c r="W38" s="8">
        <v>351.0</v>
      </c>
      <c r="X38" s="8" t="s">
        <v>2199</v>
      </c>
      <c r="Y38" s="10">
        <v>1.629782151387E12</v>
      </c>
      <c r="Z38" s="8" t="b">
        <f t="shared" si="6"/>
        <v>1</v>
      </c>
      <c r="AA38" s="9" t="s">
        <v>26</v>
      </c>
      <c r="AB38" s="8">
        <v>176.0</v>
      </c>
      <c r="AC38" s="8" t="s">
        <v>2193</v>
      </c>
      <c r="AD38" s="10">
        <v>1.629782600727E12</v>
      </c>
      <c r="AE38" s="8" t="b">
        <f t="shared" si="7"/>
        <v>0</v>
      </c>
      <c r="AF38" s="9" t="s">
        <v>125</v>
      </c>
      <c r="AG38" s="8">
        <v>102.0</v>
      </c>
      <c r="AH38" s="8" t="s">
        <v>2195</v>
      </c>
      <c r="AI38" s="10">
        <v>1.629785052452E12</v>
      </c>
      <c r="AJ38" s="8" t="b">
        <f t="shared" si="8"/>
        <v>1</v>
      </c>
      <c r="AK38" s="9" t="s">
        <v>62</v>
      </c>
      <c r="AL38" s="8">
        <v>173.0</v>
      </c>
      <c r="AM38" s="8" t="s">
        <v>2196</v>
      </c>
      <c r="AN38" s="10">
        <v>1.629785524905E12</v>
      </c>
      <c r="AO38" s="8" t="b">
        <f t="shared" si="9"/>
        <v>1</v>
      </c>
      <c r="AP38" s="9" t="s">
        <v>47</v>
      </c>
      <c r="AQ38" s="8">
        <v>171.0</v>
      </c>
      <c r="AR38" s="8" t="s">
        <v>2202</v>
      </c>
      <c r="AS38" s="10">
        <v>1.629786141156E12</v>
      </c>
    </row>
    <row r="39">
      <c r="A39" s="8" t="b">
        <f t="shared" si="1"/>
        <v>1</v>
      </c>
      <c r="B39" s="9" t="s">
        <v>106</v>
      </c>
      <c r="C39" s="8">
        <v>237.0</v>
      </c>
      <c r="D39" s="8" t="s">
        <v>2200</v>
      </c>
      <c r="E39" s="10">
        <v>1.629776219307E12</v>
      </c>
      <c r="F39" s="8" t="b">
        <f t="shared" si="2"/>
        <v>1</v>
      </c>
      <c r="G39" s="9" t="s">
        <v>37</v>
      </c>
      <c r="H39" s="8">
        <v>143.0</v>
      </c>
      <c r="I39" s="8" t="s">
        <v>2201</v>
      </c>
      <c r="J39" s="10">
        <v>1.629776725235E12</v>
      </c>
      <c r="K39" s="8" t="b">
        <f t="shared" si="3"/>
        <v>1</v>
      </c>
      <c r="L39" s="9" t="s">
        <v>47</v>
      </c>
      <c r="M39" s="8">
        <v>170.0</v>
      </c>
      <c r="N39" s="8" t="s">
        <v>2192</v>
      </c>
      <c r="O39" s="10">
        <v>1.629777246995E12</v>
      </c>
      <c r="P39" s="8" t="b">
        <f t="shared" si="4"/>
        <v>1</v>
      </c>
      <c r="Q39" s="9" t="s">
        <v>100</v>
      </c>
      <c r="R39" s="8">
        <v>193.0</v>
      </c>
      <c r="S39" s="8" t="s">
        <v>2198</v>
      </c>
      <c r="T39" s="10">
        <v>1.629781587606E12</v>
      </c>
      <c r="U39" s="8" t="b">
        <f t="shared" si="5"/>
        <v>1</v>
      </c>
      <c r="V39" s="9" t="s">
        <v>47</v>
      </c>
      <c r="W39" s="8">
        <v>219.0</v>
      </c>
      <c r="X39" s="8" t="s">
        <v>2199</v>
      </c>
      <c r="Y39" s="10">
        <v>1.629782151616E12</v>
      </c>
      <c r="Z39" s="8" t="b">
        <f t="shared" si="6"/>
        <v>1</v>
      </c>
      <c r="AA39" s="9" t="s">
        <v>47</v>
      </c>
      <c r="AB39" s="8">
        <v>246.0</v>
      </c>
      <c r="AC39" s="8" t="s">
        <v>2193</v>
      </c>
      <c r="AD39" s="10">
        <v>1.629782600976E12</v>
      </c>
      <c r="AE39" s="8" t="b">
        <f t="shared" si="7"/>
        <v>0</v>
      </c>
      <c r="AF39" s="9" t="s">
        <v>131</v>
      </c>
      <c r="AG39" s="8">
        <v>216.0</v>
      </c>
      <c r="AH39" s="8" t="s">
        <v>2195</v>
      </c>
      <c r="AI39" s="10">
        <v>1.629785052671E12</v>
      </c>
      <c r="AJ39" s="8" t="b">
        <f t="shared" si="8"/>
        <v>1</v>
      </c>
      <c r="AK39" s="9" t="s">
        <v>26</v>
      </c>
      <c r="AL39" s="8">
        <v>117.0</v>
      </c>
      <c r="AM39" s="8" t="s">
        <v>2203</v>
      </c>
      <c r="AN39" s="10">
        <v>1.629785525022E12</v>
      </c>
      <c r="AO39" s="8" t="b">
        <f t="shared" si="9"/>
        <v>0</v>
      </c>
      <c r="AP39" s="9" t="s">
        <v>115</v>
      </c>
      <c r="AQ39" s="8">
        <v>514.0</v>
      </c>
      <c r="AR39" s="8" t="s">
        <v>2202</v>
      </c>
      <c r="AS39" s="10">
        <v>1.629786141674E12</v>
      </c>
    </row>
    <row r="40">
      <c r="A40" s="8" t="b">
        <f t="shared" si="1"/>
        <v>1</v>
      </c>
      <c r="B40" s="9" t="s">
        <v>37</v>
      </c>
      <c r="C40" s="8">
        <v>209.0</v>
      </c>
      <c r="D40" s="8" t="s">
        <v>2200</v>
      </c>
      <c r="E40" s="10">
        <v>1.629776219514E12</v>
      </c>
      <c r="F40" s="8" t="b">
        <f t="shared" si="2"/>
        <v>1</v>
      </c>
      <c r="G40" s="9" t="s">
        <v>2130</v>
      </c>
      <c r="H40" s="8">
        <v>140.0</v>
      </c>
      <c r="I40" s="8" t="s">
        <v>2201</v>
      </c>
      <c r="J40" s="10">
        <v>1.629776725373E12</v>
      </c>
      <c r="K40" s="8" t="b">
        <f t="shared" si="3"/>
        <v>0</v>
      </c>
      <c r="L40" s="9" t="s">
        <v>115</v>
      </c>
      <c r="M40" s="8">
        <v>574.0</v>
      </c>
      <c r="N40" s="8" t="s">
        <v>2204</v>
      </c>
      <c r="O40" s="10">
        <v>1.629777247569E12</v>
      </c>
      <c r="P40" s="8" t="b">
        <f t="shared" si="4"/>
        <v>1</v>
      </c>
      <c r="Q40" s="9" t="s">
        <v>47</v>
      </c>
      <c r="R40" s="8">
        <v>215.0</v>
      </c>
      <c r="S40" s="8" t="s">
        <v>2198</v>
      </c>
      <c r="T40" s="10">
        <v>1.629781587808E12</v>
      </c>
      <c r="U40" s="8" t="b">
        <f t="shared" si="5"/>
        <v>0</v>
      </c>
      <c r="V40" s="9" t="s">
        <v>139</v>
      </c>
      <c r="W40" s="8">
        <v>149.0</v>
      </c>
      <c r="X40" s="8" t="s">
        <v>2199</v>
      </c>
      <c r="Y40" s="10">
        <v>1.629782151751E12</v>
      </c>
      <c r="Z40" s="8" t="b">
        <f t="shared" si="6"/>
        <v>1</v>
      </c>
      <c r="AA40" s="9" t="s">
        <v>106</v>
      </c>
      <c r="AB40" s="8">
        <v>104.0</v>
      </c>
      <c r="AC40" s="8" t="s">
        <v>2205</v>
      </c>
      <c r="AD40" s="10">
        <v>1.62978260108E12</v>
      </c>
      <c r="AE40" s="8" t="b">
        <f t="shared" si="7"/>
        <v>1</v>
      </c>
      <c r="AF40" s="9" t="s">
        <v>47</v>
      </c>
      <c r="AG40" s="8">
        <v>171.0</v>
      </c>
      <c r="AH40" s="8" t="s">
        <v>2195</v>
      </c>
      <c r="AI40" s="10">
        <v>1.629785052871E12</v>
      </c>
      <c r="AJ40" s="8" t="b">
        <f t="shared" si="8"/>
        <v>1</v>
      </c>
      <c r="AK40" s="9" t="s">
        <v>26</v>
      </c>
      <c r="AL40" s="8">
        <v>167.0</v>
      </c>
      <c r="AM40" s="8" t="s">
        <v>2203</v>
      </c>
      <c r="AN40" s="10">
        <v>1.629785525186E12</v>
      </c>
      <c r="AO40" s="8" t="b">
        <f t="shared" si="9"/>
        <v>0</v>
      </c>
      <c r="AP40" s="9" t="s">
        <v>13</v>
      </c>
      <c r="AQ40" s="8">
        <v>118.0</v>
      </c>
      <c r="AR40" s="8" t="s">
        <v>2202</v>
      </c>
      <c r="AS40" s="10">
        <v>1.629786141791E12</v>
      </c>
    </row>
    <row r="41">
      <c r="A41" s="8" t="b">
        <f t="shared" si="1"/>
        <v>1</v>
      </c>
      <c r="B41" s="9" t="s">
        <v>47</v>
      </c>
      <c r="C41" s="8">
        <v>223.0</v>
      </c>
      <c r="D41" s="8" t="s">
        <v>2200</v>
      </c>
      <c r="E41" s="10">
        <v>1.629776219741E12</v>
      </c>
      <c r="F41" s="8" t="b">
        <f t="shared" si="2"/>
        <v>1</v>
      </c>
      <c r="G41" s="9" t="s">
        <v>31</v>
      </c>
      <c r="H41" s="8">
        <v>304.0</v>
      </c>
      <c r="I41" s="8" t="s">
        <v>2201</v>
      </c>
      <c r="J41" s="10">
        <v>1.629776725678E12</v>
      </c>
      <c r="K41" s="8" t="b">
        <f t="shared" si="3"/>
        <v>0</v>
      </c>
      <c r="L41" s="9" t="s">
        <v>13</v>
      </c>
      <c r="M41" s="8">
        <v>92.0</v>
      </c>
      <c r="N41" s="8" t="s">
        <v>2204</v>
      </c>
      <c r="O41" s="10">
        <v>1.629777247662E12</v>
      </c>
      <c r="P41" s="8" t="b">
        <f t="shared" si="4"/>
        <v>0</v>
      </c>
      <c r="Q41" s="9" t="s">
        <v>131</v>
      </c>
      <c r="R41" s="8">
        <v>411.0</v>
      </c>
      <c r="S41" s="8" t="s">
        <v>2206</v>
      </c>
      <c r="T41" s="10">
        <v>1.629781588218E12</v>
      </c>
      <c r="U41" s="8" t="b">
        <f t="shared" si="5"/>
        <v>1</v>
      </c>
      <c r="V41" s="9" t="s">
        <v>142</v>
      </c>
      <c r="W41" s="8">
        <v>2151.0</v>
      </c>
      <c r="X41" s="8" t="s">
        <v>2207</v>
      </c>
      <c r="Y41" s="10">
        <v>1.629782153903E12</v>
      </c>
      <c r="Z41" s="8" t="b">
        <f t="shared" si="6"/>
        <v>1</v>
      </c>
      <c r="AA41" s="9" t="s">
        <v>37</v>
      </c>
      <c r="AB41" s="8">
        <v>217.0</v>
      </c>
      <c r="AC41" s="8" t="s">
        <v>2205</v>
      </c>
      <c r="AD41" s="10">
        <v>1.629782601297E12</v>
      </c>
      <c r="AE41" s="8" t="b">
        <f t="shared" si="7"/>
        <v>0</v>
      </c>
      <c r="AF41" s="9" t="s">
        <v>137</v>
      </c>
      <c r="AG41" s="8">
        <v>181.0</v>
      </c>
      <c r="AH41" s="8" t="s">
        <v>2208</v>
      </c>
      <c r="AI41" s="10">
        <v>1.629785053022E12</v>
      </c>
      <c r="AJ41" s="8" t="b">
        <f t="shared" si="8"/>
        <v>1</v>
      </c>
      <c r="AK41" s="9" t="s">
        <v>37</v>
      </c>
      <c r="AL41" s="8">
        <v>210.0</v>
      </c>
      <c r="AM41" s="8" t="s">
        <v>2203</v>
      </c>
      <c r="AN41" s="10">
        <v>1.629785525395E12</v>
      </c>
      <c r="AO41" s="8" t="b">
        <f t="shared" si="9"/>
        <v>0</v>
      </c>
      <c r="AP41" s="9" t="s">
        <v>49</v>
      </c>
      <c r="AQ41" s="8">
        <v>153.0</v>
      </c>
      <c r="AR41" s="8" t="s">
        <v>2202</v>
      </c>
      <c r="AS41" s="10">
        <v>1.629786141944E12</v>
      </c>
    </row>
    <row r="42">
      <c r="A42" s="8" t="b">
        <f t="shared" si="1"/>
        <v>0</v>
      </c>
      <c r="B42" s="9" t="s">
        <v>115</v>
      </c>
      <c r="C42" s="8">
        <v>1176.0</v>
      </c>
      <c r="D42" s="8" t="s">
        <v>2209</v>
      </c>
      <c r="E42" s="10">
        <v>1.629776220916E12</v>
      </c>
      <c r="F42" s="8" t="b">
        <f t="shared" si="2"/>
        <v>1</v>
      </c>
      <c r="G42" s="9" t="s">
        <v>35</v>
      </c>
      <c r="H42" s="8">
        <v>780.0</v>
      </c>
      <c r="I42" s="8" t="s">
        <v>2210</v>
      </c>
      <c r="J42" s="10">
        <v>1.629776726467E12</v>
      </c>
      <c r="K42" s="8" t="b">
        <f t="shared" si="3"/>
        <v>0</v>
      </c>
      <c r="L42" s="9" t="s">
        <v>49</v>
      </c>
      <c r="M42" s="8">
        <v>193.0</v>
      </c>
      <c r="N42" s="8" t="s">
        <v>2204</v>
      </c>
      <c r="O42" s="10">
        <v>1.629777247852E12</v>
      </c>
      <c r="P42" s="8" t="b">
        <f t="shared" si="4"/>
        <v>1</v>
      </c>
      <c r="Q42" s="9" t="s">
        <v>47</v>
      </c>
      <c r="R42" s="8">
        <v>907.0</v>
      </c>
      <c r="S42" s="8" t="s">
        <v>2211</v>
      </c>
      <c r="T42" s="10">
        <v>1.629781589131E12</v>
      </c>
      <c r="U42" s="8" t="b">
        <f t="shared" si="5"/>
        <v>1</v>
      </c>
      <c r="V42" s="9" t="s">
        <v>142</v>
      </c>
      <c r="W42" s="8">
        <v>441.0</v>
      </c>
      <c r="X42" s="8" t="s">
        <v>2212</v>
      </c>
      <c r="Y42" s="10">
        <v>1.629782154341E12</v>
      </c>
      <c r="Z42" s="8" t="b">
        <f t="shared" si="6"/>
        <v>1</v>
      </c>
      <c r="AA42" s="9" t="s">
        <v>47</v>
      </c>
      <c r="AB42" s="8">
        <v>198.0</v>
      </c>
      <c r="AC42" s="8" t="s">
        <v>2205</v>
      </c>
      <c r="AD42" s="10">
        <v>1.629782601495E12</v>
      </c>
      <c r="AE42" s="8" t="b">
        <f t="shared" si="7"/>
        <v>1</v>
      </c>
      <c r="AF42" s="9" t="s">
        <v>145</v>
      </c>
      <c r="AG42" s="8">
        <v>946.0</v>
      </c>
      <c r="AH42" s="8" t="s">
        <v>2208</v>
      </c>
      <c r="AI42" s="10">
        <v>1.629785053964E12</v>
      </c>
      <c r="AJ42" s="8" t="b">
        <f t="shared" si="8"/>
        <v>1</v>
      </c>
      <c r="AK42" s="9" t="s">
        <v>47</v>
      </c>
      <c r="AL42" s="8">
        <v>113.0</v>
      </c>
      <c r="AM42" s="8" t="s">
        <v>2203</v>
      </c>
      <c r="AN42" s="10">
        <v>1.62978552551E12</v>
      </c>
      <c r="AO42" s="8" t="b">
        <f t="shared" si="9"/>
        <v>0</v>
      </c>
      <c r="AP42" s="9" t="s">
        <v>125</v>
      </c>
      <c r="AQ42" s="8">
        <v>123.0</v>
      </c>
      <c r="AR42" s="8" t="s">
        <v>2213</v>
      </c>
      <c r="AS42" s="10">
        <v>1.629786142069E12</v>
      </c>
    </row>
    <row r="43">
      <c r="A43" s="8" t="b">
        <f t="shared" si="1"/>
        <v>0</v>
      </c>
      <c r="B43" s="9" t="s">
        <v>13</v>
      </c>
      <c r="C43" s="8">
        <v>75.0</v>
      </c>
      <c r="D43" s="8" t="s">
        <v>2209</v>
      </c>
      <c r="E43" s="10">
        <v>1.629776220987E12</v>
      </c>
      <c r="F43" s="8" t="b">
        <f t="shared" si="2"/>
        <v>1</v>
      </c>
      <c r="G43" s="9" t="s">
        <v>37</v>
      </c>
      <c r="H43" s="8">
        <v>161.0</v>
      </c>
      <c r="I43" s="8" t="s">
        <v>2210</v>
      </c>
      <c r="J43" s="10">
        <v>1.629776726619E12</v>
      </c>
      <c r="K43" s="8" t="b">
        <f t="shared" si="3"/>
        <v>0</v>
      </c>
      <c r="L43" s="9" t="s">
        <v>125</v>
      </c>
      <c r="M43" s="8">
        <v>117.0</v>
      </c>
      <c r="N43" s="8" t="s">
        <v>2204</v>
      </c>
      <c r="O43" s="10">
        <v>1.629777247972E12</v>
      </c>
      <c r="P43" s="8" t="b">
        <f t="shared" si="4"/>
        <v>1</v>
      </c>
      <c r="Q43" s="9" t="s">
        <v>106</v>
      </c>
      <c r="R43" s="8">
        <v>231.0</v>
      </c>
      <c r="S43" s="8" t="s">
        <v>2211</v>
      </c>
      <c r="T43" s="10">
        <v>1.629781589354E12</v>
      </c>
      <c r="U43" s="8" t="b">
        <f t="shared" si="5"/>
        <v>1</v>
      </c>
      <c r="V43" s="9" t="s">
        <v>47</v>
      </c>
      <c r="W43" s="8">
        <v>295.0</v>
      </c>
      <c r="X43" s="8" t="s">
        <v>2212</v>
      </c>
      <c r="Y43" s="10">
        <v>1.629782154638E12</v>
      </c>
      <c r="Z43" s="8" t="b">
        <f t="shared" si="6"/>
        <v>0</v>
      </c>
      <c r="AA43" s="9" t="s">
        <v>115</v>
      </c>
      <c r="AB43" s="8">
        <v>547.0</v>
      </c>
      <c r="AC43" s="8" t="s">
        <v>2214</v>
      </c>
      <c r="AD43" s="10">
        <v>1.629782602043E12</v>
      </c>
      <c r="AE43" s="8" t="b">
        <f t="shared" si="7"/>
        <v>1</v>
      </c>
      <c r="AF43" s="9" t="s">
        <v>146</v>
      </c>
      <c r="AG43" s="8">
        <v>259.0</v>
      </c>
      <c r="AH43" s="8" t="s">
        <v>2215</v>
      </c>
      <c r="AI43" s="10">
        <v>1.629785054227E12</v>
      </c>
      <c r="AJ43" s="8" t="b">
        <f t="shared" si="8"/>
        <v>1</v>
      </c>
      <c r="AK43" s="9" t="s">
        <v>92</v>
      </c>
      <c r="AL43" s="8">
        <v>196.0</v>
      </c>
      <c r="AM43" s="8" t="s">
        <v>2203</v>
      </c>
      <c r="AN43" s="10">
        <v>1.62978552572E12</v>
      </c>
      <c r="AO43" s="8" t="b">
        <f t="shared" si="9"/>
        <v>0</v>
      </c>
      <c r="AP43" s="9" t="s">
        <v>131</v>
      </c>
      <c r="AQ43" s="8">
        <v>235.0</v>
      </c>
      <c r="AR43" s="8" t="s">
        <v>2213</v>
      </c>
      <c r="AS43" s="10">
        <v>1.629786142305E12</v>
      </c>
    </row>
    <row r="44">
      <c r="A44" s="8" t="b">
        <f t="shared" si="1"/>
        <v>0</v>
      </c>
      <c r="B44" s="9" t="s">
        <v>2067</v>
      </c>
      <c r="C44" s="8">
        <v>189.0</v>
      </c>
      <c r="D44" s="8" t="s">
        <v>2216</v>
      </c>
      <c r="E44" s="10">
        <v>1.629776221178E12</v>
      </c>
      <c r="F44" s="8" t="b">
        <f t="shared" si="2"/>
        <v>1</v>
      </c>
      <c r="G44" s="9" t="s">
        <v>41</v>
      </c>
      <c r="H44" s="8">
        <v>1418.0</v>
      </c>
      <c r="I44" s="8" t="s">
        <v>2217</v>
      </c>
      <c r="J44" s="10">
        <v>1.629776728041E12</v>
      </c>
      <c r="K44" s="8" t="b">
        <f t="shared" si="3"/>
        <v>0</v>
      </c>
      <c r="L44" s="9" t="s">
        <v>131</v>
      </c>
      <c r="M44" s="8">
        <v>208.0</v>
      </c>
      <c r="N44" s="8" t="s">
        <v>2218</v>
      </c>
      <c r="O44" s="10">
        <v>1.629777248176E12</v>
      </c>
      <c r="P44" s="8" t="b">
        <f t="shared" si="4"/>
        <v>1</v>
      </c>
      <c r="Q44" s="9" t="s">
        <v>37</v>
      </c>
      <c r="R44" s="8">
        <v>394.0</v>
      </c>
      <c r="S44" s="8" t="s">
        <v>2211</v>
      </c>
      <c r="T44" s="10">
        <v>1.629781589749E12</v>
      </c>
      <c r="U44" s="8" t="b">
        <f t="shared" si="5"/>
        <v>1</v>
      </c>
      <c r="V44" s="9" t="s">
        <v>106</v>
      </c>
      <c r="W44" s="8">
        <v>1519.0</v>
      </c>
      <c r="X44" s="8" t="s">
        <v>2219</v>
      </c>
      <c r="Y44" s="10">
        <v>1.629782156158E12</v>
      </c>
      <c r="Z44" s="8" t="b">
        <f t="shared" si="6"/>
        <v>0</v>
      </c>
      <c r="AA44" s="9" t="s">
        <v>13</v>
      </c>
      <c r="AB44" s="8">
        <v>99.0</v>
      </c>
      <c r="AC44" s="8" t="s">
        <v>2214</v>
      </c>
      <c r="AD44" s="10">
        <v>1.629782602142E12</v>
      </c>
      <c r="AE44" s="8" t="b">
        <f t="shared" si="7"/>
        <v>1</v>
      </c>
      <c r="AF44" s="9" t="s">
        <v>47</v>
      </c>
      <c r="AG44" s="8">
        <v>361.0</v>
      </c>
      <c r="AH44" s="8" t="s">
        <v>2215</v>
      </c>
      <c r="AI44" s="10">
        <v>1.629785054587E12</v>
      </c>
      <c r="AJ44" s="8" t="b">
        <f t="shared" si="8"/>
        <v>1</v>
      </c>
      <c r="AK44" s="9" t="s">
        <v>97</v>
      </c>
      <c r="AL44" s="8">
        <v>178.0</v>
      </c>
      <c r="AM44" s="8" t="s">
        <v>2203</v>
      </c>
      <c r="AN44" s="10">
        <v>1.629785525884E12</v>
      </c>
      <c r="AO44" s="8" t="b">
        <f t="shared" si="9"/>
        <v>1</v>
      </c>
      <c r="AP44" s="9" t="s">
        <v>47</v>
      </c>
      <c r="AQ44" s="8">
        <v>544.0</v>
      </c>
      <c r="AR44" s="8" t="s">
        <v>2213</v>
      </c>
      <c r="AS44" s="10">
        <v>1.629786142846E12</v>
      </c>
    </row>
    <row r="45">
      <c r="A45" s="8" t="b">
        <f t="shared" si="1"/>
        <v>0</v>
      </c>
      <c r="B45" s="9" t="s">
        <v>125</v>
      </c>
      <c r="C45" s="8">
        <v>79.0</v>
      </c>
      <c r="D45" s="8" t="s">
        <v>2216</v>
      </c>
      <c r="E45" s="10">
        <v>1.629776221253E12</v>
      </c>
      <c r="F45" s="8" t="b">
        <f t="shared" si="2"/>
        <v>1</v>
      </c>
      <c r="G45" s="9" t="s">
        <v>47</v>
      </c>
      <c r="H45" s="8">
        <v>130.0</v>
      </c>
      <c r="I45" s="8" t="s">
        <v>2217</v>
      </c>
      <c r="J45" s="10">
        <v>1.629776728166E12</v>
      </c>
      <c r="K45" s="8" t="b">
        <f t="shared" si="3"/>
        <v>1</v>
      </c>
      <c r="L45" s="9" t="s">
        <v>47</v>
      </c>
      <c r="M45" s="8">
        <v>161.0</v>
      </c>
      <c r="N45" s="8" t="s">
        <v>2218</v>
      </c>
      <c r="O45" s="10">
        <v>1.62977724834E12</v>
      </c>
      <c r="P45" s="8" t="b">
        <f t="shared" si="4"/>
        <v>1</v>
      </c>
      <c r="Q45" s="9" t="s">
        <v>47</v>
      </c>
      <c r="R45" s="8">
        <v>407.0</v>
      </c>
      <c r="S45" s="8" t="s">
        <v>2220</v>
      </c>
      <c r="T45" s="10">
        <v>1.629781590157E12</v>
      </c>
      <c r="U45" s="8" t="b">
        <f t="shared" si="5"/>
        <v>1</v>
      </c>
      <c r="V45" s="9" t="s">
        <v>37</v>
      </c>
      <c r="W45" s="8">
        <v>303.0</v>
      </c>
      <c r="X45" s="8" t="s">
        <v>2219</v>
      </c>
      <c r="Y45" s="10">
        <v>1.629782156458E12</v>
      </c>
      <c r="Z45" s="8" t="b">
        <f t="shared" si="6"/>
        <v>0</v>
      </c>
      <c r="AA45" s="9" t="s">
        <v>49</v>
      </c>
      <c r="AB45" s="8">
        <v>152.0</v>
      </c>
      <c r="AC45" s="8" t="s">
        <v>2214</v>
      </c>
      <c r="AD45" s="10">
        <v>1.629782602294E12</v>
      </c>
      <c r="AE45" s="8" t="b">
        <f t="shared" si="7"/>
        <v>1</v>
      </c>
      <c r="AF45" s="9" t="s">
        <v>106</v>
      </c>
      <c r="AG45" s="8">
        <v>479.0</v>
      </c>
      <c r="AH45" s="8" t="s">
        <v>2221</v>
      </c>
      <c r="AI45" s="10">
        <v>1.629785055063E12</v>
      </c>
      <c r="AJ45" s="8" t="b">
        <f t="shared" si="8"/>
        <v>1</v>
      </c>
      <c r="AK45" s="9" t="s">
        <v>100</v>
      </c>
      <c r="AL45" s="8">
        <v>161.0</v>
      </c>
      <c r="AM45" s="8" t="s">
        <v>2222</v>
      </c>
      <c r="AN45" s="10">
        <v>1.629785526043E12</v>
      </c>
      <c r="AO45" s="8" t="b">
        <f t="shared" si="9"/>
        <v>0</v>
      </c>
      <c r="AP45" s="9" t="s">
        <v>139</v>
      </c>
      <c r="AQ45" s="8">
        <v>217.0</v>
      </c>
      <c r="AR45" s="8" t="s">
        <v>2223</v>
      </c>
      <c r="AS45" s="10">
        <v>1.629786143062E12</v>
      </c>
    </row>
    <row r="46">
      <c r="A46" s="8" t="b">
        <f t="shared" si="1"/>
        <v>0</v>
      </c>
      <c r="B46" s="9" t="s">
        <v>131</v>
      </c>
      <c r="C46" s="8">
        <v>219.0</v>
      </c>
      <c r="D46" s="8" t="s">
        <v>2216</v>
      </c>
      <c r="E46" s="10">
        <v>1.629776221474E12</v>
      </c>
      <c r="F46" s="8" t="b">
        <f t="shared" si="2"/>
        <v>1</v>
      </c>
      <c r="G46" s="9" t="s">
        <v>37</v>
      </c>
      <c r="H46" s="8">
        <v>204.0</v>
      </c>
      <c r="I46" s="8" t="s">
        <v>2217</v>
      </c>
      <c r="J46" s="10">
        <v>1.629776728371E12</v>
      </c>
      <c r="K46" s="8" t="b">
        <f t="shared" si="3"/>
        <v>0</v>
      </c>
      <c r="L46" s="9" t="s">
        <v>137</v>
      </c>
      <c r="M46" s="8">
        <v>601.0</v>
      </c>
      <c r="N46" s="8" t="s">
        <v>2218</v>
      </c>
      <c r="O46" s="10">
        <v>1.629777248944E12</v>
      </c>
      <c r="P46" s="8" t="b">
        <f t="shared" si="4"/>
        <v>0</v>
      </c>
      <c r="Q46" s="9" t="s">
        <v>115</v>
      </c>
      <c r="R46" s="8">
        <v>798.0</v>
      </c>
      <c r="S46" s="8" t="s">
        <v>2220</v>
      </c>
      <c r="T46" s="10">
        <v>1.629781590955E12</v>
      </c>
      <c r="U46" s="8" t="b">
        <f t="shared" si="5"/>
        <v>1</v>
      </c>
      <c r="V46" s="9" t="s">
        <v>47</v>
      </c>
      <c r="W46" s="8">
        <v>331.0</v>
      </c>
      <c r="X46" s="8" t="s">
        <v>2219</v>
      </c>
      <c r="Y46" s="10">
        <v>1.629782156791E12</v>
      </c>
      <c r="Z46" s="8" t="b">
        <f t="shared" si="6"/>
        <v>0</v>
      </c>
      <c r="AA46" s="9" t="s">
        <v>125</v>
      </c>
      <c r="AB46" s="8">
        <v>109.0</v>
      </c>
      <c r="AC46" s="8" t="s">
        <v>2214</v>
      </c>
      <c r="AD46" s="10">
        <v>1.629782602401E12</v>
      </c>
      <c r="AE46" s="8" t="b">
        <f t="shared" si="7"/>
        <v>1</v>
      </c>
      <c r="AF46" s="9" t="s">
        <v>37</v>
      </c>
      <c r="AG46" s="8">
        <v>298.0</v>
      </c>
      <c r="AH46" s="8" t="s">
        <v>2221</v>
      </c>
      <c r="AI46" s="10">
        <v>1.629785055365E12</v>
      </c>
      <c r="AJ46" s="8" t="b">
        <f t="shared" si="8"/>
        <v>1</v>
      </c>
      <c r="AK46" s="9" t="s">
        <v>47</v>
      </c>
      <c r="AL46" s="8">
        <v>220.0</v>
      </c>
      <c r="AM46" s="8" t="s">
        <v>2222</v>
      </c>
      <c r="AN46" s="10">
        <v>1.629785526263E12</v>
      </c>
      <c r="AO46" s="8" t="b">
        <f t="shared" si="9"/>
        <v>1</v>
      </c>
      <c r="AP46" s="9" t="s">
        <v>145</v>
      </c>
      <c r="AQ46" s="8">
        <v>435.0</v>
      </c>
      <c r="AR46" s="8" t="s">
        <v>2223</v>
      </c>
      <c r="AS46" s="10">
        <v>1.629786143497E12</v>
      </c>
    </row>
    <row r="47">
      <c r="A47" s="8" t="b">
        <f t="shared" si="1"/>
        <v>1</v>
      </c>
      <c r="B47" s="9" t="s">
        <v>47</v>
      </c>
      <c r="C47" s="8">
        <v>168.0</v>
      </c>
      <c r="D47" s="8" t="s">
        <v>2216</v>
      </c>
      <c r="E47" s="10">
        <v>1.629776221643E12</v>
      </c>
      <c r="F47" s="8" t="b">
        <f t="shared" si="2"/>
        <v>1</v>
      </c>
      <c r="G47" s="9" t="s">
        <v>35</v>
      </c>
      <c r="H47" s="8">
        <v>88.0</v>
      </c>
      <c r="I47" s="8" t="s">
        <v>2217</v>
      </c>
      <c r="J47" s="10">
        <v>1.62977672846E12</v>
      </c>
      <c r="K47" s="8" t="b">
        <f t="shared" si="3"/>
        <v>1</v>
      </c>
      <c r="L47" s="9" t="s">
        <v>142</v>
      </c>
      <c r="M47" s="8">
        <v>1042.0</v>
      </c>
      <c r="N47" s="8" t="s">
        <v>2224</v>
      </c>
      <c r="O47" s="10">
        <v>1.629777249994E12</v>
      </c>
      <c r="P47" s="8" t="b">
        <f t="shared" si="4"/>
        <v>0</v>
      </c>
      <c r="Q47" s="9" t="s">
        <v>13</v>
      </c>
      <c r="R47" s="8">
        <v>83.0</v>
      </c>
      <c r="S47" s="8" t="s">
        <v>2225</v>
      </c>
      <c r="T47" s="10">
        <v>1.629781591038E12</v>
      </c>
      <c r="U47" s="8" t="b">
        <f t="shared" si="5"/>
        <v>1</v>
      </c>
      <c r="V47" s="9" t="s">
        <v>149</v>
      </c>
      <c r="W47" s="8">
        <v>4244.0</v>
      </c>
      <c r="X47" s="8" t="s">
        <v>2226</v>
      </c>
      <c r="Y47" s="10">
        <v>1.629782161052E12</v>
      </c>
      <c r="Z47" s="8" t="b">
        <f t="shared" si="6"/>
        <v>0</v>
      </c>
      <c r="AA47" s="9" t="s">
        <v>131</v>
      </c>
      <c r="AB47" s="8">
        <v>217.0</v>
      </c>
      <c r="AC47" s="8" t="s">
        <v>2214</v>
      </c>
      <c r="AD47" s="10">
        <v>1.629782602619E12</v>
      </c>
      <c r="AE47" s="8" t="b">
        <f t="shared" si="7"/>
        <v>1</v>
      </c>
      <c r="AF47" s="9" t="s">
        <v>47</v>
      </c>
      <c r="AG47" s="8">
        <v>256.0</v>
      </c>
      <c r="AH47" s="8" t="s">
        <v>2221</v>
      </c>
      <c r="AI47" s="10">
        <v>1.629785055619E12</v>
      </c>
      <c r="AJ47" s="8" t="b">
        <f t="shared" si="8"/>
        <v>1</v>
      </c>
      <c r="AK47" s="9" t="s">
        <v>106</v>
      </c>
      <c r="AL47" s="8">
        <v>439.0</v>
      </c>
      <c r="AM47" s="8" t="s">
        <v>2222</v>
      </c>
      <c r="AN47" s="10">
        <v>1.629785526708E12</v>
      </c>
      <c r="AO47" s="8" t="b">
        <f t="shared" si="9"/>
        <v>1</v>
      </c>
      <c r="AP47" s="9" t="s">
        <v>153</v>
      </c>
      <c r="AQ47" s="8">
        <v>443.0</v>
      </c>
      <c r="AR47" s="8" t="s">
        <v>2223</v>
      </c>
      <c r="AS47" s="10">
        <v>1.629786143945E12</v>
      </c>
    </row>
    <row r="48">
      <c r="A48" s="8" t="b">
        <f t="shared" si="1"/>
        <v>0</v>
      </c>
      <c r="B48" s="9" t="s">
        <v>131</v>
      </c>
      <c r="C48" s="8">
        <v>233.0</v>
      </c>
      <c r="D48" s="8" t="s">
        <v>2216</v>
      </c>
      <c r="E48" s="10">
        <v>1.629776221877E12</v>
      </c>
      <c r="F48" s="8" t="b">
        <f t="shared" si="2"/>
        <v>1</v>
      </c>
      <c r="G48" s="9" t="s">
        <v>26</v>
      </c>
      <c r="H48" s="8">
        <v>118.0</v>
      </c>
      <c r="I48" s="8" t="s">
        <v>2217</v>
      </c>
      <c r="J48" s="10">
        <v>1.629776728579E12</v>
      </c>
      <c r="K48" s="8" t="b">
        <f t="shared" si="3"/>
        <v>1</v>
      </c>
      <c r="L48" s="9" t="s">
        <v>188</v>
      </c>
      <c r="M48" s="8">
        <v>448.0</v>
      </c>
      <c r="N48" s="8" t="s">
        <v>2227</v>
      </c>
      <c r="O48" s="10">
        <v>1.62977725043E12</v>
      </c>
      <c r="P48" s="8" t="b">
        <f t="shared" si="4"/>
        <v>0</v>
      </c>
      <c r="Q48" s="9" t="s">
        <v>49</v>
      </c>
      <c r="R48" s="8">
        <v>142.0</v>
      </c>
      <c r="S48" s="8" t="s">
        <v>2225</v>
      </c>
      <c r="T48" s="10">
        <v>1.629781591181E12</v>
      </c>
      <c r="U48" s="8" t="b">
        <f t="shared" si="5"/>
        <v>1</v>
      </c>
      <c r="V48" s="9" t="s">
        <v>176</v>
      </c>
      <c r="W48" s="8">
        <v>1098.0</v>
      </c>
      <c r="X48" s="8" t="s">
        <v>2228</v>
      </c>
      <c r="Y48" s="10">
        <v>1.629782162132E12</v>
      </c>
      <c r="Z48" s="8" t="b">
        <f t="shared" si="6"/>
        <v>1</v>
      </c>
      <c r="AA48" s="9" t="s">
        <v>47</v>
      </c>
      <c r="AB48" s="8">
        <v>470.0</v>
      </c>
      <c r="AC48" s="8" t="s">
        <v>2229</v>
      </c>
      <c r="AD48" s="10">
        <v>1.629782603088E12</v>
      </c>
      <c r="AE48" s="8" t="b">
        <f t="shared" si="7"/>
        <v>1</v>
      </c>
      <c r="AF48" s="9" t="s">
        <v>203</v>
      </c>
      <c r="AG48" s="8">
        <v>6479.0</v>
      </c>
      <c r="AH48" s="8" t="s">
        <v>2230</v>
      </c>
      <c r="AI48" s="10">
        <v>1.629785062101E12</v>
      </c>
      <c r="AJ48" s="8" t="b">
        <f t="shared" si="8"/>
        <v>1</v>
      </c>
      <c r="AK48" s="9" t="s">
        <v>37</v>
      </c>
      <c r="AL48" s="8">
        <v>207.0</v>
      </c>
      <c r="AM48" s="8" t="s">
        <v>2222</v>
      </c>
      <c r="AN48" s="10">
        <v>1.629785526911E12</v>
      </c>
      <c r="AO48" s="8" t="b">
        <f t="shared" si="9"/>
        <v>1</v>
      </c>
      <c r="AP48" s="9" t="s">
        <v>47</v>
      </c>
      <c r="AQ48" s="8">
        <v>570.0</v>
      </c>
      <c r="AR48" s="8" t="s">
        <v>2231</v>
      </c>
      <c r="AS48" s="10">
        <v>1.629786144513E12</v>
      </c>
    </row>
    <row r="49">
      <c r="A49" s="8" t="b">
        <f t="shared" si="1"/>
        <v>0</v>
      </c>
      <c r="B49" s="9" t="s">
        <v>125</v>
      </c>
      <c r="C49" s="8">
        <v>142.0</v>
      </c>
      <c r="D49" s="8" t="s">
        <v>2232</v>
      </c>
      <c r="E49" s="10">
        <v>1.629776222037E12</v>
      </c>
      <c r="F49" s="8" t="b">
        <f t="shared" si="2"/>
        <v>1</v>
      </c>
      <c r="G49" s="9" t="s">
        <v>60</v>
      </c>
      <c r="H49" s="8">
        <v>110.0</v>
      </c>
      <c r="I49" s="8" t="s">
        <v>2217</v>
      </c>
      <c r="J49" s="10">
        <v>1.629776728687E12</v>
      </c>
      <c r="K49" s="8" t="b">
        <f t="shared" si="3"/>
        <v>1</v>
      </c>
      <c r="L49" s="9" t="s">
        <v>47</v>
      </c>
      <c r="M49" s="8">
        <v>354.0</v>
      </c>
      <c r="N49" s="8" t="s">
        <v>2227</v>
      </c>
      <c r="O49" s="10">
        <v>1.629777250783E12</v>
      </c>
      <c r="P49" s="8" t="b">
        <f t="shared" si="4"/>
        <v>0</v>
      </c>
      <c r="Q49" s="9" t="s">
        <v>125</v>
      </c>
      <c r="R49" s="8">
        <v>109.0</v>
      </c>
      <c r="S49" s="8" t="s">
        <v>2225</v>
      </c>
      <c r="T49" s="10">
        <v>1.629781591289E12</v>
      </c>
      <c r="U49" s="8" t="b">
        <f t="shared" si="5"/>
        <v>1</v>
      </c>
      <c r="V49" s="9" t="s">
        <v>151</v>
      </c>
      <c r="W49" s="8">
        <v>616.0</v>
      </c>
      <c r="X49" s="8" t="s">
        <v>2228</v>
      </c>
      <c r="Y49" s="10">
        <v>1.629782162755E12</v>
      </c>
      <c r="Z49" s="8" t="b">
        <f t="shared" si="6"/>
        <v>0</v>
      </c>
      <c r="AA49" s="9" t="s">
        <v>134</v>
      </c>
      <c r="AB49" s="8">
        <v>241.0</v>
      </c>
      <c r="AC49" s="8" t="s">
        <v>2229</v>
      </c>
      <c r="AD49" s="10">
        <v>1.629782603331E12</v>
      </c>
      <c r="AE49" s="8" t="b">
        <f t="shared" si="7"/>
        <v>1</v>
      </c>
      <c r="AF49" s="9" t="s">
        <v>176</v>
      </c>
      <c r="AG49" s="8">
        <v>887.0</v>
      </c>
      <c r="AH49" s="8" t="s">
        <v>2230</v>
      </c>
      <c r="AI49" s="10">
        <v>1.629785062988E12</v>
      </c>
      <c r="AJ49" s="8" t="b">
        <f t="shared" si="8"/>
        <v>1</v>
      </c>
      <c r="AK49" s="9" t="s">
        <v>47</v>
      </c>
      <c r="AL49" s="8">
        <v>156.0</v>
      </c>
      <c r="AM49" s="8" t="s">
        <v>2233</v>
      </c>
      <c r="AN49" s="10">
        <v>1.629785527066E12</v>
      </c>
      <c r="AO49" s="8" t="b">
        <f t="shared" si="9"/>
        <v>1</v>
      </c>
      <c r="AP49" s="9" t="s">
        <v>106</v>
      </c>
      <c r="AQ49" s="8">
        <v>387.0</v>
      </c>
      <c r="AR49" s="8" t="s">
        <v>2231</v>
      </c>
      <c r="AS49" s="10">
        <v>1.629786144899E12</v>
      </c>
    </row>
    <row r="50">
      <c r="A50" s="8" t="b">
        <f t="shared" si="1"/>
        <v>0</v>
      </c>
      <c r="B50" s="9" t="s">
        <v>2067</v>
      </c>
      <c r="C50" s="8">
        <v>143.0</v>
      </c>
      <c r="D50" s="8" t="s">
        <v>2232</v>
      </c>
      <c r="E50" s="10">
        <v>1.629776222163E12</v>
      </c>
      <c r="F50" s="8" t="b">
        <f t="shared" si="2"/>
        <v>1</v>
      </c>
      <c r="G50" s="9" t="s">
        <v>47</v>
      </c>
      <c r="H50" s="8">
        <v>207.0</v>
      </c>
      <c r="I50" s="8" t="s">
        <v>2217</v>
      </c>
      <c r="J50" s="10">
        <v>1.629776728895E12</v>
      </c>
      <c r="K50" s="8" t="b">
        <f t="shared" si="3"/>
        <v>1</v>
      </c>
      <c r="L50" s="9" t="s">
        <v>106</v>
      </c>
      <c r="M50" s="8">
        <v>1085.0</v>
      </c>
      <c r="N50" s="8" t="s">
        <v>2234</v>
      </c>
      <c r="O50" s="10">
        <v>1.629777251868E12</v>
      </c>
      <c r="P50" s="8" t="b">
        <f t="shared" si="4"/>
        <v>0</v>
      </c>
      <c r="Q50" s="9" t="s">
        <v>131</v>
      </c>
      <c r="R50" s="8">
        <v>216.0</v>
      </c>
      <c r="S50" s="8" t="s">
        <v>2225</v>
      </c>
      <c r="T50" s="10">
        <v>1.629781591504E12</v>
      </c>
      <c r="U50" s="8" t="b">
        <f t="shared" si="5"/>
        <v>1</v>
      </c>
      <c r="V50" s="9" t="s">
        <v>188</v>
      </c>
      <c r="W50" s="8">
        <v>196.0</v>
      </c>
      <c r="X50" s="8" t="s">
        <v>2228</v>
      </c>
      <c r="Y50" s="10">
        <v>1.629782162956E12</v>
      </c>
      <c r="Z50" s="8" t="b">
        <f t="shared" si="6"/>
        <v>1</v>
      </c>
      <c r="AA50" s="9" t="s">
        <v>142</v>
      </c>
      <c r="AB50" s="8">
        <v>309.0</v>
      </c>
      <c r="AC50" s="8" t="s">
        <v>2229</v>
      </c>
      <c r="AD50" s="10">
        <v>1.629782603639E12</v>
      </c>
      <c r="AE50" s="8" t="b">
        <f t="shared" si="7"/>
        <v>1</v>
      </c>
      <c r="AF50" s="9" t="s">
        <v>203</v>
      </c>
      <c r="AG50" s="8">
        <v>402.0</v>
      </c>
      <c r="AH50" s="8" t="s">
        <v>2235</v>
      </c>
      <c r="AI50" s="10">
        <v>1.629785063389E12</v>
      </c>
      <c r="AJ50" s="8" t="b">
        <f t="shared" si="8"/>
        <v>1</v>
      </c>
      <c r="AK50" s="9" t="s">
        <v>151</v>
      </c>
      <c r="AL50" s="8">
        <v>4203.0</v>
      </c>
      <c r="AM50" s="8" t="s">
        <v>2236</v>
      </c>
      <c r="AN50" s="10">
        <v>1.629785531273E12</v>
      </c>
      <c r="AO50" s="8" t="b">
        <f t="shared" si="9"/>
        <v>1</v>
      </c>
      <c r="AP50" s="9" t="s">
        <v>37</v>
      </c>
      <c r="AQ50" s="8">
        <v>390.0</v>
      </c>
      <c r="AR50" s="8" t="s">
        <v>2237</v>
      </c>
      <c r="AS50" s="10">
        <v>1.629786145288E12</v>
      </c>
    </row>
    <row r="51">
      <c r="A51" s="8" t="b">
        <f t="shared" si="1"/>
        <v>0</v>
      </c>
      <c r="B51" s="9" t="s">
        <v>13</v>
      </c>
      <c r="C51" s="8">
        <v>125.0</v>
      </c>
      <c r="D51" s="8" t="s">
        <v>2232</v>
      </c>
      <c r="E51" s="10">
        <v>1.629776222288E12</v>
      </c>
      <c r="F51" s="8" t="b">
        <f t="shared" si="2"/>
        <v>0</v>
      </c>
      <c r="G51" s="9" t="s">
        <v>49</v>
      </c>
      <c r="H51" s="8">
        <v>493.0</v>
      </c>
      <c r="I51" s="8" t="s">
        <v>2238</v>
      </c>
      <c r="J51" s="10">
        <v>1.629776729385E12</v>
      </c>
      <c r="K51" s="8" t="b">
        <f t="shared" si="3"/>
        <v>1</v>
      </c>
      <c r="L51" s="9" t="s">
        <v>37</v>
      </c>
      <c r="M51" s="8">
        <v>318.0</v>
      </c>
      <c r="N51" s="8" t="s">
        <v>2239</v>
      </c>
      <c r="O51" s="10">
        <v>1.629777252191E12</v>
      </c>
      <c r="P51" s="8" t="b">
        <f t="shared" si="4"/>
        <v>1</v>
      </c>
      <c r="Q51" s="9" t="s">
        <v>47</v>
      </c>
      <c r="R51" s="8">
        <v>280.0</v>
      </c>
      <c r="S51" s="8" t="s">
        <v>2225</v>
      </c>
      <c r="T51" s="10">
        <v>1.629781591785E12</v>
      </c>
      <c r="U51" s="8" t="b">
        <f t="shared" si="5"/>
        <v>1</v>
      </c>
      <c r="V51" s="9" t="s">
        <v>47</v>
      </c>
      <c r="W51" s="8">
        <v>241.0</v>
      </c>
      <c r="X51" s="8" t="s">
        <v>2240</v>
      </c>
      <c r="Y51" s="10">
        <v>1.629782163191E12</v>
      </c>
      <c r="Z51" s="8" t="b">
        <f t="shared" si="6"/>
        <v>1</v>
      </c>
      <c r="AA51" s="9" t="s">
        <v>149</v>
      </c>
      <c r="AB51" s="8">
        <v>419.0</v>
      </c>
      <c r="AC51" s="8" t="s">
        <v>2241</v>
      </c>
      <c r="AD51" s="10">
        <v>1.629782604056E12</v>
      </c>
      <c r="AE51" s="8" t="b">
        <f t="shared" si="7"/>
        <v>1</v>
      </c>
      <c r="AF51" s="9" t="s">
        <v>188</v>
      </c>
      <c r="AG51" s="8">
        <v>129.0</v>
      </c>
      <c r="AH51" s="8" t="s">
        <v>2235</v>
      </c>
      <c r="AI51" s="10">
        <v>1.629785063526E12</v>
      </c>
      <c r="AJ51" s="8" t="b">
        <f t="shared" si="8"/>
        <v>1</v>
      </c>
      <c r="AK51" s="9" t="s">
        <v>176</v>
      </c>
      <c r="AL51" s="8">
        <v>2386.0</v>
      </c>
      <c r="AM51" s="8" t="s">
        <v>2242</v>
      </c>
      <c r="AN51" s="10">
        <v>1.629785533657E12</v>
      </c>
      <c r="AO51" s="8" t="b">
        <f t="shared" si="9"/>
        <v>1</v>
      </c>
      <c r="AP51" s="9" t="s">
        <v>47</v>
      </c>
      <c r="AQ51" s="8">
        <v>381.0</v>
      </c>
      <c r="AR51" s="8" t="s">
        <v>2237</v>
      </c>
      <c r="AS51" s="10">
        <v>1.62978614568E12</v>
      </c>
    </row>
    <row r="52">
      <c r="A52" s="8" t="b">
        <f t="shared" si="1"/>
        <v>0</v>
      </c>
      <c r="B52" s="9" t="s">
        <v>49</v>
      </c>
      <c r="C52" s="8">
        <v>672.0</v>
      </c>
      <c r="D52" s="8" t="s">
        <v>2232</v>
      </c>
      <c r="E52" s="10">
        <v>1.629776222973E12</v>
      </c>
      <c r="F52" s="8" t="b">
        <f t="shared" si="2"/>
        <v>1</v>
      </c>
      <c r="G52" s="9" t="s">
        <v>55</v>
      </c>
      <c r="H52" s="8">
        <v>1046.0</v>
      </c>
      <c r="I52" s="8" t="s">
        <v>2243</v>
      </c>
      <c r="J52" s="10">
        <v>1.629776730435E12</v>
      </c>
      <c r="K52" s="8" t="b">
        <f t="shared" si="3"/>
        <v>1</v>
      </c>
      <c r="L52" s="9" t="s">
        <v>47</v>
      </c>
      <c r="M52" s="8">
        <v>407.0</v>
      </c>
      <c r="N52" s="8" t="s">
        <v>2239</v>
      </c>
      <c r="O52" s="10">
        <v>1.629777252594E12</v>
      </c>
      <c r="P52" s="8" t="b">
        <f t="shared" si="4"/>
        <v>0</v>
      </c>
      <c r="Q52" s="9" t="s">
        <v>137</v>
      </c>
      <c r="R52" s="8">
        <v>324.0</v>
      </c>
      <c r="S52" s="8" t="s">
        <v>2244</v>
      </c>
      <c r="T52" s="10">
        <v>1.62978159211E12</v>
      </c>
      <c r="U52" s="8" t="b">
        <f t="shared" si="5"/>
        <v>1</v>
      </c>
      <c r="V52" s="9" t="s">
        <v>195</v>
      </c>
      <c r="W52" s="8">
        <v>1322.0</v>
      </c>
      <c r="X52" s="8" t="s">
        <v>2245</v>
      </c>
      <c r="Y52" s="10">
        <v>1.629782164508E12</v>
      </c>
      <c r="Z52" s="8" t="b">
        <f t="shared" si="6"/>
        <v>1</v>
      </c>
      <c r="AA52" s="9" t="s">
        <v>47</v>
      </c>
      <c r="AB52" s="8">
        <v>613.0</v>
      </c>
      <c r="AC52" s="8" t="s">
        <v>2241</v>
      </c>
      <c r="AD52" s="10">
        <v>1.629782604671E12</v>
      </c>
      <c r="AE52" s="8" t="b">
        <f t="shared" si="7"/>
        <v>1</v>
      </c>
      <c r="AF52" s="9" t="s">
        <v>47</v>
      </c>
      <c r="AG52" s="8">
        <v>1078.0</v>
      </c>
      <c r="AH52" s="8" t="s">
        <v>2246</v>
      </c>
      <c r="AI52" s="10">
        <v>1.629785064598E12</v>
      </c>
      <c r="AJ52" s="8" t="b">
        <f t="shared" si="8"/>
        <v>1</v>
      </c>
      <c r="AK52" s="9" t="s">
        <v>142</v>
      </c>
      <c r="AL52" s="8">
        <v>668.0</v>
      </c>
      <c r="AM52" s="8" t="s">
        <v>2247</v>
      </c>
      <c r="AN52" s="10">
        <v>1.629785534324E12</v>
      </c>
      <c r="AO52" s="8" t="b">
        <f t="shared" si="9"/>
        <v>1</v>
      </c>
      <c r="AP52" s="9" t="s">
        <v>151</v>
      </c>
      <c r="AQ52" s="8">
        <v>6715.0</v>
      </c>
      <c r="AR52" s="8" t="s">
        <v>2248</v>
      </c>
      <c r="AS52" s="10">
        <v>1.629786152389E12</v>
      </c>
    </row>
    <row r="53">
      <c r="A53" s="8" t="b">
        <f t="shared" si="1"/>
        <v>0</v>
      </c>
      <c r="B53" s="9" t="s">
        <v>125</v>
      </c>
      <c r="C53" s="8">
        <v>89.0</v>
      </c>
      <c r="D53" s="8" t="s">
        <v>2249</v>
      </c>
      <c r="E53" s="10">
        <v>1.629776223048E12</v>
      </c>
      <c r="F53" s="8" t="b">
        <f t="shared" si="2"/>
        <v>1</v>
      </c>
      <c r="G53" s="9" t="s">
        <v>23</v>
      </c>
      <c r="H53" s="8">
        <v>435.0</v>
      </c>
      <c r="I53" s="8" t="s">
        <v>2243</v>
      </c>
      <c r="J53" s="10">
        <v>1.629776730868E12</v>
      </c>
      <c r="K53" s="8" t="b">
        <f t="shared" si="3"/>
        <v>1</v>
      </c>
      <c r="L53" s="9" t="s">
        <v>220</v>
      </c>
      <c r="M53" s="8">
        <v>6093.0</v>
      </c>
      <c r="N53" s="8" t="s">
        <v>2250</v>
      </c>
      <c r="O53" s="10">
        <v>1.629777258695E12</v>
      </c>
      <c r="P53" s="8" t="b">
        <f t="shared" si="4"/>
        <v>1</v>
      </c>
      <c r="Q53" s="9" t="s">
        <v>142</v>
      </c>
      <c r="R53" s="8">
        <v>695.0</v>
      </c>
      <c r="S53" s="8" t="s">
        <v>2244</v>
      </c>
      <c r="T53" s="10">
        <v>1.62978159281E12</v>
      </c>
      <c r="U53" s="8" t="b">
        <f t="shared" si="5"/>
        <v>1</v>
      </c>
      <c r="V53" s="9" t="s">
        <v>62</v>
      </c>
      <c r="W53" s="8">
        <v>709.0</v>
      </c>
      <c r="X53" s="8" t="s">
        <v>2251</v>
      </c>
      <c r="Y53" s="10">
        <v>1.629782165219E12</v>
      </c>
      <c r="Z53" s="8" t="b">
        <f t="shared" si="6"/>
        <v>1</v>
      </c>
      <c r="AA53" s="9" t="s">
        <v>106</v>
      </c>
      <c r="AB53" s="8">
        <v>638.0</v>
      </c>
      <c r="AC53" s="8" t="s">
        <v>2252</v>
      </c>
      <c r="AD53" s="10">
        <v>1.629782605309E12</v>
      </c>
      <c r="AE53" s="8" t="b">
        <f t="shared" si="7"/>
        <v>1</v>
      </c>
      <c r="AF53" s="9" t="s">
        <v>195</v>
      </c>
      <c r="AG53" s="8">
        <v>242.0</v>
      </c>
      <c r="AH53" s="8" t="s">
        <v>2246</v>
      </c>
      <c r="AI53" s="10">
        <v>1.629785064837E12</v>
      </c>
      <c r="AJ53" s="8" t="b">
        <f t="shared" si="8"/>
        <v>1</v>
      </c>
      <c r="AK53" s="9" t="s">
        <v>188</v>
      </c>
      <c r="AL53" s="8">
        <v>88.0</v>
      </c>
      <c r="AM53" s="8" t="s">
        <v>2247</v>
      </c>
      <c r="AN53" s="10">
        <v>1.629785534421E12</v>
      </c>
      <c r="AO53" s="8" t="b">
        <f t="shared" si="9"/>
        <v>1</v>
      </c>
      <c r="AP53" s="9" t="s">
        <v>176</v>
      </c>
      <c r="AQ53" s="8">
        <v>1188.0</v>
      </c>
      <c r="AR53" s="8" t="s">
        <v>2253</v>
      </c>
      <c r="AS53" s="10">
        <v>1.629786153573E12</v>
      </c>
    </row>
    <row r="54">
      <c r="A54" s="8" t="b">
        <f t="shared" si="1"/>
        <v>0</v>
      </c>
      <c r="B54" s="9" t="s">
        <v>131</v>
      </c>
      <c r="C54" s="8">
        <v>168.0</v>
      </c>
      <c r="D54" s="8" t="s">
        <v>2249</v>
      </c>
      <c r="E54" s="10">
        <v>1.629776223224E12</v>
      </c>
      <c r="F54" s="8" t="b">
        <f t="shared" si="2"/>
        <v>1</v>
      </c>
      <c r="G54" s="9" t="s">
        <v>23</v>
      </c>
      <c r="H54" s="8">
        <v>177.0</v>
      </c>
      <c r="I54" s="8" t="s">
        <v>2254</v>
      </c>
      <c r="J54" s="10">
        <v>1.62977673105E12</v>
      </c>
      <c r="K54" s="8" t="b">
        <f t="shared" si="3"/>
        <v>1</v>
      </c>
      <c r="L54" s="9" t="s">
        <v>176</v>
      </c>
      <c r="M54" s="8">
        <v>3005.0</v>
      </c>
      <c r="N54" s="8" t="s">
        <v>2255</v>
      </c>
      <c r="O54" s="10">
        <v>1.629777261691E12</v>
      </c>
      <c r="P54" s="8" t="b">
        <f t="shared" si="4"/>
        <v>1</v>
      </c>
      <c r="Q54" s="9" t="s">
        <v>153</v>
      </c>
      <c r="R54" s="8">
        <v>308.0</v>
      </c>
      <c r="S54" s="8" t="s">
        <v>2256</v>
      </c>
      <c r="T54" s="10">
        <v>1.629781593131E12</v>
      </c>
      <c r="U54" s="8" t="b">
        <f t="shared" si="5"/>
        <v>1</v>
      </c>
      <c r="V54" s="9" t="s">
        <v>47</v>
      </c>
      <c r="W54" s="8">
        <v>224.0</v>
      </c>
      <c r="X54" s="8" t="s">
        <v>2251</v>
      </c>
      <c r="Y54" s="10">
        <v>1.629782165445E12</v>
      </c>
      <c r="Z54" s="8" t="b">
        <f t="shared" si="6"/>
        <v>1</v>
      </c>
      <c r="AA54" s="9" t="s">
        <v>37</v>
      </c>
      <c r="AB54" s="8">
        <v>264.0</v>
      </c>
      <c r="AC54" s="8" t="s">
        <v>2252</v>
      </c>
      <c r="AD54" s="10">
        <v>1.629782605569E12</v>
      </c>
      <c r="AE54" s="8" t="b">
        <f t="shared" si="7"/>
        <v>1</v>
      </c>
      <c r="AF54" s="9" t="s">
        <v>62</v>
      </c>
      <c r="AG54" s="8">
        <v>172.0</v>
      </c>
      <c r="AH54" s="8" t="s">
        <v>2257</v>
      </c>
      <c r="AI54" s="10">
        <v>1.629785065018E12</v>
      </c>
      <c r="AJ54" s="8" t="b">
        <f t="shared" si="8"/>
        <v>1</v>
      </c>
      <c r="AK54" s="9" t="s">
        <v>47</v>
      </c>
      <c r="AL54" s="8">
        <v>310.0</v>
      </c>
      <c r="AM54" s="8" t="s">
        <v>2247</v>
      </c>
      <c r="AN54" s="10">
        <v>1.629785534724E12</v>
      </c>
      <c r="AO54" s="8" t="b">
        <f t="shared" si="9"/>
        <v>1</v>
      </c>
      <c r="AP54" s="9" t="s">
        <v>145</v>
      </c>
      <c r="AQ54" s="8">
        <v>426.0</v>
      </c>
      <c r="AR54" s="8" t="s">
        <v>2258</v>
      </c>
      <c r="AS54" s="10">
        <v>1.629786154001E12</v>
      </c>
    </row>
    <row r="55">
      <c r="A55" s="8" t="b">
        <f t="shared" si="1"/>
        <v>1</v>
      </c>
      <c r="B55" s="9" t="s">
        <v>47</v>
      </c>
      <c r="C55" s="8">
        <v>218.0</v>
      </c>
      <c r="D55" s="8" t="s">
        <v>2249</v>
      </c>
      <c r="E55" s="10">
        <v>1.629776223432E12</v>
      </c>
      <c r="F55" s="8" t="b">
        <f t="shared" si="2"/>
        <v>1</v>
      </c>
      <c r="G55" s="9" t="s">
        <v>47</v>
      </c>
      <c r="H55" s="8">
        <v>227.0</v>
      </c>
      <c r="I55" s="8" t="s">
        <v>2254</v>
      </c>
      <c r="J55" s="10">
        <v>1.629776731273E12</v>
      </c>
      <c r="K55" s="8" t="b">
        <f t="shared" si="3"/>
        <v>1</v>
      </c>
      <c r="L55" s="9" t="s">
        <v>142</v>
      </c>
      <c r="M55" s="8">
        <v>443.0</v>
      </c>
      <c r="N55" s="8" t="s">
        <v>2259</v>
      </c>
      <c r="O55" s="10">
        <v>1.629777262136E12</v>
      </c>
      <c r="P55" s="8" t="b">
        <f t="shared" si="4"/>
        <v>1</v>
      </c>
      <c r="Q55" s="9" t="s">
        <v>47</v>
      </c>
      <c r="R55" s="8">
        <v>412.0</v>
      </c>
      <c r="S55" s="8" t="s">
        <v>2256</v>
      </c>
      <c r="T55" s="10">
        <v>1.629781593524E12</v>
      </c>
      <c r="U55" s="8" t="b">
        <f t="shared" si="5"/>
        <v>1</v>
      </c>
      <c r="V55" s="9" t="s">
        <v>97</v>
      </c>
      <c r="W55" s="8">
        <v>310.0</v>
      </c>
      <c r="X55" s="8" t="s">
        <v>2251</v>
      </c>
      <c r="Y55" s="10">
        <v>1.62978216575E12</v>
      </c>
      <c r="Z55" s="8" t="b">
        <f t="shared" si="6"/>
        <v>1</v>
      </c>
      <c r="AA55" s="9" t="s">
        <v>47</v>
      </c>
      <c r="AB55" s="8">
        <v>388.0</v>
      </c>
      <c r="AC55" s="8" t="s">
        <v>2252</v>
      </c>
      <c r="AD55" s="10">
        <v>1.629782605963E12</v>
      </c>
      <c r="AE55" s="8" t="b">
        <f t="shared" si="7"/>
        <v>1</v>
      </c>
      <c r="AF55" s="9" t="s">
        <v>47</v>
      </c>
      <c r="AG55" s="8">
        <v>199.0</v>
      </c>
      <c r="AH55" s="8" t="s">
        <v>2257</v>
      </c>
      <c r="AI55" s="10">
        <v>1.629785065208E12</v>
      </c>
      <c r="AJ55" s="8" t="b">
        <f t="shared" si="8"/>
        <v>1</v>
      </c>
      <c r="AK55" s="9" t="s">
        <v>188</v>
      </c>
      <c r="AL55" s="8">
        <v>1035.0</v>
      </c>
      <c r="AM55" s="8" t="s">
        <v>2260</v>
      </c>
      <c r="AN55" s="10">
        <v>1.629785535759E12</v>
      </c>
      <c r="AO55" s="8" t="b">
        <f t="shared" si="9"/>
        <v>1</v>
      </c>
      <c r="AP55" s="9" t="s">
        <v>188</v>
      </c>
      <c r="AQ55" s="8">
        <v>265.0</v>
      </c>
      <c r="AR55" s="8" t="s">
        <v>2258</v>
      </c>
      <c r="AS55" s="10">
        <v>1.629786154267E12</v>
      </c>
    </row>
    <row r="56">
      <c r="A56" s="8" t="b">
        <f t="shared" si="1"/>
        <v>0</v>
      </c>
      <c r="B56" s="9" t="s">
        <v>134</v>
      </c>
      <c r="C56" s="8">
        <v>304.0</v>
      </c>
      <c r="D56" s="8" t="s">
        <v>2249</v>
      </c>
      <c r="E56" s="10">
        <v>1.629776223737E12</v>
      </c>
      <c r="F56" s="8" t="b">
        <f t="shared" si="2"/>
        <v>1</v>
      </c>
      <c r="G56" s="9" t="s">
        <v>62</v>
      </c>
      <c r="H56" s="8">
        <v>193.0</v>
      </c>
      <c r="I56" s="8" t="s">
        <v>2254</v>
      </c>
      <c r="J56" s="10">
        <v>1.629776731465E12</v>
      </c>
      <c r="K56" s="8" t="b">
        <f t="shared" si="3"/>
        <v>1</v>
      </c>
      <c r="L56" s="9" t="s">
        <v>188</v>
      </c>
      <c r="M56" s="8">
        <v>314.0</v>
      </c>
      <c r="N56" s="8" t="s">
        <v>2259</v>
      </c>
      <c r="O56" s="10">
        <v>1.629777262462E12</v>
      </c>
      <c r="P56" s="8" t="b">
        <f t="shared" si="4"/>
        <v>1</v>
      </c>
      <c r="Q56" s="9" t="s">
        <v>106</v>
      </c>
      <c r="R56" s="8">
        <v>626.0</v>
      </c>
      <c r="S56" s="8" t="s">
        <v>2261</v>
      </c>
      <c r="T56" s="10">
        <v>1.629781594151E12</v>
      </c>
      <c r="U56" s="8" t="b">
        <f t="shared" si="5"/>
        <v>1</v>
      </c>
      <c r="V56" s="9" t="s">
        <v>60</v>
      </c>
      <c r="W56" s="8">
        <v>277.0</v>
      </c>
      <c r="X56" s="8" t="s">
        <v>2262</v>
      </c>
      <c r="Y56" s="10">
        <v>1.629782166035E12</v>
      </c>
      <c r="Z56" s="8" t="b">
        <f t="shared" si="6"/>
        <v>1</v>
      </c>
      <c r="AA56" s="9" t="s">
        <v>47</v>
      </c>
      <c r="AB56" s="8">
        <v>3370.0</v>
      </c>
      <c r="AC56" s="8" t="s">
        <v>2263</v>
      </c>
      <c r="AD56" s="10">
        <v>1.629782609343E12</v>
      </c>
      <c r="AE56" s="8" t="b">
        <f t="shared" si="7"/>
        <v>1</v>
      </c>
      <c r="AF56" s="9" t="s">
        <v>106</v>
      </c>
      <c r="AG56" s="8">
        <v>473.0</v>
      </c>
      <c r="AH56" s="8" t="s">
        <v>2257</v>
      </c>
      <c r="AI56" s="10">
        <v>1.62978506568E12</v>
      </c>
      <c r="AJ56" s="8" t="b">
        <f t="shared" si="8"/>
        <v>1</v>
      </c>
      <c r="AK56" s="9" t="s">
        <v>142</v>
      </c>
      <c r="AL56" s="8">
        <v>150.0</v>
      </c>
      <c r="AM56" s="8" t="s">
        <v>2260</v>
      </c>
      <c r="AN56" s="10">
        <v>1.629785535905E12</v>
      </c>
      <c r="AO56" s="8" t="b">
        <f t="shared" si="9"/>
        <v>1</v>
      </c>
      <c r="AP56" s="9" t="s">
        <v>145</v>
      </c>
      <c r="AQ56" s="8">
        <v>432.0</v>
      </c>
      <c r="AR56" s="8" t="s">
        <v>2258</v>
      </c>
      <c r="AS56" s="10">
        <v>1.629786154698E12</v>
      </c>
    </row>
    <row r="57">
      <c r="A57" s="8" t="b">
        <f t="shared" si="1"/>
        <v>1</v>
      </c>
      <c r="B57" s="9" t="s">
        <v>142</v>
      </c>
      <c r="C57" s="8">
        <v>1519.0</v>
      </c>
      <c r="D57" s="8" t="s">
        <v>2264</v>
      </c>
      <c r="E57" s="10">
        <v>1.629776225258E12</v>
      </c>
      <c r="F57" s="8" t="b">
        <f t="shared" si="2"/>
        <v>1</v>
      </c>
      <c r="G57" s="9" t="s">
        <v>26</v>
      </c>
      <c r="H57" s="8">
        <v>123.0</v>
      </c>
      <c r="I57" s="8" t="s">
        <v>2254</v>
      </c>
      <c r="J57" s="10">
        <v>1.629776731589E12</v>
      </c>
      <c r="K57" s="8" t="b">
        <f t="shared" si="3"/>
        <v>1</v>
      </c>
      <c r="L57" s="9" t="s">
        <v>47</v>
      </c>
      <c r="M57" s="8">
        <v>1932.0</v>
      </c>
      <c r="N57" s="8" t="s">
        <v>2265</v>
      </c>
      <c r="O57" s="10">
        <v>1.629777264383E12</v>
      </c>
      <c r="P57" s="8" t="b">
        <f t="shared" si="4"/>
        <v>1</v>
      </c>
      <c r="Q57" s="9" t="s">
        <v>37</v>
      </c>
      <c r="R57" s="8">
        <v>401.0</v>
      </c>
      <c r="S57" s="8" t="s">
        <v>2261</v>
      </c>
      <c r="T57" s="10">
        <v>1.629781594552E12</v>
      </c>
      <c r="U57" s="8" t="b">
        <f t="shared" si="5"/>
        <v>1</v>
      </c>
      <c r="V57" s="9" t="s">
        <v>47</v>
      </c>
      <c r="W57" s="8">
        <v>456.0</v>
      </c>
      <c r="X57" s="8" t="s">
        <v>2262</v>
      </c>
      <c r="Y57" s="10">
        <v>1.629782166487E12</v>
      </c>
      <c r="Z57" s="8" t="b">
        <f t="shared" si="6"/>
        <v>1</v>
      </c>
      <c r="AA57" s="9" t="s">
        <v>47</v>
      </c>
      <c r="AB57" s="8">
        <v>168.0</v>
      </c>
      <c r="AC57" s="8" t="s">
        <v>2263</v>
      </c>
      <c r="AD57" s="10">
        <v>1.629782609496E12</v>
      </c>
      <c r="AE57" s="8" t="b">
        <f t="shared" si="7"/>
        <v>1</v>
      </c>
      <c r="AF57" s="9" t="s">
        <v>47</v>
      </c>
      <c r="AG57" s="8">
        <v>899.0</v>
      </c>
      <c r="AH57" s="8" t="s">
        <v>2266</v>
      </c>
      <c r="AI57" s="10">
        <v>1.629785066596E12</v>
      </c>
      <c r="AJ57" s="8" t="b">
        <f t="shared" si="8"/>
        <v>1</v>
      </c>
      <c r="AK57" s="9" t="s">
        <v>176</v>
      </c>
      <c r="AL57" s="8">
        <v>133.0</v>
      </c>
      <c r="AM57" s="8" t="s">
        <v>2267</v>
      </c>
      <c r="AN57" s="10">
        <v>1.629785536038E12</v>
      </c>
      <c r="AO57" s="8" t="b">
        <f t="shared" si="9"/>
        <v>1</v>
      </c>
      <c r="AP57" s="9" t="s">
        <v>176</v>
      </c>
      <c r="AQ57" s="8">
        <v>132.0</v>
      </c>
      <c r="AR57" s="8" t="s">
        <v>2258</v>
      </c>
      <c r="AS57" s="10">
        <v>1.629786154826E12</v>
      </c>
    </row>
    <row r="58">
      <c r="A58" s="8" t="b">
        <f t="shared" si="1"/>
        <v>1</v>
      </c>
      <c r="B58" s="9" t="s">
        <v>142</v>
      </c>
      <c r="C58" s="8">
        <v>154.0</v>
      </c>
      <c r="D58" s="8" t="s">
        <v>2264</v>
      </c>
      <c r="E58" s="10">
        <v>1.62977622541E12</v>
      </c>
      <c r="F58" s="8" t="b">
        <f t="shared" si="2"/>
        <v>1</v>
      </c>
      <c r="G58" s="9" t="s">
        <v>62</v>
      </c>
      <c r="H58" s="8">
        <v>268.0</v>
      </c>
      <c r="I58" s="8" t="s">
        <v>2254</v>
      </c>
      <c r="J58" s="10">
        <v>1.629776731859E12</v>
      </c>
      <c r="K58" s="8" t="b">
        <f t="shared" si="3"/>
        <v>1</v>
      </c>
      <c r="L58" s="9" t="s">
        <v>195</v>
      </c>
      <c r="M58" s="8">
        <v>1628.0</v>
      </c>
      <c r="N58" s="8" t="s">
        <v>2268</v>
      </c>
      <c r="O58" s="10">
        <v>1.629777266012E12</v>
      </c>
      <c r="P58" s="8" t="b">
        <f t="shared" si="4"/>
        <v>1</v>
      </c>
      <c r="Q58" s="9" t="s">
        <v>47</v>
      </c>
      <c r="R58" s="8">
        <v>458.0</v>
      </c>
      <c r="S58" s="8" t="s">
        <v>2269</v>
      </c>
      <c r="T58" s="10">
        <v>1.62978159501E12</v>
      </c>
      <c r="U58" s="8" t="b">
        <f t="shared" si="5"/>
        <v>1</v>
      </c>
      <c r="V58" s="9" t="s">
        <v>153</v>
      </c>
      <c r="W58" s="8">
        <v>1385.0</v>
      </c>
      <c r="X58" s="8" t="s">
        <v>2270</v>
      </c>
      <c r="Y58" s="10">
        <v>1.629782167871E12</v>
      </c>
      <c r="Z58" s="8" t="b">
        <f t="shared" si="6"/>
        <v>1</v>
      </c>
      <c r="AA58" s="9" t="s">
        <v>47</v>
      </c>
      <c r="AB58" s="8">
        <v>153.0</v>
      </c>
      <c r="AC58" s="8" t="s">
        <v>2263</v>
      </c>
      <c r="AD58" s="10">
        <v>1.629782609655E12</v>
      </c>
      <c r="AE58" s="8" t="b">
        <f t="shared" si="7"/>
        <v>1</v>
      </c>
      <c r="AF58" s="9" t="s">
        <v>97</v>
      </c>
      <c r="AG58" s="8">
        <v>313.0</v>
      </c>
      <c r="AH58" s="8" t="s">
        <v>2266</v>
      </c>
      <c r="AI58" s="10">
        <v>1.629785066891E12</v>
      </c>
      <c r="AJ58" s="8" t="b">
        <f t="shared" si="8"/>
        <v>1</v>
      </c>
      <c r="AK58" s="9" t="s">
        <v>151</v>
      </c>
      <c r="AL58" s="8">
        <v>142.0</v>
      </c>
      <c r="AM58" s="8" t="s">
        <v>2267</v>
      </c>
      <c r="AN58" s="10">
        <v>1.629785536182E12</v>
      </c>
      <c r="AO58" s="8" t="b">
        <f t="shared" si="9"/>
        <v>1</v>
      </c>
      <c r="AP58" s="9" t="s">
        <v>151</v>
      </c>
      <c r="AQ58" s="8">
        <v>143.0</v>
      </c>
      <c r="AR58" s="8" t="s">
        <v>2258</v>
      </c>
      <c r="AS58" s="10">
        <v>1.629786154972E12</v>
      </c>
    </row>
    <row r="59">
      <c r="A59" s="8" t="b">
        <f t="shared" si="1"/>
        <v>1</v>
      </c>
      <c r="B59" s="9" t="s">
        <v>47</v>
      </c>
      <c r="C59" s="8">
        <v>401.0</v>
      </c>
      <c r="D59" s="8" t="s">
        <v>2264</v>
      </c>
      <c r="E59" s="10">
        <v>1.62977622581E12</v>
      </c>
      <c r="F59" s="8" t="b">
        <f t="shared" si="2"/>
        <v>1</v>
      </c>
      <c r="G59" s="9" t="s">
        <v>26</v>
      </c>
      <c r="H59" s="8">
        <v>384.0</v>
      </c>
      <c r="I59" s="8" t="s">
        <v>2271</v>
      </c>
      <c r="J59" s="10">
        <v>1.629776732241E12</v>
      </c>
      <c r="K59" s="8" t="b">
        <f t="shared" si="3"/>
        <v>1</v>
      </c>
      <c r="L59" s="9" t="s">
        <v>62</v>
      </c>
      <c r="M59" s="8">
        <v>211.0</v>
      </c>
      <c r="N59" s="8" t="s">
        <v>2268</v>
      </c>
      <c r="O59" s="10">
        <v>1.62977726622E12</v>
      </c>
      <c r="P59" s="8" t="b">
        <f t="shared" si="4"/>
        <v>1</v>
      </c>
      <c r="Q59" s="9" t="s">
        <v>146</v>
      </c>
      <c r="R59" s="8">
        <v>2889.0</v>
      </c>
      <c r="S59" s="8" t="s">
        <v>2272</v>
      </c>
      <c r="T59" s="10">
        <v>1.629781597912E12</v>
      </c>
      <c r="U59" s="8" t="b">
        <f t="shared" si="5"/>
        <v>1</v>
      </c>
      <c r="V59" s="9" t="s">
        <v>218</v>
      </c>
      <c r="W59" s="8">
        <v>1883.0</v>
      </c>
      <c r="X59" s="8" t="s">
        <v>2273</v>
      </c>
      <c r="Y59" s="10">
        <v>1.629782169753E12</v>
      </c>
      <c r="Z59" s="8" t="b">
        <f t="shared" si="6"/>
        <v>1</v>
      </c>
      <c r="AA59" s="9" t="s">
        <v>47</v>
      </c>
      <c r="AB59" s="8">
        <v>147.0</v>
      </c>
      <c r="AC59" s="8" t="s">
        <v>2263</v>
      </c>
      <c r="AD59" s="10">
        <v>1.629782609799E12</v>
      </c>
      <c r="AE59" s="8" t="b">
        <f t="shared" si="7"/>
        <v>1</v>
      </c>
      <c r="AF59" s="9" t="s">
        <v>60</v>
      </c>
      <c r="AG59" s="8">
        <v>226.0</v>
      </c>
      <c r="AH59" s="8" t="s">
        <v>2274</v>
      </c>
      <c r="AI59" s="10">
        <v>1.629785067117E12</v>
      </c>
      <c r="AJ59" s="8" t="b">
        <f t="shared" si="8"/>
        <v>1</v>
      </c>
      <c r="AK59" s="9" t="s">
        <v>47</v>
      </c>
      <c r="AL59" s="8">
        <v>143.0</v>
      </c>
      <c r="AM59" s="8" t="s">
        <v>2267</v>
      </c>
      <c r="AN59" s="10">
        <v>1.629785536322E12</v>
      </c>
      <c r="AO59" s="8" t="b">
        <f t="shared" si="9"/>
        <v>1</v>
      </c>
      <c r="AP59" s="9" t="s">
        <v>47</v>
      </c>
      <c r="AQ59" s="8">
        <v>152.0</v>
      </c>
      <c r="AR59" s="8" t="s">
        <v>2275</v>
      </c>
      <c r="AS59" s="10">
        <v>1.62978615512E12</v>
      </c>
    </row>
    <row r="60">
      <c r="A60" s="8" t="b">
        <f t="shared" si="1"/>
        <v>1</v>
      </c>
      <c r="B60" s="9" t="s">
        <v>106</v>
      </c>
      <c r="C60" s="8">
        <v>572.0</v>
      </c>
      <c r="D60" s="8" t="s">
        <v>2276</v>
      </c>
      <c r="E60" s="10">
        <v>1.629776226385E12</v>
      </c>
      <c r="F60" s="8" t="b">
        <f t="shared" si="2"/>
        <v>1</v>
      </c>
      <c r="G60" s="9" t="s">
        <v>26</v>
      </c>
      <c r="H60" s="8">
        <v>150.0</v>
      </c>
      <c r="I60" s="8" t="s">
        <v>2271</v>
      </c>
      <c r="J60" s="10">
        <v>1.629776732391E12</v>
      </c>
      <c r="K60" s="8" t="b">
        <f t="shared" si="3"/>
        <v>1</v>
      </c>
      <c r="L60" s="9" t="s">
        <v>47</v>
      </c>
      <c r="M60" s="8">
        <v>195.0</v>
      </c>
      <c r="N60" s="8" t="s">
        <v>2268</v>
      </c>
      <c r="O60" s="10">
        <v>1.629777266427E12</v>
      </c>
      <c r="P60" s="8" t="b">
        <f t="shared" si="4"/>
        <v>1</v>
      </c>
      <c r="Q60" s="9" t="s">
        <v>176</v>
      </c>
      <c r="R60" s="8">
        <v>1063.0</v>
      </c>
      <c r="S60" s="8" t="s">
        <v>2277</v>
      </c>
      <c r="T60" s="10">
        <v>1.629781598962E12</v>
      </c>
      <c r="U60" s="8" t="b">
        <f t="shared" si="5"/>
        <v>1</v>
      </c>
      <c r="V60" s="9" t="s">
        <v>145</v>
      </c>
      <c r="W60" s="8">
        <v>300.0</v>
      </c>
      <c r="X60" s="8" t="s">
        <v>2278</v>
      </c>
      <c r="Y60" s="10">
        <v>1.629782170053E12</v>
      </c>
      <c r="Z60" s="8" t="b">
        <f t="shared" si="6"/>
        <v>1</v>
      </c>
      <c r="AA60" s="9" t="s">
        <v>47</v>
      </c>
      <c r="AB60" s="8">
        <v>133.0</v>
      </c>
      <c r="AC60" s="8" t="s">
        <v>2263</v>
      </c>
      <c r="AD60" s="10">
        <v>1.629782609932E12</v>
      </c>
      <c r="AE60" s="8" t="b">
        <f t="shared" si="7"/>
        <v>1</v>
      </c>
      <c r="AF60" s="9" t="s">
        <v>47</v>
      </c>
      <c r="AG60" s="8">
        <v>222.0</v>
      </c>
      <c r="AH60" s="8" t="s">
        <v>2274</v>
      </c>
      <c r="AI60" s="10">
        <v>1.629785067341E12</v>
      </c>
      <c r="AJ60" s="8" t="b">
        <f t="shared" si="8"/>
        <v>0</v>
      </c>
      <c r="AK60" s="9" t="s">
        <v>115</v>
      </c>
      <c r="AL60" s="8">
        <v>1539.0</v>
      </c>
      <c r="AM60" s="8" t="s">
        <v>2279</v>
      </c>
      <c r="AN60" s="10">
        <v>1.629785537863E12</v>
      </c>
      <c r="AO60" s="8" t="b">
        <f t="shared" si="9"/>
        <v>1</v>
      </c>
      <c r="AP60" s="9" t="s">
        <v>145</v>
      </c>
      <c r="AQ60" s="8">
        <v>157.0</v>
      </c>
      <c r="AR60" s="8" t="s">
        <v>2275</v>
      </c>
      <c r="AS60" s="10">
        <v>1.629786155278E12</v>
      </c>
    </row>
    <row r="61">
      <c r="A61" s="8" t="b">
        <f t="shared" si="1"/>
        <v>1</v>
      </c>
      <c r="B61" s="9" t="s">
        <v>37</v>
      </c>
      <c r="C61" s="8">
        <v>480.0</v>
      </c>
      <c r="D61" s="8" t="s">
        <v>2276</v>
      </c>
      <c r="E61" s="10">
        <v>1.629776226875E12</v>
      </c>
      <c r="F61" s="8" t="b">
        <f t="shared" si="2"/>
        <v>1</v>
      </c>
      <c r="G61" s="9" t="s">
        <v>37</v>
      </c>
      <c r="H61" s="8">
        <v>178.0</v>
      </c>
      <c r="I61" s="8" t="s">
        <v>2271</v>
      </c>
      <c r="J61" s="10">
        <v>1.629776732567E12</v>
      </c>
      <c r="K61" s="8" t="b">
        <f t="shared" si="3"/>
        <v>1</v>
      </c>
      <c r="L61" s="9" t="s">
        <v>97</v>
      </c>
      <c r="M61" s="8">
        <v>254.0</v>
      </c>
      <c r="N61" s="8" t="s">
        <v>2268</v>
      </c>
      <c r="O61" s="10">
        <v>1.629777266668E12</v>
      </c>
      <c r="P61" s="8" t="b">
        <f t="shared" si="4"/>
        <v>1</v>
      </c>
      <c r="Q61" s="9" t="s">
        <v>145</v>
      </c>
      <c r="R61" s="8">
        <v>626.0</v>
      </c>
      <c r="S61" s="8" t="s">
        <v>2280</v>
      </c>
      <c r="T61" s="10">
        <v>1.629781599589E12</v>
      </c>
      <c r="U61" s="8" t="b">
        <f t="shared" si="5"/>
        <v>1</v>
      </c>
      <c r="V61" s="9" t="s">
        <v>188</v>
      </c>
      <c r="W61" s="8">
        <v>170.0</v>
      </c>
      <c r="X61" s="8" t="s">
        <v>2278</v>
      </c>
      <c r="Y61" s="10">
        <v>1.629782170234E12</v>
      </c>
      <c r="Z61" s="8" t="b">
        <f t="shared" si="6"/>
        <v>1</v>
      </c>
      <c r="AA61" s="9" t="s">
        <v>47</v>
      </c>
      <c r="AB61" s="8">
        <v>367.0</v>
      </c>
      <c r="AC61" s="8" t="s">
        <v>2281</v>
      </c>
      <c r="AD61" s="10">
        <v>1.629782610298E12</v>
      </c>
      <c r="AE61" s="8" t="b">
        <f t="shared" si="7"/>
        <v>1</v>
      </c>
      <c r="AF61" s="9" t="s">
        <v>220</v>
      </c>
      <c r="AG61" s="8">
        <v>1418.0</v>
      </c>
      <c r="AH61" s="8" t="s">
        <v>2282</v>
      </c>
      <c r="AI61" s="10">
        <v>1.629785068761E12</v>
      </c>
      <c r="AJ61" s="8" t="b">
        <f t="shared" si="8"/>
        <v>0</v>
      </c>
      <c r="AK61" s="9" t="s">
        <v>13</v>
      </c>
      <c r="AL61" s="8">
        <v>116.0</v>
      </c>
      <c r="AM61" s="8" t="s">
        <v>2279</v>
      </c>
      <c r="AN61" s="10">
        <v>1.62978553798E12</v>
      </c>
      <c r="AO61" s="8" t="b">
        <f t="shared" si="9"/>
        <v>1</v>
      </c>
      <c r="AP61" s="9" t="s">
        <v>176</v>
      </c>
      <c r="AQ61" s="8">
        <v>829.0</v>
      </c>
      <c r="AR61" s="8" t="s">
        <v>2283</v>
      </c>
      <c r="AS61" s="10">
        <v>1.629786156109E12</v>
      </c>
    </row>
    <row r="62">
      <c r="A62" s="8" t="b">
        <f t="shared" si="1"/>
        <v>1</v>
      </c>
      <c r="B62" s="9" t="s">
        <v>47</v>
      </c>
      <c r="C62" s="8">
        <v>372.0</v>
      </c>
      <c r="D62" s="8" t="s">
        <v>2284</v>
      </c>
      <c r="E62" s="10">
        <v>1.629776227235E12</v>
      </c>
      <c r="F62" s="8" t="b">
        <f t="shared" si="2"/>
        <v>1</v>
      </c>
      <c r="G62" s="9" t="s">
        <v>47</v>
      </c>
      <c r="H62" s="8">
        <v>145.0</v>
      </c>
      <c r="I62" s="8" t="s">
        <v>2271</v>
      </c>
      <c r="J62" s="10">
        <v>1.629776732712E12</v>
      </c>
      <c r="K62" s="8" t="b">
        <f t="shared" si="3"/>
        <v>1</v>
      </c>
      <c r="L62" s="9" t="s">
        <v>60</v>
      </c>
      <c r="M62" s="8">
        <v>225.0</v>
      </c>
      <c r="N62" s="8" t="s">
        <v>2268</v>
      </c>
      <c r="O62" s="10">
        <v>1.629777266895E12</v>
      </c>
      <c r="P62" s="8" t="b">
        <f t="shared" si="4"/>
        <v>1</v>
      </c>
      <c r="Q62" s="9" t="s">
        <v>188</v>
      </c>
      <c r="R62" s="8">
        <v>286.0</v>
      </c>
      <c r="S62" s="8" t="s">
        <v>2280</v>
      </c>
      <c r="T62" s="10">
        <v>1.629781599878E12</v>
      </c>
      <c r="U62" s="8" t="b">
        <f t="shared" si="5"/>
        <v>1</v>
      </c>
      <c r="V62" s="9" t="s">
        <v>233</v>
      </c>
      <c r="W62" s="8">
        <v>313.0</v>
      </c>
      <c r="X62" s="8" t="s">
        <v>2278</v>
      </c>
      <c r="Y62" s="10">
        <v>1.629782170536E12</v>
      </c>
      <c r="Z62" s="8" t="b">
        <f t="shared" si="6"/>
        <v>1</v>
      </c>
      <c r="AA62" s="9" t="s">
        <v>47</v>
      </c>
      <c r="AB62" s="8">
        <v>108.0</v>
      </c>
      <c r="AC62" s="8" t="s">
        <v>2281</v>
      </c>
      <c r="AD62" s="10">
        <v>1.629782610409E12</v>
      </c>
      <c r="AE62" s="8" t="b">
        <f t="shared" si="7"/>
        <v>1</v>
      </c>
      <c r="AF62" s="9" t="s">
        <v>218</v>
      </c>
      <c r="AG62" s="8">
        <v>1474.0</v>
      </c>
      <c r="AH62" s="8" t="s">
        <v>2285</v>
      </c>
      <c r="AI62" s="10">
        <v>1.629785070232E12</v>
      </c>
      <c r="AJ62" s="8" t="b">
        <f t="shared" si="8"/>
        <v>0</v>
      </c>
      <c r="AK62" s="9" t="s">
        <v>49</v>
      </c>
      <c r="AL62" s="8">
        <v>100.0</v>
      </c>
      <c r="AM62" s="8" t="s">
        <v>2286</v>
      </c>
      <c r="AN62" s="10">
        <v>1.629785538079E12</v>
      </c>
      <c r="AO62" s="8" t="b">
        <f t="shared" si="9"/>
        <v>1</v>
      </c>
      <c r="AP62" s="9" t="s">
        <v>145</v>
      </c>
      <c r="AQ62" s="8">
        <v>417.0</v>
      </c>
      <c r="AR62" s="8" t="s">
        <v>2283</v>
      </c>
      <c r="AS62" s="10">
        <v>1.629786156527E12</v>
      </c>
    </row>
    <row r="63">
      <c r="A63" s="8" t="b">
        <f t="shared" si="1"/>
        <v>1</v>
      </c>
      <c r="B63" s="9" t="s">
        <v>153</v>
      </c>
      <c r="C63" s="8">
        <v>1997.0</v>
      </c>
      <c r="D63" s="8" t="s">
        <v>2287</v>
      </c>
      <c r="E63" s="10">
        <v>1.629776229249E12</v>
      </c>
      <c r="F63" s="8" t="b">
        <f t="shared" si="2"/>
        <v>1</v>
      </c>
      <c r="G63" s="9" t="s">
        <v>92</v>
      </c>
      <c r="H63" s="8">
        <v>213.0</v>
      </c>
      <c r="I63" s="8" t="s">
        <v>2271</v>
      </c>
      <c r="J63" s="10">
        <v>1.629776732928E12</v>
      </c>
      <c r="K63" s="8" t="b">
        <f t="shared" si="3"/>
        <v>1</v>
      </c>
      <c r="L63" s="9" t="s">
        <v>47</v>
      </c>
      <c r="M63" s="8">
        <v>266.0</v>
      </c>
      <c r="N63" s="8" t="s">
        <v>2288</v>
      </c>
      <c r="O63" s="10">
        <v>1.629777267162E12</v>
      </c>
      <c r="P63" s="8" t="b">
        <f t="shared" si="4"/>
        <v>1</v>
      </c>
      <c r="Q63" s="9" t="s">
        <v>47</v>
      </c>
      <c r="R63" s="8">
        <v>690.0</v>
      </c>
      <c r="S63" s="8" t="s">
        <v>2289</v>
      </c>
      <c r="T63" s="10">
        <v>1.629781600565E12</v>
      </c>
      <c r="Y63" s="13"/>
      <c r="Z63" s="8" t="b">
        <f t="shared" si="6"/>
        <v>1</v>
      </c>
      <c r="AA63" s="9" t="s">
        <v>47</v>
      </c>
      <c r="AB63" s="8">
        <v>160.0</v>
      </c>
      <c r="AC63" s="8" t="s">
        <v>2281</v>
      </c>
      <c r="AD63" s="10">
        <v>1.629782610565E12</v>
      </c>
      <c r="AE63" s="8" t="b">
        <f t="shared" si="7"/>
        <v>1</v>
      </c>
      <c r="AF63" s="9" t="s">
        <v>145</v>
      </c>
      <c r="AG63" s="8">
        <v>267.0</v>
      </c>
      <c r="AH63" s="8" t="s">
        <v>2285</v>
      </c>
      <c r="AI63" s="10">
        <v>1.629785070503E12</v>
      </c>
      <c r="AJ63" s="8" t="b">
        <f t="shared" si="8"/>
        <v>0</v>
      </c>
      <c r="AK63" s="9" t="s">
        <v>125</v>
      </c>
      <c r="AL63" s="8">
        <v>126.0</v>
      </c>
      <c r="AM63" s="8" t="s">
        <v>2286</v>
      </c>
      <c r="AN63" s="10">
        <v>1.629785538206E12</v>
      </c>
      <c r="AO63" s="8" t="b">
        <f t="shared" si="9"/>
        <v>1</v>
      </c>
      <c r="AP63" s="9" t="s">
        <v>188</v>
      </c>
      <c r="AQ63" s="8">
        <v>156.0</v>
      </c>
      <c r="AR63" s="8" t="s">
        <v>2283</v>
      </c>
      <c r="AS63" s="10">
        <v>1.629786156694E12</v>
      </c>
    </row>
    <row r="64">
      <c r="A64" s="8" t="b">
        <f t="shared" si="1"/>
        <v>1</v>
      </c>
      <c r="B64" s="9" t="s">
        <v>176</v>
      </c>
      <c r="C64" s="8">
        <v>989.0</v>
      </c>
      <c r="D64" s="8" t="s">
        <v>2290</v>
      </c>
      <c r="E64" s="10">
        <v>1.629776230223E12</v>
      </c>
      <c r="F64" s="8" t="b">
        <f t="shared" si="2"/>
        <v>1</v>
      </c>
      <c r="G64" s="9" t="s">
        <v>97</v>
      </c>
      <c r="H64" s="8">
        <v>201.0</v>
      </c>
      <c r="I64" s="8" t="s">
        <v>2291</v>
      </c>
      <c r="J64" s="10">
        <v>1.629776733127E12</v>
      </c>
      <c r="K64" s="8" t="b">
        <f t="shared" si="3"/>
        <v>1</v>
      </c>
      <c r="L64" s="9" t="s">
        <v>220</v>
      </c>
      <c r="M64" s="8">
        <v>1810.0</v>
      </c>
      <c r="N64" s="8" t="s">
        <v>2292</v>
      </c>
      <c r="O64" s="10">
        <v>1.629777268975E12</v>
      </c>
      <c r="P64" s="8" t="b">
        <f t="shared" si="4"/>
        <v>1</v>
      </c>
      <c r="Q64" s="9" t="s">
        <v>97</v>
      </c>
      <c r="R64" s="8">
        <v>1468.0</v>
      </c>
      <c r="S64" s="8" t="s">
        <v>2293</v>
      </c>
      <c r="T64" s="10">
        <v>1.629781602031E12</v>
      </c>
      <c r="Y64" s="13"/>
      <c r="Z64" s="8" t="b">
        <f t="shared" si="6"/>
        <v>1</v>
      </c>
      <c r="AA64" s="9" t="s">
        <v>47</v>
      </c>
      <c r="AB64" s="8">
        <v>225.0</v>
      </c>
      <c r="AC64" s="8" t="s">
        <v>2281</v>
      </c>
      <c r="AD64" s="10">
        <v>1.629782610795E12</v>
      </c>
      <c r="AE64" s="8" t="b">
        <f t="shared" si="7"/>
        <v>1</v>
      </c>
      <c r="AF64" s="9" t="s">
        <v>188</v>
      </c>
      <c r="AG64" s="8">
        <v>138.0</v>
      </c>
      <c r="AH64" s="8" t="s">
        <v>2285</v>
      </c>
      <c r="AI64" s="10">
        <v>1.629785070642E12</v>
      </c>
      <c r="AJ64" s="8" t="b">
        <f t="shared" si="8"/>
        <v>0</v>
      </c>
      <c r="AK64" s="9" t="s">
        <v>131</v>
      </c>
      <c r="AL64" s="8">
        <v>218.0</v>
      </c>
      <c r="AM64" s="8" t="s">
        <v>2286</v>
      </c>
      <c r="AN64" s="10">
        <v>1.629785538427E12</v>
      </c>
      <c r="AO64" s="8" t="b">
        <f t="shared" si="9"/>
        <v>1</v>
      </c>
      <c r="AP64" s="9" t="s">
        <v>47</v>
      </c>
      <c r="AQ64" s="8">
        <v>268.0</v>
      </c>
      <c r="AR64" s="8" t="s">
        <v>2283</v>
      </c>
      <c r="AS64" s="10">
        <v>1.629786156953E12</v>
      </c>
    </row>
    <row r="65">
      <c r="A65" s="8" t="b">
        <f t="shared" si="1"/>
        <v>1</v>
      </c>
      <c r="B65" s="9" t="s">
        <v>142</v>
      </c>
      <c r="C65" s="8">
        <v>501.0</v>
      </c>
      <c r="D65" s="8" t="s">
        <v>2290</v>
      </c>
      <c r="E65" s="10">
        <v>1.629776230725E12</v>
      </c>
      <c r="F65" s="8" t="b">
        <f t="shared" si="2"/>
        <v>1</v>
      </c>
      <c r="G65" s="9" t="s">
        <v>100</v>
      </c>
      <c r="H65" s="8">
        <v>167.0</v>
      </c>
      <c r="I65" s="8" t="s">
        <v>2291</v>
      </c>
      <c r="J65" s="10">
        <v>1.629776733294E12</v>
      </c>
      <c r="K65" s="8" t="b">
        <f t="shared" si="3"/>
        <v>1</v>
      </c>
      <c r="L65" s="9" t="s">
        <v>218</v>
      </c>
      <c r="M65" s="8">
        <v>1649.0</v>
      </c>
      <c r="N65" s="8" t="s">
        <v>2294</v>
      </c>
      <c r="O65" s="10">
        <v>1.629777270626E12</v>
      </c>
      <c r="P65" s="8" t="b">
        <f t="shared" si="4"/>
        <v>1</v>
      </c>
      <c r="Q65" s="9" t="s">
        <v>60</v>
      </c>
      <c r="R65" s="8">
        <v>259.0</v>
      </c>
      <c r="S65" s="8" t="s">
        <v>2293</v>
      </c>
      <c r="T65" s="10">
        <v>1.629781602289E12</v>
      </c>
      <c r="Y65" s="13"/>
      <c r="Z65" s="8" t="b">
        <f t="shared" si="6"/>
        <v>1</v>
      </c>
      <c r="AA65" s="9" t="s">
        <v>47</v>
      </c>
      <c r="AB65" s="8">
        <v>200.0</v>
      </c>
      <c r="AC65" s="8" t="s">
        <v>2281</v>
      </c>
      <c r="AD65" s="10">
        <v>1.629782610993E12</v>
      </c>
      <c r="AE65" s="8" t="b">
        <f t="shared" si="7"/>
        <v>1</v>
      </c>
      <c r="AF65" s="9" t="s">
        <v>233</v>
      </c>
      <c r="AG65" s="8">
        <v>302.0</v>
      </c>
      <c r="AH65" s="8" t="s">
        <v>2285</v>
      </c>
      <c r="AI65" s="10">
        <v>1.62978507094E12</v>
      </c>
      <c r="AJ65" s="8" t="b">
        <f t="shared" si="8"/>
        <v>1</v>
      </c>
      <c r="AK65" s="9" t="s">
        <v>47</v>
      </c>
      <c r="AL65" s="8">
        <v>311.0</v>
      </c>
      <c r="AM65" s="8" t="s">
        <v>2286</v>
      </c>
      <c r="AN65" s="10">
        <v>1.629785538735E12</v>
      </c>
      <c r="AO65" s="8" t="b">
        <f t="shared" si="9"/>
        <v>1</v>
      </c>
      <c r="AP65" s="9" t="s">
        <v>195</v>
      </c>
      <c r="AQ65" s="8">
        <v>3393.0</v>
      </c>
      <c r="AR65" s="8" t="s">
        <v>2295</v>
      </c>
      <c r="AS65" s="10">
        <v>1.629786160345E12</v>
      </c>
    </row>
    <row r="66">
      <c r="A66" s="8" t="b">
        <f t="shared" si="1"/>
        <v>1</v>
      </c>
      <c r="B66" s="9" t="s">
        <v>188</v>
      </c>
      <c r="C66" s="8">
        <v>1031.0</v>
      </c>
      <c r="D66" s="8" t="s">
        <v>2296</v>
      </c>
      <c r="E66" s="10">
        <v>1.629776231758E12</v>
      </c>
      <c r="F66" s="8" t="b">
        <f t="shared" si="2"/>
        <v>1</v>
      </c>
      <c r="G66" s="9" t="s">
        <v>47</v>
      </c>
      <c r="H66" s="8">
        <v>256.0</v>
      </c>
      <c r="I66" s="8" t="s">
        <v>2291</v>
      </c>
      <c r="J66" s="10">
        <v>1.629776733551E12</v>
      </c>
      <c r="K66" s="8" t="b">
        <f t="shared" si="3"/>
        <v>1</v>
      </c>
      <c r="L66" s="9" t="s">
        <v>151</v>
      </c>
      <c r="M66" s="8">
        <v>283.0</v>
      </c>
      <c r="N66" s="8" t="s">
        <v>2294</v>
      </c>
      <c r="O66" s="10">
        <v>1.629777270903E12</v>
      </c>
      <c r="P66" s="8" t="b">
        <f t="shared" si="4"/>
        <v>1</v>
      </c>
      <c r="Q66" s="9" t="s">
        <v>47</v>
      </c>
      <c r="R66" s="8">
        <v>230.0</v>
      </c>
      <c r="S66" s="8" t="s">
        <v>2293</v>
      </c>
      <c r="T66" s="10">
        <v>1.62978160252E12</v>
      </c>
      <c r="Y66" s="13"/>
      <c r="Z66" s="8" t="b">
        <f t="shared" si="6"/>
        <v>1</v>
      </c>
      <c r="AA66" s="9" t="s">
        <v>47</v>
      </c>
      <c r="AB66" s="8">
        <v>396.0</v>
      </c>
      <c r="AC66" s="8" t="s">
        <v>2297</v>
      </c>
      <c r="AD66" s="10">
        <v>1.629782611387E12</v>
      </c>
      <c r="AE66" s="8" t="b">
        <f t="shared" si="7"/>
        <v>1</v>
      </c>
      <c r="AF66" s="9" t="s">
        <v>233</v>
      </c>
      <c r="AG66" s="8">
        <v>2781.0</v>
      </c>
      <c r="AH66" s="8" t="s">
        <v>2298</v>
      </c>
      <c r="AI66" s="10">
        <v>1.629785073724E12</v>
      </c>
      <c r="AJ66" s="8" t="b">
        <f t="shared" si="8"/>
        <v>0</v>
      </c>
      <c r="AK66" s="9" t="s">
        <v>137</v>
      </c>
      <c r="AL66" s="8">
        <v>2401.0</v>
      </c>
      <c r="AM66" s="8" t="s">
        <v>2299</v>
      </c>
      <c r="AN66" s="10">
        <v>1.62978554115E12</v>
      </c>
      <c r="AO66" s="8" t="b">
        <f t="shared" si="9"/>
        <v>1</v>
      </c>
      <c r="AP66" s="9" t="s">
        <v>62</v>
      </c>
      <c r="AQ66" s="8">
        <v>181.0</v>
      </c>
      <c r="AR66" s="8" t="s">
        <v>2295</v>
      </c>
      <c r="AS66" s="10">
        <v>1.629786160523E12</v>
      </c>
    </row>
    <row r="67">
      <c r="A67" s="8" t="b">
        <f t="shared" si="1"/>
        <v>1</v>
      </c>
      <c r="B67" s="9" t="s">
        <v>47</v>
      </c>
      <c r="C67" s="8">
        <v>364.0</v>
      </c>
      <c r="D67" s="8" t="s">
        <v>2300</v>
      </c>
      <c r="E67" s="10">
        <v>1.62977623213E12</v>
      </c>
      <c r="F67" s="8" t="b">
        <f t="shared" si="2"/>
        <v>1</v>
      </c>
      <c r="G67" s="9" t="s">
        <v>106</v>
      </c>
      <c r="H67" s="8">
        <v>338.0</v>
      </c>
      <c r="I67" s="8" t="s">
        <v>2291</v>
      </c>
      <c r="J67" s="10">
        <v>1.629776733889E12</v>
      </c>
      <c r="K67" s="8" t="b">
        <f t="shared" si="3"/>
        <v>1</v>
      </c>
      <c r="L67" s="9" t="s">
        <v>188</v>
      </c>
      <c r="M67" s="8">
        <v>163.0</v>
      </c>
      <c r="N67" s="8" t="s">
        <v>2301</v>
      </c>
      <c r="O67" s="10">
        <v>1.629777271076E12</v>
      </c>
      <c r="P67" s="8" t="b">
        <f t="shared" si="4"/>
        <v>1</v>
      </c>
      <c r="Q67" s="9" t="s">
        <v>170</v>
      </c>
      <c r="R67" s="8">
        <v>1493.0</v>
      </c>
      <c r="S67" s="8" t="s">
        <v>2302</v>
      </c>
      <c r="T67" s="10">
        <v>1.629781604023E12</v>
      </c>
      <c r="Y67" s="13"/>
      <c r="Z67" s="8" t="b">
        <f t="shared" si="6"/>
        <v>1</v>
      </c>
      <c r="AA67" s="9" t="s">
        <v>47</v>
      </c>
      <c r="AB67" s="8">
        <v>426.0</v>
      </c>
      <c r="AC67" s="8" t="s">
        <v>2297</v>
      </c>
      <c r="AD67" s="10">
        <v>1.629782611815E12</v>
      </c>
      <c r="AE67" s="8" t="b">
        <f t="shared" si="7"/>
        <v>1</v>
      </c>
      <c r="AF67" s="9" t="s">
        <v>233</v>
      </c>
      <c r="AG67" s="8">
        <v>1239.0</v>
      </c>
      <c r="AH67" s="8" t="s">
        <v>2303</v>
      </c>
      <c r="AI67" s="10">
        <v>1.629785074961E12</v>
      </c>
      <c r="AJ67" s="8" t="b">
        <f t="shared" si="8"/>
        <v>1</v>
      </c>
      <c r="AK67" s="9" t="s">
        <v>145</v>
      </c>
      <c r="AL67" s="8">
        <v>425.0</v>
      </c>
      <c r="AM67" s="8" t="s">
        <v>2299</v>
      </c>
      <c r="AN67" s="10">
        <v>1.629785541558E12</v>
      </c>
      <c r="AO67" s="8" t="b">
        <f t="shared" si="9"/>
        <v>1</v>
      </c>
      <c r="AP67" s="9" t="s">
        <v>47</v>
      </c>
      <c r="AQ67" s="8">
        <v>189.0</v>
      </c>
      <c r="AR67" s="8" t="s">
        <v>2295</v>
      </c>
      <c r="AS67" s="10">
        <v>1.629786160721E12</v>
      </c>
    </row>
    <row r="68">
      <c r="A68" s="8" t="b">
        <f t="shared" si="1"/>
        <v>1</v>
      </c>
      <c r="B68" s="9" t="s">
        <v>188</v>
      </c>
      <c r="C68" s="8">
        <v>2619.0</v>
      </c>
      <c r="D68" s="8" t="s">
        <v>2304</v>
      </c>
      <c r="E68" s="10">
        <v>1.629776234737E12</v>
      </c>
      <c r="F68" s="8" t="b">
        <f t="shared" si="2"/>
        <v>1</v>
      </c>
      <c r="G68" s="9" t="s">
        <v>37</v>
      </c>
      <c r="H68" s="8">
        <v>235.0</v>
      </c>
      <c r="I68" s="8" t="s">
        <v>2305</v>
      </c>
      <c r="J68" s="10">
        <v>1.629776734121E12</v>
      </c>
      <c r="K68" s="8" t="b">
        <f t="shared" si="3"/>
        <v>1</v>
      </c>
      <c r="L68" s="9" t="s">
        <v>233</v>
      </c>
      <c r="M68" s="8">
        <v>602.0</v>
      </c>
      <c r="N68" s="8" t="s">
        <v>2301</v>
      </c>
      <c r="O68" s="10">
        <v>1.629777271666E12</v>
      </c>
      <c r="P68" s="8" t="b">
        <f t="shared" si="4"/>
        <v>1</v>
      </c>
      <c r="Q68" s="9" t="s">
        <v>218</v>
      </c>
      <c r="R68" s="8">
        <v>1892.0</v>
      </c>
      <c r="S68" s="8" t="s">
        <v>2306</v>
      </c>
      <c r="T68" s="10">
        <v>1.629781605906E12</v>
      </c>
      <c r="Y68" s="13"/>
      <c r="Z68" s="8" t="b">
        <f t="shared" si="6"/>
        <v>1</v>
      </c>
      <c r="AA68" s="9" t="s">
        <v>47</v>
      </c>
      <c r="AB68" s="8">
        <v>217.0</v>
      </c>
      <c r="AC68" s="8" t="s">
        <v>2307</v>
      </c>
      <c r="AD68" s="10">
        <v>1.629782612032E12</v>
      </c>
      <c r="AE68" s="8" t="b">
        <f t="shared" si="7"/>
        <v>1</v>
      </c>
      <c r="AF68" s="9" t="s">
        <v>233</v>
      </c>
      <c r="AG68" s="8">
        <v>65.0</v>
      </c>
      <c r="AH68" s="8" t="s">
        <v>2308</v>
      </c>
      <c r="AI68" s="10">
        <v>1.629785075026E12</v>
      </c>
      <c r="AJ68" s="8" t="b">
        <f t="shared" si="8"/>
        <v>1</v>
      </c>
      <c r="AK68" s="9" t="s">
        <v>151</v>
      </c>
      <c r="AL68" s="8">
        <v>169.0</v>
      </c>
      <c r="AM68" s="8" t="s">
        <v>2299</v>
      </c>
      <c r="AN68" s="10">
        <v>1.629785541726E12</v>
      </c>
      <c r="AO68" s="8" t="b">
        <f t="shared" si="9"/>
        <v>1</v>
      </c>
      <c r="AP68" s="9" t="s">
        <v>29</v>
      </c>
      <c r="AQ68" s="8">
        <v>196.0</v>
      </c>
      <c r="AR68" s="8" t="s">
        <v>2295</v>
      </c>
      <c r="AS68" s="10">
        <v>1.629786160924E12</v>
      </c>
    </row>
    <row r="69">
      <c r="A69" s="8" t="b">
        <f t="shared" si="1"/>
        <v>1</v>
      </c>
      <c r="B69" s="9" t="s">
        <v>142</v>
      </c>
      <c r="C69" s="8">
        <v>106.0</v>
      </c>
      <c r="D69" s="8" t="s">
        <v>2304</v>
      </c>
      <c r="E69" s="10">
        <v>1.629776234862E12</v>
      </c>
      <c r="F69" s="8" t="b">
        <f t="shared" si="2"/>
        <v>1</v>
      </c>
      <c r="G69" s="9" t="s">
        <v>47</v>
      </c>
      <c r="H69" s="8">
        <v>228.0</v>
      </c>
      <c r="I69" s="8" t="s">
        <v>2305</v>
      </c>
      <c r="J69" s="10">
        <v>1.62977673435E12</v>
      </c>
      <c r="O69" s="13"/>
      <c r="P69" s="8" t="b">
        <f t="shared" si="4"/>
        <v>1</v>
      </c>
      <c r="Q69" s="9" t="s">
        <v>145</v>
      </c>
      <c r="R69" s="8">
        <v>258.0</v>
      </c>
      <c r="S69" s="8" t="s">
        <v>2309</v>
      </c>
      <c r="T69" s="10">
        <v>1.629781606164E12</v>
      </c>
      <c r="Y69" s="13"/>
      <c r="Z69" s="8" t="b">
        <f t="shared" si="6"/>
        <v>1</v>
      </c>
      <c r="AA69" s="9" t="s">
        <v>146</v>
      </c>
      <c r="AB69" s="8">
        <v>4636.0</v>
      </c>
      <c r="AC69" s="8" t="s">
        <v>2310</v>
      </c>
      <c r="AD69" s="10">
        <v>1.629782616683E12</v>
      </c>
      <c r="AE69" s="8" t="b">
        <f t="shared" si="7"/>
        <v>1</v>
      </c>
      <c r="AF69" s="9" t="s">
        <v>233</v>
      </c>
      <c r="AG69" s="8">
        <v>118.0</v>
      </c>
      <c r="AH69" s="8" t="s">
        <v>2308</v>
      </c>
      <c r="AI69" s="10">
        <v>1.629785075145E12</v>
      </c>
      <c r="AJ69" s="8" t="b">
        <f t="shared" si="8"/>
        <v>1</v>
      </c>
      <c r="AK69" s="9" t="s">
        <v>47</v>
      </c>
      <c r="AL69" s="8">
        <v>686.0</v>
      </c>
      <c r="AM69" s="8" t="s">
        <v>2311</v>
      </c>
      <c r="AN69" s="10">
        <v>1.629785542415E12</v>
      </c>
      <c r="AO69" s="8" t="b">
        <f t="shared" si="9"/>
        <v>1</v>
      </c>
      <c r="AP69" s="9" t="s">
        <v>60</v>
      </c>
      <c r="AQ69" s="8">
        <v>184.0</v>
      </c>
      <c r="AR69" s="8" t="s">
        <v>2312</v>
      </c>
      <c r="AS69" s="10">
        <v>1.629786161092E12</v>
      </c>
    </row>
    <row r="70">
      <c r="A70" s="8" t="b">
        <f t="shared" si="1"/>
        <v>1</v>
      </c>
      <c r="B70" s="9" t="s">
        <v>176</v>
      </c>
      <c r="C70" s="8">
        <v>160.0</v>
      </c>
      <c r="D70" s="8" t="s">
        <v>2313</v>
      </c>
      <c r="E70" s="10">
        <v>1.629776235001E12</v>
      </c>
      <c r="F70" s="8" t="b">
        <f t="shared" si="2"/>
        <v>0</v>
      </c>
      <c r="G70" s="9" t="s">
        <v>115</v>
      </c>
      <c r="H70" s="8">
        <v>2046.0</v>
      </c>
      <c r="I70" s="8" t="s">
        <v>2314</v>
      </c>
      <c r="J70" s="10">
        <v>1.629776736398E12</v>
      </c>
      <c r="O70" s="13"/>
      <c r="P70" s="8" t="b">
        <f t="shared" si="4"/>
        <v>1</v>
      </c>
      <c r="Q70" s="9" t="s">
        <v>188</v>
      </c>
      <c r="R70" s="8">
        <v>146.0</v>
      </c>
      <c r="S70" s="8" t="s">
        <v>2309</v>
      </c>
      <c r="T70" s="10">
        <v>1.629781606314E12</v>
      </c>
      <c r="Y70" s="13"/>
      <c r="Z70" s="8" t="b">
        <f t="shared" si="6"/>
        <v>1</v>
      </c>
      <c r="AA70" s="9" t="s">
        <v>176</v>
      </c>
      <c r="AB70" s="8">
        <v>1045.0</v>
      </c>
      <c r="AC70" s="8" t="s">
        <v>2315</v>
      </c>
      <c r="AD70" s="10">
        <v>1.629782617711E12</v>
      </c>
      <c r="AE70" s="8" t="b">
        <f t="shared" si="7"/>
        <v>1</v>
      </c>
      <c r="AF70" s="9" t="s">
        <v>233</v>
      </c>
      <c r="AG70" s="8">
        <v>93.0</v>
      </c>
      <c r="AH70" s="8" t="s">
        <v>2308</v>
      </c>
      <c r="AI70" s="10">
        <v>1.629785075233E12</v>
      </c>
      <c r="AJ70" s="8" t="b">
        <f t="shared" si="8"/>
        <v>0</v>
      </c>
      <c r="AK70" s="9" t="s">
        <v>13</v>
      </c>
      <c r="AL70" s="8">
        <v>1109.0</v>
      </c>
      <c r="AM70" s="8" t="s">
        <v>2316</v>
      </c>
      <c r="AN70" s="10">
        <v>1.629785543525E12</v>
      </c>
      <c r="AO70" s="8" t="b">
        <f t="shared" si="9"/>
        <v>1</v>
      </c>
      <c r="AP70" s="9" t="s">
        <v>29</v>
      </c>
      <c r="AQ70" s="8">
        <v>609.0</v>
      </c>
      <c r="AR70" s="8" t="s">
        <v>2312</v>
      </c>
      <c r="AS70" s="10">
        <v>1.629786161718E12</v>
      </c>
    </row>
    <row r="71">
      <c r="A71" s="8" t="b">
        <f t="shared" si="1"/>
        <v>1</v>
      </c>
      <c r="B71" s="9" t="s">
        <v>153</v>
      </c>
      <c r="C71" s="8">
        <v>175.0</v>
      </c>
      <c r="D71" s="8" t="s">
        <v>2313</v>
      </c>
      <c r="E71" s="10">
        <v>1.629776235179E12</v>
      </c>
      <c r="F71" s="8" t="b">
        <f t="shared" si="2"/>
        <v>0</v>
      </c>
      <c r="G71" s="9" t="s">
        <v>13</v>
      </c>
      <c r="H71" s="8">
        <v>110.0</v>
      </c>
      <c r="I71" s="8" t="s">
        <v>2314</v>
      </c>
      <c r="J71" s="10">
        <v>1.629776736508E12</v>
      </c>
      <c r="O71" s="13"/>
      <c r="P71" s="8" t="b">
        <f t="shared" si="4"/>
        <v>1</v>
      </c>
      <c r="Q71" s="9" t="s">
        <v>233</v>
      </c>
      <c r="R71" s="8">
        <v>545.0</v>
      </c>
      <c r="S71" s="8" t="s">
        <v>2309</v>
      </c>
      <c r="T71" s="10">
        <v>1.629781606855E12</v>
      </c>
      <c r="Y71" s="13"/>
      <c r="Z71" s="8" t="b">
        <f t="shared" si="6"/>
        <v>1</v>
      </c>
      <c r="AA71" s="9" t="s">
        <v>151</v>
      </c>
      <c r="AB71" s="8">
        <v>442.0</v>
      </c>
      <c r="AC71" s="8" t="s">
        <v>2317</v>
      </c>
      <c r="AD71" s="10">
        <v>1.629782618159E12</v>
      </c>
      <c r="AE71" s="8" t="b">
        <f t="shared" si="7"/>
        <v>1</v>
      </c>
      <c r="AF71" s="9" t="s">
        <v>233</v>
      </c>
      <c r="AG71" s="8">
        <v>655.0</v>
      </c>
      <c r="AH71" s="8" t="s">
        <v>2308</v>
      </c>
      <c r="AI71" s="10">
        <v>1.629785075891E12</v>
      </c>
      <c r="AJ71" s="8" t="b">
        <f t="shared" si="8"/>
        <v>1</v>
      </c>
      <c r="AK71" s="9" t="s">
        <v>47</v>
      </c>
      <c r="AL71" s="8">
        <v>424.0</v>
      </c>
      <c r="AM71" s="8" t="s">
        <v>2316</v>
      </c>
      <c r="AN71" s="10">
        <v>1.62978554395E12</v>
      </c>
      <c r="AO71" s="8" t="b">
        <f t="shared" si="9"/>
        <v>1</v>
      </c>
      <c r="AP71" s="9" t="s">
        <v>47</v>
      </c>
      <c r="AQ71" s="8">
        <v>129.0</v>
      </c>
      <c r="AR71" s="8" t="s">
        <v>2312</v>
      </c>
      <c r="AS71" s="10">
        <v>1.629786161831E12</v>
      </c>
    </row>
    <row r="72">
      <c r="A72" s="8" t="b">
        <f t="shared" si="1"/>
        <v>1</v>
      </c>
      <c r="B72" s="9" t="s">
        <v>176</v>
      </c>
      <c r="C72" s="8">
        <v>3808.0</v>
      </c>
      <c r="D72" s="8" t="s">
        <v>2318</v>
      </c>
      <c r="E72" s="10">
        <v>1.629776238986E12</v>
      </c>
      <c r="F72" s="8" t="b">
        <f t="shared" si="2"/>
        <v>0</v>
      </c>
      <c r="G72" s="9" t="s">
        <v>49</v>
      </c>
      <c r="H72" s="8">
        <v>143.0</v>
      </c>
      <c r="I72" s="8" t="s">
        <v>2314</v>
      </c>
      <c r="J72" s="10">
        <v>1.629776736651E12</v>
      </c>
      <c r="O72" s="13"/>
      <c r="T72" s="13"/>
      <c r="Y72" s="13"/>
      <c r="Z72" s="8" t="b">
        <f t="shared" si="6"/>
        <v>1</v>
      </c>
      <c r="AA72" s="9" t="s">
        <v>188</v>
      </c>
      <c r="AB72" s="8">
        <v>69.0</v>
      </c>
      <c r="AC72" s="8" t="s">
        <v>2317</v>
      </c>
      <c r="AD72" s="10">
        <v>1.629782618224E12</v>
      </c>
      <c r="AE72" s="8" t="b">
        <f t="shared" si="7"/>
        <v>1</v>
      </c>
      <c r="AF72" s="9" t="s">
        <v>233</v>
      </c>
      <c r="AG72" s="8">
        <v>232.0</v>
      </c>
      <c r="AH72" s="8" t="s">
        <v>2319</v>
      </c>
      <c r="AI72" s="10">
        <v>1.62978507612E12</v>
      </c>
      <c r="AJ72" s="8" t="b">
        <f t="shared" si="8"/>
        <v>1</v>
      </c>
      <c r="AK72" s="9" t="s">
        <v>106</v>
      </c>
      <c r="AL72" s="8">
        <v>431.0</v>
      </c>
      <c r="AM72" s="8" t="s">
        <v>2320</v>
      </c>
      <c r="AN72" s="10">
        <v>1.629785544381E12</v>
      </c>
      <c r="AO72" s="8" t="b">
        <f t="shared" si="9"/>
        <v>1</v>
      </c>
      <c r="AP72" s="9" t="s">
        <v>97</v>
      </c>
      <c r="AQ72" s="8">
        <v>233.0</v>
      </c>
      <c r="AR72" s="8" t="s">
        <v>2321</v>
      </c>
      <c r="AS72" s="10">
        <v>1.629786162066E12</v>
      </c>
    </row>
    <row r="73">
      <c r="A73" s="8" t="b">
        <f t="shared" si="1"/>
        <v>1</v>
      </c>
      <c r="B73" s="9" t="s">
        <v>142</v>
      </c>
      <c r="C73" s="8">
        <v>1015.0</v>
      </c>
      <c r="D73" s="8" t="s">
        <v>2322</v>
      </c>
      <c r="E73" s="10">
        <v>1.629776240001E12</v>
      </c>
      <c r="F73" s="8" t="b">
        <f t="shared" si="2"/>
        <v>0</v>
      </c>
      <c r="G73" s="9" t="s">
        <v>125</v>
      </c>
      <c r="H73" s="8">
        <v>90.0</v>
      </c>
      <c r="I73" s="8" t="s">
        <v>2314</v>
      </c>
      <c r="J73" s="10">
        <v>1.629776736739E12</v>
      </c>
      <c r="O73" s="13"/>
      <c r="T73" s="13"/>
      <c r="Y73" s="13"/>
      <c r="Z73" s="8" t="b">
        <f t="shared" si="6"/>
        <v>1</v>
      </c>
      <c r="AA73" s="9" t="s">
        <v>47</v>
      </c>
      <c r="AB73" s="8">
        <v>243.0</v>
      </c>
      <c r="AC73" s="8" t="s">
        <v>2317</v>
      </c>
      <c r="AD73" s="10">
        <v>1.629782618465E12</v>
      </c>
      <c r="AI73" s="13"/>
      <c r="AJ73" s="8" t="b">
        <f t="shared" si="8"/>
        <v>1</v>
      </c>
      <c r="AK73" s="9" t="s">
        <v>37</v>
      </c>
      <c r="AL73" s="8">
        <v>252.0</v>
      </c>
      <c r="AM73" s="8" t="s">
        <v>2320</v>
      </c>
      <c r="AN73" s="10">
        <v>1.629785544632E12</v>
      </c>
      <c r="AO73" s="8" t="b">
        <f t="shared" si="9"/>
        <v>1</v>
      </c>
      <c r="AP73" s="9" t="s">
        <v>60</v>
      </c>
      <c r="AQ73" s="8">
        <v>169.0</v>
      </c>
      <c r="AR73" s="8" t="s">
        <v>2321</v>
      </c>
      <c r="AS73" s="10">
        <v>1.629786162232E12</v>
      </c>
    </row>
    <row r="74">
      <c r="A74" s="8" t="b">
        <f t="shared" si="1"/>
        <v>1</v>
      </c>
      <c r="B74" s="9" t="s">
        <v>188</v>
      </c>
      <c r="C74" s="8">
        <v>142.0</v>
      </c>
      <c r="D74" s="8" t="s">
        <v>2322</v>
      </c>
      <c r="E74" s="10">
        <v>1.629776240145E12</v>
      </c>
      <c r="F74" s="8" t="b">
        <f t="shared" si="2"/>
        <v>0</v>
      </c>
      <c r="G74" s="9" t="s">
        <v>131</v>
      </c>
      <c r="H74" s="8">
        <v>217.0</v>
      </c>
      <c r="I74" s="8" t="s">
        <v>2314</v>
      </c>
      <c r="J74" s="10">
        <v>1.629776736959E12</v>
      </c>
      <c r="O74" s="13"/>
      <c r="T74" s="13"/>
      <c r="Y74" s="13"/>
      <c r="Z74" s="8" t="b">
        <f t="shared" si="6"/>
        <v>1</v>
      </c>
      <c r="AA74" s="9" t="s">
        <v>195</v>
      </c>
      <c r="AB74" s="8">
        <v>610.0</v>
      </c>
      <c r="AC74" s="8" t="s">
        <v>2323</v>
      </c>
      <c r="AD74" s="10">
        <v>1.629782619075E12</v>
      </c>
      <c r="AI74" s="13"/>
      <c r="AJ74" s="8" t="b">
        <f t="shared" si="8"/>
        <v>1</v>
      </c>
      <c r="AK74" s="9" t="s">
        <v>47</v>
      </c>
      <c r="AL74" s="8">
        <v>289.0</v>
      </c>
      <c r="AM74" s="8" t="s">
        <v>2320</v>
      </c>
      <c r="AN74" s="10">
        <v>1.62978554492E12</v>
      </c>
      <c r="AO74" s="8" t="b">
        <f t="shared" si="9"/>
        <v>1</v>
      </c>
      <c r="AP74" s="9" t="s">
        <v>47</v>
      </c>
      <c r="AQ74" s="8">
        <v>824.0</v>
      </c>
      <c r="AR74" s="8" t="s">
        <v>2324</v>
      </c>
      <c r="AS74" s="10">
        <v>1.629786163056E12</v>
      </c>
    </row>
    <row r="75">
      <c r="A75" s="8" t="b">
        <f t="shared" si="1"/>
        <v>1</v>
      </c>
      <c r="B75" s="9" t="s">
        <v>47</v>
      </c>
      <c r="C75" s="8">
        <v>252.0</v>
      </c>
      <c r="D75" s="8" t="s">
        <v>2322</v>
      </c>
      <c r="E75" s="10">
        <v>1.629776240397E12</v>
      </c>
      <c r="F75" s="8" t="b">
        <f t="shared" si="2"/>
        <v>1</v>
      </c>
      <c r="G75" s="9" t="s">
        <v>47</v>
      </c>
      <c r="H75" s="8">
        <v>420.0</v>
      </c>
      <c r="I75" s="8" t="s">
        <v>2325</v>
      </c>
      <c r="J75" s="10">
        <v>1.629776737378E12</v>
      </c>
      <c r="O75" s="13"/>
      <c r="T75" s="13"/>
      <c r="Y75" s="13"/>
      <c r="Z75" s="8" t="b">
        <f t="shared" si="6"/>
        <v>1</v>
      </c>
      <c r="AA75" s="9" t="s">
        <v>62</v>
      </c>
      <c r="AB75" s="8">
        <v>183.0</v>
      </c>
      <c r="AC75" s="8" t="s">
        <v>2323</v>
      </c>
      <c r="AD75" s="10">
        <v>1.629782619272E12</v>
      </c>
      <c r="AI75" s="13"/>
      <c r="AJ75" s="8" t="b">
        <f t="shared" si="8"/>
        <v>1</v>
      </c>
      <c r="AK75" s="9" t="s">
        <v>151</v>
      </c>
      <c r="AL75" s="8">
        <v>163.0</v>
      </c>
      <c r="AM75" s="8" t="s">
        <v>2326</v>
      </c>
      <c r="AN75" s="10">
        <v>1.629785545084E12</v>
      </c>
      <c r="AO75" s="8" t="b">
        <f t="shared" si="9"/>
        <v>1</v>
      </c>
      <c r="AP75" s="9" t="s">
        <v>149</v>
      </c>
      <c r="AQ75" s="8">
        <v>2077.0</v>
      </c>
      <c r="AR75" s="8" t="s">
        <v>2327</v>
      </c>
      <c r="AS75" s="10">
        <v>1.629786165143E12</v>
      </c>
    </row>
    <row r="76">
      <c r="A76" s="8" t="b">
        <f t="shared" si="1"/>
        <v>1</v>
      </c>
      <c r="B76" s="9" t="s">
        <v>97</v>
      </c>
      <c r="C76" s="8">
        <v>783.0</v>
      </c>
      <c r="D76" s="8" t="s">
        <v>2328</v>
      </c>
      <c r="E76" s="10">
        <v>1.629776241179E12</v>
      </c>
      <c r="F76" s="8" t="b">
        <f t="shared" si="2"/>
        <v>0</v>
      </c>
      <c r="G76" s="9" t="s">
        <v>134</v>
      </c>
      <c r="H76" s="8">
        <v>158.0</v>
      </c>
      <c r="I76" s="8" t="s">
        <v>2325</v>
      </c>
      <c r="J76" s="10">
        <v>1.629776737538E12</v>
      </c>
      <c r="O76" s="13"/>
      <c r="T76" s="13"/>
      <c r="Y76" s="13"/>
      <c r="Z76" s="8" t="b">
        <f t="shared" si="6"/>
        <v>1</v>
      </c>
      <c r="AA76" s="9" t="s">
        <v>47</v>
      </c>
      <c r="AB76" s="8">
        <v>200.0</v>
      </c>
      <c r="AC76" s="8" t="s">
        <v>2323</v>
      </c>
      <c r="AD76" s="10">
        <v>1.629782619464E12</v>
      </c>
      <c r="AI76" s="13"/>
      <c r="AJ76" s="8" t="b">
        <f t="shared" si="8"/>
        <v>1</v>
      </c>
      <c r="AK76" s="9" t="s">
        <v>176</v>
      </c>
      <c r="AL76" s="8">
        <v>954.0</v>
      </c>
      <c r="AM76" s="8" t="s">
        <v>2329</v>
      </c>
      <c r="AN76" s="10">
        <v>1.629785546038E12</v>
      </c>
      <c r="AO76" s="8" t="b">
        <f t="shared" si="9"/>
        <v>1</v>
      </c>
      <c r="AP76" s="9" t="s">
        <v>218</v>
      </c>
      <c r="AQ76" s="8">
        <v>1114.0</v>
      </c>
      <c r="AR76" s="8" t="s">
        <v>2330</v>
      </c>
      <c r="AS76" s="10">
        <v>1.629786166248E12</v>
      </c>
    </row>
    <row r="77">
      <c r="A77" s="8" t="b">
        <f t="shared" si="1"/>
        <v>1</v>
      </c>
      <c r="B77" s="9" t="s">
        <v>60</v>
      </c>
      <c r="C77" s="8">
        <v>234.0</v>
      </c>
      <c r="D77" s="8" t="s">
        <v>2328</v>
      </c>
      <c r="E77" s="10">
        <v>1.629776241414E12</v>
      </c>
      <c r="F77" s="8" t="b">
        <f t="shared" si="2"/>
        <v>1</v>
      </c>
      <c r="G77" s="9" t="s">
        <v>142</v>
      </c>
      <c r="H77" s="8">
        <v>777.0</v>
      </c>
      <c r="I77" s="8" t="s">
        <v>2331</v>
      </c>
      <c r="J77" s="10">
        <v>1.629776738315E12</v>
      </c>
      <c r="O77" s="13"/>
      <c r="T77" s="13"/>
      <c r="Y77" s="13"/>
      <c r="Z77" s="8" t="b">
        <f t="shared" si="6"/>
        <v>1</v>
      </c>
      <c r="AA77" s="9" t="s">
        <v>97</v>
      </c>
      <c r="AB77" s="8">
        <v>1783.0</v>
      </c>
      <c r="AC77" s="8" t="s">
        <v>2332</v>
      </c>
      <c r="AD77" s="10">
        <v>1.629782621241E12</v>
      </c>
      <c r="AI77" s="13"/>
      <c r="AJ77" s="8" t="b">
        <f t="shared" si="8"/>
        <v>1</v>
      </c>
      <c r="AK77" s="9" t="s">
        <v>142</v>
      </c>
      <c r="AL77" s="8">
        <v>334.0</v>
      </c>
      <c r="AM77" s="8" t="s">
        <v>2329</v>
      </c>
      <c r="AN77" s="10">
        <v>1.629785546372E12</v>
      </c>
      <c r="AO77" s="8" t="b">
        <f t="shared" si="9"/>
        <v>1</v>
      </c>
      <c r="AP77" s="9" t="s">
        <v>145</v>
      </c>
      <c r="AQ77" s="8">
        <v>275.0</v>
      </c>
      <c r="AR77" s="8" t="s">
        <v>2330</v>
      </c>
      <c r="AS77" s="10">
        <v>1.629786166533E12</v>
      </c>
    </row>
    <row r="78">
      <c r="A78" s="8" t="b">
        <f t="shared" si="1"/>
        <v>1</v>
      </c>
      <c r="B78" s="9" t="s">
        <v>47</v>
      </c>
      <c r="C78" s="8">
        <v>272.0</v>
      </c>
      <c r="D78" s="8" t="s">
        <v>2328</v>
      </c>
      <c r="E78" s="10">
        <v>1.629776241686E12</v>
      </c>
      <c r="F78" s="8" t="b">
        <f t="shared" si="2"/>
        <v>1</v>
      </c>
      <c r="G78" s="9" t="s">
        <v>146</v>
      </c>
      <c r="H78" s="8">
        <v>288.0</v>
      </c>
      <c r="I78" s="8" t="s">
        <v>2331</v>
      </c>
      <c r="J78" s="10">
        <v>1.629776738612E12</v>
      </c>
      <c r="O78" s="13"/>
      <c r="T78" s="13"/>
      <c r="Y78" s="13"/>
      <c r="Z78" s="8" t="b">
        <f t="shared" si="6"/>
        <v>1</v>
      </c>
      <c r="AA78" s="9" t="s">
        <v>60</v>
      </c>
      <c r="AB78" s="8">
        <v>208.0</v>
      </c>
      <c r="AC78" s="8" t="s">
        <v>2332</v>
      </c>
      <c r="AD78" s="10">
        <v>1.629782621455E12</v>
      </c>
      <c r="AI78" s="13"/>
      <c r="AJ78" s="8" t="b">
        <f t="shared" si="8"/>
        <v>1</v>
      </c>
      <c r="AK78" s="9" t="s">
        <v>188</v>
      </c>
      <c r="AL78" s="8">
        <v>298.0</v>
      </c>
      <c r="AM78" s="8" t="s">
        <v>2329</v>
      </c>
      <c r="AN78" s="10">
        <v>1.629785546671E12</v>
      </c>
      <c r="AO78" s="8" t="b">
        <f t="shared" si="9"/>
        <v>1</v>
      </c>
      <c r="AP78" s="9" t="s">
        <v>188</v>
      </c>
      <c r="AQ78" s="8">
        <v>107.0</v>
      </c>
      <c r="AR78" s="8" t="s">
        <v>2330</v>
      </c>
      <c r="AS78" s="10">
        <v>1.629786166631E12</v>
      </c>
    </row>
    <row r="79">
      <c r="A79" s="8" t="b">
        <f t="shared" si="1"/>
        <v>1</v>
      </c>
      <c r="B79" s="9" t="s">
        <v>60</v>
      </c>
      <c r="C79" s="8">
        <v>827.0</v>
      </c>
      <c r="D79" s="8" t="s">
        <v>2333</v>
      </c>
      <c r="E79" s="10">
        <v>1.629776242528E12</v>
      </c>
      <c r="F79" s="8" t="b">
        <f t="shared" si="2"/>
        <v>1</v>
      </c>
      <c r="G79" s="9" t="s">
        <v>47</v>
      </c>
      <c r="H79" s="8">
        <v>591.0</v>
      </c>
      <c r="I79" s="8" t="s">
        <v>2334</v>
      </c>
      <c r="J79" s="10">
        <v>1.629776739191E12</v>
      </c>
      <c r="O79" s="13"/>
      <c r="T79" s="13"/>
      <c r="Y79" s="13"/>
      <c r="Z79" s="8" t="b">
        <f t="shared" si="6"/>
        <v>1</v>
      </c>
      <c r="AA79" s="9" t="s">
        <v>47</v>
      </c>
      <c r="AB79" s="8">
        <v>206.0</v>
      </c>
      <c r="AC79" s="8" t="s">
        <v>2332</v>
      </c>
      <c r="AD79" s="10">
        <v>1.629782621655E12</v>
      </c>
      <c r="AI79" s="13"/>
      <c r="AJ79" s="8" t="b">
        <f t="shared" si="8"/>
        <v>1</v>
      </c>
      <c r="AK79" s="9" t="s">
        <v>47</v>
      </c>
      <c r="AL79" s="8">
        <v>551.0</v>
      </c>
      <c r="AM79" s="8" t="s">
        <v>2335</v>
      </c>
      <c r="AN79" s="10">
        <v>1.629785547218E12</v>
      </c>
      <c r="AO79" s="8" t="b">
        <f t="shared" si="9"/>
        <v>1</v>
      </c>
      <c r="AP79" s="9" t="s">
        <v>233</v>
      </c>
      <c r="AQ79" s="8">
        <v>350.0</v>
      </c>
      <c r="AR79" s="8" t="s">
        <v>2330</v>
      </c>
      <c r="AS79" s="10">
        <v>1.62978616698E12</v>
      </c>
    </row>
    <row r="80">
      <c r="A80" s="8" t="b">
        <f t="shared" si="1"/>
        <v>1</v>
      </c>
      <c r="B80" s="9" t="s">
        <v>97</v>
      </c>
      <c r="C80" s="8">
        <v>157.0</v>
      </c>
      <c r="D80" s="8" t="s">
        <v>2333</v>
      </c>
      <c r="E80" s="10">
        <v>1.629776242668E12</v>
      </c>
      <c r="F80" s="8" t="b">
        <f t="shared" si="2"/>
        <v>1</v>
      </c>
      <c r="G80" s="9" t="s">
        <v>106</v>
      </c>
      <c r="H80" s="8">
        <v>759.0</v>
      </c>
      <c r="I80" s="8" t="s">
        <v>2334</v>
      </c>
      <c r="J80" s="10">
        <v>1.629776739951E12</v>
      </c>
      <c r="O80" s="13"/>
      <c r="T80" s="13"/>
      <c r="Y80" s="13"/>
      <c r="Z80" s="8" t="b">
        <f t="shared" si="6"/>
        <v>1</v>
      </c>
      <c r="AA80" s="9" t="s">
        <v>170</v>
      </c>
      <c r="AB80" s="8">
        <v>1524.0</v>
      </c>
      <c r="AC80" s="8" t="s">
        <v>2336</v>
      </c>
      <c r="AD80" s="10">
        <v>1.629782623179E12</v>
      </c>
      <c r="AI80" s="13"/>
      <c r="AJ80" s="8" t="b">
        <f t="shared" si="8"/>
        <v>1</v>
      </c>
      <c r="AK80" s="9" t="s">
        <v>97</v>
      </c>
      <c r="AL80" s="8">
        <v>575.0</v>
      </c>
      <c r="AM80" s="8" t="s">
        <v>2335</v>
      </c>
      <c r="AN80" s="10">
        <v>1.629785547793E12</v>
      </c>
      <c r="AO80" s="8" t="b">
        <f t="shared" si="9"/>
        <v>1</v>
      </c>
      <c r="AP80" s="9" t="s">
        <v>233</v>
      </c>
      <c r="AQ80" s="8">
        <v>1704.0</v>
      </c>
      <c r="AR80" s="8" t="s">
        <v>2337</v>
      </c>
      <c r="AS80" s="10">
        <v>1.629786168688E12</v>
      </c>
    </row>
    <row r="81">
      <c r="A81" s="8" t="b">
        <f t="shared" si="1"/>
        <v>1</v>
      </c>
      <c r="B81" s="9" t="s">
        <v>47</v>
      </c>
      <c r="C81" s="8">
        <v>126.0</v>
      </c>
      <c r="D81" s="8" t="s">
        <v>2333</v>
      </c>
      <c r="E81" s="10">
        <v>1.629776242794E12</v>
      </c>
      <c r="F81" s="8" t="b">
        <f t="shared" si="2"/>
        <v>1</v>
      </c>
      <c r="G81" s="9" t="s">
        <v>37</v>
      </c>
      <c r="H81" s="8">
        <v>302.0</v>
      </c>
      <c r="I81" s="8" t="s">
        <v>2338</v>
      </c>
      <c r="J81" s="10">
        <v>1.629776740253E12</v>
      </c>
      <c r="O81" s="13"/>
      <c r="T81" s="13"/>
      <c r="Y81" s="13"/>
      <c r="Z81" s="8" t="b">
        <f t="shared" si="6"/>
        <v>1</v>
      </c>
      <c r="AA81" s="9" t="s">
        <v>218</v>
      </c>
      <c r="AB81" s="8">
        <v>1418.0</v>
      </c>
      <c r="AC81" s="8" t="s">
        <v>2339</v>
      </c>
      <c r="AD81" s="10">
        <v>1.6297826246E12</v>
      </c>
      <c r="AI81" s="13"/>
      <c r="AJ81" s="8" t="b">
        <f t="shared" si="8"/>
        <v>1</v>
      </c>
      <c r="AK81" s="9" t="s">
        <v>63</v>
      </c>
      <c r="AL81" s="8">
        <v>183.0</v>
      </c>
      <c r="AM81" s="8" t="s">
        <v>2335</v>
      </c>
      <c r="AN81" s="10">
        <v>1.629785547978E12</v>
      </c>
      <c r="AO81" s="8" t="b">
        <f t="shared" si="9"/>
        <v>1</v>
      </c>
      <c r="AP81" s="9" t="s">
        <v>233</v>
      </c>
      <c r="AQ81" s="8">
        <v>314.0</v>
      </c>
      <c r="AR81" s="8" t="s">
        <v>2340</v>
      </c>
      <c r="AS81" s="10">
        <v>1.629786169013E12</v>
      </c>
    </row>
    <row r="82">
      <c r="A82" s="8" t="b">
        <f t="shared" si="1"/>
        <v>1</v>
      </c>
      <c r="B82" s="9" t="s">
        <v>195</v>
      </c>
      <c r="C82" s="8">
        <v>282.0</v>
      </c>
      <c r="D82" s="8" t="s">
        <v>2341</v>
      </c>
      <c r="E82" s="10">
        <v>1.629776243075E12</v>
      </c>
      <c r="F82" s="8" t="b">
        <f t="shared" si="2"/>
        <v>1</v>
      </c>
      <c r="G82" s="9" t="s">
        <v>47</v>
      </c>
      <c r="H82" s="8">
        <v>273.0</v>
      </c>
      <c r="I82" s="8" t="s">
        <v>2338</v>
      </c>
      <c r="J82" s="10">
        <v>1.629776740524E12</v>
      </c>
      <c r="O82" s="13"/>
      <c r="T82" s="13"/>
      <c r="Y82" s="13"/>
      <c r="Z82" s="8" t="b">
        <f t="shared" si="6"/>
        <v>1</v>
      </c>
      <c r="AA82" s="9" t="s">
        <v>145</v>
      </c>
      <c r="AB82" s="8">
        <v>257.0</v>
      </c>
      <c r="AC82" s="8" t="s">
        <v>2339</v>
      </c>
      <c r="AD82" s="10">
        <v>1.629782624856E12</v>
      </c>
      <c r="AI82" s="13"/>
      <c r="AJ82" s="8" t="b">
        <f t="shared" si="8"/>
        <v>1</v>
      </c>
      <c r="AK82" s="9" t="s">
        <v>47</v>
      </c>
      <c r="AL82" s="8">
        <v>205.0</v>
      </c>
      <c r="AM82" s="8" t="s">
        <v>2342</v>
      </c>
      <c r="AN82" s="10">
        <v>1.629785548184E12</v>
      </c>
      <c r="AO82" s="8" t="b">
        <f t="shared" si="9"/>
        <v>1</v>
      </c>
      <c r="AP82" s="9" t="s">
        <v>233</v>
      </c>
      <c r="AQ82" s="8">
        <v>858.0</v>
      </c>
      <c r="AR82" s="8" t="s">
        <v>2340</v>
      </c>
      <c r="AS82" s="10">
        <v>1.629786169857E12</v>
      </c>
    </row>
    <row r="83">
      <c r="A83" s="8" t="b">
        <f t="shared" si="1"/>
        <v>1</v>
      </c>
      <c r="B83" s="9" t="s">
        <v>62</v>
      </c>
      <c r="C83" s="8">
        <v>186.0</v>
      </c>
      <c r="D83" s="8" t="s">
        <v>2341</v>
      </c>
      <c r="E83" s="10">
        <v>1.62977624326E12</v>
      </c>
      <c r="F83" s="8" t="b">
        <f t="shared" si="2"/>
        <v>1</v>
      </c>
      <c r="G83" s="9" t="s">
        <v>170</v>
      </c>
      <c r="H83" s="8">
        <v>2614.0</v>
      </c>
      <c r="I83" s="8" t="s">
        <v>2343</v>
      </c>
      <c r="J83" s="10">
        <v>1.629776743141E12</v>
      </c>
      <c r="O83" s="13"/>
      <c r="T83" s="13"/>
      <c r="Y83" s="13"/>
      <c r="Z83" s="8" t="b">
        <f t="shared" si="6"/>
        <v>1</v>
      </c>
      <c r="AA83" s="9" t="s">
        <v>188</v>
      </c>
      <c r="AB83" s="8">
        <v>104.0</v>
      </c>
      <c r="AC83" s="8" t="s">
        <v>2339</v>
      </c>
      <c r="AD83" s="10">
        <v>1.629782624963E12</v>
      </c>
      <c r="AI83" s="13"/>
      <c r="AJ83" s="8" t="b">
        <f t="shared" si="8"/>
        <v>1</v>
      </c>
      <c r="AK83" s="9" t="s">
        <v>63</v>
      </c>
      <c r="AL83" s="8">
        <v>449.0</v>
      </c>
      <c r="AM83" s="8" t="s">
        <v>2342</v>
      </c>
      <c r="AN83" s="10">
        <v>1.629785548632E12</v>
      </c>
      <c r="AO83" s="8" t="b">
        <f t="shared" si="9"/>
        <v>1</v>
      </c>
      <c r="AP83" s="9" t="s">
        <v>233</v>
      </c>
      <c r="AQ83" s="8">
        <v>97.0</v>
      </c>
      <c r="AR83" s="8" t="s">
        <v>2340</v>
      </c>
      <c r="AS83" s="10">
        <v>1.629786169951E12</v>
      </c>
    </row>
    <row r="84">
      <c r="A84" s="8" t="b">
        <f t="shared" si="1"/>
        <v>1</v>
      </c>
      <c r="B84" s="9" t="s">
        <v>47</v>
      </c>
      <c r="C84" s="8">
        <v>180.0</v>
      </c>
      <c r="D84" s="8" t="s">
        <v>2341</v>
      </c>
      <c r="E84" s="10">
        <v>1.629776243449E12</v>
      </c>
      <c r="F84" s="8" t="b">
        <f t="shared" si="2"/>
        <v>1</v>
      </c>
      <c r="G84" s="9" t="s">
        <v>176</v>
      </c>
      <c r="H84" s="8">
        <v>1331.0</v>
      </c>
      <c r="I84" s="8" t="s">
        <v>2344</v>
      </c>
      <c r="J84" s="10">
        <v>1.62977674447E12</v>
      </c>
      <c r="O84" s="13"/>
      <c r="T84" s="13"/>
      <c r="Y84" s="13"/>
      <c r="Z84" s="8" t="b">
        <f t="shared" si="6"/>
        <v>1</v>
      </c>
      <c r="AA84" s="9" t="s">
        <v>233</v>
      </c>
      <c r="AB84" s="8">
        <v>312.0</v>
      </c>
      <c r="AC84" s="8" t="s">
        <v>2345</v>
      </c>
      <c r="AD84" s="10">
        <v>1.629782625272E12</v>
      </c>
      <c r="AI84" s="13"/>
      <c r="AJ84" s="8" t="b">
        <f t="shared" si="8"/>
        <v>1</v>
      </c>
      <c r="AK84" s="9" t="s">
        <v>97</v>
      </c>
      <c r="AL84" s="8">
        <v>133.0</v>
      </c>
      <c r="AM84" s="8" t="s">
        <v>2342</v>
      </c>
      <c r="AN84" s="10">
        <v>1.629785548765E12</v>
      </c>
      <c r="AO84" s="8" t="b">
        <f t="shared" si="9"/>
        <v>1</v>
      </c>
      <c r="AP84" s="9" t="s">
        <v>233</v>
      </c>
      <c r="AQ84" s="8">
        <v>110.0</v>
      </c>
      <c r="AR84" s="8" t="s">
        <v>2346</v>
      </c>
      <c r="AS84" s="10">
        <v>1.629786170066E12</v>
      </c>
    </row>
    <row r="85">
      <c r="A85" s="8" t="b">
        <f t="shared" si="1"/>
        <v>1</v>
      </c>
      <c r="B85" s="9" t="s">
        <v>97</v>
      </c>
      <c r="C85" s="8">
        <v>187.0</v>
      </c>
      <c r="D85" s="8" t="s">
        <v>2341</v>
      </c>
      <c r="E85" s="10">
        <v>1.629776243628E12</v>
      </c>
      <c r="F85" s="8" t="b">
        <f t="shared" si="2"/>
        <v>1</v>
      </c>
      <c r="G85" s="9" t="s">
        <v>142</v>
      </c>
      <c r="H85" s="8">
        <v>928.0</v>
      </c>
      <c r="I85" s="8" t="s">
        <v>2347</v>
      </c>
      <c r="J85" s="10">
        <v>1.6297767454E12</v>
      </c>
      <c r="O85" s="13"/>
      <c r="T85" s="13"/>
      <c r="Y85" s="13"/>
      <c r="AD85" s="13"/>
      <c r="AI85" s="13"/>
      <c r="AJ85" s="8" t="b">
        <f t="shared" si="8"/>
        <v>1</v>
      </c>
      <c r="AK85" s="9" t="s">
        <v>60</v>
      </c>
      <c r="AL85" s="8">
        <v>234.0</v>
      </c>
      <c r="AM85" s="8" t="s">
        <v>2348</v>
      </c>
      <c r="AN85" s="10">
        <v>1.629785549001E12</v>
      </c>
      <c r="AO85" s="8" t="b">
        <f t="shared" si="9"/>
        <v>1</v>
      </c>
      <c r="AP85" s="9" t="s">
        <v>233</v>
      </c>
      <c r="AQ85" s="8">
        <v>100.0</v>
      </c>
      <c r="AR85" s="8" t="s">
        <v>2346</v>
      </c>
      <c r="AS85" s="10">
        <v>1.629786170164E12</v>
      </c>
    </row>
    <row r="86">
      <c r="A86" s="8" t="b">
        <f t="shared" si="1"/>
        <v>1</v>
      </c>
      <c r="B86" s="9" t="s">
        <v>60</v>
      </c>
      <c r="C86" s="8">
        <v>182.0</v>
      </c>
      <c r="D86" s="8" t="s">
        <v>2341</v>
      </c>
      <c r="E86" s="10">
        <v>1.629776243811E12</v>
      </c>
      <c r="F86" s="8" t="b">
        <f t="shared" si="2"/>
        <v>1</v>
      </c>
      <c r="G86" s="9" t="s">
        <v>188</v>
      </c>
      <c r="H86" s="8">
        <v>222.0</v>
      </c>
      <c r="I86" s="8" t="s">
        <v>2347</v>
      </c>
      <c r="J86" s="10">
        <v>1.629776745622E12</v>
      </c>
      <c r="O86" s="13"/>
      <c r="T86" s="13"/>
      <c r="Y86" s="13"/>
      <c r="AD86" s="13"/>
      <c r="AI86" s="13"/>
      <c r="AJ86" s="8" t="b">
        <f t="shared" si="8"/>
        <v>1</v>
      </c>
      <c r="AK86" s="9" t="s">
        <v>47</v>
      </c>
      <c r="AL86" s="8">
        <v>156.0</v>
      </c>
      <c r="AM86" s="8" t="s">
        <v>2348</v>
      </c>
      <c r="AN86" s="10">
        <v>1.62978554917E12</v>
      </c>
      <c r="AO86" s="8" t="b">
        <f t="shared" si="9"/>
        <v>1</v>
      </c>
      <c r="AP86" s="9" t="s">
        <v>233</v>
      </c>
      <c r="AQ86" s="8">
        <v>251.0</v>
      </c>
      <c r="AR86" s="8" t="s">
        <v>2346</v>
      </c>
      <c r="AS86" s="10">
        <v>1.629786170414E12</v>
      </c>
    </row>
    <row r="87">
      <c r="A87" s="8" t="b">
        <f t="shared" si="1"/>
        <v>1</v>
      </c>
      <c r="B87" s="9" t="s">
        <v>47</v>
      </c>
      <c r="C87" s="8">
        <v>217.0</v>
      </c>
      <c r="D87" s="8" t="s">
        <v>2349</v>
      </c>
      <c r="E87" s="10">
        <v>1.629776244028E12</v>
      </c>
      <c r="F87" s="8" t="b">
        <f t="shared" si="2"/>
        <v>1</v>
      </c>
      <c r="G87" s="9" t="s">
        <v>47</v>
      </c>
      <c r="H87" s="8">
        <v>746.0</v>
      </c>
      <c r="I87" s="8" t="s">
        <v>2350</v>
      </c>
      <c r="J87" s="10">
        <v>1.629776746366E12</v>
      </c>
      <c r="O87" s="13"/>
      <c r="T87" s="13"/>
      <c r="Y87" s="13"/>
      <c r="AD87" s="13"/>
      <c r="AI87" s="13"/>
      <c r="AJ87" s="8" t="b">
        <f t="shared" si="8"/>
        <v>1</v>
      </c>
      <c r="AK87" s="9" t="s">
        <v>153</v>
      </c>
      <c r="AL87" s="8">
        <v>3909.0</v>
      </c>
      <c r="AM87" s="8" t="s">
        <v>2351</v>
      </c>
      <c r="AN87" s="10">
        <v>1.629785553064E12</v>
      </c>
      <c r="AO87" s="8" t="b">
        <f t="shared" si="9"/>
        <v>1</v>
      </c>
      <c r="AP87" s="9" t="s">
        <v>233</v>
      </c>
      <c r="AQ87" s="8">
        <v>412.0</v>
      </c>
      <c r="AR87" s="8" t="s">
        <v>2346</v>
      </c>
      <c r="AS87" s="10">
        <v>1.629786170826E12</v>
      </c>
    </row>
    <row r="88">
      <c r="A88" s="8" t="b">
        <f t="shared" si="1"/>
        <v>1</v>
      </c>
      <c r="B88" s="9" t="s">
        <v>153</v>
      </c>
      <c r="C88" s="8">
        <v>2531.0</v>
      </c>
      <c r="D88" s="8" t="s">
        <v>2352</v>
      </c>
      <c r="E88" s="10">
        <v>1.629776246575E12</v>
      </c>
      <c r="F88" s="8" t="b">
        <f t="shared" si="2"/>
        <v>1</v>
      </c>
      <c r="G88" s="9" t="s">
        <v>97</v>
      </c>
      <c r="H88" s="8">
        <v>1300.0</v>
      </c>
      <c r="I88" s="8" t="s">
        <v>2353</v>
      </c>
      <c r="J88" s="10">
        <v>1.629776747666E12</v>
      </c>
      <c r="O88" s="13"/>
      <c r="T88" s="13"/>
      <c r="Y88" s="13"/>
      <c r="AD88" s="13"/>
      <c r="AI88" s="13"/>
      <c r="AJ88" s="8" t="b">
        <f t="shared" si="8"/>
        <v>1</v>
      </c>
      <c r="AK88" s="9" t="s">
        <v>218</v>
      </c>
      <c r="AL88" s="8">
        <v>2746.0</v>
      </c>
      <c r="AM88" s="8" t="s">
        <v>2354</v>
      </c>
      <c r="AN88" s="10">
        <v>1.629785555813E12</v>
      </c>
      <c r="AO88" s="8" t="b">
        <f t="shared" si="9"/>
        <v>1</v>
      </c>
      <c r="AP88" s="9" t="s">
        <v>233</v>
      </c>
      <c r="AQ88" s="8">
        <v>132.0</v>
      </c>
      <c r="AR88" s="8" t="s">
        <v>2346</v>
      </c>
      <c r="AS88" s="10">
        <v>1.629786170957E12</v>
      </c>
    </row>
    <row r="89">
      <c r="A89" s="8" t="b">
        <f t="shared" si="1"/>
        <v>1</v>
      </c>
      <c r="B89" s="9" t="s">
        <v>218</v>
      </c>
      <c r="C89" s="8">
        <v>1139.0</v>
      </c>
      <c r="D89" s="8" t="s">
        <v>2355</v>
      </c>
      <c r="E89" s="10">
        <v>1.629776247714E12</v>
      </c>
      <c r="F89" s="8" t="b">
        <f t="shared" si="2"/>
        <v>1</v>
      </c>
      <c r="G89" s="9" t="s">
        <v>47</v>
      </c>
      <c r="H89" s="8">
        <v>353.0</v>
      </c>
      <c r="I89" s="8" t="s">
        <v>2356</v>
      </c>
      <c r="J89" s="10">
        <v>1.629776748021E12</v>
      </c>
      <c r="O89" s="13"/>
      <c r="T89" s="13"/>
      <c r="Y89" s="13"/>
      <c r="AD89" s="13"/>
      <c r="AI89" s="13"/>
      <c r="AJ89" s="8" t="b">
        <f t="shared" si="8"/>
        <v>1</v>
      </c>
      <c r="AK89" s="9" t="s">
        <v>151</v>
      </c>
      <c r="AL89" s="8">
        <v>266.0</v>
      </c>
      <c r="AM89" s="8" t="s">
        <v>2357</v>
      </c>
      <c r="AN89" s="10">
        <v>1.629785556085E12</v>
      </c>
      <c r="AO89" s="8" t="b">
        <f t="shared" si="9"/>
        <v>1</v>
      </c>
      <c r="AP89" s="9" t="s">
        <v>233</v>
      </c>
      <c r="AQ89" s="8">
        <v>385.0</v>
      </c>
      <c r="AR89" s="8" t="s">
        <v>2358</v>
      </c>
      <c r="AS89" s="10">
        <v>1.629786171341E12</v>
      </c>
    </row>
    <row r="90">
      <c r="A90" s="8" t="b">
        <f t="shared" si="1"/>
        <v>1</v>
      </c>
      <c r="B90" s="9" t="s">
        <v>151</v>
      </c>
      <c r="C90" s="8">
        <v>321.0</v>
      </c>
      <c r="D90" s="8" t="s">
        <v>2359</v>
      </c>
      <c r="E90" s="10">
        <v>1.629776248016E12</v>
      </c>
      <c r="F90" s="8" t="b">
        <f t="shared" si="2"/>
        <v>1</v>
      </c>
      <c r="G90" s="9" t="s">
        <v>195</v>
      </c>
      <c r="H90" s="8">
        <v>321.0</v>
      </c>
      <c r="I90" s="8" t="s">
        <v>2356</v>
      </c>
      <c r="J90" s="10">
        <v>1.629776748355E12</v>
      </c>
      <c r="O90" s="13"/>
      <c r="T90" s="13"/>
      <c r="Y90" s="13"/>
      <c r="AD90" s="13"/>
      <c r="AI90" s="13"/>
      <c r="AJ90" s="8" t="b">
        <f t="shared" si="8"/>
        <v>1</v>
      </c>
      <c r="AK90" s="9" t="s">
        <v>188</v>
      </c>
      <c r="AL90" s="8">
        <v>78.0</v>
      </c>
      <c r="AM90" s="8" t="s">
        <v>2357</v>
      </c>
      <c r="AN90" s="10">
        <v>1.629785556157E12</v>
      </c>
      <c r="AO90" s="8" t="b">
        <f t="shared" si="9"/>
        <v>1</v>
      </c>
      <c r="AP90" s="9" t="s">
        <v>233</v>
      </c>
      <c r="AQ90" s="8">
        <v>159.0</v>
      </c>
      <c r="AR90" s="8" t="s">
        <v>2358</v>
      </c>
      <c r="AS90" s="10">
        <v>1.629786171503E12</v>
      </c>
    </row>
    <row r="91">
      <c r="A91" s="8" t="b">
        <f t="shared" si="1"/>
        <v>1</v>
      </c>
      <c r="B91" s="9" t="s">
        <v>188</v>
      </c>
      <c r="C91" s="8">
        <v>107.0</v>
      </c>
      <c r="D91" s="8" t="s">
        <v>2359</v>
      </c>
      <c r="E91" s="10">
        <v>1.62977624813E12</v>
      </c>
      <c r="F91" s="8" t="b">
        <f t="shared" si="2"/>
        <v>1</v>
      </c>
      <c r="G91" s="9" t="s">
        <v>62</v>
      </c>
      <c r="H91" s="8">
        <v>211.0</v>
      </c>
      <c r="I91" s="8" t="s">
        <v>2356</v>
      </c>
      <c r="J91" s="10">
        <v>1.629776748566E12</v>
      </c>
      <c r="O91" s="13"/>
      <c r="T91" s="13"/>
      <c r="Y91" s="13"/>
      <c r="AD91" s="13"/>
      <c r="AI91" s="13"/>
      <c r="AJ91" s="8" t="b">
        <f t="shared" si="8"/>
        <v>1</v>
      </c>
      <c r="AK91" s="9" t="s">
        <v>233</v>
      </c>
      <c r="AL91" s="8">
        <v>292.0</v>
      </c>
      <c r="AM91" s="8" t="s">
        <v>2357</v>
      </c>
      <c r="AN91" s="10">
        <v>1.629785556458E12</v>
      </c>
      <c r="AS91" s="13"/>
    </row>
    <row r="92">
      <c r="A92" s="8" t="b">
        <f t="shared" si="1"/>
        <v>1</v>
      </c>
      <c r="B92" s="9" t="s">
        <v>233</v>
      </c>
      <c r="C92" s="8">
        <v>680.0</v>
      </c>
      <c r="D92" s="8" t="s">
        <v>2359</v>
      </c>
      <c r="E92" s="10">
        <v>1.629776248808E12</v>
      </c>
      <c r="F92" s="8" t="b">
        <f t="shared" si="2"/>
        <v>1</v>
      </c>
      <c r="G92" s="9" t="s">
        <v>47</v>
      </c>
      <c r="H92" s="8">
        <v>196.0</v>
      </c>
      <c r="I92" s="8" t="s">
        <v>2356</v>
      </c>
      <c r="J92" s="10">
        <v>1.629776748753E12</v>
      </c>
      <c r="O92" s="13"/>
      <c r="T92" s="13"/>
      <c r="Y92" s="13"/>
      <c r="AD92" s="13"/>
      <c r="AI92" s="13"/>
      <c r="AN92" s="13"/>
      <c r="AS92" s="13"/>
    </row>
    <row r="93">
      <c r="E93" s="13"/>
      <c r="F93" s="8" t="b">
        <f t="shared" si="2"/>
        <v>1</v>
      </c>
      <c r="G93" s="9" t="s">
        <v>97</v>
      </c>
      <c r="H93" s="8">
        <v>206.0</v>
      </c>
      <c r="I93" s="8" t="s">
        <v>2356</v>
      </c>
      <c r="J93" s="10">
        <v>1.629776748968E12</v>
      </c>
      <c r="O93" s="13"/>
      <c r="T93" s="13"/>
      <c r="Y93" s="13"/>
      <c r="AD93" s="13"/>
      <c r="AI93" s="13"/>
      <c r="AN93" s="13"/>
      <c r="AS93" s="13"/>
    </row>
    <row r="94">
      <c r="E94" s="13"/>
      <c r="F94" s="8" t="b">
        <f t="shared" si="2"/>
        <v>1</v>
      </c>
      <c r="G94" s="9" t="s">
        <v>60</v>
      </c>
      <c r="H94" s="8">
        <v>177.0</v>
      </c>
      <c r="I94" s="8" t="s">
        <v>2360</v>
      </c>
      <c r="J94" s="10">
        <v>1.629776749127E12</v>
      </c>
      <c r="O94" s="13"/>
      <c r="T94" s="13"/>
      <c r="Y94" s="13"/>
      <c r="AD94" s="13"/>
      <c r="AI94" s="13"/>
      <c r="AN94" s="13"/>
      <c r="AS94" s="13"/>
    </row>
    <row r="95">
      <c r="E95" s="13"/>
      <c r="F95" s="8" t="b">
        <f t="shared" si="2"/>
        <v>1</v>
      </c>
      <c r="G95" s="9" t="s">
        <v>47</v>
      </c>
      <c r="H95" s="8">
        <v>246.0</v>
      </c>
      <c r="I95" s="8" t="s">
        <v>2360</v>
      </c>
      <c r="J95" s="10">
        <v>1.629776749375E12</v>
      </c>
      <c r="O95" s="13"/>
      <c r="T95" s="13"/>
      <c r="Y95" s="13"/>
      <c r="AD95" s="13"/>
      <c r="AI95" s="13"/>
      <c r="AN95" s="13"/>
      <c r="AS95" s="13"/>
    </row>
    <row r="96">
      <c r="E96" s="13"/>
      <c r="F96" s="8" t="b">
        <f t="shared" si="2"/>
        <v>1</v>
      </c>
      <c r="G96" s="9" t="s">
        <v>153</v>
      </c>
      <c r="H96" s="8">
        <v>1974.0</v>
      </c>
      <c r="I96" s="8" t="s">
        <v>2361</v>
      </c>
      <c r="J96" s="10">
        <v>1.629776751364E12</v>
      </c>
      <c r="O96" s="13"/>
      <c r="T96" s="13"/>
      <c r="Y96" s="13"/>
      <c r="AD96" s="13"/>
      <c r="AI96" s="13"/>
      <c r="AN96" s="13"/>
      <c r="AS96" s="13"/>
    </row>
    <row r="97">
      <c r="E97" s="13"/>
      <c r="F97" s="8" t="b">
        <f t="shared" si="2"/>
        <v>1</v>
      </c>
      <c r="G97" s="9" t="s">
        <v>47</v>
      </c>
      <c r="H97" s="8">
        <v>390.0</v>
      </c>
      <c r="I97" s="8" t="s">
        <v>2361</v>
      </c>
      <c r="J97" s="10">
        <v>1.629776751741E12</v>
      </c>
      <c r="O97" s="13"/>
      <c r="T97" s="13"/>
      <c r="Y97" s="13"/>
      <c r="AD97" s="13"/>
      <c r="AI97" s="13"/>
      <c r="AN97" s="13"/>
      <c r="AS97" s="13"/>
    </row>
    <row r="98">
      <c r="E98" s="13"/>
      <c r="F98" s="8" t="b">
        <f t="shared" si="2"/>
        <v>1</v>
      </c>
      <c r="G98" s="9" t="s">
        <v>220</v>
      </c>
      <c r="H98" s="8">
        <v>252.0</v>
      </c>
      <c r="I98" s="8" t="s">
        <v>2361</v>
      </c>
      <c r="J98" s="10">
        <v>1.629776751992E12</v>
      </c>
      <c r="O98" s="13"/>
      <c r="T98" s="13"/>
      <c r="Y98" s="13"/>
      <c r="AD98" s="13"/>
      <c r="AI98" s="13"/>
      <c r="AN98" s="13"/>
      <c r="AS98" s="13"/>
    </row>
    <row r="99">
      <c r="E99" s="13"/>
      <c r="F99" s="8" t="b">
        <f t="shared" si="2"/>
        <v>1</v>
      </c>
      <c r="G99" s="9" t="s">
        <v>218</v>
      </c>
      <c r="H99" s="8">
        <v>1884.0</v>
      </c>
      <c r="I99" s="8" t="s">
        <v>2362</v>
      </c>
      <c r="J99" s="10">
        <v>1.629776753876E12</v>
      </c>
      <c r="O99" s="13"/>
      <c r="T99" s="13"/>
      <c r="Y99" s="13"/>
      <c r="AD99" s="13"/>
      <c r="AI99" s="13"/>
      <c r="AN99" s="13"/>
      <c r="AS99" s="13"/>
    </row>
    <row r="100">
      <c r="E100" s="13"/>
      <c r="F100" s="8" t="b">
        <f t="shared" si="2"/>
        <v>1</v>
      </c>
      <c r="G100" s="9" t="s">
        <v>145</v>
      </c>
      <c r="H100" s="8">
        <v>256.0</v>
      </c>
      <c r="I100" s="8" t="s">
        <v>2363</v>
      </c>
      <c r="J100" s="10">
        <v>1.629776754141E12</v>
      </c>
      <c r="O100" s="13"/>
      <c r="T100" s="13"/>
      <c r="Y100" s="13"/>
      <c r="AD100" s="13"/>
      <c r="AI100" s="13"/>
      <c r="AS100" s="13"/>
    </row>
    <row r="101">
      <c r="E101" s="13"/>
      <c r="F101" s="8" t="b">
        <f t="shared" si="2"/>
        <v>1</v>
      </c>
      <c r="G101" s="9" t="s">
        <v>188</v>
      </c>
      <c r="H101" s="8">
        <v>222.0</v>
      </c>
      <c r="I101" s="8" t="s">
        <v>2363</v>
      </c>
      <c r="J101" s="10">
        <v>1.629776754356E12</v>
      </c>
      <c r="O101" s="13"/>
      <c r="T101" s="13"/>
      <c r="Y101" s="13"/>
      <c r="AD101" s="13"/>
      <c r="AI101" s="13"/>
      <c r="AS101" s="13"/>
    </row>
    <row r="102">
      <c r="E102" s="13"/>
      <c r="F102" s="8" t="b">
        <f t="shared" si="2"/>
        <v>1</v>
      </c>
      <c r="G102" s="9" t="s">
        <v>233</v>
      </c>
      <c r="H102" s="8">
        <v>520.0</v>
      </c>
      <c r="I102" s="8" t="s">
        <v>2363</v>
      </c>
      <c r="J102" s="10">
        <v>1.629776754876E12</v>
      </c>
      <c r="O102" s="13"/>
      <c r="T102" s="13"/>
      <c r="Y102" s="13"/>
      <c r="AD102" s="13"/>
      <c r="AI102" s="13"/>
      <c r="AS102" s="13"/>
    </row>
    <row r="103">
      <c r="E103" s="13"/>
      <c r="J103" s="13"/>
      <c r="O103" s="13"/>
      <c r="T103" s="13"/>
      <c r="Y103" s="13"/>
      <c r="AD103" s="13"/>
      <c r="AI103" s="13"/>
      <c r="AS103" s="13"/>
    </row>
    <row r="104">
      <c r="E104" s="13"/>
      <c r="J104" s="13"/>
      <c r="O104" s="13"/>
      <c r="T104" s="13"/>
      <c r="Y104" s="13"/>
      <c r="AD104" s="13"/>
      <c r="AI104" s="13"/>
      <c r="AS104" s="13"/>
    </row>
    <row r="105">
      <c r="E105" s="13"/>
      <c r="J105" s="13"/>
      <c r="O105" s="13"/>
      <c r="T105" s="13"/>
      <c r="Y105" s="13"/>
      <c r="AD105" s="13"/>
      <c r="AI105" s="13"/>
      <c r="AS105" s="13"/>
    </row>
    <row r="106">
      <c r="A106" s="4"/>
      <c r="B106" s="15" t="s">
        <v>269</v>
      </c>
      <c r="C106" s="15"/>
      <c r="E106" s="13"/>
      <c r="F106" s="16"/>
      <c r="G106" s="15" t="s">
        <v>269</v>
      </c>
      <c r="H106" s="15"/>
      <c r="J106" s="13"/>
      <c r="K106" s="16"/>
      <c r="L106" s="15" t="s">
        <v>269</v>
      </c>
      <c r="M106" s="15"/>
      <c r="O106" s="13"/>
      <c r="P106" s="16"/>
      <c r="Q106" s="15" t="s">
        <v>269</v>
      </c>
      <c r="R106" s="15"/>
      <c r="T106" s="13"/>
      <c r="U106" s="16"/>
      <c r="V106" s="15" t="s">
        <v>269</v>
      </c>
      <c r="W106" s="15"/>
      <c r="Y106" s="13"/>
      <c r="Z106" s="16"/>
      <c r="AA106" s="15" t="s">
        <v>269</v>
      </c>
      <c r="AB106" s="15"/>
      <c r="AD106" s="13"/>
      <c r="AE106" s="16"/>
      <c r="AF106" s="15" t="s">
        <v>269</v>
      </c>
      <c r="AG106" s="15"/>
      <c r="AI106" s="13"/>
      <c r="AJ106" s="16"/>
      <c r="AK106" s="15" t="s">
        <v>269</v>
      </c>
      <c r="AL106" s="15"/>
      <c r="AN106" s="13"/>
      <c r="AO106" s="16"/>
      <c r="AP106" s="15" t="s">
        <v>269</v>
      </c>
      <c r="AQ106" s="15"/>
      <c r="AS106" s="13"/>
    </row>
    <row r="107">
      <c r="A107" s="21"/>
      <c r="B107" s="21" t="s">
        <v>270</v>
      </c>
      <c r="C107" s="19">
        <f> AVERAGE(C4:C99)</f>
        <v>461.1123596</v>
      </c>
      <c r="E107" s="13"/>
      <c r="F107" s="21"/>
      <c r="G107" s="21" t="s">
        <v>270</v>
      </c>
      <c r="H107" s="19">
        <f> AVERAGE(H4:H105)</f>
        <v>366.9494949</v>
      </c>
      <c r="J107" s="13"/>
      <c r="K107" s="21"/>
      <c r="L107" s="21" t="s">
        <v>270</v>
      </c>
      <c r="M107" s="19">
        <f> AVERAGE(M4:M99)</f>
        <v>542.7692308</v>
      </c>
      <c r="O107" s="13"/>
      <c r="P107" s="21"/>
      <c r="Q107" s="21" t="s">
        <v>270</v>
      </c>
      <c r="R107" s="19">
        <f> AVERAGE(R4:R99)</f>
        <v>440.1470588</v>
      </c>
      <c r="T107" s="13"/>
      <c r="U107" s="21"/>
      <c r="V107" s="21" t="s">
        <v>270</v>
      </c>
      <c r="W107" s="19">
        <f> AVERAGE(W4:W99)</f>
        <v>502.4237288</v>
      </c>
      <c r="Y107" s="13"/>
      <c r="Z107" s="21"/>
      <c r="AA107" s="21" t="s">
        <v>270</v>
      </c>
      <c r="AB107" s="19">
        <f> AVERAGE(AB4:AB99)</f>
        <v>433.7654321</v>
      </c>
      <c r="AD107" s="13"/>
      <c r="AE107" s="21"/>
      <c r="AF107" s="21" t="s">
        <v>270</v>
      </c>
      <c r="AG107" s="19">
        <f> AVERAGE(AG4:AG99)</f>
        <v>493.7536232</v>
      </c>
      <c r="AI107" s="13"/>
      <c r="AJ107" s="21"/>
      <c r="AK107" s="21" t="s">
        <v>270</v>
      </c>
      <c r="AL107" s="19">
        <f> AVERAGE(AL4:AL99)</f>
        <v>458.875</v>
      </c>
      <c r="AN107" s="13"/>
      <c r="AO107" s="21"/>
      <c r="AP107" s="21" t="s">
        <v>270</v>
      </c>
      <c r="AQ107" s="19">
        <f> AVERAGE(AQ4:AQ99)</f>
        <v>489.5862069</v>
      </c>
      <c r="AS107" s="13"/>
    </row>
    <row r="108">
      <c r="A108" s="18"/>
      <c r="B108" s="18" t="s">
        <v>271</v>
      </c>
      <c r="C108" s="22">
        <f>STDEV(C4:C99)</f>
        <v>643.7222799</v>
      </c>
      <c r="E108" s="13"/>
      <c r="F108" s="18"/>
      <c r="G108" s="18" t="s">
        <v>271</v>
      </c>
      <c r="H108" s="22">
        <f>STDEV(H4:H105)</f>
        <v>455.8368257</v>
      </c>
      <c r="J108" s="13"/>
      <c r="K108" s="18"/>
      <c r="L108" s="18" t="s">
        <v>271</v>
      </c>
      <c r="M108" s="22">
        <f>STDEV(M4:M99)</f>
        <v>888.063655</v>
      </c>
      <c r="O108" s="13"/>
      <c r="P108" s="18"/>
      <c r="Q108" s="18" t="s">
        <v>271</v>
      </c>
      <c r="R108" s="22">
        <f>STDEV(R4:R99)</f>
        <v>478.8369075</v>
      </c>
      <c r="T108" s="13"/>
      <c r="U108" s="18"/>
      <c r="V108" s="18" t="s">
        <v>271</v>
      </c>
      <c r="W108" s="22">
        <f>STDEV(W4:W99)</f>
        <v>693.2378853</v>
      </c>
      <c r="Y108" s="13"/>
      <c r="Z108" s="18"/>
      <c r="AA108" s="18" t="s">
        <v>271</v>
      </c>
      <c r="AB108" s="22">
        <f>STDEV(AB4:AB99)</f>
        <v>691.6148905</v>
      </c>
      <c r="AD108" s="13"/>
      <c r="AE108" s="18"/>
      <c r="AF108" s="18" t="s">
        <v>271</v>
      </c>
      <c r="AG108" s="22">
        <f>STDEV(AG4:AG99)</f>
        <v>861.4440579</v>
      </c>
      <c r="AI108" s="13"/>
      <c r="AJ108" s="18"/>
      <c r="AK108" s="18" t="s">
        <v>271</v>
      </c>
      <c r="AL108" s="22">
        <f>STDEV(AL4:AL99)</f>
        <v>733.4342273</v>
      </c>
      <c r="AN108" s="13"/>
      <c r="AO108" s="18"/>
      <c r="AP108" s="18" t="s">
        <v>271</v>
      </c>
      <c r="AQ108" s="22">
        <f>STDEV(AQ4:AQ99)</f>
        <v>848.9701771</v>
      </c>
      <c r="AS108" s="13"/>
    </row>
    <row r="109">
      <c r="A109" s="21"/>
      <c r="B109" s="21" t="s">
        <v>272</v>
      </c>
      <c r="C109" s="22">
        <f>MEDIAN(C4:C99)</f>
        <v>206</v>
      </c>
      <c r="E109" s="13"/>
      <c r="F109" s="21"/>
      <c r="G109" s="21" t="s">
        <v>272</v>
      </c>
      <c r="H109" s="22">
        <f>MEDIAN(H4:H105)</f>
        <v>204</v>
      </c>
      <c r="J109" s="13"/>
      <c r="K109" s="21"/>
      <c r="L109" s="21" t="s">
        <v>272</v>
      </c>
      <c r="M109" s="22">
        <f>MEDIAN(M4:M99)</f>
        <v>225</v>
      </c>
      <c r="O109" s="13"/>
      <c r="P109" s="21"/>
      <c r="Q109" s="21" t="s">
        <v>272</v>
      </c>
      <c r="R109" s="22">
        <f>MEDIAN(R4:R99)</f>
        <v>250</v>
      </c>
      <c r="T109" s="13"/>
      <c r="U109" s="21"/>
      <c r="V109" s="21" t="s">
        <v>272</v>
      </c>
      <c r="W109" s="22">
        <f>MEDIAN(W4:W99)</f>
        <v>241</v>
      </c>
      <c r="Y109" s="13"/>
      <c r="Z109" s="21"/>
      <c r="AA109" s="21" t="s">
        <v>272</v>
      </c>
      <c r="AB109" s="22">
        <f>MEDIAN(AB4:AB99)</f>
        <v>206</v>
      </c>
      <c r="AD109" s="13"/>
      <c r="AE109" s="21"/>
      <c r="AF109" s="21" t="s">
        <v>272</v>
      </c>
      <c r="AG109" s="22">
        <f>MEDIAN(AG4:AG99)</f>
        <v>222</v>
      </c>
      <c r="AI109" s="13"/>
      <c r="AJ109" s="21"/>
      <c r="AK109" s="21" t="s">
        <v>272</v>
      </c>
      <c r="AL109" s="22">
        <f>MEDIAN(AL4:AL99)</f>
        <v>206</v>
      </c>
      <c r="AN109" s="13"/>
      <c r="AO109" s="21"/>
      <c r="AP109" s="21" t="s">
        <v>272</v>
      </c>
      <c r="AQ109" s="22">
        <f>MEDIAN(AQ4:AQ99)</f>
        <v>217</v>
      </c>
      <c r="AS109" s="13"/>
    </row>
    <row r="110">
      <c r="A110" s="21"/>
      <c r="B110" s="21" t="s">
        <v>273</v>
      </c>
      <c r="C110" s="22">
        <f>min(C4:C99)</f>
        <v>75</v>
      </c>
      <c r="E110" s="13"/>
      <c r="F110" s="21"/>
      <c r="G110" s="21" t="s">
        <v>273</v>
      </c>
      <c r="H110" s="22">
        <f>min(H4:H105)</f>
        <v>66</v>
      </c>
      <c r="J110" s="13"/>
      <c r="K110" s="21"/>
      <c r="L110" s="21" t="s">
        <v>273</v>
      </c>
      <c r="M110" s="22">
        <f>min(M4:M99)</f>
        <v>79</v>
      </c>
      <c r="O110" s="13"/>
      <c r="P110" s="21"/>
      <c r="Q110" s="21" t="s">
        <v>273</v>
      </c>
      <c r="R110" s="22">
        <f>min(R4:R99)</f>
        <v>83</v>
      </c>
      <c r="T110" s="13"/>
      <c r="U110" s="21"/>
      <c r="V110" s="21" t="s">
        <v>273</v>
      </c>
      <c r="W110" s="22">
        <f>min(W4:W99)</f>
        <v>79</v>
      </c>
      <c r="Y110" s="13"/>
      <c r="Z110" s="21"/>
      <c r="AA110" s="21" t="s">
        <v>273</v>
      </c>
      <c r="AB110" s="22">
        <f>min(AB4:AB99)</f>
        <v>69</v>
      </c>
      <c r="AD110" s="13"/>
      <c r="AE110" s="21"/>
      <c r="AF110" s="21" t="s">
        <v>273</v>
      </c>
      <c r="AG110" s="22">
        <f>min(AG4:AG99)</f>
        <v>65</v>
      </c>
      <c r="AI110" s="13"/>
      <c r="AJ110" s="21"/>
      <c r="AK110" s="21" t="s">
        <v>273</v>
      </c>
      <c r="AL110" s="22">
        <f>min(AL4:AL99)</f>
        <v>75</v>
      </c>
      <c r="AN110" s="13"/>
      <c r="AO110" s="21"/>
      <c r="AP110" s="21" t="s">
        <v>273</v>
      </c>
      <c r="AQ110" s="22">
        <f>min(AQ4:AQ99)</f>
        <v>77</v>
      </c>
      <c r="AS110" s="13"/>
    </row>
    <row r="111">
      <c r="A111" s="21"/>
      <c r="B111" s="21" t="s">
        <v>274</v>
      </c>
      <c r="C111" s="22">
        <f>max(C4:C99)</f>
        <v>3808</v>
      </c>
      <c r="E111" s="13"/>
      <c r="F111" s="21"/>
      <c r="G111" s="21" t="s">
        <v>274</v>
      </c>
      <c r="H111" s="22">
        <f>max(H4:H105)</f>
        <v>2614</v>
      </c>
      <c r="J111" s="13"/>
      <c r="K111" s="21"/>
      <c r="L111" s="21" t="s">
        <v>274</v>
      </c>
      <c r="M111" s="22">
        <f>max(M4:M99)</f>
        <v>6093</v>
      </c>
      <c r="O111" s="13"/>
      <c r="P111" s="21"/>
      <c r="Q111" s="21" t="s">
        <v>274</v>
      </c>
      <c r="R111" s="22">
        <f>max(R4:R99)</f>
        <v>2889</v>
      </c>
      <c r="T111" s="13"/>
      <c r="U111" s="21"/>
      <c r="V111" s="21" t="s">
        <v>274</v>
      </c>
      <c r="W111" s="22">
        <f>max(W4:W99)</f>
        <v>4244</v>
      </c>
      <c r="Y111" s="13"/>
      <c r="Z111" s="21"/>
      <c r="AA111" s="21" t="s">
        <v>274</v>
      </c>
      <c r="AB111" s="22">
        <f>max(AB4:AB99)</f>
        <v>4636</v>
      </c>
      <c r="AD111" s="13"/>
      <c r="AE111" s="21"/>
      <c r="AF111" s="21" t="s">
        <v>274</v>
      </c>
      <c r="AG111" s="22">
        <f>max(AG4:AG99)</f>
        <v>6479</v>
      </c>
      <c r="AI111" s="13"/>
      <c r="AJ111" s="21"/>
      <c r="AK111" s="21" t="s">
        <v>274</v>
      </c>
      <c r="AL111" s="22">
        <f>max(AL4:AL99)</f>
        <v>4203</v>
      </c>
      <c r="AN111" s="13"/>
      <c r="AO111" s="21"/>
      <c r="AP111" s="21" t="s">
        <v>274</v>
      </c>
      <c r="AQ111" s="22">
        <f>max(AQ4:AQ99)</f>
        <v>6715</v>
      </c>
      <c r="AS111" s="13"/>
    </row>
    <row r="112">
      <c r="A112" s="21"/>
      <c r="B112" s="21" t="s">
        <v>275</v>
      </c>
      <c r="C112" s="22">
        <f>sum(C4:C99)/1000</f>
        <v>41.039</v>
      </c>
      <c r="E112" s="13"/>
      <c r="F112" s="21"/>
      <c r="G112" s="21" t="s">
        <v>275</v>
      </c>
      <c r="H112" s="22">
        <f>sum(H4:H105)/1000</f>
        <v>36.328</v>
      </c>
      <c r="J112" s="13"/>
      <c r="K112" s="21"/>
      <c r="L112" s="21" t="s">
        <v>275</v>
      </c>
      <c r="M112" s="22">
        <f>sum(M4:M99)/1000</f>
        <v>35.28</v>
      </c>
      <c r="O112" s="13"/>
      <c r="P112" s="21"/>
      <c r="Q112" s="21" t="s">
        <v>275</v>
      </c>
      <c r="R112" s="22">
        <f>sum(R4:R99)/1000</f>
        <v>29.93</v>
      </c>
      <c r="T112" s="13"/>
      <c r="U112" s="21"/>
      <c r="V112" s="21" t="s">
        <v>275</v>
      </c>
      <c r="W112" s="22">
        <f>sum(W4:W99)/1000</f>
        <v>29.643</v>
      </c>
      <c r="Y112" s="13"/>
      <c r="Z112" s="21"/>
      <c r="AA112" s="21" t="s">
        <v>275</v>
      </c>
      <c r="AB112" s="22">
        <f>sum(AB4:AB99)/1000</f>
        <v>35.135</v>
      </c>
      <c r="AD112" s="13"/>
      <c r="AE112" s="21"/>
      <c r="AF112" s="21" t="s">
        <v>275</v>
      </c>
      <c r="AG112" s="22">
        <f>sum(AG4:AG99)/1000</f>
        <v>34.069</v>
      </c>
      <c r="AI112" s="13"/>
      <c r="AJ112" s="21"/>
      <c r="AK112" s="21" t="s">
        <v>275</v>
      </c>
      <c r="AL112" s="22">
        <f>sum(AL4:AL99)/1000</f>
        <v>40.381</v>
      </c>
      <c r="AN112" s="13"/>
      <c r="AO112" s="21"/>
      <c r="AP112" s="21" t="s">
        <v>275</v>
      </c>
      <c r="AQ112" s="22">
        <f>sum(AQ4:AQ99)/1000</f>
        <v>42.594</v>
      </c>
      <c r="AS112" s="13"/>
    </row>
    <row r="113">
      <c r="A113" s="21"/>
      <c r="B113" s="21" t="s">
        <v>276</v>
      </c>
      <c r="C113" s="22">
        <f>COUNTA(C4:C99)+1</f>
        <v>90</v>
      </c>
      <c r="E113" s="13"/>
      <c r="F113" s="21"/>
      <c r="G113" s="21" t="s">
        <v>276</v>
      </c>
      <c r="H113" s="22">
        <f>COUNTA(H4:H105)+1</f>
        <v>100</v>
      </c>
      <c r="J113" s="13"/>
      <c r="K113" s="21"/>
      <c r="L113" s="21" t="s">
        <v>276</v>
      </c>
      <c r="M113" s="22">
        <f>COUNTA(M4:M99)+1</f>
        <v>66</v>
      </c>
      <c r="O113" s="13"/>
      <c r="P113" s="21"/>
      <c r="Q113" s="21" t="s">
        <v>276</v>
      </c>
      <c r="R113" s="22">
        <f>COUNTA(R4:R99)+1</f>
        <v>69</v>
      </c>
      <c r="T113" s="13"/>
      <c r="U113" s="21"/>
      <c r="V113" s="21" t="s">
        <v>276</v>
      </c>
      <c r="W113" s="22">
        <f>COUNTA(W4:W99)+1</f>
        <v>60</v>
      </c>
      <c r="Y113" s="13"/>
      <c r="Z113" s="21"/>
      <c r="AA113" s="21" t="s">
        <v>276</v>
      </c>
      <c r="AB113" s="22">
        <f>COUNTA(AB4:AB84)+1</f>
        <v>82</v>
      </c>
      <c r="AD113" s="13"/>
      <c r="AE113" s="21"/>
      <c r="AF113" s="21" t="s">
        <v>276</v>
      </c>
      <c r="AG113" s="22">
        <f>COUNTA(AG4:AG99)+1</f>
        <v>70</v>
      </c>
      <c r="AI113" s="13"/>
      <c r="AJ113" s="21"/>
      <c r="AK113" s="21" t="s">
        <v>276</v>
      </c>
      <c r="AL113" s="22">
        <f>COUNTA(AL4:AL91)+1</f>
        <v>89</v>
      </c>
      <c r="AN113" s="13"/>
      <c r="AO113" s="21"/>
      <c r="AP113" s="21" t="s">
        <v>276</v>
      </c>
      <c r="AQ113" s="22">
        <f>COUNTA(AQ4:AQ99)+1</f>
        <v>88</v>
      </c>
      <c r="AS113" s="13"/>
    </row>
    <row r="114">
      <c r="A114" s="21"/>
      <c r="B114" s="21" t="s">
        <v>277</v>
      </c>
      <c r="C114" s="23">
        <f>C116+C115+C117+C118</f>
        <v>90</v>
      </c>
      <c r="E114" s="13"/>
      <c r="F114" s="21"/>
      <c r="G114" s="21" t="s">
        <v>277</v>
      </c>
      <c r="H114" s="23">
        <f>H116+H115+H117+H118</f>
        <v>100</v>
      </c>
      <c r="J114" s="13"/>
      <c r="K114" s="21"/>
      <c r="L114" s="21" t="s">
        <v>277</v>
      </c>
      <c r="M114" s="23">
        <f>M116+M115+M117+M118</f>
        <v>66</v>
      </c>
      <c r="O114" s="13"/>
      <c r="P114" s="21"/>
      <c r="Q114" s="21" t="s">
        <v>277</v>
      </c>
      <c r="R114" s="23">
        <f>R116+R115+R117+R118</f>
        <v>75</v>
      </c>
      <c r="T114" s="13"/>
      <c r="U114" s="21"/>
      <c r="V114" s="21" t="s">
        <v>277</v>
      </c>
      <c r="W114" s="23">
        <f>W116+W115+W117+W118</f>
        <v>60</v>
      </c>
      <c r="Y114" s="13"/>
      <c r="Z114" s="21"/>
      <c r="AA114" s="21" t="s">
        <v>277</v>
      </c>
      <c r="AB114" s="23">
        <f>AB116+AB115+AB117+AB118</f>
        <v>92</v>
      </c>
      <c r="AD114" s="13"/>
      <c r="AE114" s="21"/>
      <c r="AF114" s="21" t="s">
        <v>277</v>
      </c>
      <c r="AG114" s="23">
        <f>AG116+AG115+AG117+AG118</f>
        <v>75</v>
      </c>
      <c r="AI114" s="13"/>
      <c r="AJ114" s="21"/>
      <c r="AK114" s="21" t="s">
        <v>277</v>
      </c>
      <c r="AL114" s="23">
        <f>AL116+AL115+AL117+AL118</f>
        <v>95</v>
      </c>
      <c r="AN114" s="13"/>
      <c r="AO114" s="21"/>
      <c r="AP114" s="21" t="s">
        <v>277</v>
      </c>
      <c r="AQ114" s="23">
        <f>AQ116+AQ115+AQ117+AQ118</f>
        <v>93</v>
      </c>
      <c r="AS114" s="13"/>
    </row>
    <row r="115">
      <c r="A115" s="21"/>
      <c r="B115" s="43" t="s">
        <v>278</v>
      </c>
      <c r="C115" s="14">
        <f>(C113-60)/2</f>
        <v>15</v>
      </c>
      <c r="E115" s="13"/>
      <c r="F115" s="44"/>
      <c r="G115" s="43" t="s">
        <v>278</v>
      </c>
      <c r="H115" s="14">
        <f>(H113-60)/2</f>
        <v>20</v>
      </c>
      <c r="J115" s="13"/>
      <c r="K115" s="44"/>
      <c r="L115" s="43" t="s">
        <v>278</v>
      </c>
      <c r="M115" s="14">
        <f>(M113-60)/2</f>
        <v>3</v>
      </c>
      <c r="O115" s="13"/>
      <c r="P115" s="44"/>
      <c r="Q115" s="43" t="s">
        <v>278</v>
      </c>
      <c r="R115" s="30">
        <f>(R113-57)/2</f>
        <v>6</v>
      </c>
      <c r="T115" s="13"/>
      <c r="U115" s="44"/>
      <c r="V115" s="43" t="s">
        <v>278</v>
      </c>
      <c r="W115" s="14">
        <f>(W113-60)/2</f>
        <v>0</v>
      </c>
      <c r="Y115" s="13"/>
      <c r="Z115" s="44"/>
      <c r="AA115" s="43" t="s">
        <v>278</v>
      </c>
      <c r="AB115" s="30">
        <f>(AB113-58)/2</f>
        <v>12</v>
      </c>
      <c r="AD115" s="13"/>
      <c r="AE115" s="44"/>
      <c r="AF115" s="43" t="s">
        <v>278</v>
      </c>
      <c r="AG115" s="30">
        <f>(AG113-60)/2</f>
        <v>5</v>
      </c>
      <c r="AI115" s="13"/>
      <c r="AJ115" s="44"/>
      <c r="AK115" s="43" t="s">
        <v>278</v>
      </c>
      <c r="AL115" s="30">
        <f>(AL113-57)/2</f>
        <v>16</v>
      </c>
      <c r="AN115" s="13"/>
      <c r="AO115" s="44"/>
      <c r="AP115" s="43" t="s">
        <v>278</v>
      </c>
      <c r="AQ115" s="49">
        <f>(AQ113-60)/2</f>
        <v>14</v>
      </c>
      <c r="AS115" s="13"/>
    </row>
    <row r="116">
      <c r="A116" s="18"/>
      <c r="B116" s="18" t="s">
        <v>282</v>
      </c>
      <c r="C116" s="31">
        <v>60.0</v>
      </c>
      <c r="E116" s="13"/>
      <c r="F116" s="18"/>
      <c r="G116" s="18" t="s">
        <v>282</v>
      </c>
      <c r="H116" s="31">
        <v>60.0</v>
      </c>
      <c r="J116" s="13"/>
      <c r="K116" s="18"/>
      <c r="L116" s="18" t="s">
        <v>282</v>
      </c>
      <c r="M116" s="31">
        <v>60.0</v>
      </c>
      <c r="O116" s="13"/>
      <c r="P116" s="18"/>
      <c r="Q116" s="18" t="s">
        <v>282</v>
      </c>
      <c r="R116" s="31">
        <v>60.0</v>
      </c>
      <c r="T116" s="13"/>
      <c r="U116" s="18"/>
      <c r="V116" s="18" t="s">
        <v>282</v>
      </c>
      <c r="W116" s="31">
        <v>60.0</v>
      </c>
      <c r="Y116" s="13"/>
      <c r="Z116" s="18"/>
      <c r="AA116" s="18" t="s">
        <v>282</v>
      </c>
      <c r="AB116" s="31">
        <v>60.0</v>
      </c>
      <c r="AD116" s="13"/>
      <c r="AE116" s="18"/>
      <c r="AF116" s="18" t="s">
        <v>282</v>
      </c>
      <c r="AG116" s="31">
        <v>60.0</v>
      </c>
      <c r="AI116" s="13"/>
      <c r="AJ116" s="18"/>
      <c r="AK116" s="18" t="s">
        <v>282</v>
      </c>
      <c r="AL116" s="31">
        <v>60.0</v>
      </c>
      <c r="AN116" s="13"/>
      <c r="AO116" s="18"/>
      <c r="AP116" s="18" t="s">
        <v>282</v>
      </c>
      <c r="AQ116" s="31">
        <v>60.0</v>
      </c>
      <c r="AS116" s="13"/>
    </row>
    <row r="117">
      <c r="A117" s="21"/>
      <c r="B117" s="21" t="s">
        <v>283</v>
      </c>
      <c r="C117" s="31">
        <f>C115</f>
        <v>15</v>
      </c>
      <c r="E117" s="13"/>
      <c r="F117" s="21"/>
      <c r="G117" s="21" t="s">
        <v>283</v>
      </c>
      <c r="H117" s="31">
        <f>H115</f>
        <v>20</v>
      </c>
      <c r="J117" s="13"/>
      <c r="K117" s="21"/>
      <c r="L117" s="21" t="s">
        <v>283</v>
      </c>
      <c r="M117" s="31">
        <f>M115</f>
        <v>3</v>
      </c>
      <c r="O117" s="13"/>
      <c r="P117" s="21"/>
      <c r="Q117" s="21" t="s">
        <v>283</v>
      </c>
      <c r="R117" s="31">
        <f>R115</f>
        <v>6</v>
      </c>
      <c r="T117" s="13"/>
      <c r="U117" s="21"/>
      <c r="V117" s="21" t="s">
        <v>283</v>
      </c>
      <c r="W117" s="31">
        <f>W115</f>
        <v>0</v>
      </c>
      <c r="Y117" s="13"/>
      <c r="Z117" s="21"/>
      <c r="AA117" s="21" t="s">
        <v>283</v>
      </c>
      <c r="AB117" s="31">
        <f>AB115</f>
        <v>12</v>
      </c>
      <c r="AD117" s="13"/>
      <c r="AE117" s="21"/>
      <c r="AF117" s="21" t="s">
        <v>283</v>
      </c>
      <c r="AG117" s="31">
        <f>AG115</f>
        <v>5</v>
      </c>
      <c r="AI117" s="13"/>
      <c r="AJ117" s="21"/>
      <c r="AK117" s="21" t="s">
        <v>283</v>
      </c>
      <c r="AL117" s="31">
        <f>AL115</f>
        <v>16</v>
      </c>
      <c r="AN117" s="13"/>
      <c r="AO117" s="21"/>
      <c r="AP117" s="21" t="s">
        <v>283</v>
      </c>
      <c r="AQ117" s="31">
        <f>AQ115</f>
        <v>14</v>
      </c>
      <c r="AS117" s="13"/>
    </row>
    <row r="118">
      <c r="A118" s="21"/>
      <c r="B118" s="21" t="s">
        <v>284</v>
      </c>
      <c r="C118" s="31">
        <v>0.0</v>
      </c>
      <c r="E118" s="13"/>
      <c r="F118" s="21"/>
      <c r="G118" s="21" t="s">
        <v>284</v>
      </c>
      <c r="H118" s="31">
        <v>0.0</v>
      </c>
      <c r="J118" s="13"/>
      <c r="K118" s="21"/>
      <c r="L118" s="21" t="s">
        <v>284</v>
      </c>
      <c r="M118" s="31">
        <v>0.0</v>
      </c>
      <c r="O118" s="13"/>
      <c r="P118" s="21"/>
      <c r="Q118" s="21" t="s">
        <v>284</v>
      </c>
      <c r="R118" s="31">
        <v>3.0</v>
      </c>
      <c r="T118" s="13"/>
      <c r="U118" s="21"/>
      <c r="V118" s="21" t="s">
        <v>284</v>
      </c>
      <c r="W118" s="31">
        <v>0.0</v>
      </c>
      <c r="Y118" s="13"/>
      <c r="Z118" s="21"/>
      <c r="AA118" s="21" t="s">
        <v>284</v>
      </c>
      <c r="AB118" s="31">
        <v>8.0</v>
      </c>
      <c r="AD118" s="13"/>
      <c r="AE118" s="21"/>
      <c r="AF118" s="21" t="s">
        <v>284</v>
      </c>
      <c r="AG118" s="31">
        <v>5.0</v>
      </c>
      <c r="AI118" s="13"/>
      <c r="AJ118" s="21"/>
      <c r="AK118" s="21" t="s">
        <v>284</v>
      </c>
      <c r="AL118" s="31">
        <v>3.0</v>
      </c>
      <c r="AN118" s="13"/>
      <c r="AO118" s="21"/>
      <c r="AP118" s="21" t="s">
        <v>284</v>
      </c>
      <c r="AQ118" s="31">
        <v>5.0</v>
      </c>
      <c r="AS118" s="13"/>
    </row>
    <row r="119">
      <c r="A119" s="18"/>
      <c r="B119" s="18" t="s">
        <v>286</v>
      </c>
      <c r="C119" s="31">
        <f>COUNTIF(A3:A102,FALSE)-5</f>
        <v>11</v>
      </c>
      <c r="E119" s="13"/>
      <c r="F119" s="18"/>
      <c r="G119" s="18" t="s">
        <v>286</v>
      </c>
      <c r="H119" s="31">
        <f>COUNTIF(F3:F102,FALSE)+3</f>
        <v>11</v>
      </c>
      <c r="J119" s="13"/>
      <c r="K119" s="18"/>
      <c r="L119" s="18" t="s">
        <v>286</v>
      </c>
      <c r="M119" s="31">
        <f>COUNTIF(K3:K102,FALSE)-2+3</f>
        <v>12</v>
      </c>
      <c r="O119" s="13"/>
      <c r="P119" s="18"/>
      <c r="Q119" s="18" t="s">
        <v>286</v>
      </c>
      <c r="R119" s="31">
        <f>COUNTIF(P3:P102,FALSE)+5</f>
        <v>14</v>
      </c>
      <c r="T119" s="13"/>
      <c r="U119" s="18"/>
      <c r="V119" s="18" t="s">
        <v>286</v>
      </c>
      <c r="W119" s="31">
        <f>COUNTIF(U3:U102,FALSE)+3</f>
        <v>11</v>
      </c>
      <c r="Y119" s="13"/>
      <c r="Z119" s="18"/>
      <c r="AA119" s="18" t="s">
        <v>286</v>
      </c>
      <c r="AB119" s="31">
        <f>COUNTIF(Z3:Z102,FALSE)+3</f>
        <v>11</v>
      </c>
      <c r="AD119" s="13"/>
      <c r="AE119" s="18"/>
      <c r="AF119" s="18" t="s">
        <v>286</v>
      </c>
      <c r="AG119" s="31">
        <f>COUNTIF(AE3:AE102,FALSE)+3+5</f>
        <v>16</v>
      </c>
      <c r="AI119" s="13"/>
      <c r="AJ119" s="18"/>
      <c r="AK119" s="18" t="s">
        <v>286</v>
      </c>
      <c r="AL119" s="31">
        <f>COUNTIF(AJ3:AJ102,FALSE)+2+4</f>
        <v>15</v>
      </c>
      <c r="AN119" s="13"/>
      <c r="AO119" s="18"/>
      <c r="AP119" s="18" t="s">
        <v>286</v>
      </c>
      <c r="AQ119" s="31">
        <f>COUNTIF(AO3:AO102,FALSE)+3+4</f>
        <v>15</v>
      </c>
      <c r="AS119" s="13"/>
    </row>
    <row r="120">
      <c r="A120" s="21"/>
      <c r="B120" s="21" t="s">
        <v>287</v>
      </c>
      <c r="C120" s="35">
        <f>C114+C119</f>
        <v>101</v>
      </c>
      <c r="E120" s="13"/>
      <c r="F120" s="21"/>
      <c r="G120" s="21" t="s">
        <v>287</v>
      </c>
      <c r="H120" s="35">
        <f>H114+H119</f>
        <v>111</v>
      </c>
      <c r="J120" s="13"/>
      <c r="K120" s="21"/>
      <c r="L120" s="21" t="s">
        <v>287</v>
      </c>
      <c r="M120" s="35">
        <f>M114+M119</f>
        <v>78</v>
      </c>
      <c r="O120" s="13"/>
      <c r="P120" s="21"/>
      <c r="Q120" s="21" t="s">
        <v>287</v>
      </c>
      <c r="R120" s="35">
        <f>R114+R119</f>
        <v>89</v>
      </c>
      <c r="T120" s="13"/>
      <c r="U120" s="21"/>
      <c r="V120" s="21" t="s">
        <v>287</v>
      </c>
      <c r="W120" s="35">
        <f>W114+W119</f>
        <v>71</v>
      </c>
      <c r="Y120" s="13"/>
      <c r="Z120" s="21"/>
      <c r="AA120" s="21" t="s">
        <v>287</v>
      </c>
      <c r="AB120" s="35">
        <f>AB114+AB119</f>
        <v>103</v>
      </c>
      <c r="AD120" s="13"/>
      <c r="AE120" s="21"/>
      <c r="AF120" s="21" t="s">
        <v>287</v>
      </c>
      <c r="AG120" s="35">
        <f>AG114+AG119</f>
        <v>91</v>
      </c>
      <c r="AI120" s="13"/>
      <c r="AJ120" s="21"/>
      <c r="AK120" s="21" t="s">
        <v>287</v>
      </c>
      <c r="AL120" s="35">
        <f>AL114+AL119</f>
        <v>110</v>
      </c>
      <c r="AN120" s="13"/>
      <c r="AO120" s="21"/>
      <c r="AP120" s="21" t="s">
        <v>287</v>
      </c>
      <c r="AQ120" s="35">
        <f>AQ114+AQ119</f>
        <v>108</v>
      </c>
      <c r="AS120" s="13"/>
    </row>
    <row r="121">
      <c r="A121" s="21"/>
      <c r="B121" s="21" t="s">
        <v>288</v>
      </c>
      <c r="C121" s="35">
        <f>C113-C115</f>
        <v>75</v>
      </c>
      <c r="E121" s="13"/>
      <c r="F121" s="21"/>
      <c r="G121" s="21" t="s">
        <v>288</v>
      </c>
      <c r="H121" s="35">
        <f>H113-H115</f>
        <v>80</v>
      </c>
      <c r="J121" s="13"/>
      <c r="K121" s="21"/>
      <c r="L121" s="21" t="s">
        <v>288</v>
      </c>
      <c r="M121" s="35">
        <f>M113-M115</f>
        <v>63</v>
      </c>
      <c r="O121" s="13"/>
      <c r="P121" s="21"/>
      <c r="Q121" s="21" t="s">
        <v>288</v>
      </c>
      <c r="R121" s="35">
        <f>R113-R115</f>
        <v>63</v>
      </c>
      <c r="T121" s="13"/>
      <c r="U121" s="21"/>
      <c r="V121" s="21" t="s">
        <v>288</v>
      </c>
      <c r="W121" s="35">
        <f>W113-W115</f>
        <v>60</v>
      </c>
      <c r="Y121" s="13"/>
      <c r="Z121" s="21"/>
      <c r="AA121" s="21" t="s">
        <v>288</v>
      </c>
      <c r="AB121" s="35">
        <f>AB113-AB115</f>
        <v>70</v>
      </c>
      <c r="AD121" s="13"/>
      <c r="AE121" s="21"/>
      <c r="AF121" s="21" t="s">
        <v>288</v>
      </c>
      <c r="AG121" s="35">
        <f>AG113-AG115</f>
        <v>65</v>
      </c>
      <c r="AI121" s="13"/>
      <c r="AJ121" s="21"/>
      <c r="AK121" s="21" t="s">
        <v>288</v>
      </c>
      <c r="AL121" s="35">
        <f>AL113-AL115</f>
        <v>73</v>
      </c>
      <c r="AN121" s="13"/>
      <c r="AO121" s="21"/>
      <c r="AP121" s="21" t="s">
        <v>288</v>
      </c>
      <c r="AQ121" s="35">
        <f>AQ113-AQ115</f>
        <v>74</v>
      </c>
      <c r="AS121" s="13"/>
    </row>
    <row r="122">
      <c r="A122" s="36"/>
      <c r="B122" s="36" t="s">
        <v>289</v>
      </c>
      <c r="C122" s="35">
        <f>((ABS(C121)-1)/C112)*1/5</f>
        <v>0.360632569</v>
      </c>
      <c r="E122" s="13"/>
      <c r="F122" s="36"/>
      <c r="G122" s="36" t="s">
        <v>289</v>
      </c>
      <c r="H122" s="35">
        <f>((ABS(H121)-1)/H112)*1/5</f>
        <v>0.4349262277</v>
      </c>
      <c r="J122" s="13"/>
      <c r="K122" s="36"/>
      <c r="L122" s="36" t="s">
        <v>289</v>
      </c>
      <c r="M122" s="35">
        <f>((ABS(M121)-1)/M112)*1/5</f>
        <v>0.3514739229</v>
      </c>
      <c r="O122" s="13"/>
      <c r="P122" s="36"/>
      <c r="Q122" s="36" t="s">
        <v>289</v>
      </c>
      <c r="R122" s="35">
        <f>((ABS(R121)-1)/R112)*1/5</f>
        <v>0.4143000334</v>
      </c>
      <c r="T122" s="13"/>
      <c r="U122" s="36"/>
      <c r="V122" s="36" t="s">
        <v>289</v>
      </c>
      <c r="W122" s="35">
        <f>((ABS(W121)-1)/W112)*1/5</f>
        <v>0.3980703707</v>
      </c>
      <c r="Y122" s="13"/>
      <c r="Z122" s="36"/>
      <c r="AA122" s="36" t="s">
        <v>289</v>
      </c>
      <c r="AB122" s="35">
        <f>((ABS(AB121)-1)/AB112)*1/5</f>
        <v>0.3927707414</v>
      </c>
      <c r="AD122" s="13"/>
      <c r="AE122" s="36"/>
      <c r="AF122" s="36" t="s">
        <v>289</v>
      </c>
      <c r="AG122" s="35">
        <f>((ABS(AG121)-1)/AG112)*1/5</f>
        <v>0.3757081218</v>
      </c>
      <c r="AI122" s="13"/>
      <c r="AJ122" s="36"/>
      <c r="AK122" s="36" t="s">
        <v>289</v>
      </c>
      <c r="AL122" s="35">
        <f>((ABS(AL121)-1)/AL112)*1/5</f>
        <v>0.3566033531</v>
      </c>
      <c r="AN122" s="13"/>
      <c r="AO122" s="36"/>
      <c r="AP122" s="36" t="s">
        <v>289</v>
      </c>
      <c r="AQ122" s="35">
        <f>((ABS(AQ121)-1)/AQ112)*1/5</f>
        <v>0.3427712823</v>
      </c>
      <c r="AS122" s="13"/>
    </row>
    <row r="123">
      <c r="A123" s="36"/>
      <c r="B123" s="36" t="s">
        <v>290</v>
      </c>
      <c r="C123" s="35">
        <f>((ABS(C121)-1)/C112)*1/5*60</f>
        <v>21.63795414</v>
      </c>
      <c r="E123" s="13"/>
      <c r="F123" s="36"/>
      <c r="G123" s="36" t="s">
        <v>290</v>
      </c>
      <c r="H123" s="35">
        <f>((ABS(H121)-1)/H112)*1/5*60</f>
        <v>26.09557366</v>
      </c>
      <c r="J123" s="13"/>
      <c r="K123" s="36"/>
      <c r="L123" s="36" t="s">
        <v>290</v>
      </c>
      <c r="M123" s="35">
        <f>((ABS(M121)-1)/M112)*1/5*60</f>
        <v>21.08843537</v>
      </c>
      <c r="O123" s="13"/>
      <c r="P123" s="36"/>
      <c r="Q123" s="36" t="s">
        <v>290</v>
      </c>
      <c r="R123" s="35">
        <f>((ABS(R121)-1)/R112)*1/5*60</f>
        <v>24.858002</v>
      </c>
      <c r="T123" s="13"/>
      <c r="U123" s="36"/>
      <c r="V123" s="36" t="s">
        <v>290</v>
      </c>
      <c r="W123" s="35">
        <f>((ABS(W121)-1)/W112)*1/5*60</f>
        <v>23.88422224</v>
      </c>
      <c r="Y123" s="13"/>
      <c r="Z123" s="36"/>
      <c r="AA123" s="36" t="s">
        <v>290</v>
      </c>
      <c r="AB123" s="35">
        <f>((ABS(AB121)-1)/AB112)*1/5*60</f>
        <v>23.56624449</v>
      </c>
      <c r="AD123" s="13"/>
      <c r="AE123" s="36"/>
      <c r="AF123" s="36" t="s">
        <v>290</v>
      </c>
      <c r="AG123" s="35">
        <f>((ABS(AG121)-1)/AG112)*1/5*60</f>
        <v>22.54248731</v>
      </c>
      <c r="AI123" s="13"/>
      <c r="AJ123" s="36"/>
      <c r="AK123" s="36" t="s">
        <v>290</v>
      </c>
      <c r="AL123" s="35">
        <f>((ABS(AL121)-1)/AL112)*1/5*60</f>
        <v>21.39620118</v>
      </c>
      <c r="AN123" s="13"/>
      <c r="AO123" s="36"/>
      <c r="AP123" s="36" t="s">
        <v>290</v>
      </c>
      <c r="AQ123" s="35">
        <f>((ABS(AQ121)-1)/AQ112)*1/5*60</f>
        <v>20.56627694</v>
      </c>
      <c r="AS123" s="13"/>
    </row>
    <row r="124">
      <c r="A124" s="36"/>
      <c r="B124" s="36" t="s">
        <v>291</v>
      </c>
      <c r="C124" s="35">
        <f>C122*(1-C133)</f>
        <v>0.360632569</v>
      </c>
      <c r="E124" s="13"/>
      <c r="F124" s="36"/>
      <c r="G124" s="36" t="s">
        <v>291</v>
      </c>
      <c r="H124" s="35">
        <f>H122*(1-H133)</f>
        <v>0.4349262277</v>
      </c>
      <c r="J124" s="13"/>
      <c r="K124" s="36"/>
      <c r="L124" s="36" t="s">
        <v>291</v>
      </c>
      <c r="M124" s="35">
        <f>M122*(1-M133)</f>
        <v>0.3514739229</v>
      </c>
      <c r="O124" s="13"/>
      <c r="P124" s="36"/>
      <c r="Q124" s="36" t="s">
        <v>291</v>
      </c>
      <c r="R124" s="35">
        <f>R122*(1-R133)</f>
        <v>0.3962869885</v>
      </c>
      <c r="T124" s="13"/>
      <c r="U124" s="36"/>
      <c r="V124" s="36" t="s">
        <v>291</v>
      </c>
      <c r="W124" s="35">
        <f>W122*(1-W133)</f>
        <v>0.3980703707</v>
      </c>
      <c r="Y124" s="13"/>
      <c r="Z124" s="36"/>
      <c r="AA124" s="36" t="s">
        <v>291</v>
      </c>
      <c r="AB124" s="35">
        <f>AB122*(1-AB133)</f>
        <v>0.3534936673</v>
      </c>
      <c r="AD124" s="13"/>
      <c r="AE124" s="36"/>
      <c r="AF124" s="36" t="s">
        <v>291</v>
      </c>
      <c r="AG124" s="35">
        <f>AG122*(1-AG133)</f>
        <v>0.3488718273</v>
      </c>
      <c r="AI124" s="13"/>
      <c r="AJ124" s="36"/>
      <c r="AK124" s="36" t="s">
        <v>291</v>
      </c>
      <c r="AL124" s="35">
        <f>AL122*(1-AL133)</f>
        <v>0.3430614536</v>
      </c>
      <c r="AN124" s="13"/>
      <c r="AO124" s="36"/>
      <c r="AP124" s="36" t="s">
        <v>291</v>
      </c>
      <c r="AQ124" s="35">
        <f>AQ122*(1-AQ133)</f>
        <v>0.3210768974</v>
      </c>
      <c r="AS124" s="13"/>
    </row>
    <row r="125">
      <c r="A125" s="36"/>
      <c r="B125" s="36" t="s">
        <v>292</v>
      </c>
      <c r="C125" s="35">
        <f>C123*(1-C133)</f>
        <v>21.63795414</v>
      </c>
      <c r="E125" s="13"/>
      <c r="F125" s="36"/>
      <c r="G125" s="36" t="s">
        <v>292</v>
      </c>
      <c r="H125" s="35">
        <f>H123*(1-H133)</f>
        <v>26.09557366</v>
      </c>
      <c r="J125" s="13"/>
      <c r="K125" s="36"/>
      <c r="L125" s="36" t="s">
        <v>292</v>
      </c>
      <c r="M125" s="35">
        <f>M123*(1-M133)</f>
        <v>21.08843537</v>
      </c>
      <c r="O125" s="13"/>
      <c r="P125" s="36"/>
      <c r="Q125" s="36" t="s">
        <v>292</v>
      </c>
      <c r="R125" s="35">
        <f>R123*(1-R133)</f>
        <v>23.77721931</v>
      </c>
      <c r="T125" s="13"/>
      <c r="U125" s="36"/>
      <c r="V125" s="36" t="s">
        <v>292</v>
      </c>
      <c r="W125" s="35">
        <f>W123*(1-W133)</f>
        <v>23.88422224</v>
      </c>
      <c r="Y125" s="13"/>
      <c r="Z125" s="36"/>
      <c r="AA125" s="36" t="s">
        <v>292</v>
      </c>
      <c r="AB125" s="35">
        <f>AB123*(1-AB133)</f>
        <v>21.20962004</v>
      </c>
      <c r="AD125" s="13"/>
      <c r="AE125" s="36"/>
      <c r="AF125" s="36" t="s">
        <v>292</v>
      </c>
      <c r="AG125" s="35">
        <f>AG123*(1-AG133)</f>
        <v>20.93230964</v>
      </c>
      <c r="AI125" s="13"/>
      <c r="AJ125" s="36"/>
      <c r="AK125" s="36" t="s">
        <v>292</v>
      </c>
      <c r="AL125" s="35">
        <f>AL123*(1-AL133)</f>
        <v>20.58368721</v>
      </c>
      <c r="AN125" s="13"/>
      <c r="AO125" s="36"/>
      <c r="AP125" s="36" t="s">
        <v>292</v>
      </c>
      <c r="AQ125" s="35">
        <f>AQ123*(1-AQ133)</f>
        <v>19.26461384</v>
      </c>
      <c r="AS125" s="13"/>
    </row>
    <row r="126">
      <c r="A126" s="36"/>
      <c r="B126" s="36" t="s">
        <v>293</v>
      </c>
      <c r="C126" s="35">
        <f>(ABS(C121)-1)/C112</f>
        <v>1.803162845</v>
      </c>
      <c r="E126" s="13"/>
      <c r="F126" s="36"/>
      <c r="G126" s="36" t="s">
        <v>293</v>
      </c>
      <c r="H126" s="35">
        <f>(ABS(H121)-1)/H112</f>
        <v>2.174631139</v>
      </c>
      <c r="J126" s="13"/>
      <c r="K126" s="36"/>
      <c r="L126" s="36" t="s">
        <v>293</v>
      </c>
      <c r="M126" s="35">
        <f>(ABS(M121)-1)/M112</f>
        <v>1.757369615</v>
      </c>
      <c r="O126" s="13"/>
      <c r="P126" s="36"/>
      <c r="Q126" s="36" t="s">
        <v>293</v>
      </c>
      <c r="R126" s="35">
        <f>(ABS(R121)-1)/R112</f>
        <v>2.071500167</v>
      </c>
      <c r="T126" s="13"/>
      <c r="U126" s="36"/>
      <c r="V126" s="36" t="s">
        <v>293</v>
      </c>
      <c r="W126" s="35">
        <f>(ABS(W121)-1)/W112</f>
        <v>1.990351854</v>
      </c>
      <c r="Y126" s="13"/>
      <c r="Z126" s="36"/>
      <c r="AA126" s="36" t="s">
        <v>293</v>
      </c>
      <c r="AB126" s="35">
        <f>(ABS(AB121)-1)/AB112</f>
        <v>1.963853707</v>
      </c>
      <c r="AD126" s="13"/>
      <c r="AE126" s="36"/>
      <c r="AF126" s="36" t="s">
        <v>293</v>
      </c>
      <c r="AG126" s="35">
        <f>(ABS(AG121)-1)/AG112</f>
        <v>1.878540609</v>
      </c>
      <c r="AI126" s="13"/>
      <c r="AJ126" s="36"/>
      <c r="AK126" s="36" t="s">
        <v>293</v>
      </c>
      <c r="AL126" s="35">
        <f>(ABS(AL121)-1)/AL112</f>
        <v>1.783016765</v>
      </c>
      <c r="AN126" s="13"/>
      <c r="AO126" s="36"/>
      <c r="AP126" s="36" t="s">
        <v>293</v>
      </c>
      <c r="AQ126" s="35">
        <f>(ABS(AQ121)-1)/AQ112</f>
        <v>1.713856412</v>
      </c>
      <c r="AS126" s="13"/>
    </row>
    <row r="127">
      <c r="A127" s="36"/>
      <c r="B127" s="36" t="s">
        <v>294</v>
      </c>
      <c r="C127" s="35">
        <f>(ABS(C114)-1)/C112</f>
        <v>2.168668827</v>
      </c>
      <c r="E127" s="13"/>
      <c r="F127" s="36"/>
      <c r="G127" s="36" t="s">
        <v>294</v>
      </c>
      <c r="H127" s="35">
        <f>(ABS(H114)-1)/H112</f>
        <v>2.725170667</v>
      </c>
      <c r="J127" s="13"/>
      <c r="K127" s="36"/>
      <c r="L127" s="36" t="s">
        <v>294</v>
      </c>
      <c r="M127" s="35">
        <f>(ABS(M114)-1)/M112</f>
        <v>1.842403628</v>
      </c>
      <c r="O127" s="13"/>
      <c r="P127" s="36"/>
      <c r="Q127" s="36" t="s">
        <v>294</v>
      </c>
      <c r="R127" s="35">
        <f>(ABS(R114)-1)/R112</f>
        <v>2.472435683</v>
      </c>
      <c r="T127" s="13"/>
      <c r="U127" s="36"/>
      <c r="V127" s="36" t="s">
        <v>294</v>
      </c>
      <c r="W127" s="35">
        <f>(ABS(W114)-1)/W112</f>
        <v>1.990351854</v>
      </c>
      <c r="Y127" s="13"/>
      <c r="Z127" s="36"/>
      <c r="AA127" s="36" t="s">
        <v>294</v>
      </c>
      <c r="AB127" s="35">
        <f>(ABS(AB114)-1)/AB112</f>
        <v>2.590009962</v>
      </c>
      <c r="AD127" s="13"/>
      <c r="AE127" s="36"/>
      <c r="AF127" s="36" t="s">
        <v>294</v>
      </c>
      <c r="AG127" s="35">
        <f>(ABS(AG114)-1)/AG112</f>
        <v>2.172062579</v>
      </c>
      <c r="AI127" s="13"/>
      <c r="AJ127" s="36"/>
      <c r="AK127" s="36" t="s">
        <v>294</v>
      </c>
      <c r="AL127" s="35">
        <f>(ABS(AL114)-1)/AL112</f>
        <v>2.327827444</v>
      </c>
      <c r="AN127" s="13"/>
      <c r="AO127" s="36"/>
      <c r="AP127" s="36" t="s">
        <v>294</v>
      </c>
      <c r="AQ127" s="35">
        <f>(ABS(AQ114)-1)/AQ112</f>
        <v>2.159928628</v>
      </c>
      <c r="AS127" s="13"/>
    </row>
    <row r="128">
      <c r="A128" s="8"/>
      <c r="B128" s="8" t="s">
        <v>295</v>
      </c>
      <c r="C128" s="35">
        <f>(ABS(C120)-1)/C112</f>
        <v>2.436706547</v>
      </c>
      <c r="E128" s="13"/>
      <c r="F128" s="8"/>
      <c r="G128" s="8" t="s">
        <v>295</v>
      </c>
      <c r="H128" s="35">
        <f>(ABS(H120)-1)/H112</f>
        <v>3.027967408</v>
      </c>
      <c r="J128" s="13"/>
      <c r="K128" s="8"/>
      <c r="L128" s="8" t="s">
        <v>295</v>
      </c>
      <c r="M128" s="35">
        <f>(ABS(M120)-1)/M112</f>
        <v>2.182539683</v>
      </c>
      <c r="O128" s="13"/>
      <c r="P128" s="8"/>
      <c r="Q128" s="8" t="s">
        <v>295</v>
      </c>
      <c r="R128" s="35">
        <f>(ABS(R120)-1)/R112</f>
        <v>2.940193785</v>
      </c>
      <c r="T128" s="13"/>
      <c r="U128" s="8"/>
      <c r="V128" s="8" t="s">
        <v>295</v>
      </c>
      <c r="W128" s="35">
        <f>(ABS(W120)-1)/W112</f>
        <v>2.361434403</v>
      </c>
      <c r="Y128" s="13"/>
      <c r="Z128" s="8"/>
      <c r="AA128" s="8" t="s">
        <v>295</v>
      </c>
      <c r="AB128" s="35">
        <f>(ABS(AB120)-1)/AB112</f>
        <v>2.903088089</v>
      </c>
      <c r="AD128" s="13"/>
      <c r="AE128" s="8"/>
      <c r="AF128" s="8" t="s">
        <v>295</v>
      </c>
      <c r="AG128" s="35">
        <f>(ABS(AG120)-1)/AG112</f>
        <v>2.641697731</v>
      </c>
      <c r="AI128" s="13"/>
      <c r="AJ128" s="8"/>
      <c r="AK128" s="8" t="s">
        <v>295</v>
      </c>
      <c r="AL128" s="35">
        <f>(ABS(AL120)-1)/AL112</f>
        <v>2.69928927</v>
      </c>
      <c r="AN128" s="13"/>
      <c r="AO128" s="8"/>
      <c r="AP128" s="8" t="s">
        <v>295</v>
      </c>
      <c r="AQ128" s="35">
        <f>(ABS(AQ120)-1)/AQ112</f>
        <v>2.512090905</v>
      </c>
      <c r="AS128" s="13"/>
    </row>
    <row r="129">
      <c r="A129" s="8"/>
      <c r="B129" s="8" t="s">
        <v>296</v>
      </c>
      <c r="C129" s="35">
        <f>ABS(C114)/ABS(C121)</f>
        <v>1.2</v>
      </c>
      <c r="E129" s="13"/>
      <c r="F129" s="8"/>
      <c r="G129" s="8" t="s">
        <v>296</v>
      </c>
      <c r="H129" s="35">
        <f>ABS(H114)/ABS(H121)</f>
        <v>1.25</v>
      </c>
      <c r="J129" s="13"/>
      <c r="K129" s="8"/>
      <c r="L129" s="8" t="s">
        <v>296</v>
      </c>
      <c r="M129" s="35">
        <f>ABS(M114)/ABS(M121)</f>
        <v>1.047619048</v>
      </c>
      <c r="O129" s="13"/>
      <c r="P129" s="8"/>
      <c r="Q129" s="8" t="s">
        <v>296</v>
      </c>
      <c r="R129" s="35">
        <f>ABS(R114)/ABS(R121)</f>
        <v>1.19047619</v>
      </c>
      <c r="T129" s="13"/>
      <c r="U129" s="8"/>
      <c r="V129" s="8" t="s">
        <v>296</v>
      </c>
      <c r="W129" s="35">
        <f>ABS(W114)/ABS(W121)</f>
        <v>1</v>
      </c>
      <c r="Y129" s="13"/>
      <c r="Z129" s="8"/>
      <c r="AA129" s="8" t="s">
        <v>296</v>
      </c>
      <c r="AB129" s="35">
        <f>ABS(AB114)/ABS(AB121)</f>
        <v>1.314285714</v>
      </c>
      <c r="AD129" s="13"/>
      <c r="AE129" s="8"/>
      <c r="AF129" s="8" t="s">
        <v>296</v>
      </c>
      <c r="AG129" s="35">
        <f>ABS(AG114)/ABS(AG121)</f>
        <v>1.153846154</v>
      </c>
      <c r="AI129" s="13"/>
      <c r="AJ129" s="8"/>
      <c r="AK129" s="8" t="s">
        <v>296</v>
      </c>
      <c r="AL129" s="35">
        <f>ABS(AL114)/ABS(AL121)</f>
        <v>1.301369863</v>
      </c>
      <c r="AN129" s="13"/>
      <c r="AO129" s="8"/>
      <c r="AP129" s="8" t="s">
        <v>296</v>
      </c>
      <c r="AQ129" s="35">
        <f>ABS(AQ114)/ABS(AQ121)</f>
        <v>1.256756757</v>
      </c>
      <c r="AS129" s="13"/>
    </row>
    <row r="130">
      <c r="A130" s="8"/>
      <c r="B130" s="8" t="s">
        <v>297</v>
      </c>
      <c r="C130" s="35">
        <f>ABS(C120)/ABS(C121)</f>
        <v>1.346666667</v>
      </c>
      <c r="E130" s="13"/>
      <c r="F130" s="8"/>
      <c r="G130" s="8" t="s">
        <v>297</v>
      </c>
      <c r="H130" s="35">
        <f>ABS(H120)/ABS(H121)</f>
        <v>1.3875</v>
      </c>
      <c r="J130" s="13"/>
      <c r="K130" s="8"/>
      <c r="L130" s="8" t="s">
        <v>297</v>
      </c>
      <c r="M130" s="35">
        <f>ABS(M120)/ABS(M121)</f>
        <v>1.238095238</v>
      </c>
      <c r="O130" s="13"/>
      <c r="P130" s="8"/>
      <c r="Q130" s="8" t="s">
        <v>297</v>
      </c>
      <c r="R130" s="35">
        <f>ABS(R120)/ABS(R121)</f>
        <v>1.412698413</v>
      </c>
      <c r="T130" s="13"/>
      <c r="U130" s="8"/>
      <c r="V130" s="8" t="s">
        <v>297</v>
      </c>
      <c r="W130" s="35">
        <f>ABS(W120)/ABS(W121)</f>
        <v>1.183333333</v>
      </c>
      <c r="Y130" s="13"/>
      <c r="Z130" s="8"/>
      <c r="AA130" s="8" t="s">
        <v>297</v>
      </c>
      <c r="AB130" s="35">
        <f>ABS(AB120)/ABS(AB121)</f>
        <v>1.471428571</v>
      </c>
      <c r="AD130" s="13"/>
      <c r="AE130" s="8"/>
      <c r="AF130" s="8" t="s">
        <v>297</v>
      </c>
      <c r="AG130" s="35">
        <f>ABS(AG120)/ABS(AG121)</f>
        <v>1.4</v>
      </c>
      <c r="AI130" s="13"/>
      <c r="AJ130" s="8"/>
      <c r="AK130" s="8" t="s">
        <v>297</v>
      </c>
      <c r="AL130" s="35">
        <f>ABS(AL120)/ABS(AL121)</f>
        <v>1.506849315</v>
      </c>
      <c r="AN130" s="13"/>
      <c r="AO130" s="8"/>
      <c r="AP130" s="8" t="s">
        <v>297</v>
      </c>
      <c r="AQ130" s="35">
        <f>ABS(AQ120)/ABS(AQ121)</f>
        <v>1.459459459</v>
      </c>
      <c r="AS130" s="13"/>
    </row>
    <row r="131">
      <c r="A131" s="8"/>
      <c r="B131" s="8" t="s">
        <v>298</v>
      </c>
      <c r="C131" s="31">
        <f>C118/MAX(ABS(C116),ABS(C121))</f>
        <v>0</v>
      </c>
      <c r="E131" s="13"/>
      <c r="F131" s="8"/>
      <c r="G131" s="8" t="s">
        <v>298</v>
      </c>
      <c r="H131" s="31">
        <f>H118/MAX(ABS(H116),ABS(H121))</f>
        <v>0</v>
      </c>
      <c r="J131" s="13"/>
      <c r="K131" s="8"/>
      <c r="L131" s="8" t="s">
        <v>298</v>
      </c>
      <c r="M131" s="31">
        <f>M118/MAX(ABS(M116),ABS(M121))</f>
        <v>0</v>
      </c>
      <c r="O131" s="13"/>
      <c r="P131" s="8"/>
      <c r="Q131" s="8" t="s">
        <v>298</v>
      </c>
      <c r="R131" s="31">
        <f>R118/MAX(ABS(R116),ABS(R121))</f>
        <v>0.04761904762</v>
      </c>
      <c r="T131" s="13"/>
      <c r="U131" s="8"/>
      <c r="V131" s="8" t="s">
        <v>298</v>
      </c>
      <c r="W131" s="31">
        <f>W118/MAX(ABS(W116),ABS(W121))</f>
        <v>0</v>
      </c>
      <c r="Y131" s="13"/>
      <c r="Z131" s="8"/>
      <c r="AA131" s="8" t="s">
        <v>298</v>
      </c>
      <c r="AB131" s="31">
        <f>AB118/MAX(ABS(AB116),ABS(AB121))</f>
        <v>0.1142857143</v>
      </c>
      <c r="AD131" s="13"/>
      <c r="AE131" s="8"/>
      <c r="AF131" s="8" t="s">
        <v>298</v>
      </c>
      <c r="AG131" s="31">
        <f>AG118/MAX(ABS(AG116),ABS(AG121))</f>
        <v>0.07692307692</v>
      </c>
      <c r="AI131" s="13"/>
      <c r="AJ131" s="8"/>
      <c r="AK131" s="8" t="s">
        <v>298</v>
      </c>
      <c r="AL131" s="31">
        <f>AL118/MAX(ABS(AL116),ABS(AL121))</f>
        <v>0.04109589041</v>
      </c>
      <c r="AN131" s="13"/>
      <c r="AO131" s="8"/>
      <c r="AP131" s="8" t="s">
        <v>298</v>
      </c>
      <c r="AQ131" s="31">
        <f>AQ118/MAX(ABS(AQ116),ABS(AQ121))</f>
        <v>0.06756756757</v>
      </c>
      <c r="AS131" s="13"/>
    </row>
    <row r="132">
      <c r="A132" s="36"/>
      <c r="B132" s="36" t="s">
        <v>299</v>
      </c>
      <c r="C132" s="35">
        <f>C117/(C116+C118+C117)</f>
        <v>0.2</v>
      </c>
      <c r="E132" s="13"/>
      <c r="F132" s="36"/>
      <c r="G132" s="36" t="s">
        <v>299</v>
      </c>
      <c r="H132" s="35">
        <f>H117/(H116+H118+H117)</f>
        <v>0.25</v>
      </c>
      <c r="J132" s="13"/>
      <c r="K132" s="36"/>
      <c r="L132" s="36" t="s">
        <v>299</v>
      </c>
      <c r="M132" s="35">
        <f>M117/(M116+M118+M117)</f>
        <v>0.04761904762</v>
      </c>
      <c r="O132" s="13"/>
      <c r="P132" s="36"/>
      <c r="Q132" s="36" t="s">
        <v>299</v>
      </c>
      <c r="R132" s="35">
        <f>R117/(R116+R118+R117)</f>
        <v>0.08695652174</v>
      </c>
      <c r="T132" s="13"/>
      <c r="U132" s="36"/>
      <c r="V132" s="36" t="s">
        <v>299</v>
      </c>
      <c r="W132" s="35">
        <f>W117/(W116+W118+W117)</f>
        <v>0</v>
      </c>
      <c r="Y132" s="13"/>
      <c r="Z132" s="36"/>
      <c r="AA132" s="36" t="s">
        <v>299</v>
      </c>
      <c r="AB132" s="35">
        <f>AB117/(AB116+AB118+AB117)</f>
        <v>0.15</v>
      </c>
      <c r="AD132" s="13"/>
      <c r="AE132" s="36"/>
      <c r="AF132" s="36" t="s">
        <v>299</v>
      </c>
      <c r="AG132" s="35">
        <f>AG117/(AG116+AG118+AG117)</f>
        <v>0.07142857143</v>
      </c>
      <c r="AI132" s="13"/>
      <c r="AJ132" s="36"/>
      <c r="AK132" s="36" t="s">
        <v>299</v>
      </c>
      <c r="AL132" s="35">
        <f>AL117/(AL116+AL118+AL117)</f>
        <v>0.2025316456</v>
      </c>
      <c r="AN132" s="13"/>
      <c r="AO132" s="36"/>
      <c r="AP132" s="36" t="s">
        <v>299</v>
      </c>
      <c r="AQ132" s="35">
        <f>AQ117/(AQ116+AQ118+AQ117)</f>
        <v>0.1772151899</v>
      </c>
      <c r="AS132" s="13"/>
    </row>
    <row r="133">
      <c r="A133" s="36"/>
      <c r="B133" s="36" t="s">
        <v>300</v>
      </c>
      <c r="C133" s="35">
        <f>C118/(C116+C118+C117)</f>
        <v>0</v>
      </c>
      <c r="E133" s="13"/>
      <c r="F133" s="36"/>
      <c r="G133" s="36" t="s">
        <v>300</v>
      </c>
      <c r="H133" s="35">
        <f>H118/(H116+H118+H117)</f>
        <v>0</v>
      </c>
      <c r="J133" s="13"/>
      <c r="K133" s="36"/>
      <c r="L133" s="36" t="s">
        <v>300</v>
      </c>
      <c r="M133" s="35">
        <f>M118/(M116+M118+M117)</f>
        <v>0</v>
      </c>
      <c r="O133" s="13"/>
      <c r="P133" s="36"/>
      <c r="Q133" s="36" t="s">
        <v>300</v>
      </c>
      <c r="R133" s="35">
        <f>R118/(R116+R118+R117)</f>
        <v>0.04347826087</v>
      </c>
      <c r="T133" s="13"/>
      <c r="U133" s="36"/>
      <c r="V133" s="36" t="s">
        <v>300</v>
      </c>
      <c r="W133" s="35">
        <f>W118/(W116+W118+W117)</f>
        <v>0</v>
      </c>
      <c r="Y133" s="13"/>
      <c r="Z133" s="36"/>
      <c r="AA133" s="36" t="s">
        <v>300</v>
      </c>
      <c r="AB133" s="35">
        <f>AB118/(AB116+AB118+AB117)</f>
        <v>0.1</v>
      </c>
      <c r="AD133" s="13"/>
      <c r="AE133" s="36"/>
      <c r="AF133" s="36" t="s">
        <v>300</v>
      </c>
      <c r="AG133" s="35">
        <f>AG118/(AG116+AG118+AG117)</f>
        <v>0.07142857143</v>
      </c>
      <c r="AI133" s="13"/>
      <c r="AJ133" s="36"/>
      <c r="AK133" s="36" t="s">
        <v>300</v>
      </c>
      <c r="AL133" s="35">
        <f>AL118/(AL116+AL118+AL117)</f>
        <v>0.03797468354</v>
      </c>
      <c r="AN133" s="13"/>
      <c r="AO133" s="36"/>
      <c r="AP133" s="36" t="s">
        <v>300</v>
      </c>
      <c r="AQ133" s="35">
        <f>AQ118/(AQ116+AQ118+AQ117)</f>
        <v>0.06329113924</v>
      </c>
      <c r="AS133" s="13"/>
    </row>
    <row r="134">
      <c r="A134" s="36"/>
      <c r="B134" s="36" t="s">
        <v>301</v>
      </c>
      <c r="C134" s="35">
        <f>(C117+C118)/(C116+C117+C118)</f>
        <v>0.2</v>
      </c>
      <c r="E134" s="13"/>
      <c r="F134" s="36"/>
      <c r="G134" s="36" t="s">
        <v>301</v>
      </c>
      <c r="H134" s="35">
        <f>(H117+H118)/(H116+H117+H118)</f>
        <v>0.25</v>
      </c>
      <c r="J134" s="13"/>
      <c r="K134" s="36"/>
      <c r="L134" s="36" t="s">
        <v>301</v>
      </c>
      <c r="M134" s="35">
        <f>(M117+M118)/(M116+M117+M118)</f>
        <v>0.04761904762</v>
      </c>
      <c r="O134" s="13"/>
      <c r="P134" s="36"/>
      <c r="Q134" s="36" t="s">
        <v>301</v>
      </c>
      <c r="R134" s="35">
        <f>(R117+R118)/(R116+R117+R118)</f>
        <v>0.1304347826</v>
      </c>
      <c r="T134" s="13"/>
      <c r="U134" s="36"/>
      <c r="V134" s="36" t="s">
        <v>301</v>
      </c>
      <c r="W134" s="35">
        <f>(W117+W118)/(W116+W117+W118)</f>
        <v>0</v>
      </c>
      <c r="Y134" s="13"/>
      <c r="Z134" s="36"/>
      <c r="AA134" s="36" t="s">
        <v>301</v>
      </c>
      <c r="AB134" s="35">
        <f>(AB117+AB118)/(AB116+AB117+AB118)</f>
        <v>0.25</v>
      </c>
      <c r="AD134" s="13"/>
      <c r="AE134" s="36"/>
      <c r="AF134" s="36" t="s">
        <v>301</v>
      </c>
      <c r="AG134" s="35">
        <f>(AG117+AG118)/(AG116+AG117+AG118)</f>
        <v>0.1428571429</v>
      </c>
      <c r="AI134" s="13"/>
      <c r="AJ134" s="36"/>
      <c r="AK134" s="36" t="s">
        <v>301</v>
      </c>
      <c r="AL134" s="35">
        <f>(AL117+AL118)/(AL116+AL117+AL118)</f>
        <v>0.2405063291</v>
      </c>
      <c r="AN134" s="13"/>
      <c r="AO134" s="36"/>
      <c r="AP134" s="36" t="s">
        <v>301</v>
      </c>
      <c r="AQ134" s="35">
        <f>(AQ117+AQ118)/(AQ116+AQ117+AQ118)</f>
        <v>0.2405063291</v>
      </c>
      <c r="AS134" s="13"/>
    </row>
    <row r="135">
      <c r="A135" s="36"/>
      <c r="B135" s="36" t="s">
        <v>302</v>
      </c>
      <c r="C135" s="35">
        <f>ABS(C117)/ABS(C115)</f>
        <v>1</v>
      </c>
      <c r="E135" s="13"/>
      <c r="F135" s="36"/>
      <c r="G135" s="36" t="s">
        <v>302</v>
      </c>
      <c r="H135" s="35">
        <f>ABS(H117)/ABS(H115)</f>
        <v>1</v>
      </c>
      <c r="J135" s="13"/>
      <c r="K135" s="36"/>
      <c r="L135" s="36" t="s">
        <v>302</v>
      </c>
      <c r="M135" s="35">
        <f>ABS(M117)/ABS(M115)</f>
        <v>1</v>
      </c>
      <c r="O135" s="13"/>
      <c r="P135" s="36"/>
      <c r="Q135" s="36" t="s">
        <v>302</v>
      </c>
      <c r="R135" s="35">
        <f>ABS(R117)/ABS(R115)</f>
        <v>1</v>
      </c>
      <c r="T135" s="13"/>
      <c r="U135" s="36"/>
      <c r="V135" s="36" t="s">
        <v>302</v>
      </c>
      <c r="W135" s="35" t="str">
        <f>ABS(W117)/ABS(W115)</f>
        <v>#DIV/0!</v>
      </c>
      <c r="Y135" s="13"/>
      <c r="Z135" s="36"/>
      <c r="AA135" s="36" t="s">
        <v>302</v>
      </c>
      <c r="AB135" s="35">
        <f>ABS(AB117)/ABS(AB115)</f>
        <v>1</v>
      </c>
      <c r="AD135" s="13"/>
      <c r="AE135" s="36"/>
      <c r="AF135" s="36" t="s">
        <v>302</v>
      </c>
      <c r="AG135" s="35">
        <f>ABS(AG117)/ABS(AG115)</f>
        <v>1</v>
      </c>
      <c r="AI135" s="13"/>
      <c r="AJ135" s="36"/>
      <c r="AK135" s="36" t="s">
        <v>302</v>
      </c>
      <c r="AL135" s="35">
        <f>ABS(AL117)/ABS(AL115)</f>
        <v>1</v>
      </c>
      <c r="AN135" s="13"/>
      <c r="AO135" s="36"/>
      <c r="AP135" s="36" t="s">
        <v>302</v>
      </c>
      <c r="AQ135" s="35">
        <f>ABS(AQ117)/ABS(AQ115)</f>
        <v>1</v>
      </c>
      <c r="AS135" s="13"/>
    </row>
    <row r="136">
      <c r="A136" s="36"/>
      <c r="B136" s="36" t="s">
        <v>303</v>
      </c>
      <c r="C136" s="35">
        <f>C117/(C117+C118)</f>
        <v>1</v>
      </c>
      <c r="E136" s="13"/>
      <c r="F136" s="36"/>
      <c r="G136" s="36" t="s">
        <v>303</v>
      </c>
      <c r="H136" s="35">
        <f>H117/(H117+H118)</f>
        <v>1</v>
      </c>
      <c r="J136" s="13"/>
      <c r="K136" s="36"/>
      <c r="L136" s="36" t="s">
        <v>303</v>
      </c>
      <c r="M136" s="35">
        <f>M117/(M117+M118)</f>
        <v>1</v>
      </c>
      <c r="O136" s="13"/>
      <c r="P136" s="36"/>
      <c r="Q136" s="36" t="s">
        <v>303</v>
      </c>
      <c r="R136" s="35">
        <f>R117/(R117+R118)</f>
        <v>0.6666666667</v>
      </c>
      <c r="T136" s="13"/>
      <c r="U136" s="36"/>
      <c r="V136" s="36" t="s">
        <v>303</v>
      </c>
      <c r="W136" s="35" t="str">
        <f>W117/(W117+W118)</f>
        <v>#DIV/0!</v>
      </c>
      <c r="Y136" s="13"/>
      <c r="Z136" s="36"/>
      <c r="AA136" s="36" t="s">
        <v>303</v>
      </c>
      <c r="AB136" s="35">
        <f>AB117/(AB117+AB118)</f>
        <v>0.6</v>
      </c>
      <c r="AD136" s="13"/>
      <c r="AE136" s="36"/>
      <c r="AF136" s="36" t="s">
        <v>303</v>
      </c>
      <c r="AG136" s="35">
        <f>AG117/(AG117+AG118)</f>
        <v>0.5</v>
      </c>
      <c r="AI136" s="13"/>
      <c r="AJ136" s="36"/>
      <c r="AK136" s="36" t="s">
        <v>303</v>
      </c>
      <c r="AL136" s="35">
        <f>AL117/(AL117+AL118)</f>
        <v>0.8421052632</v>
      </c>
      <c r="AN136" s="13"/>
      <c r="AO136" s="36"/>
      <c r="AP136" s="36" t="s">
        <v>303</v>
      </c>
      <c r="AQ136" s="35">
        <f>AQ117/(AQ117+AQ118)</f>
        <v>0.7368421053</v>
      </c>
      <c r="AS136" s="13"/>
    </row>
    <row r="137">
      <c r="A137" s="36"/>
      <c r="B137" s="36" t="s">
        <v>304</v>
      </c>
      <c r="C137" s="35">
        <f>C116/(C115+C116+C117+C118)</f>
        <v>0.6666666667</v>
      </c>
      <c r="E137" s="13"/>
      <c r="F137" s="36"/>
      <c r="G137" s="36" t="s">
        <v>304</v>
      </c>
      <c r="H137" s="35">
        <f>H116/(H115+H116+H117+H118)</f>
        <v>0.6</v>
      </c>
      <c r="J137" s="13"/>
      <c r="K137" s="36"/>
      <c r="L137" s="36" t="s">
        <v>304</v>
      </c>
      <c r="M137" s="35">
        <f>M116/(M115+M116+M117+M118)</f>
        <v>0.9090909091</v>
      </c>
      <c r="O137" s="13"/>
      <c r="P137" s="36"/>
      <c r="Q137" s="36" t="s">
        <v>304</v>
      </c>
      <c r="R137" s="35">
        <f>R116/(R115+R116+R117+R118)</f>
        <v>0.8</v>
      </c>
      <c r="T137" s="13"/>
      <c r="U137" s="36"/>
      <c r="V137" s="36" t="s">
        <v>304</v>
      </c>
      <c r="W137" s="35">
        <f>W116/(W115+W116+W117+W118)</f>
        <v>1</v>
      </c>
      <c r="Y137" s="13"/>
      <c r="Z137" s="36"/>
      <c r="AA137" s="36" t="s">
        <v>304</v>
      </c>
      <c r="AB137" s="35">
        <f>AB116/(AB115+AB116+AB117+AB118)</f>
        <v>0.652173913</v>
      </c>
      <c r="AD137" s="13"/>
      <c r="AE137" s="36"/>
      <c r="AF137" s="36" t="s">
        <v>304</v>
      </c>
      <c r="AG137" s="35">
        <f>AG116/(AG115+AG116+AG117+AG118)</f>
        <v>0.8</v>
      </c>
      <c r="AI137" s="13"/>
      <c r="AJ137" s="36"/>
      <c r="AK137" s="36" t="s">
        <v>304</v>
      </c>
      <c r="AL137" s="35">
        <f>AL116/(AL115+AL116+AL117+AL118)</f>
        <v>0.6315789474</v>
      </c>
      <c r="AN137" s="13"/>
      <c r="AO137" s="36"/>
      <c r="AP137" s="36" t="s">
        <v>304</v>
      </c>
      <c r="AQ137" s="35">
        <f>AQ116/(AQ115+AQ116+AQ117+AQ118)</f>
        <v>0.6451612903</v>
      </c>
      <c r="AS137" s="13"/>
    </row>
    <row r="138">
      <c r="A138" s="36"/>
      <c r="B138" s="36" t="s">
        <v>305</v>
      </c>
      <c r="C138" s="35">
        <f>(C118+C117+C115)/(C116+C118+C117+C115)</f>
        <v>0.3333333333</v>
      </c>
      <c r="E138" s="13"/>
      <c r="F138" s="36"/>
      <c r="G138" s="36" t="s">
        <v>305</v>
      </c>
      <c r="H138" s="35">
        <f>(H118+H117+H115)/(H116+H118+H117+H115)</f>
        <v>0.4</v>
      </c>
      <c r="J138" s="13"/>
      <c r="K138" s="36"/>
      <c r="L138" s="36" t="s">
        <v>305</v>
      </c>
      <c r="M138" s="35">
        <f>(M118+M117+M115)/(M116+M118+M117+M115)</f>
        <v>0.09090909091</v>
      </c>
      <c r="O138" s="13"/>
      <c r="P138" s="36"/>
      <c r="Q138" s="36" t="s">
        <v>305</v>
      </c>
      <c r="R138" s="35">
        <f>(R118+R117+R115)/(R116+R118+R117+R115)</f>
        <v>0.2</v>
      </c>
      <c r="T138" s="13"/>
      <c r="U138" s="36"/>
      <c r="V138" s="36" t="s">
        <v>305</v>
      </c>
      <c r="W138" s="35">
        <f>(W118+W117+W115)/(W116+W118+W117+W115)</f>
        <v>0</v>
      </c>
      <c r="Y138" s="13"/>
      <c r="Z138" s="36"/>
      <c r="AA138" s="36" t="s">
        <v>305</v>
      </c>
      <c r="AB138" s="35">
        <f>(AB118+AB117+AB115)/(AB116+AB118+AB117+AB115)</f>
        <v>0.347826087</v>
      </c>
      <c r="AD138" s="13"/>
      <c r="AE138" s="36"/>
      <c r="AF138" s="36" t="s">
        <v>305</v>
      </c>
      <c r="AG138" s="35">
        <f>(AG118+AG117+AG115)/(AG116+AG118+AG117+AG115)</f>
        <v>0.2</v>
      </c>
      <c r="AI138" s="13"/>
      <c r="AJ138" s="36"/>
      <c r="AK138" s="36" t="s">
        <v>305</v>
      </c>
      <c r="AL138" s="35">
        <f>(AL118+AL117+AL115)/(AL116+AL118+AL117+AL115)</f>
        <v>0.3684210526</v>
      </c>
      <c r="AN138" s="13"/>
      <c r="AO138" s="36"/>
      <c r="AP138" s="36" t="s">
        <v>305</v>
      </c>
      <c r="AQ138" s="35">
        <f>(AQ118+AQ117+AQ115)/(AQ116+AQ118+AQ117+AQ115)</f>
        <v>0.3548387097</v>
      </c>
      <c r="AS138" s="13"/>
    </row>
    <row r="139">
      <c r="A139" s="36"/>
      <c r="B139" s="36" t="s">
        <v>306</v>
      </c>
      <c r="C139" s="35">
        <f>(C117+C115)/C116</f>
        <v>0.5</v>
      </c>
      <c r="E139" s="13"/>
      <c r="F139" s="36"/>
      <c r="G139" s="36" t="s">
        <v>306</v>
      </c>
      <c r="H139" s="35">
        <f>(H117+H115)/H116</f>
        <v>0.6666666667</v>
      </c>
      <c r="J139" s="13"/>
      <c r="K139" s="36"/>
      <c r="L139" s="36" t="s">
        <v>306</v>
      </c>
      <c r="M139" s="35">
        <f>(M117+M115)/M116</f>
        <v>0.1</v>
      </c>
      <c r="O139" s="13"/>
      <c r="P139" s="36"/>
      <c r="Q139" s="36" t="s">
        <v>306</v>
      </c>
      <c r="R139" s="35">
        <f>(R117+R115)/R116</f>
        <v>0.2</v>
      </c>
      <c r="T139" s="13"/>
      <c r="U139" s="36"/>
      <c r="V139" s="36" t="s">
        <v>306</v>
      </c>
      <c r="W139" s="35">
        <f>(W117+W115)/W116</f>
        <v>0</v>
      </c>
      <c r="Y139" s="13"/>
      <c r="Z139" s="36"/>
      <c r="AA139" s="36" t="s">
        <v>306</v>
      </c>
      <c r="AB139" s="35">
        <f>(AB117+AB115)/AB116</f>
        <v>0.4</v>
      </c>
      <c r="AD139" s="13"/>
      <c r="AE139" s="36"/>
      <c r="AF139" s="36" t="s">
        <v>306</v>
      </c>
      <c r="AG139" s="35">
        <f>(AG117+AG115)/AG116</f>
        <v>0.1666666667</v>
      </c>
      <c r="AI139" s="13"/>
      <c r="AJ139" s="36"/>
      <c r="AK139" s="36" t="s">
        <v>306</v>
      </c>
      <c r="AL139" s="35">
        <f>(AL117+AL115)/AL116</f>
        <v>0.5333333333</v>
      </c>
      <c r="AN139" s="13"/>
      <c r="AO139" s="36"/>
      <c r="AP139" s="36" t="s">
        <v>306</v>
      </c>
      <c r="AQ139" s="35">
        <f>(AQ117+AQ115)/AQ116</f>
        <v>0.4666666667</v>
      </c>
      <c r="AS139" s="13"/>
    </row>
    <row r="140">
      <c r="E140" s="13"/>
      <c r="J140" s="13"/>
      <c r="O140" s="13"/>
      <c r="T140" s="13"/>
      <c r="Y140" s="13"/>
      <c r="AD140" s="13"/>
      <c r="AI140" s="13"/>
      <c r="AN140" s="13"/>
      <c r="AS140" s="13"/>
    </row>
    <row r="141">
      <c r="E141" s="13"/>
      <c r="J141" s="13"/>
      <c r="O141" s="13"/>
      <c r="T141" s="13"/>
      <c r="Y141" s="13"/>
      <c r="AD141" s="13"/>
      <c r="AI141" s="13"/>
      <c r="AN141" s="13"/>
      <c r="AS141" s="13"/>
    </row>
    <row r="142">
      <c r="E142" s="13"/>
      <c r="J142" s="13"/>
      <c r="O142" s="13"/>
      <c r="T142" s="13"/>
      <c r="Y142" s="13"/>
      <c r="AD142" s="13"/>
      <c r="AI142" s="13"/>
      <c r="AN142" s="13"/>
      <c r="AS142" s="13"/>
    </row>
    <row r="143">
      <c r="E143" s="13"/>
      <c r="J143" s="13"/>
      <c r="O143" s="13"/>
      <c r="T143" s="13"/>
      <c r="Y143" s="13"/>
      <c r="AD143" s="13"/>
      <c r="AI143" s="13"/>
      <c r="AN143" s="13"/>
      <c r="AS143" s="13"/>
    </row>
    <row r="144">
      <c r="E144" s="13"/>
      <c r="J144" s="13"/>
      <c r="O144" s="13"/>
      <c r="T144" s="13"/>
      <c r="Y144" s="13"/>
      <c r="AD144" s="13"/>
      <c r="AI144" s="13"/>
      <c r="AN144" s="13"/>
      <c r="AS144" s="13"/>
    </row>
    <row r="145">
      <c r="E145" s="13"/>
      <c r="J145" s="13"/>
      <c r="O145" s="13"/>
      <c r="T145" s="13"/>
      <c r="Y145" s="13"/>
      <c r="AD145" s="13"/>
      <c r="AI145" s="13"/>
      <c r="AN145" s="13"/>
      <c r="AS145" s="13"/>
    </row>
    <row r="146">
      <c r="E146" s="13"/>
      <c r="J146" s="13"/>
      <c r="O146" s="13"/>
      <c r="T146" s="13"/>
      <c r="Y146" s="13"/>
      <c r="AD146" s="13"/>
      <c r="AI146" s="13"/>
      <c r="AN146" s="13"/>
      <c r="AS146" s="13"/>
    </row>
    <row r="147">
      <c r="E147" s="13"/>
      <c r="J147" s="13"/>
      <c r="O147" s="13"/>
      <c r="T147" s="13"/>
      <c r="Y147" s="13"/>
      <c r="AD147" s="13"/>
      <c r="AI147" s="13"/>
      <c r="AN147" s="13"/>
      <c r="AS147" s="13"/>
    </row>
    <row r="148">
      <c r="E148" s="13"/>
      <c r="J148" s="13"/>
      <c r="O148" s="13"/>
      <c r="T148" s="13"/>
      <c r="Y148" s="13"/>
      <c r="AD148" s="13"/>
      <c r="AI148" s="13"/>
      <c r="AN148" s="13"/>
      <c r="AS148" s="13"/>
    </row>
    <row r="149">
      <c r="E149" s="13"/>
      <c r="J149" s="13"/>
      <c r="O149" s="13"/>
      <c r="T149" s="13"/>
      <c r="Y149" s="13"/>
      <c r="AD149" s="13"/>
      <c r="AI149" s="13"/>
      <c r="AN149" s="13"/>
      <c r="AS149" s="13"/>
    </row>
    <row r="150">
      <c r="E150" s="13"/>
      <c r="J150" s="13"/>
      <c r="O150" s="13"/>
      <c r="T150" s="13"/>
      <c r="Y150" s="13"/>
      <c r="AD150" s="13"/>
      <c r="AI150" s="13"/>
      <c r="AN150" s="13"/>
      <c r="AS150" s="13"/>
    </row>
    <row r="151">
      <c r="E151" s="13"/>
      <c r="J151" s="13"/>
      <c r="O151" s="13"/>
      <c r="T151" s="13"/>
      <c r="Y151" s="13"/>
      <c r="AD151" s="13"/>
      <c r="AI151" s="13"/>
      <c r="AN151" s="13"/>
      <c r="AS151" s="13"/>
    </row>
    <row r="152">
      <c r="E152" s="13"/>
      <c r="J152" s="13"/>
      <c r="O152" s="13"/>
      <c r="T152" s="13"/>
      <c r="Y152" s="13"/>
      <c r="AD152" s="13"/>
      <c r="AI152" s="13"/>
      <c r="AN152" s="13"/>
      <c r="AS152" s="13"/>
    </row>
    <row r="153">
      <c r="E153" s="13"/>
      <c r="J153" s="13"/>
      <c r="O153" s="13"/>
      <c r="T153" s="13"/>
      <c r="Y153" s="13"/>
      <c r="AD153" s="13"/>
      <c r="AI153" s="13"/>
      <c r="AN153" s="13"/>
      <c r="AS153" s="13"/>
    </row>
    <row r="154">
      <c r="E154" s="13"/>
      <c r="J154" s="13"/>
      <c r="O154" s="13"/>
      <c r="T154" s="13"/>
      <c r="Y154" s="13"/>
      <c r="AD154" s="13"/>
      <c r="AI154" s="13"/>
      <c r="AN154" s="13"/>
      <c r="AS154" s="13"/>
    </row>
    <row r="155">
      <c r="E155" s="13"/>
      <c r="J155" s="13"/>
      <c r="O155" s="13"/>
      <c r="T155" s="13"/>
      <c r="Y155" s="13"/>
      <c r="AD155" s="13"/>
      <c r="AI155" s="13"/>
      <c r="AN155" s="13"/>
      <c r="AS155" s="13"/>
    </row>
    <row r="156">
      <c r="E156" s="13"/>
      <c r="J156" s="13"/>
      <c r="O156" s="13"/>
      <c r="T156" s="13"/>
      <c r="Y156" s="13"/>
      <c r="AD156" s="13"/>
      <c r="AI156" s="13"/>
      <c r="AN156" s="13"/>
      <c r="AS156" s="13"/>
    </row>
    <row r="157">
      <c r="E157" s="13"/>
      <c r="J157" s="13"/>
      <c r="O157" s="13"/>
      <c r="T157" s="13"/>
      <c r="Y157" s="13"/>
      <c r="AD157" s="13"/>
      <c r="AI157" s="13"/>
      <c r="AN157" s="13"/>
      <c r="AS157" s="13"/>
    </row>
    <row r="158">
      <c r="E158" s="13"/>
      <c r="J158" s="13"/>
      <c r="O158" s="13"/>
      <c r="T158" s="13"/>
      <c r="Y158" s="13"/>
      <c r="AD158" s="13"/>
      <c r="AI158" s="13"/>
      <c r="AN158" s="13"/>
      <c r="AS158" s="13"/>
    </row>
    <row r="159">
      <c r="E159" s="13"/>
      <c r="J159" s="13"/>
      <c r="O159" s="13"/>
      <c r="T159" s="13"/>
      <c r="Y159" s="13"/>
      <c r="AD159" s="13"/>
      <c r="AI159" s="13"/>
      <c r="AN159" s="13"/>
      <c r="AS159" s="13"/>
    </row>
    <row r="160">
      <c r="E160" s="13"/>
      <c r="J160" s="13"/>
      <c r="O160" s="13"/>
      <c r="T160" s="13"/>
      <c r="Y160" s="13"/>
      <c r="AD160" s="13"/>
      <c r="AI160" s="13"/>
      <c r="AN160" s="13"/>
      <c r="AS160" s="13"/>
    </row>
    <row r="161">
      <c r="E161" s="13"/>
      <c r="J161" s="13"/>
      <c r="O161" s="13"/>
      <c r="T161" s="13"/>
      <c r="Y161" s="13"/>
      <c r="AD161" s="13"/>
      <c r="AI161" s="13"/>
      <c r="AN161" s="13"/>
      <c r="AS161" s="13"/>
    </row>
    <row r="162">
      <c r="E162" s="13"/>
      <c r="J162" s="13"/>
      <c r="O162" s="13"/>
      <c r="T162" s="13"/>
      <c r="Y162" s="13"/>
      <c r="AD162" s="13"/>
      <c r="AI162" s="13"/>
      <c r="AN162" s="13"/>
      <c r="AS162" s="13"/>
    </row>
    <row r="163">
      <c r="E163" s="13"/>
      <c r="J163" s="13"/>
      <c r="O163" s="13"/>
      <c r="T163" s="13"/>
      <c r="Y163" s="13"/>
      <c r="AD163" s="13"/>
      <c r="AI163" s="13"/>
      <c r="AN163" s="13"/>
      <c r="AS163" s="13"/>
    </row>
    <row r="164">
      <c r="E164" s="13"/>
      <c r="J164" s="13"/>
      <c r="O164" s="13"/>
      <c r="T164" s="13"/>
      <c r="Y164" s="13"/>
      <c r="AD164" s="13"/>
      <c r="AI164" s="13"/>
      <c r="AN164" s="13"/>
      <c r="AS164" s="13"/>
    </row>
    <row r="165">
      <c r="E165" s="13"/>
      <c r="J165" s="13"/>
      <c r="O165" s="13"/>
      <c r="T165" s="13"/>
      <c r="Y165" s="13"/>
      <c r="AD165" s="13"/>
      <c r="AI165" s="13"/>
      <c r="AN165" s="13"/>
      <c r="AS165" s="13"/>
    </row>
    <row r="166">
      <c r="E166" s="13"/>
      <c r="J166" s="13"/>
      <c r="O166" s="13"/>
      <c r="T166" s="13"/>
      <c r="Y166" s="13"/>
      <c r="AD166" s="13"/>
      <c r="AI166" s="13"/>
      <c r="AN166" s="13"/>
      <c r="AS166" s="13"/>
    </row>
    <row r="167">
      <c r="E167" s="13"/>
      <c r="J167" s="13"/>
      <c r="O167" s="13"/>
      <c r="T167" s="13"/>
      <c r="Y167" s="13"/>
      <c r="AD167" s="13"/>
      <c r="AI167" s="13"/>
      <c r="AN167" s="13"/>
      <c r="AS167" s="13"/>
    </row>
    <row r="168">
      <c r="E168" s="13"/>
      <c r="J168" s="13"/>
      <c r="O168" s="13"/>
      <c r="T168" s="13"/>
      <c r="Y168" s="13"/>
      <c r="AD168" s="13"/>
      <c r="AI168" s="13"/>
      <c r="AN168" s="13"/>
      <c r="AS168" s="13"/>
    </row>
    <row r="169">
      <c r="E169" s="13"/>
      <c r="J169" s="13"/>
      <c r="O169" s="13"/>
      <c r="T169" s="13"/>
      <c r="Y169" s="13"/>
      <c r="AD169" s="13"/>
      <c r="AI169" s="13"/>
      <c r="AN169" s="13"/>
      <c r="AS169" s="13"/>
    </row>
    <row r="170">
      <c r="E170" s="13"/>
      <c r="J170" s="13"/>
      <c r="O170" s="13"/>
      <c r="T170" s="13"/>
      <c r="Y170" s="13"/>
      <c r="AD170" s="13"/>
      <c r="AI170" s="13"/>
      <c r="AN170" s="13"/>
      <c r="AS170" s="13"/>
    </row>
    <row r="171">
      <c r="E171" s="13"/>
      <c r="J171" s="13"/>
      <c r="O171" s="13"/>
      <c r="T171" s="13"/>
      <c r="Y171" s="13"/>
      <c r="AD171" s="13"/>
      <c r="AI171" s="13"/>
      <c r="AN171" s="13"/>
      <c r="AS171" s="13"/>
    </row>
    <row r="172">
      <c r="E172" s="13"/>
      <c r="J172" s="13"/>
      <c r="O172" s="13"/>
      <c r="T172" s="13"/>
      <c r="Y172" s="13"/>
      <c r="AD172" s="13"/>
      <c r="AI172" s="13"/>
      <c r="AN172" s="13"/>
      <c r="AS172" s="13"/>
    </row>
    <row r="173">
      <c r="E173" s="13"/>
      <c r="J173" s="13"/>
      <c r="O173" s="13"/>
      <c r="T173" s="13"/>
      <c r="Y173" s="13"/>
      <c r="AD173" s="13"/>
      <c r="AI173" s="13"/>
      <c r="AN173" s="13"/>
      <c r="AS173" s="13"/>
    </row>
    <row r="174">
      <c r="E174" s="13"/>
      <c r="J174" s="13"/>
      <c r="O174" s="13"/>
      <c r="T174" s="13"/>
      <c r="Y174" s="13"/>
      <c r="AD174" s="13"/>
      <c r="AI174" s="13"/>
      <c r="AN174" s="13"/>
      <c r="AS174" s="13"/>
    </row>
    <row r="175">
      <c r="E175" s="13"/>
      <c r="J175" s="13"/>
      <c r="O175" s="13"/>
      <c r="T175" s="13"/>
      <c r="Y175" s="13"/>
      <c r="AD175" s="13"/>
      <c r="AI175" s="13"/>
      <c r="AN175" s="13"/>
      <c r="AS175" s="13"/>
    </row>
    <row r="176">
      <c r="E176" s="13"/>
      <c r="J176" s="13"/>
      <c r="O176" s="13"/>
      <c r="T176" s="13"/>
      <c r="Y176" s="13"/>
      <c r="AD176" s="13"/>
      <c r="AI176" s="13"/>
      <c r="AN176" s="13"/>
      <c r="AS176" s="13"/>
    </row>
    <row r="177">
      <c r="E177" s="13"/>
      <c r="J177" s="13"/>
      <c r="O177" s="13"/>
      <c r="T177" s="13"/>
      <c r="Y177" s="13"/>
      <c r="AD177" s="13"/>
      <c r="AI177" s="13"/>
      <c r="AN177" s="13"/>
      <c r="AS177" s="13"/>
    </row>
    <row r="178">
      <c r="E178" s="13"/>
      <c r="J178" s="13"/>
      <c r="O178" s="13"/>
      <c r="T178" s="13"/>
      <c r="Y178" s="13"/>
      <c r="AD178" s="13"/>
      <c r="AI178" s="13"/>
      <c r="AN178" s="13"/>
      <c r="AS178" s="13"/>
    </row>
    <row r="179">
      <c r="E179" s="13"/>
      <c r="J179" s="13"/>
      <c r="O179" s="13"/>
      <c r="T179" s="13"/>
      <c r="Y179" s="13"/>
      <c r="AD179" s="13"/>
      <c r="AI179" s="13"/>
      <c r="AN179" s="13"/>
      <c r="AS179" s="13"/>
    </row>
    <row r="180">
      <c r="E180" s="13"/>
      <c r="J180" s="13"/>
      <c r="O180" s="13"/>
      <c r="T180" s="13"/>
      <c r="Y180" s="13"/>
      <c r="AD180" s="13"/>
      <c r="AI180" s="13"/>
      <c r="AN180" s="13"/>
      <c r="AS180" s="13"/>
    </row>
    <row r="181">
      <c r="E181" s="13"/>
      <c r="J181" s="13"/>
      <c r="O181" s="13"/>
      <c r="T181" s="13"/>
      <c r="Y181" s="13"/>
      <c r="AD181" s="13"/>
      <c r="AI181" s="13"/>
      <c r="AN181" s="13"/>
      <c r="AS181" s="13"/>
    </row>
    <row r="182">
      <c r="E182" s="13"/>
      <c r="J182" s="13"/>
      <c r="O182" s="13"/>
      <c r="T182" s="13"/>
      <c r="Y182" s="13"/>
      <c r="AD182" s="13"/>
      <c r="AI182" s="13"/>
      <c r="AN182" s="13"/>
      <c r="AS182" s="13"/>
    </row>
    <row r="183">
      <c r="E183" s="13"/>
      <c r="J183" s="13"/>
      <c r="O183" s="13"/>
      <c r="T183" s="13"/>
      <c r="Y183" s="13"/>
      <c r="AD183" s="13"/>
      <c r="AI183" s="13"/>
      <c r="AN183" s="13"/>
      <c r="AS183" s="13"/>
    </row>
    <row r="184">
      <c r="E184" s="13"/>
      <c r="J184" s="13"/>
      <c r="O184" s="13"/>
      <c r="T184" s="13"/>
      <c r="Y184" s="13"/>
      <c r="AD184" s="13"/>
      <c r="AI184" s="13"/>
      <c r="AN184" s="13"/>
      <c r="AS184" s="13"/>
    </row>
    <row r="185">
      <c r="E185" s="13"/>
      <c r="J185" s="13"/>
      <c r="O185" s="13"/>
      <c r="T185" s="13"/>
      <c r="Y185" s="13"/>
      <c r="AD185" s="13"/>
      <c r="AI185" s="13"/>
      <c r="AN185" s="13"/>
      <c r="AS185" s="13"/>
    </row>
    <row r="186">
      <c r="E186" s="13"/>
      <c r="J186" s="13"/>
      <c r="O186" s="13"/>
      <c r="T186" s="13"/>
      <c r="Y186" s="13"/>
      <c r="AD186" s="13"/>
      <c r="AI186" s="13"/>
      <c r="AN186" s="13"/>
      <c r="AS186" s="13"/>
    </row>
    <row r="187">
      <c r="E187" s="13"/>
      <c r="J187" s="13"/>
      <c r="O187" s="13"/>
      <c r="T187" s="13"/>
      <c r="Y187" s="13"/>
      <c r="AD187" s="13"/>
      <c r="AI187" s="13"/>
      <c r="AN187" s="13"/>
      <c r="AS187" s="13"/>
    </row>
    <row r="188">
      <c r="E188" s="13"/>
      <c r="J188" s="13"/>
      <c r="O188" s="13"/>
      <c r="T188" s="13"/>
      <c r="Y188" s="13"/>
      <c r="AD188" s="13"/>
      <c r="AI188" s="13"/>
      <c r="AN188" s="13"/>
      <c r="AS188" s="13"/>
    </row>
    <row r="189">
      <c r="E189" s="13"/>
      <c r="J189" s="13"/>
      <c r="O189" s="13"/>
      <c r="T189" s="13"/>
      <c r="Y189" s="13"/>
      <c r="AD189" s="13"/>
      <c r="AI189" s="13"/>
      <c r="AN189" s="13"/>
      <c r="AS189" s="13"/>
    </row>
    <row r="190">
      <c r="E190" s="13"/>
      <c r="J190" s="13"/>
      <c r="O190" s="13"/>
      <c r="T190" s="13"/>
      <c r="Y190" s="13"/>
      <c r="AD190" s="13"/>
      <c r="AI190" s="13"/>
      <c r="AN190" s="13"/>
      <c r="AS190" s="13"/>
    </row>
    <row r="191">
      <c r="E191" s="13"/>
      <c r="J191" s="13"/>
      <c r="O191" s="13"/>
      <c r="T191" s="13"/>
      <c r="Y191" s="13"/>
      <c r="AD191" s="13"/>
      <c r="AI191" s="13"/>
      <c r="AN191" s="13"/>
      <c r="AS191" s="13"/>
    </row>
    <row r="192">
      <c r="E192" s="13"/>
      <c r="J192" s="13"/>
      <c r="O192" s="13"/>
      <c r="T192" s="13"/>
      <c r="Y192" s="13"/>
      <c r="AD192" s="13"/>
      <c r="AI192" s="13"/>
      <c r="AN192" s="13"/>
      <c r="AS192" s="13"/>
    </row>
    <row r="193">
      <c r="E193" s="13"/>
      <c r="J193" s="13"/>
      <c r="O193" s="13"/>
      <c r="T193" s="13"/>
      <c r="Y193" s="13"/>
      <c r="AD193" s="13"/>
      <c r="AI193" s="13"/>
      <c r="AN193" s="13"/>
      <c r="AS193" s="13"/>
    </row>
    <row r="194">
      <c r="E194" s="13"/>
      <c r="J194" s="13"/>
      <c r="O194" s="13"/>
      <c r="T194" s="13"/>
      <c r="Y194" s="13"/>
      <c r="AD194" s="13"/>
      <c r="AI194" s="13"/>
      <c r="AN194" s="13"/>
      <c r="AS194" s="13"/>
    </row>
    <row r="195">
      <c r="E195" s="13"/>
      <c r="J195" s="13"/>
      <c r="O195" s="13"/>
      <c r="T195" s="13"/>
      <c r="Y195" s="13"/>
      <c r="AD195" s="13"/>
      <c r="AI195" s="13"/>
      <c r="AN195" s="13"/>
      <c r="AS195" s="13"/>
    </row>
    <row r="196">
      <c r="E196" s="13"/>
      <c r="J196" s="13"/>
      <c r="O196" s="13"/>
      <c r="T196" s="13"/>
      <c r="Y196" s="13"/>
      <c r="AD196" s="13"/>
      <c r="AI196" s="13"/>
      <c r="AN196" s="13"/>
      <c r="AS196" s="13"/>
    </row>
    <row r="197">
      <c r="E197" s="13"/>
      <c r="J197" s="13"/>
      <c r="O197" s="13"/>
      <c r="T197" s="13"/>
      <c r="Y197" s="13"/>
      <c r="AD197" s="13"/>
      <c r="AI197" s="13"/>
      <c r="AN197" s="13"/>
      <c r="AS197" s="13"/>
    </row>
    <row r="198">
      <c r="E198" s="13"/>
      <c r="J198" s="13"/>
      <c r="O198" s="13"/>
      <c r="T198" s="13"/>
      <c r="Y198" s="13"/>
      <c r="AD198" s="13"/>
      <c r="AI198" s="13"/>
      <c r="AN198" s="13"/>
      <c r="AS198" s="13"/>
    </row>
    <row r="199">
      <c r="E199" s="13"/>
      <c r="J199" s="13"/>
      <c r="O199" s="13"/>
      <c r="T199" s="13"/>
      <c r="Y199" s="13"/>
      <c r="AD199" s="13"/>
      <c r="AI199" s="13"/>
      <c r="AN199" s="13"/>
      <c r="AS199" s="13"/>
    </row>
    <row r="200">
      <c r="E200" s="13"/>
      <c r="J200" s="13"/>
      <c r="O200" s="13"/>
      <c r="T200" s="13"/>
      <c r="Y200" s="13"/>
      <c r="AD200" s="13"/>
      <c r="AI200" s="13"/>
      <c r="AN200" s="13"/>
      <c r="AS200" s="13"/>
    </row>
    <row r="201">
      <c r="E201" s="13"/>
      <c r="J201" s="13"/>
      <c r="O201" s="13"/>
      <c r="T201" s="13"/>
      <c r="Y201" s="13"/>
      <c r="AD201" s="13"/>
      <c r="AI201" s="13"/>
      <c r="AN201" s="13"/>
      <c r="AS201" s="13"/>
    </row>
    <row r="202">
      <c r="E202" s="13"/>
      <c r="J202" s="13"/>
      <c r="O202" s="13"/>
      <c r="T202" s="13"/>
      <c r="Y202" s="13"/>
      <c r="AD202" s="13"/>
      <c r="AI202" s="13"/>
      <c r="AN202" s="13"/>
      <c r="AS202" s="13"/>
    </row>
    <row r="203">
      <c r="E203" s="13"/>
      <c r="J203" s="13"/>
      <c r="O203" s="13"/>
      <c r="T203" s="13"/>
      <c r="Y203" s="13"/>
      <c r="AD203" s="13"/>
      <c r="AI203" s="13"/>
      <c r="AN203" s="13"/>
      <c r="AS203" s="13"/>
    </row>
    <row r="204">
      <c r="E204" s="13"/>
      <c r="J204" s="13"/>
      <c r="O204" s="13"/>
      <c r="T204" s="13"/>
      <c r="Y204" s="13"/>
      <c r="AD204" s="13"/>
      <c r="AI204" s="13"/>
      <c r="AN204" s="13"/>
      <c r="AS204" s="13"/>
    </row>
    <row r="205">
      <c r="E205" s="13"/>
      <c r="J205" s="13"/>
      <c r="O205" s="13"/>
      <c r="T205" s="13"/>
      <c r="Y205" s="13"/>
      <c r="AD205" s="13"/>
      <c r="AI205" s="13"/>
      <c r="AN205" s="13"/>
      <c r="AS205" s="13"/>
    </row>
    <row r="206">
      <c r="E206" s="13"/>
      <c r="J206" s="13"/>
      <c r="O206" s="13"/>
      <c r="T206" s="13"/>
      <c r="Y206" s="13"/>
      <c r="AD206" s="13"/>
      <c r="AI206" s="13"/>
      <c r="AN206" s="13"/>
      <c r="AS206" s="13"/>
    </row>
    <row r="207">
      <c r="E207" s="13"/>
      <c r="J207" s="13"/>
      <c r="O207" s="13"/>
      <c r="T207" s="13"/>
      <c r="Y207" s="13"/>
      <c r="AD207" s="13"/>
      <c r="AI207" s="13"/>
      <c r="AN207" s="13"/>
      <c r="AS207" s="13"/>
    </row>
    <row r="208">
      <c r="E208" s="13"/>
      <c r="J208" s="13"/>
      <c r="O208" s="13"/>
      <c r="T208" s="13"/>
      <c r="Y208" s="13"/>
      <c r="AD208" s="13"/>
      <c r="AI208" s="13"/>
      <c r="AN208" s="13"/>
      <c r="AS208" s="13"/>
    </row>
    <row r="209">
      <c r="E209" s="13"/>
      <c r="J209" s="13"/>
      <c r="O209" s="13"/>
      <c r="T209" s="13"/>
      <c r="Y209" s="13"/>
      <c r="AD209" s="13"/>
      <c r="AI209" s="13"/>
      <c r="AN209" s="13"/>
      <c r="AS209" s="13"/>
    </row>
    <row r="210">
      <c r="E210" s="13"/>
      <c r="J210" s="13"/>
      <c r="O210" s="13"/>
      <c r="T210" s="13"/>
      <c r="Y210" s="13"/>
      <c r="AD210" s="13"/>
      <c r="AI210" s="13"/>
      <c r="AN210" s="13"/>
      <c r="AS210" s="13"/>
    </row>
    <row r="211">
      <c r="E211" s="13"/>
      <c r="J211" s="13"/>
      <c r="O211" s="13"/>
      <c r="T211" s="13"/>
      <c r="Y211" s="13"/>
      <c r="AD211" s="13"/>
      <c r="AI211" s="13"/>
      <c r="AN211" s="13"/>
      <c r="AS211" s="13"/>
    </row>
    <row r="212">
      <c r="E212" s="13"/>
      <c r="J212" s="13"/>
      <c r="O212" s="13"/>
      <c r="T212" s="13"/>
      <c r="Y212" s="13"/>
      <c r="AD212" s="13"/>
      <c r="AI212" s="13"/>
      <c r="AN212" s="13"/>
      <c r="AS212" s="13"/>
    </row>
    <row r="213">
      <c r="E213" s="13"/>
      <c r="J213" s="13"/>
      <c r="O213" s="13"/>
      <c r="T213" s="13"/>
      <c r="Y213" s="13"/>
      <c r="AD213" s="13"/>
      <c r="AI213" s="13"/>
      <c r="AN213" s="13"/>
      <c r="AS213" s="13"/>
    </row>
    <row r="214">
      <c r="E214" s="13"/>
      <c r="J214" s="13"/>
      <c r="O214" s="13"/>
      <c r="T214" s="13"/>
      <c r="Y214" s="13"/>
      <c r="AD214" s="13"/>
      <c r="AI214" s="13"/>
      <c r="AN214" s="13"/>
      <c r="AS214" s="13"/>
    </row>
    <row r="215">
      <c r="E215" s="13"/>
      <c r="J215" s="13"/>
      <c r="O215" s="13"/>
      <c r="T215" s="13"/>
      <c r="Y215" s="13"/>
      <c r="AD215" s="13"/>
      <c r="AI215" s="13"/>
      <c r="AN215" s="13"/>
      <c r="AS215" s="13"/>
    </row>
    <row r="216">
      <c r="E216" s="13"/>
      <c r="J216" s="13"/>
      <c r="O216" s="13"/>
      <c r="T216" s="13"/>
      <c r="Y216" s="13"/>
      <c r="AD216" s="13"/>
      <c r="AI216" s="13"/>
      <c r="AN216" s="13"/>
      <c r="AS216" s="13"/>
    </row>
    <row r="217">
      <c r="E217" s="13"/>
      <c r="J217" s="13"/>
      <c r="O217" s="13"/>
      <c r="T217" s="13"/>
      <c r="Y217" s="13"/>
      <c r="AD217" s="13"/>
      <c r="AI217" s="13"/>
      <c r="AN217" s="13"/>
      <c r="AS217" s="13"/>
    </row>
    <row r="218">
      <c r="E218" s="13"/>
      <c r="J218" s="13"/>
      <c r="O218" s="13"/>
      <c r="T218" s="13"/>
      <c r="Y218" s="13"/>
      <c r="AD218" s="13"/>
      <c r="AI218" s="13"/>
      <c r="AN218" s="13"/>
      <c r="AS218" s="13"/>
    </row>
    <row r="219">
      <c r="E219" s="13"/>
      <c r="J219" s="13"/>
      <c r="O219" s="13"/>
      <c r="T219" s="13"/>
      <c r="Y219" s="13"/>
      <c r="AD219" s="13"/>
      <c r="AI219" s="13"/>
      <c r="AN219" s="13"/>
      <c r="AS219" s="13"/>
    </row>
    <row r="220">
      <c r="E220" s="13"/>
      <c r="J220" s="13"/>
      <c r="O220" s="13"/>
      <c r="T220" s="13"/>
      <c r="Y220" s="13"/>
      <c r="AD220" s="13"/>
      <c r="AI220" s="13"/>
      <c r="AN220" s="13"/>
      <c r="AS220" s="13"/>
    </row>
    <row r="221">
      <c r="E221" s="13"/>
      <c r="J221" s="13"/>
      <c r="O221" s="13"/>
      <c r="T221" s="13"/>
      <c r="Y221" s="13"/>
      <c r="AD221" s="13"/>
      <c r="AI221" s="13"/>
      <c r="AN221" s="13"/>
      <c r="AS221" s="13"/>
    </row>
    <row r="222">
      <c r="E222" s="13"/>
      <c r="J222" s="13"/>
      <c r="O222" s="13"/>
      <c r="T222" s="13"/>
      <c r="Y222" s="13"/>
      <c r="AD222" s="13"/>
      <c r="AI222" s="13"/>
      <c r="AN222" s="13"/>
      <c r="AS222" s="13"/>
    </row>
    <row r="223">
      <c r="E223" s="13"/>
      <c r="J223" s="13"/>
      <c r="O223" s="13"/>
      <c r="T223" s="13"/>
      <c r="Y223" s="13"/>
      <c r="AD223" s="13"/>
      <c r="AI223" s="13"/>
      <c r="AN223" s="13"/>
      <c r="AS223" s="13"/>
    </row>
    <row r="224">
      <c r="E224" s="13"/>
      <c r="J224" s="13"/>
      <c r="O224" s="13"/>
      <c r="T224" s="13"/>
      <c r="Y224" s="13"/>
      <c r="AD224" s="13"/>
      <c r="AI224" s="13"/>
      <c r="AN224" s="13"/>
      <c r="AS224" s="13"/>
    </row>
    <row r="225">
      <c r="E225" s="13"/>
      <c r="J225" s="13"/>
      <c r="O225" s="13"/>
      <c r="T225" s="13"/>
      <c r="Y225" s="13"/>
      <c r="AD225" s="13"/>
      <c r="AI225" s="13"/>
      <c r="AN225" s="13"/>
      <c r="AS225" s="13"/>
    </row>
    <row r="226">
      <c r="E226" s="13"/>
      <c r="J226" s="13"/>
      <c r="O226" s="13"/>
      <c r="T226" s="13"/>
      <c r="Y226" s="13"/>
      <c r="AD226" s="13"/>
      <c r="AI226" s="13"/>
      <c r="AN226" s="13"/>
      <c r="AS226" s="13"/>
    </row>
    <row r="227">
      <c r="E227" s="13"/>
      <c r="J227" s="13"/>
      <c r="O227" s="13"/>
      <c r="T227" s="13"/>
      <c r="Y227" s="13"/>
      <c r="AD227" s="13"/>
      <c r="AI227" s="13"/>
      <c r="AN227" s="13"/>
      <c r="AS227" s="13"/>
    </row>
    <row r="228">
      <c r="E228" s="13"/>
      <c r="J228" s="13"/>
      <c r="O228" s="13"/>
      <c r="T228" s="13"/>
      <c r="Y228" s="13"/>
      <c r="AD228" s="13"/>
      <c r="AI228" s="13"/>
      <c r="AN228" s="13"/>
      <c r="AS228" s="13"/>
    </row>
    <row r="229">
      <c r="E229" s="13"/>
      <c r="J229" s="13"/>
      <c r="O229" s="13"/>
      <c r="T229" s="13"/>
      <c r="Y229" s="13"/>
      <c r="AD229" s="13"/>
      <c r="AI229" s="13"/>
      <c r="AN229" s="13"/>
      <c r="AS229" s="13"/>
    </row>
    <row r="230">
      <c r="E230" s="13"/>
      <c r="J230" s="13"/>
      <c r="O230" s="13"/>
      <c r="T230" s="13"/>
      <c r="Y230" s="13"/>
      <c r="AD230" s="13"/>
      <c r="AI230" s="13"/>
      <c r="AN230" s="13"/>
      <c r="AS230" s="13"/>
    </row>
    <row r="231">
      <c r="E231" s="13"/>
      <c r="J231" s="13"/>
      <c r="O231" s="13"/>
      <c r="T231" s="13"/>
      <c r="Y231" s="13"/>
      <c r="AD231" s="13"/>
      <c r="AI231" s="13"/>
      <c r="AN231" s="13"/>
      <c r="AS231" s="13"/>
    </row>
    <row r="232">
      <c r="E232" s="13"/>
      <c r="J232" s="13"/>
      <c r="O232" s="13"/>
      <c r="T232" s="13"/>
      <c r="Y232" s="13"/>
      <c r="AD232" s="13"/>
      <c r="AI232" s="13"/>
      <c r="AN232" s="13"/>
      <c r="AS232" s="13"/>
    </row>
    <row r="233">
      <c r="E233" s="13"/>
      <c r="J233" s="13"/>
      <c r="O233" s="13"/>
      <c r="T233" s="13"/>
      <c r="Y233" s="13"/>
      <c r="AD233" s="13"/>
      <c r="AI233" s="13"/>
      <c r="AN233" s="13"/>
      <c r="AS233" s="13"/>
    </row>
    <row r="234">
      <c r="E234" s="13"/>
      <c r="J234" s="13"/>
      <c r="O234" s="13"/>
      <c r="T234" s="13"/>
      <c r="Y234" s="13"/>
      <c r="AD234" s="13"/>
      <c r="AI234" s="13"/>
      <c r="AN234" s="13"/>
      <c r="AS234" s="13"/>
    </row>
    <row r="235">
      <c r="E235" s="13"/>
      <c r="J235" s="13"/>
      <c r="O235" s="13"/>
      <c r="T235" s="13"/>
      <c r="Y235" s="13"/>
      <c r="AD235" s="13"/>
      <c r="AI235" s="13"/>
      <c r="AN235" s="13"/>
      <c r="AS235" s="13"/>
    </row>
    <row r="236">
      <c r="E236" s="13"/>
      <c r="J236" s="13"/>
      <c r="O236" s="13"/>
      <c r="T236" s="13"/>
      <c r="Y236" s="13"/>
      <c r="AD236" s="13"/>
      <c r="AI236" s="13"/>
      <c r="AN236" s="13"/>
      <c r="AS236" s="13"/>
    </row>
    <row r="237">
      <c r="E237" s="13"/>
      <c r="J237" s="13"/>
      <c r="O237" s="13"/>
      <c r="T237" s="13"/>
      <c r="Y237" s="13"/>
      <c r="AD237" s="13"/>
      <c r="AI237" s="13"/>
      <c r="AN237" s="13"/>
      <c r="AS237" s="13"/>
    </row>
    <row r="238">
      <c r="E238" s="13"/>
      <c r="J238" s="13"/>
      <c r="O238" s="13"/>
      <c r="T238" s="13"/>
      <c r="Y238" s="13"/>
      <c r="AD238" s="13"/>
      <c r="AI238" s="13"/>
      <c r="AN238" s="13"/>
      <c r="AS238" s="13"/>
    </row>
    <row r="239">
      <c r="E239" s="13"/>
      <c r="J239" s="13"/>
      <c r="O239" s="13"/>
      <c r="T239" s="13"/>
      <c r="Y239" s="13"/>
      <c r="AD239" s="13"/>
      <c r="AI239" s="13"/>
      <c r="AN239" s="13"/>
      <c r="AS239" s="13"/>
    </row>
    <row r="240">
      <c r="E240" s="13"/>
      <c r="J240" s="13"/>
      <c r="O240" s="13"/>
      <c r="T240" s="13"/>
      <c r="Y240" s="13"/>
      <c r="AD240" s="13"/>
      <c r="AI240" s="13"/>
      <c r="AN240" s="13"/>
      <c r="AS240" s="13"/>
    </row>
    <row r="241">
      <c r="E241" s="13"/>
      <c r="J241" s="13"/>
      <c r="O241" s="13"/>
      <c r="T241" s="13"/>
      <c r="Y241" s="13"/>
      <c r="AD241" s="13"/>
      <c r="AI241" s="13"/>
      <c r="AN241" s="13"/>
      <c r="AS241" s="13"/>
    </row>
    <row r="242">
      <c r="E242" s="13"/>
      <c r="J242" s="13"/>
      <c r="O242" s="13"/>
      <c r="T242" s="13"/>
      <c r="Y242" s="13"/>
      <c r="AD242" s="13"/>
      <c r="AI242" s="13"/>
      <c r="AN242" s="13"/>
      <c r="AS242" s="13"/>
    </row>
    <row r="243">
      <c r="E243" s="13"/>
      <c r="J243" s="13"/>
      <c r="O243" s="13"/>
      <c r="T243" s="13"/>
      <c r="Y243" s="13"/>
      <c r="AD243" s="13"/>
      <c r="AI243" s="13"/>
      <c r="AN243" s="13"/>
      <c r="AS243" s="13"/>
    </row>
    <row r="244">
      <c r="E244" s="13"/>
      <c r="J244" s="13"/>
      <c r="O244" s="13"/>
      <c r="T244" s="13"/>
      <c r="Y244" s="13"/>
      <c r="AD244" s="13"/>
      <c r="AI244" s="13"/>
      <c r="AN244" s="13"/>
      <c r="AS244" s="13"/>
    </row>
    <row r="245">
      <c r="E245" s="13"/>
      <c r="J245" s="13"/>
      <c r="O245" s="13"/>
      <c r="T245" s="13"/>
      <c r="Y245" s="13"/>
      <c r="AD245" s="13"/>
      <c r="AI245" s="13"/>
      <c r="AN245" s="13"/>
      <c r="AS245" s="13"/>
    </row>
    <row r="246">
      <c r="E246" s="13"/>
      <c r="J246" s="13"/>
      <c r="O246" s="13"/>
      <c r="T246" s="13"/>
      <c r="Y246" s="13"/>
      <c r="AD246" s="13"/>
      <c r="AI246" s="13"/>
      <c r="AN246" s="13"/>
      <c r="AS246" s="13"/>
    </row>
    <row r="247">
      <c r="E247" s="13"/>
      <c r="J247" s="13"/>
      <c r="O247" s="13"/>
      <c r="T247" s="13"/>
      <c r="Y247" s="13"/>
      <c r="AD247" s="13"/>
      <c r="AI247" s="13"/>
      <c r="AN247" s="13"/>
      <c r="AS247" s="13"/>
    </row>
    <row r="248">
      <c r="E248" s="13"/>
      <c r="J248" s="13"/>
      <c r="O248" s="13"/>
      <c r="T248" s="13"/>
      <c r="Y248" s="13"/>
      <c r="AD248" s="13"/>
      <c r="AI248" s="13"/>
      <c r="AN248" s="13"/>
      <c r="AS248" s="13"/>
    </row>
    <row r="249">
      <c r="E249" s="13"/>
      <c r="J249" s="13"/>
      <c r="O249" s="13"/>
      <c r="T249" s="13"/>
      <c r="Y249" s="13"/>
      <c r="AD249" s="13"/>
      <c r="AI249" s="13"/>
      <c r="AN249" s="13"/>
      <c r="AS249" s="13"/>
    </row>
    <row r="250">
      <c r="E250" s="13"/>
      <c r="J250" s="13"/>
      <c r="O250" s="13"/>
      <c r="T250" s="13"/>
      <c r="Y250" s="13"/>
      <c r="AD250" s="13"/>
      <c r="AI250" s="13"/>
      <c r="AN250" s="13"/>
      <c r="AS250" s="13"/>
    </row>
    <row r="251">
      <c r="E251" s="13"/>
      <c r="J251" s="13"/>
      <c r="O251" s="13"/>
      <c r="T251" s="13"/>
      <c r="Y251" s="13"/>
      <c r="AD251" s="13"/>
      <c r="AI251" s="13"/>
      <c r="AN251" s="13"/>
      <c r="AS251" s="13"/>
    </row>
    <row r="252">
      <c r="E252" s="13"/>
      <c r="J252" s="13"/>
      <c r="O252" s="13"/>
      <c r="T252" s="13"/>
      <c r="Y252" s="13"/>
      <c r="AD252" s="13"/>
      <c r="AI252" s="13"/>
      <c r="AN252" s="13"/>
      <c r="AS252" s="13"/>
    </row>
    <row r="253">
      <c r="E253" s="13"/>
      <c r="J253" s="13"/>
      <c r="O253" s="13"/>
      <c r="T253" s="13"/>
      <c r="Y253" s="13"/>
      <c r="AD253" s="13"/>
      <c r="AI253" s="13"/>
      <c r="AN253" s="13"/>
      <c r="AS253" s="13"/>
    </row>
    <row r="254">
      <c r="E254" s="13"/>
      <c r="J254" s="13"/>
      <c r="O254" s="13"/>
      <c r="T254" s="13"/>
      <c r="Y254" s="13"/>
      <c r="AD254" s="13"/>
      <c r="AI254" s="13"/>
      <c r="AN254" s="13"/>
      <c r="AS254" s="13"/>
    </row>
    <row r="255">
      <c r="E255" s="13"/>
      <c r="J255" s="13"/>
      <c r="O255" s="13"/>
      <c r="T255" s="13"/>
      <c r="Y255" s="13"/>
      <c r="AD255" s="13"/>
      <c r="AI255" s="13"/>
      <c r="AN255" s="13"/>
      <c r="AS255" s="13"/>
    </row>
    <row r="256">
      <c r="E256" s="13"/>
      <c r="J256" s="13"/>
      <c r="O256" s="13"/>
      <c r="T256" s="13"/>
      <c r="Y256" s="13"/>
      <c r="AD256" s="13"/>
      <c r="AI256" s="13"/>
      <c r="AN256" s="13"/>
      <c r="AS256" s="13"/>
    </row>
    <row r="257">
      <c r="E257" s="13"/>
      <c r="J257" s="13"/>
      <c r="O257" s="13"/>
      <c r="T257" s="13"/>
      <c r="Y257" s="13"/>
      <c r="AD257" s="13"/>
      <c r="AI257" s="13"/>
      <c r="AN257" s="13"/>
      <c r="AS257" s="13"/>
    </row>
    <row r="258">
      <c r="E258" s="13"/>
      <c r="J258" s="13"/>
      <c r="O258" s="13"/>
      <c r="T258" s="13"/>
      <c r="Y258" s="13"/>
      <c r="AD258" s="13"/>
      <c r="AI258" s="13"/>
      <c r="AN258" s="13"/>
      <c r="AS258" s="13"/>
    </row>
    <row r="259">
      <c r="E259" s="13"/>
      <c r="J259" s="13"/>
      <c r="O259" s="13"/>
      <c r="T259" s="13"/>
      <c r="Y259" s="13"/>
      <c r="AD259" s="13"/>
      <c r="AI259" s="13"/>
      <c r="AN259" s="13"/>
      <c r="AS259" s="13"/>
    </row>
    <row r="260">
      <c r="E260" s="13"/>
      <c r="J260" s="13"/>
      <c r="O260" s="13"/>
      <c r="T260" s="13"/>
      <c r="Y260" s="13"/>
      <c r="AD260" s="13"/>
      <c r="AI260" s="13"/>
      <c r="AN260" s="13"/>
      <c r="AS260" s="13"/>
    </row>
    <row r="261">
      <c r="E261" s="13"/>
      <c r="J261" s="13"/>
      <c r="O261" s="13"/>
      <c r="T261" s="13"/>
      <c r="Y261" s="13"/>
      <c r="AD261" s="13"/>
      <c r="AI261" s="13"/>
      <c r="AN261" s="13"/>
      <c r="AS261" s="13"/>
    </row>
    <row r="262">
      <c r="E262" s="13"/>
      <c r="J262" s="13"/>
      <c r="O262" s="13"/>
      <c r="T262" s="13"/>
      <c r="Y262" s="13"/>
      <c r="AD262" s="13"/>
      <c r="AI262" s="13"/>
      <c r="AN262" s="13"/>
      <c r="AS262" s="13"/>
    </row>
    <row r="263">
      <c r="E263" s="13"/>
      <c r="J263" s="13"/>
      <c r="O263" s="13"/>
      <c r="T263" s="13"/>
      <c r="Y263" s="13"/>
      <c r="AD263" s="13"/>
      <c r="AI263" s="13"/>
      <c r="AN263" s="13"/>
      <c r="AS263" s="13"/>
    </row>
    <row r="264">
      <c r="E264" s="13"/>
      <c r="J264" s="13"/>
      <c r="O264" s="13"/>
      <c r="T264" s="13"/>
      <c r="Y264" s="13"/>
      <c r="AD264" s="13"/>
      <c r="AI264" s="13"/>
      <c r="AN264" s="13"/>
      <c r="AS264" s="13"/>
    </row>
    <row r="265">
      <c r="E265" s="13"/>
      <c r="J265" s="13"/>
      <c r="O265" s="13"/>
      <c r="T265" s="13"/>
      <c r="Y265" s="13"/>
      <c r="AD265" s="13"/>
      <c r="AI265" s="13"/>
      <c r="AN265" s="13"/>
      <c r="AS265" s="13"/>
    </row>
    <row r="266">
      <c r="E266" s="13"/>
      <c r="J266" s="13"/>
      <c r="O266" s="13"/>
      <c r="T266" s="13"/>
      <c r="Y266" s="13"/>
      <c r="AD266" s="13"/>
      <c r="AI266" s="13"/>
      <c r="AN266" s="13"/>
      <c r="AS266" s="13"/>
    </row>
    <row r="267">
      <c r="E267" s="13"/>
      <c r="J267" s="13"/>
      <c r="O267" s="13"/>
      <c r="T267" s="13"/>
      <c r="Y267" s="13"/>
      <c r="AD267" s="13"/>
      <c r="AI267" s="13"/>
      <c r="AN267" s="13"/>
      <c r="AS267" s="13"/>
    </row>
    <row r="268">
      <c r="E268" s="13"/>
      <c r="J268" s="13"/>
      <c r="O268" s="13"/>
      <c r="T268" s="13"/>
      <c r="Y268" s="13"/>
      <c r="AD268" s="13"/>
      <c r="AI268" s="13"/>
      <c r="AN268" s="13"/>
      <c r="AS268" s="13"/>
    </row>
    <row r="269">
      <c r="E269" s="13"/>
      <c r="J269" s="13"/>
      <c r="O269" s="13"/>
      <c r="T269" s="13"/>
      <c r="Y269" s="13"/>
      <c r="AD269" s="13"/>
      <c r="AI269" s="13"/>
      <c r="AN269" s="13"/>
      <c r="AS269" s="13"/>
    </row>
    <row r="270">
      <c r="E270" s="13"/>
      <c r="J270" s="13"/>
      <c r="O270" s="13"/>
      <c r="T270" s="13"/>
      <c r="Y270" s="13"/>
      <c r="AD270" s="13"/>
      <c r="AI270" s="13"/>
      <c r="AN270" s="13"/>
      <c r="AS270" s="13"/>
    </row>
    <row r="271">
      <c r="E271" s="13"/>
      <c r="J271" s="13"/>
      <c r="O271" s="13"/>
      <c r="T271" s="13"/>
      <c r="Y271" s="13"/>
      <c r="AD271" s="13"/>
      <c r="AI271" s="13"/>
      <c r="AN271" s="13"/>
      <c r="AS271" s="13"/>
    </row>
    <row r="272">
      <c r="E272" s="13"/>
      <c r="J272" s="13"/>
      <c r="O272" s="13"/>
      <c r="T272" s="13"/>
      <c r="Y272" s="13"/>
      <c r="AD272" s="13"/>
      <c r="AI272" s="13"/>
      <c r="AN272" s="13"/>
      <c r="AS272" s="13"/>
    </row>
    <row r="273">
      <c r="E273" s="13"/>
      <c r="J273" s="13"/>
      <c r="O273" s="13"/>
      <c r="T273" s="13"/>
      <c r="Y273" s="13"/>
      <c r="AD273" s="13"/>
      <c r="AI273" s="13"/>
      <c r="AN273" s="13"/>
      <c r="AS273" s="13"/>
    </row>
    <row r="274">
      <c r="E274" s="13"/>
      <c r="J274" s="13"/>
      <c r="O274" s="13"/>
      <c r="T274" s="13"/>
      <c r="Y274" s="13"/>
      <c r="AD274" s="13"/>
      <c r="AI274" s="13"/>
      <c r="AN274" s="13"/>
      <c r="AS274" s="13"/>
    </row>
    <row r="275">
      <c r="E275" s="13"/>
      <c r="J275" s="13"/>
      <c r="O275" s="13"/>
      <c r="T275" s="13"/>
      <c r="Y275" s="13"/>
      <c r="AD275" s="13"/>
      <c r="AI275" s="13"/>
      <c r="AN275" s="13"/>
      <c r="AS275" s="13"/>
    </row>
    <row r="276">
      <c r="E276" s="13"/>
      <c r="J276" s="13"/>
      <c r="O276" s="13"/>
      <c r="T276" s="13"/>
      <c r="Y276" s="13"/>
      <c r="AD276" s="13"/>
      <c r="AI276" s="13"/>
      <c r="AN276" s="13"/>
      <c r="AS276" s="13"/>
    </row>
    <row r="277">
      <c r="E277" s="13"/>
      <c r="J277" s="13"/>
      <c r="O277" s="13"/>
      <c r="T277" s="13"/>
      <c r="Y277" s="13"/>
      <c r="AD277" s="13"/>
      <c r="AI277" s="13"/>
      <c r="AN277" s="13"/>
      <c r="AS277" s="13"/>
    </row>
    <row r="278">
      <c r="E278" s="13"/>
      <c r="J278" s="13"/>
      <c r="O278" s="13"/>
      <c r="T278" s="13"/>
      <c r="Y278" s="13"/>
      <c r="AD278" s="13"/>
      <c r="AI278" s="13"/>
      <c r="AN278" s="13"/>
      <c r="AS278" s="13"/>
    </row>
    <row r="279">
      <c r="E279" s="13"/>
      <c r="J279" s="13"/>
      <c r="O279" s="13"/>
      <c r="T279" s="13"/>
      <c r="Y279" s="13"/>
      <c r="AD279" s="13"/>
      <c r="AI279" s="13"/>
      <c r="AN279" s="13"/>
      <c r="AS279" s="13"/>
    </row>
    <row r="280">
      <c r="E280" s="13"/>
      <c r="J280" s="13"/>
      <c r="O280" s="13"/>
      <c r="T280" s="13"/>
      <c r="Y280" s="13"/>
      <c r="AD280" s="13"/>
      <c r="AI280" s="13"/>
      <c r="AN280" s="13"/>
      <c r="AS280" s="13"/>
    </row>
    <row r="281">
      <c r="E281" s="13"/>
      <c r="J281" s="13"/>
      <c r="O281" s="13"/>
      <c r="T281" s="13"/>
      <c r="Y281" s="13"/>
      <c r="AD281" s="13"/>
      <c r="AI281" s="13"/>
      <c r="AN281" s="13"/>
      <c r="AS281" s="13"/>
    </row>
    <row r="282">
      <c r="E282" s="13"/>
      <c r="J282" s="13"/>
      <c r="O282" s="13"/>
      <c r="T282" s="13"/>
      <c r="Y282" s="13"/>
      <c r="AD282" s="13"/>
      <c r="AI282" s="13"/>
      <c r="AN282" s="13"/>
      <c r="AS282" s="13"/>
    </row>
    <row r="283">
      <c r="E283" s="13"/>
      <c r="J283" s="13"/>
      <c r="O283" s="13"/>
      <c r="T283" s="13"/>
      <c r="Y283" s="13"/>
      <c r="AD283" s="13"/>
      <c r="AI283" s="13"/>
      <c r="AN283" s="13"/>
      <c r="AS283" s="13"/>
    </row>
    <row r="284">
      <c r="E284" s="13"/>
      <c r="J284" s="13"/>
      <c r="O284" s="13"/>
      <c r="T284" s="13"/>
      <c r="Y284" s="13"/>
      <c r="AD284" s="13"/>
      <c r="AI284" s="13"/>
      <c r="AN284" s="13"/>
      <c r="AS284" s="13"/>
    </row>
    <row r="285">
      <c r="E285" s="13"/>
      <c r="J285" s="13"/>
      <c r="O285" s="13"/>
      <c r="T285" s="13"/>
      <c r="Y285" s="13"/>
      <c r="AD285" s="13"/>
      <c r="AI285" s="13"/>
      <c r="AN285" s="13"/>
      <c r="AS285" s="13"/>
    </row>
    <row r="286">
      <c r="E286" s="13"/>
      <c r="J286" s="13"/>
      <c r="O286" s="13"/>
      <c r="T286" s="13"/>
      <c r="Y286" s="13"/>
      <c r="AD286" s="13"/>
      <c r="AI286" s="13"/>
      <c r="AN286" s="13"/>
      <c r="AS286" s="13"/>
    </row>
    <row r="287">
      <c r="E287" s="13"/>
      <c r="J287" s="13"/>
      <c r="O287" s="13"/>
      <c r="T287" s="13"/>
      <c r="Y287" s="13"/>
      <c r="AD287" s="13"/>
      <c r="AI287" s="13"/>
      <c r="AN287" s="13"/>
      <c r="AS287" s="13"/>
    </row>
    <row r="288">
      <c r="E288" s="13"/>
      <c r="J288" s="13"/>
      <c r="O288" s="13"/>
      <c r="T288" s="13"/>
      <c r="Y288" s="13"/>
      <c r="AD288" s="13"/>
      <c r="AI288" s="13"/>
      <c r="AN288" s="13"/>
      <c r="AS288" s="13"/>
    </row>
    <row r="289">
      <c r="E289" s="13"/>
      <c r="J289" s="13"/>
      <c r="O289" s="13"/>
      <c r="T289" s="13"/>
      <c r="Y289" s="13"/>
      <c r="AD289" s="13"/>
      <c r="AI289" s="13"/>
      <c r="AN289" s="13"/>
      <c r="AS289" s="13"/>
    </row>
    <row r="290">
      <c r="E290" s="13"/>
      <c r="J290" s="13"/>
      <c r="O290" s="13"/>
      <c r="T290" s="13"/>
      <c r="Y290" s="13"/>
      <c r="AD290" s="13"/>
      <c r="AI290" s="13"/>
      <c r="AN290" s="13"/>
      <c r="AS290" s="13"/>
    </row>
    <row r="291">
      <c r="E291" s="13"/>
      <c r="J291" s="13"/>
      <c r="O291" s="13"/>
      <c r="T291" s="13"/>
      <c r="Y291" s="13"/>
      <c r="AD291" s="13"/>
      <c r="AI291" s="13"/>
      <c r="AN291" s="13"/>
      <c r="AS291" s="13"/>
    </row>
    <row r="292">
      <c r="E292" s="13"/>
      <c r="J292" s="13"/>
      <c r="O292" s="13"/>
      <c r="T292" s="13"/>
      <c r="Y292" s="13"/>
      <c r="AD292" s="13"/>
      <c r="AI292" s="13"/>
      <c r="AN292" s="13"/>
      <c r="AS292" s="13"/>
    </row>
    <row r="293">
      <c r="E293" s="13"/>
      <c r="J293" s="13"/>
      <c r="O293" s="13"/>
      <c r="T293" s="13"/>
      <c r="Y293" s="13"/>
      <c r="AD293" s="13"/>
      <c r="AI293" s="13"/>
      <c r="AN293" s="13"/>
      <c r="AS293" s="13"/>
    </row>
    <row r="294">
      <c r="E294" s="13"/>
      <c r="J294" s="13"/>
      <c r="O294" s="13"/>
      <c r="T294" s="13"/>
      <c r="Y294" s="13"/>
      <c r="AD294" s="13"/>
      <c r="AI294" s="13"/>
      <c r="AN294" s="13"/>
      <c r="AS294" s="13"/>
    </row>
    <row r="295">
      <c r="E295" s="13"/>
      <c r="J295" s="13"/>
      <c r="O295" s="13"/>
      <c r="T295" s="13"/>
      <c r="Y295" s="13"/>
      <c r="AD295" s="13"/>
      <c r="AI295" s="13"/>
      <c r="AN295" s="13"/>
      <c r="AS295" s="13"/>
    </row>
    <row r="296">
      <c r="E296" s="13"/>
      <c r="J296" s="13"/>
      <c r="O296" s="13"/>
      <c r="T296" s="13"/>
      <c r="Y296" s="13"/>
      <c r="AD296" s="13"/>
      <c r="AI296" s="13"/>
      <c r="AN296" s="13"/>
      <c r="AS296" s="13"/>
    </row>
    <row r="297">
      <c r="E297" s="13"/>
      <c r="J297" s="13"/>
      <c r="O297" s="13"/>
      <c r="T297" s="13"/>
      <c r="Y297" s="13"/>
      <c r="AD297" s="13"/>
      <c r="AI297" s="13"/>
      <c r="AN297" s="13"/>
      <c r="AS297" s="13"/>
    </row>
    <row r="298">
      <c r="E298" s="13"/>
      <c r="J298" s="13"/>
      <c r="O298" s="13"/>
      <c r="T298" s="13"/>
      <c r="Y298" s="13"/>
      <c r="AD298" s="13"/>
      <c r="AI298" s="13"/>
      <c r="AN298" s="13"/>
      <c r="AS298" s="13"/>
    </row>
    <row r="299">
      <c r="E299" s="13"/>
      <c r="J299" s="13"/>
      <c r="O299" s="13"/>
      <c r="T299" s="13"/>
      <c r="Y299" s="13"/>
      <c r="AD299" s="13"/>
      <c r="AI299" s="13"/>
      <c r="AN299" s="13"/>
      <c r="AS299" s="13"/>
    </row>
    <row r="300">
      <c r="E300" s="13"/>
      <c r="J300" s="13"/>
      <c r="O300" s="13"/>
      <c r="T300" s="13"/>
      <c r="Y300" s="13"/>
      <c r="AD300" s="13"/>
      <c r="AI300" s="13"/>
      <c r="AN300" s="13"/>
      <c r="AS300" s="13"/>
    </row>
    <row r="301">
      <c r="E301" s="13"/>
      <c r="J301" s="13"/>
      <c r="O301" s="13"/>
      <c r="T301" s="13"/>
      <c r="Y301" s="13"/>
      <c r="AD301" s="13"/>
      <c r="AI301" s="13"/>
      <c r="AN301" s="13"/>
      <c r="AS301" s="13"/>
    </row>
    <row r="302">
      <c r="E302" s="13"/>
      <c r="J302" s="13"/>
      <c r="O302" s="13"/>
      <c r="T302" s="13"/>
      <c r="Y302" s="13"/>
      <c r="AD302" s="13"/>
      <c r="AI302" s="13"/>
      <c r="AN302" s="13"/>
      <c r="AS302" s="13"/>
    </row>
    <row r="303">
      <c r="E303" s="13"/>
      <c r="J303" s="13"/>
      <c r="O303" s="13"/>
      <c r="T303" s="13"/>
      <c r="Y303" s="13"/>
      <c r="AD303" s="13"/>
      <c r="AI303" s="13"/>
      <c r="AN303" s="13"/>
      <c r="AS303" s="13"/>
    </row>
    <row r="304">
      <c r="E304" s="13"/>
      <c r="J304" s="13"/>
      <c r="O304" s="13"/>
      <c r="T304" s="13"/>
      <c r="Y304" s="13"/>
      <c r="AD304" s="13"/>
      <c r="AI304" s="13"/>
      <c r="AN304" s="13"/>
      <c r="AS304" s="13"/>
    </row>
    <row r="305">
      <c r="E305" s="13"/>
      <c r="J305" s="13"/>
      <c r="O305" s="13"/>
      <c r="T305" s="13"/>
      <c r="Y305" s="13"/>
      <c r="AD305" s="13"/>
      <c r="AI305" s="13"/>
      <c r="AN305" s="13"/>
      <c r="AS305" s="13"/>
    </row>
    <row r="306">
      <c r="E306" s="13"/>
      <c r="J306" s="13"/>
      <c r="O306" s="13"/>
      <c r="T306" s="13"/>
      <c r="Y306" s="13"/>
      <c r="AD306" s="13"/>
      <c r="AI306" s="13"/>
      <c r="AN306" s="13"/>
      <c r="AS306" s="13"/>
    </row>
    <row r="307">
      <c r="E307" s="13"/>
      <c r="J307" s="13"/>
      <c r="O307" s="13"/>
      <c r="T307" s="13"/>
      <c r="Y307" s="13"/>
      <c r="AD307" s="13"/>
      <c r="AI307" s="13"/>
      <c r="AN307" s="13"/>
      <c r="AS307" s="13"/>
    </row>
    <row r="308">
      <c r="E308" s="13"/>
      <c r="J308" s="13"/>
      <c r="O308" s="13"/>
      <c r="T308" s="13"/>
      <c r="Y308" s="13"/>
      <c r="AD308" s="13"/>
      <c r="AI308" s="13"/>
      <c r="AN308" s="13"/>
      <c r="AS308" s="13"/>
    </row>
    <row r="309">
      <c r="E309" s="13"/>
      <c r="J309" s="13"/>
      <c r="O309" s="13"/>
      <c r="T309" s="13"/>
      <c r="Y309" s="13"/>
      <c r="AD309" s="13"/>
      <c r="AI309" s="13"/>
      <c r="AN309" s="13"/>
      <c r="AS309" s="13"/>
    </row>
    <row r="310">
      <c r="E310" s="13"/>
      <c r="J310" s="13"/>
      <c r="O310" s="13"/>
      <c r="T310" s="13"/>
      <c r="Y310" s="13"/>
      <c r="AD310" s="13"/>
      <c r="AI310" s="13"/>
      <c r="AN310" s="13"/>
      <c r="AS310" s="13"/>
    </row>
    <row r="311">
      <c r="E311" s="13"/>
      <c r="J311" s="13"/>
      <c r="O311" s="13"/>
      <c r="T311" s="13"/>
      <c r="Y311" s="13"/>
      <c r="AD311" s="13"/>
      <c r="AI311" s="13"/>
      <c r="AN311" s="13"/>
      <c r="AS311" s="13"/>
    </row>
    <row r="312">
      <c r="E312" s="13"/>
      <c r="J312" s="13"/>
      <c r="O312" s="13"/>
      <c r="T312" s="13"/>
      <c r="Y312" s="13"/>
      <c r="AD312" s="13"/>
      <c r="AI312" s="13"/>
      <c r="AN312" s="13"/>
      <c r="AS312" s="13"/>
    </row>
    <row r="313">
      <c r="E313" s="13"/>
      <c r="J313" s="13"/>
      <c r="O313" s="13"/>
      <c r="T313" s="13"/>
      <c r="Y313" s="13"/>
      <c r="AD313" s="13"/>
      <c r="AI313" s="13"/>
      <c r="AN313" s="13"/>
      <c r="AS313" s="13"/>
    </row>
    <row r="314">
      <c r="E314" s="13"/>
      <c r="J314" s="13"/>
      <c r="O314" s="13"/>
      <c r="T314" s="13"/>
      <c r="Y314" s="13"/>
      <c r="AD314" s="13"/>
      <c r="AI314" s="13"/>
      <c r="AN314" s="13"/>
      <c r="AS314" s="13"/>
    </row>
    <row r="315">
      <c r="E315" s="13"/>
      <c r="J315" s="13"/>
      <c r="O315" s="13"/>
      <c r="T315" s="13"/>
      <c r="Y315" s="13"/>
      <c r="AD315" s="13"/>
      <c r="AI315" s="13"/>
      <c r="AN315" s="13"/>
      <c r="AS315" s="13"/>
    </row>
    <row r="316">
      <c r="E316" s="13"/>
      <c r="J316" s="13"/>
      <c r="O316" s="13"/>
      <c r="T316" s="13"/>
      <c r="Y316" s="13"/>
      <c r="AD316" s="13"/>
      <c r="AI316" s="13"/>
      <c r="AN316" s="13"/>
      <c r="AS316" s="13"/>
    </row>
    <row r="317">
      <c r="E317" s="13"/>
      <c r="J317" s="13"/>
      <c r="O317" s="13"/>
      <c r="T317" s="13"/>
      <c r="Y317" s="13"/>
      <c r="AD317" s="13"/>
      <c r="AI317" s="13"/>
      <c r="AN317" s="13"/>
      <c r="AS317" s="13"/>
    </row>
    <row r="318">
      <c r="E318" s="13"/>
      <c r="J318" s="13"/>
      <c r="O318" s="13"/>
      <c r="T318" s="13"/>
      <c r="Y318" s="13"/>
      <c r="AD318" s="13"/>
      <c r="AI318" s="13"/>
      <c r="AN318" s="13"/>
      <c r="AS318" s="13"/>
    </row>
    <row r="319">
      <c r="E319" s="13"/>
      <c r="J319" s="13"/>
      <c r="O319" s="13"/>
      <c r="T319" s="13"/>
      <c r="Y319" s="13"/>
      <c r="AD319" s="13"/>
      <c r="AI319" s="13"/>
      <c r="AN319" s="13"/>
      <c r="AS319" s="13"/>
    </row>
    <row r="320">
      <c r="E320" s="13"/>
      <c r="J320" s="13"/>
      <c r="O320" s="13"/>
      <c r="T320" s="13"/>
      <c r="Y320" s="13"/>
      <c r="AD320" s="13"/>
      <c r="AI320" s="13"/>
      <c r="AN320" s="13"/>
      <c r="AS320" s="13"/>
    </row>
    <row r="321">
      <c r="E321" s="13"/>
      <c r="J321" s="13"/>
      <c r="O321" s="13"/>
      <c r="T321" s="13"/>
      <c r="Y321" s="13"/>
      <c r="AD321" s="13"/>
      <c r="AI321" s="13"/>
      <c r="AN321" s="13"/>
      <c r="AS321" s="13"/>
    </row>
    <row r="322">
      <c r="E322" s="13"/>
      <c r="J322" s="13"/>
      <c r="O322" s="13"/>
      <c r="T322" s="13"/>
      <c r="Y322" s="13"/>
      <c r="AD322" s="13"/>
      <c r="AI322" s="13"/>
      <c r="AN322" s="13"/>
      <c r="AS322" s="13"/>
    </row>
    <row r="323">
      <c r="E323" s="13"/>
      <c r="J323" s="13"/>
      <c r="O323" s="13"/>
      <c r="T323" s="13"/>
      <c r="Y323" s="13"/>
      <c r="AD323" s="13"/>
      <c r="AI323" s="13"/>
      <c r="AN323" s="13"/>
      <c r="AS323" s="13"/>
    </row>
    <row r="324">
      <c r="E324" s="13"/>
      <c r="J324" s="13"/>
      <c r="O324" s="13"/>
      <c r="T324" s="13"/>
      <c r="Y324" s="13"/>
      <c r="AD324" s="13"/>
      <c r="AI324" s="13"/>
      <c r="AN324" s="13"/>
      <c r="AS324" s="13"/>
    </row>
    <row r="325">
      <c r="E325" s="13"/>
      <c r="J325" s="13"/>
      <c r="O325" s="13"/>
      <c r="T325" s="13"/>
      <c r="Y325" s="13"/>
      <c r="AD325" s="13"/>
      <c r="AI325" s="13"/>
      <c r="AN325" s="13"/>
      <c r="AS325" s="13"/>
    </row>
    <row r="326">
      <c r="E326" s="13"/>
      <c r="J326" s="13"/>
      <c r="O326" s="13"/>
      <c r="T326" s="13"/>
      <c r="Y326" s="13"/>
      <c r="AD326" s="13"/>
      <c r="AI326" s="13"/>
      <c r="AN326" s="13"/>
      <c r="AS326" s="13"/>
    </row>
    <row r="327">
      <c r="E327" s="13"/>
      <c r="J327" s="13"/>
      <c r="O327" s="13"/>
      <c r="T327" s="13"/>
      <c r="Y327" s="13"/>
      <c r="AD327" s="13"/>
      <c r="AI327" s="13"/>
      <c r="AN327" s="13"/>
      <c r="AS327" s="13"/>
    </row>
    <row r="328">
      <c r="E328" s="13"/>
      <c r="J328" s="13"/>
      <c r="O328" s="13"/>
      <c r="T328" s="13"/>
      <c r="Y328" s="13"/>
      <c r="AD328" s="13"/>
      <c r="AI328" s="13"/>
      <c r="AN328" s="13"/>
      <c r="AS328" s="13"/>
    </row>
    <row r="329">
      <c r="E329" s="13"/>
      <c r="J329" s="13"/>
      <c r="O329" s="13"/>
      <c r="T329" s="13"/>
      <c r="Y329" s="13"/>
      <c r="AD329" s="13"/>
      <c r="AI329" s="13"/>
      <c r="AN329" s="13"/>
      <c r="AS329" s="13"/>
    </row>
    <row r="330">
      <c r="E330" s="13"/>
      <c r="J330" s="13"/>
      <c r="O330" s="13"/>
      <c r="T330" s="13"/>
      <c r="Y330" s="13"/>
      <c r="AD330" s="13"/>
      <c r="AI330" s="13"/>
      <c r="AN330" s="13"/>
      <c r="AS330" s="13"/>
    </row>
    <row r="331">
      <c r="E331" s="13"/>
      <c r="J331" s="13"/>
      <c r="O331" s="13"/>
      <c r="T331" s="13"/>
      <c r="Y331" s="13"/>
      <c r="AD331" s="13"/>
      <c r="AI331" s="13"/>
      <c r="AN331" s="13"/>
      <c r="AS331" s="13"/>
    </row>
    <row r="332">
      <c r="E332" s="13"/>
      <c r="J332" s="13"/>
      <c r="O332" s="13"/>
      <c r="T332" s="13"/>
      <c r="Y332" s="13"/>
      <c r="AD332" s="13"/>
      <c r="AI332" s="13"/>
      <c r="AN332" s="13"/>
      <c r="AS332" s="13"/>
    </row>
    <row r="333">
      <c r="E333" s="13"/>
      <c r="J333" s="13"/>
      <c r="O333" s="13"/>
      <c r="T333" s="13"/>
      <c r="Y333" s="13"/>
      <c r="AD333" s="13"/>
      <c r="AI333" s="13"/>
      <c r="AN333" s="13"/>
      <c r="AS333" s="13"/>
    </row>
    <row r="334">
      <c r="E334" s="13"/>
      <c r="J334" s="13"/>
      <c r="O334" s="13"/>
      <c r="T334" s="13"/>
      <c r="Y334" s="13"/>
      <c r="AD334" s="13"/>
      <c r="AI334" s="13"/>
      <c r="AN334" s="13"/>
      <c r="AS334" s="13"/>
    </row>
    <row r="335">
      <c r="E335" s="13"/>
      <c r="J335" s="13"/>
      <c r="O335" s="13"/>
      <c r="T335" s="13"/>
      <c r="Y335" s="13"/>
      <c r="AD335" s="13"/>
      <c r="AI335" s="13"/>
      <c r="AN335" s="13"/>
      <c r="AS335" s="13"/>
    </row>
    <row r="336">
      <c r="E336" s="13"/>
      <c r="J336" s="13"/>
      <c r="O336" s="13"/>
      <c r="T336" s="13"/>
      <c r="Y336" s="13"/>
      <c r="AD336" s="13"/>
      <c r="AI336" s="13"/>
      <c r="AN336" s="13"/>
      <c r="AS336" s="13"/>
    </row>
    <row r="337">
      <c r="E337" s="13"/>
      <c r="J337" s="13"/>
      <c r="O337" s="13"/>
      <c r="T337" s="13"/>
      <c r="Y337" s="13"/>
      <c r="AD337" s="13"/>
      <c r="AI337" s="13"/>
      <c r="AN337" s="13"/>
      <c r="AS337" s="13"/>
    </row>
    <row r="338">
      <c r="E338" s="13"/>
      <c r="J338" s="13"/>
      <c r="O338" s="13"/>
      <c r="T338" s="13"/>
      <c r="Y338" s="13"/>
      <c r="AD338" s="13"/>
      <c r="AI338" s="13"/>
      <c r="AN338" s="13"/>
      <c r="AS338" s="13"/>
    </row>
    <row r="339">
      <c r="E339" s="13"/>
      <c r="J339" s="13"/>
      <c r="O339" s="13"/>
      <c r="T339" s="13"/>
      <c r="Y339" s="13"/>
      <c r="AD339" s="13"/>
      <c r="AI339" s="13"/>
      <c r="AN339" s="13"/>
      <c r="AS339" s="13"/>
    </row>
    <row r="340">
      <c r="E340" s="13"/>
      <c r="J340" s="13"/>
      <c r="O340" s="13"/>
      <c r="T340" s="13"/>
      <c r="Y340" s="13"/>
      <c r="AD340" s="13"/>
      <c r="AI340" s="13"/>
      <c r="AN340" s="13"/>
      <c r="AS340" s="13"/>
    </row>
    <row r="341">
      <c r="E341" s="13"/>
      <c r="J341" s="13"/>
      <c r="O341" s="13"/>
      <c r="T341" s="13"/>
      <c r="Y341" s="13"/>
      <c r="AD341" s="13"/>
      <c r="AI341" s="13"/>
      <c r="AN341" s="13"/>
      <c r="AS341" s="13"/>
    </row>
    <row r="342">
      <c r="E342" s="13"/>
      <c r="J342" s="13"/>
      <c r="O342" s="13"/>
      <c r="T342" s="13"/>
      <c r="Y342" s="13"/>
      <c r="AD342" s="13"/>
      <c r="AI342" s="13"/>
      <c r="AN342" s="13"/>
      <c r="AS342" s="13"/>
    </row>
    <row r="343">
      <c r="E343" s="13"/>
      <c r="J343" s="13"/>
      <c r="O343" s="13"/>
      <c r="T343" s="13"/>
      <c r="Y343" s="13"/>
      <c r="AD343" s="13"/>
      <c r="AI343" s="13"/>
      <c r="AN343" s="13"/>
      <c r="AS343" s="13"/>
    </row>
    <row r="344">
      <c r="E344" s="13"/>
      <c r="J344" s="13"/>
      <c r="O344" s="13"/>
      <c r="T344" s="13"/>
      <c r="Y344" s="13"/>
      <c r="AD344" s="13"/>
      <c r="AI344" s="13"/>
      <c r="AN344" s="13"/>
      <c r="AS344" s="13"/>
    </row>
    <row r="345">
      <c r="E345" s="13"/>
      <c r="J345" s="13"/>
      <c r="O345" s="13"/>
      <c r="T345" s="13"/>
      <c r="Y345" s="13"/>
      <c r="AD345" s="13"/>
      <c r="AI345" s="13"/>
      <c r="AN345" s="13"/>
      <c r="AS345" s="13"/>
    </row>
    <row r="346">
      <c r="E346" s="13"/>
      <c r="J346" s="13"/>
      <c r="O346" s="13"/>
      <c r="T346" s="13"/>
      <c r="Y346" s="13"/>
      <c r="AD346" s="13"/>
      <c r="AI346" s="13"/>
      <c r="AN346" s="13"/>
      <c r="AS346" s="13"/>
    </row>
    <row r="347">
      <c r="E347" s="13"/>
      <c r="J347" s="13"/>
      <c r="O347" s="13"/>
      <c r="T347" s="13"/>
      <c r="Y347" s="13"/>
      <c r="AD347" s="13"/>
      <c r="AI347" s="13"/>
      <c r="AN347" s="13"/>
      <c r="AS347" s="13"/>
    </row>
    <row r="348">
      <c r="E348" s="13"/>
      <c r="J348" s="13"/>
      <c r="O348" s="13"/>
      <c r="T348" s="13"/>
      <c r="Y348" s="13"/>
      <c r="AD348" s="13"/>
      <c r="AI348" s="13"/>
      <c r="AN348" s="13"/>
      <c r="AS348" s="13"/>
    </row>
    <row r="349">
      <c r="E349" s="13"/>
      <c r="J349" s="13"/>
      <c r="O349" s="13"/>
      <c r="T349" s="13"/>
      <c r="Y349" s="13"/>
      <c r="AD349" s="13"/>
      <c r="AI349" s="13"/>
      <c r="AN349" s="13"/>
      <c r="AS349" s="13"/>
    </row>
    <row r="350">
      <c r="E350" s="13"/>
      <c r="J350" s="13"/>
      <c r="O350" s="13"/>
      <c r="T350" s="13"/>
      <c r="Y350" s="13"/>
      <c r="AD350" s="13"/>
      <c r="AI350" s="13"/>
      <c r="AN350" s="13"/>
      <c r="AS350" s="13"/>
    </row>
    <row r="351">
      <c r="E351" s="13"/>
      <c r="J351" s="13"/>
      <c r="O351" s="13"/>
      <c r="T351" s="13"/>
      <c r="Y351" s="13"/>
      <c r="AD351" s="13"/>
      <c r="AI351" s="13"/>
      <c r="AN351" s="13"/>
      <c r="AS351" s="13"/>
    </row>
    <row r="352">
      <c r="E352" s="13"/>
      <c r="J352" s="13"/>
      <c r="O352" s="13"/>
      <c r="T352" s="13"/>
      <c r="Y352" s="13"/>
      <c r="AD352" s="13"/>
      <c r="AI352" s="13"/>
      <c r="AN352" s="13"/>
      <c r="AS352" s="13"/>
    </row>
    <row r="353">
      <c r="E353" s="13"/>
      <c r="J353" s="13"/>
      <c r="O353" s="13"/>
      <c r="T353" s="13"/>
      <c r="Y353" s="13"/>
      <c r="AD353" s="13"/>
      <c r="AI353" s="13"/>
      <c r="AN353" s="13"/>
      <c r="AS353" s="13"/>
    </row>
    <row r="354">
      <c r="E354" s="13"/>
      <c r="J354" s="13"/>
      <c r="O354" s="13"/>
      <c r="T354" s="13"/>
      <c r="Y354" s="13"/>
      <c r="AD354" s="13"/>
      <c r="AI354" s="13"/>
      <c r="AN354" s="13"/>
      <c r="AS354" s="13"/>
    </row>
    <row r="355">
      <c r="E355" s="13"/>
      <c r="J355" s="13"/>
      <c r="O355" s="13"/>
      <c r="T355" s="13"/>
      <c r="Y355" s="13"/>
      <c r="AD355" s="13"/>
      <c r="AI355" s="13"/>
      <c r="AN355" s="13"/>
      <c r="AS355" s="13"/>
    </row>
    <row r="356">
      <c r="E356" s="13"/>
      <c r="J356" s="13"/>
      <c r="O356" s="13"/>
      <c r="T356" s="13"/>
      <c r="Y356" s="13"/>
      <c r="AD356" s="13"/>
      <c r="AI356" s="13"/>
      <c r="AN356" s="13"/>
      <c r="AS356" s="13"/>
    </row>
    <row r="357">
      <c r="E357" s="13"/>
      <c r="J357" s="13"/>
      <c r="O357" s="13"/>
      <c r="T357" s="13"/>
      <c r="Y357" s="13"/>
      <c r="AD357" s="13"/>
      <c r="AI357" s="13"/>
      <c r="AN357" s="13"/>
      <c r="AS357" s="13"/>
    </row>
    <row r="358">
      <c r="E358" s="13"/>
      <c r="J358" s="13"/>
      <c r="O358" s="13"/>
      <c r="T358" s="13"/>
      <c r="Y358" s="13"/>
      <c r="AD358" s="13"/>
      <c r="AI358" s="13"/>
      <c r="AN358" s="13"/>
      <c r="AS358" s="13"/>
    </row>
    <row r="359">
      <c r="E359" s="13"/>
      <c r="J359" s="13"/>
      <c r="O359" s="13"/>
      <c r="T359" s="13"/>
      <c r="Y359" s="13"/>
      <c r="AD359" s="13"/>
      <c r="AI359" s="13"/>
      <c r="AN359" s="13"/>
      <c r="AS359" s="13"/>
    </row>
    <row r="360">
      <c r="E360" s="13"/>
      <c r="J360" s="13"/>
      <c r="O360" s="13"/>
      <c r="T360" s="13"/>
      <c r="Y360" s="13"/>
      <c r="AD360" s="13"/>
      <c r="AI360" s="13"/>
      <c r="AN360" s="13"/>
      <c r="AS360" s="13"/>
    </row>
    <row r="361">
      <c r="E361" s="13"/>
      <c r="J361" s="13"/>
      <c r="O361" s="13"/>
      <c r="T361" s="13"/>
      <c r="Y361" s="13"/>
      <c r="AD361" s="13"/>
      <c r="AI361" s="13"/>
      <c r="AN361" s="13"/>
      <c r="AS361" s="13"/>
    </row>
    <row r="362">
      <c r="E362" s="13"/>
      <c r="J362" s="13"/>
      <c r="O362" s="13"/>
      <c r="T362" s="13"/>
      <c r="Y362" s="13"/>
      <c r="AD362" s="13"/>
      <c r="AI362" s="13"/>
      <c r="AN362" s="13"/>
      <c r="AS362" s="13"/>
    </row>
    <row r="363">
      <c r="E363" s="13"/>
      <c r="J363" s="13"/>
      <c r="O363" s="13"/>
      <c r="T363" s="13"/>
      <c r="Y363" s="13"/>
      <c r="AD363" s="13"/>
      <c r="AI363" s="13"/>
      <c r="AN363" s="13"/>
      <c r="AS363" s="13"/>
    </row>
    <row r="364">
      <c r="E364" s="13"/>
      <c r="J364" s="13"/>
      <c r="O364" s="13"/>
      <c r="T364" s="13"/>
      <c r="Y364" s="13"/>
      <c r="AD364" s="13"/>
      <c r="AI364" s="13"/>
      <c r="AN364" s="13"/>
      <c r="AS364" s="13"/>
    </row>
    <row r="365">
      <c r="E365" s="13"/>
      <c r="J365" s="13"/>
      <c r="O365" s="13"/>
      <c r="T365" s="13"/>
      <c r="Y365" s="13"/>
      <c r="AD365" s="13"/>
      <c r="AI365" s="13"/>
      <c r="AN365" s="13"/>
      <c r="AS365" s="13"/>
    </row>
    <row r="366">
      <c r="E366" s="13"/>
      <c r="J366" s="13"/>
      <c r="O366" s="13"/>
      <c r="T366" s="13"/>
      <c r="Y366" s="13"/>
      <c r="AD366" s="13"/>
      <c r="AI366" s="13"/>
      <c r="AN366" s="13"/>
      <c r="AS366" s="13"/>
    </row>
    <row r="367">
      <c r="E367" s="13"/>
      <c r="J367" s="13"/>
      <c r="O367" s="13"/>
      <c r="T367" s="13"/>
      <c r="Y367" s="13"/>
      <c r="AD367" s="13"/>
      <c r="AI367" s="13"/>
      <c r="AN367" s="13"/>
      <c r="AS367" s="13"/>
    </row>
    <row r="368">
      <c r="E368" s="13"/>
      <c r="J368" s="13"/>
      <c r="O368" s="13"/>
      <c r="T368" s="13"/>
      <c r="Y368" s="13"/>
      <c r="AD368" s="13"/>
      <c r="AI368" s="13"/>
      <c r="AN368" s="13"/>
      <c r="AS368" s="13"/>
    </row>
    <row r="369">
      <c r="E369" s="13"/>
      <c r="J369" s="13"/>
      <c r="O369" s="13"/>
      <c r="T369" s="13"/>
      <c r="Y369" s="13"/>
      <c r="AD369" s="13"/>
      <c r="AI369" s="13"/>
      <c r="AN369" s="13"/>
      <c r="AS369" s="13"/>
    </row>
    <row r="370">
      <c r="E370" s="13"/>
      <c r="J370" s="13"/>
      <c r="O370" s="13"/>
      <c r="T370" s="13"/>
      <c r="Y370" s="13"/>
      <c r="AD370" s="13"/>
      <c r="AI370" s="13"/>
      <c r="AN370" s="13"/>
      <c r="AS370" s="13"/>
    </row>
    <row r="371">
      <c r="E371" s="13"/>
      <c r="J371" s="13"/>
      <c r="O371" s="13"/>
      <c r="T371" s="13"/>
      <c r="Y371" s="13"/>
      <c r="AD371" s="13"/>
      <c r="AI371" s="13"/>
      <c r="AN371" s="13"/>
      <c r="AS371" s="13"/>
    </row>
    <row r="372">
      <c r="E372" s="13"/>
      <c r="J372" s="13"/>
      <c r="O372" s="13"/>
      <c r="T372" s="13"/>
      <c r="Y372" s="13"/>
      <c r="AD372" s="13"/>
      <c r="AI372" s="13"/>
      <c r="AN372" s="13"/>
      <c r="AS372" s="13"/>
    </row>
    <row r="373">
      <c r="E373" s="13"/>
      <c r="J373" s="13"/>
      <c r="O373" s="13"/>
      <c r="T373" s="13"/>
      <c r="Y373" s="13"/>
      <c r="AD373" s="13"/>
      <c r="AI373" s="13"/>
      <c r="AN373" s="13"/>
      <c r="AS373" s="13"/>
    </row>
    <row r="374">
      <c r="E374" s="13"/>
      <c r="J374" s="13"/>
      <c r="O374" s="13"/>
      <c r="T374" s="13"/>
      <c r="Y374" s="13"/>
      <c r="AD374" s="13"/>
      <c r="AI374" s="13"/>
      <c r="AN374" s="13"/>
      <c r="AS374" s="13"/>
    </row>
    <row r="375">
      <c r="E375" s="13"/>
      <c r="J375" s="13"/>
      <c r="O375" s="13"/>
      <c r="T375" s="13"/>
      <c r="Y375" s="13"/>
      <c r="AD375" s="13"/>
      <c r="AI375" s="13"/>
      <c r="AN375" s="13"/>
      <c r="AS375" s="13"/>
    </row>
    <row r="376">
      <c r="E376" s="13"/>
      <c r="J376" s="13"/>
      <c r="O376" s="13"/>
      <c r="T376" s="13"/>
      <c r="Y376" s="13"/>
      <c r="AD376" s="13"/>
      <c r="AI376" s="13"/>
      <c r="AN376" s="13"/>
      <c r="AS376" s="13"/>
    </row>
    <row r="377">
      <c r="E377" s="13"/>
      <c r="J377" s="13"/>
      <c r="O377" s="13"/>
      <c r="T377" s="13"/>
      <c r="Y377" s="13"/>
      <c r="AD377" s="13"/>
      <c r="AI377" s="13"/>
      <c r="AN377" s="13"/>
      <c r="AS377" s="13"/>
    </row>
    <row r="378">
      <c r="E378" s="13"/>
      <c r="J378" s="13"/>
      <c r="O378" s="13"/>
      <c r="T378" s="13"/>
      <c r="Y378" s="13"/>
      <c r="AD378" s="13"/>
      <c r="AI378" s="13"/>
      <c r="AN378" s="13"/>
      <c r="AS378" s="13"/>
    </row>
    <row r="379">
      <c r="E379" s="13"/>
      <c r="J379" s="13"/>
      <c r="O379" s="13"/>
      <c r="T379" s="13"/>
      <c r="Y379" s="13"/>
      <c r="AD379" s="13"/>
      <c r="AI379" s="13"/>
      <c r="AN379" s="13"/>
      <c r="AS379" s="13"/>
    </row>
    <row r="380">
      <c r="E380" s="13"/>
      <c r="J380" s="13"/>
      <c r="O380" s="13"/>
      <c r="T380" s="13"/>
      <c r="Y380" s="13"/>
      <c r="AD380" s="13"/>
      <c r="AI380" s="13"/>
      <c r="AN380" s="13"/>
      <c r="AS380" s="13"/>
    </row>
    <row r="381">
      <c r="E381" s="13"/>
      <c r="J381" s="13"/>
      <c r="O381" s="13"/>
      <c r="T381" s="13"/>
      <c r="Y381" s="13"/>
      <c r="AD381" s="13"/>
      <c r="AI381" s="13"/>
      <c r="AN381" s="13"/>
      <c r="AS381" s="13"/>
    </row>
    <row r="382">
      <c r="E382" s="13"/>
      <c r="J382" s="13"/>
      <c r="O382" s="13"/>
      <c r="T382" s="13"/>
      <c r="Y382" s="13"/>
      <c r="AD382" s="13"/>
      <c r="AI382" s="13"/>
      <c r="AN382" s="13"/>
      <c r="AS382" s="13"/>
    </row>
    <row r="383">
      <c r="E383" s="13"/>
      <c r="J383" s="13"/>
      <c r="O383" s="13"/>
      <c r="T383" s="13"/>
      <c r="Y383" s="13"/>
      <c r="AD383" s="13"/>
      <c r="AI383" s="13"/>
      <c r="AN383" s="13"/>
      <c r="AS383" s="13"/>
    </row>
    <row r="384">
      <c r="E384" s="13"/>
      <c r="J384" s="13"/>
      <c r="O384" s="13"/>
      <c r="T384" s="13"/>
      <c r="Y384" s="13"/>
      <c r="AD384" s="13"/>
      <c r="AI384" s="13"/>
      <c r="AN384" s="13"/>
      <c r="AS384" s="13"/>
    </row>
    <row r="385">
      <c r="E385" s="13"/>
      <c r="J385" s="13"/>
      <c r="O385" s="13"/>
      <c r="T385" s="13"/>
      <c r="Y385" s="13"/>
      <c r="AD385" s="13"/>
      <c r="AI385" s="13"/>
      <c r="AN385" s="13"/>
      <c r="AS385" s="13"/>
    </row>
    <row r="386">
      <c r="E386" s="13"/>
      <c r="J386" s="13"/>
      <c r="O386" s="13"/>
      <c r="T386" s="13"/>
      <c r="Y386" s="13"/>
      <c r="AD386" s="13"/>
      <c r="AI386" s="13"/>
      <c r="AN386" s="13"/>
      <c r="AS386" s="13"/>
    </row>
    <row r="387">
      <c r="E387" s="13"/>
      <c r="J387" s="13"/>
      <c r="O387" s="13"/>
      <c r="T387" s="13"/>
      <c r="Y387" s="13"/>
      <c r="AD387" s="13"/>
      <c r="AI387" s="13"/>
      <c r="AN387" s="13"/>
      <c r="AS387" s="13"/>
    </row>
    <row r="388">
      <c r="E388" s="13"/>
      <c r="J388" s="13"/>
      <c r="O388" s="13"/>
      <c r="T388" s="13"/>
      <c r="Y388" s="13"/>
      <c r="AD388" s="13"/>
      <c r="AI388" s="13"/>
      <c r="AN388" s="13"/>
      <c r="AS388" s="13"/>
    </row>
    <row r="389">
      <c r="E389" s="13"/>
      <c r="J389" s="13"/>
      <c r="O389" s="13"/>
      <c r="T389" s="13"/>
      <c r="Y389" s="13"/>
      <c r="AD389" s="13"/>
      <c r="AI389" s="13"/>
      <c r="AN389" s="13"/>
      <c r="AS389" s="13"/>
    </row>
    <row r="390">
      <c r="E390" s="13"/>
      <c r="J390" s="13"/>
      <c r="O390" s="13"/>
      <c r="T390" s="13"/>
      <c r="Y390" s="13"/>
      <c r="AD390" s="13"/>
      <c r="AI390" s="13"/>
      <c r="AN390" s="13"/>
      <c r="AS390" s="13"/>
    </row>
    <row r="391">
      <c r="E391" s="13"/>
      <c r="J391" s="13"/>
      <c r="O391" s="13"/>
      <c r="T391" s="13"/>
      <c r="Y391" s="13"/>
      <c r="AD391" s="13"/>
      <c r="AI391" s="13"/>
      <c r="AN391" s="13"/>
      <c r="AS391" s="13"/>
    </row>
    <row r="392">
      <c r="E392" s="13"/>
      <c r="J392" s="13"/>
      <c r="O392" s="13"/>
      <c r="T392" s="13"/>
      <c r="Y392" s="13"/>
      <c r="AD392" s="13"/>
      <c r="AI392" s="13"/>
      <c r="AN392" s="13"/>
      <c r="AS392" s="13"/>
    </row>
    <row r="393">
      <c r="E393" s="13"/>
      <c r="J393" s="13"/>
      <c r="O393" s="13"/>
      <c r="T393" s="13"/>
      <c r="Y393" s="13"/>
      <c r="AD393" s="13"/>
      <c r="AI393" s="13"/>
      <c r="AN393" s="13"/>
      <c r="AS393" s="13"/>
    </row>
    <row r="394">
      <c r="E394" s="13"/>
      <c r="J394" s="13"/>
      <c r="O394" s="13"/>
      <c r="T394" s="13"/>
      <c r="Y394" s="13"/>
      <c r="AD394" s="13"/>
      <c r="AI394" s="13"/>
      <c r="AN394" s="13"/>
      <c r="AS394" s="13"/>
    </row>
    <row r="395">
      <c r="E395" s="13"/>
      <c r="J395" s="13"/>
      <c r="O395" s="13"/>
      <c r="T395" s="13"/>
      <c r="Y395" s="13"/>
      <c r="AD395" s="13"/>
      <c r="AI395" s="13"/>
      <c r="AN395" s="13"/>
      <c r="AS395" s="13"/>
    </row>
    <row r="396">
      <c r="E396" s="13"/>
      <c r="J396" s="13"/>
      <c r="O396" s="13"/>
      <c r="T396" s="13"/>
      <c r="Y396" s="13"/>
      <c r="AD396" s="13"/>
      <c r="AI396" s="13"/>
      <c r="AN396" s="13"/>
      <c r="AS396" s="13"/>
    </row>
    <row r="397">
      <c r="E397" s="13"/>
      <c r="J397" s="13"/>
      <c r="O397" s="13"/>
      <c r="T397" s="13"/>
      <c r="Y397" s="13"/>
      <c r="AD397" s="13"/>
      <c r="AI397" s="13"/>
      <c r="AN397" s="13"/>
      <c r="AS397" s="13"/>
    </row>
    <row r="398">
      <c r="E398" s="13"/>
      <c r="J398" s="13"/>
      <c r="O398" s="13"/>
      <c r="T398" s="13"/>
      <c r="Y398" s="13"/>
      <c r="AD398" s="13"/>
      <c r="AI398" s="13"/>
      <c r="AN398" s="13"/>
      <c r="AS398" s="13"/>
    </row>
    <row r="399">
      <c r="E399" s="13"/>
      <c r="J399" s="13"/>
      <c r="O399" s="13"/>
      <c r="T399" s="13"/>
      <c r="Y399" s="13"/>
      <c r="AD399" s="13"/>
      <c r="AI399" s="13"/>
      <c r="AN399" s="13"/>
      <c r="AS399" s="13"/>
    </row>
    <row r="400">
      <c r="E400" s="13"/>
      <c r="J400" s="13"/>
      <c r="O400" s="13"/>
      <c r="T400" s="13"/>
      <c r="Y400" s="13"/>
      <c r="AD400" s="13"/>
      <c r="AI400" s="13"/>
      <c r="AN400" s="13"/>
      <c r="AS400" s="13"/>
    </row>
    <row r="401">
      <c r="E401" s="13"/>
      <c r="J401" s="13"/>
      <c r="O401" s="13"/>
      <c r="T401" s="13"/>
      <c r="Y401" s="13"/>
      <c r="AD401" s="13"/>
      <c r="AI401" s="13"/>
      <c r="AN401" s="13"/>
      <c r="AS401" s="13"/>
    </row>
    <row r="402">
      <c r="E402" s="13"/>
      <c r="J402" s="13"/>
      <c r="O402" s="13"/>
      <c r="T402" s="13"/>
      <c r="Y402" s="13"/>
      <c r="AD402" s="13"/>
      <c r="AI402" s="13"/>
      <c r="AN402" s="13"/>
      <c r="AS402" s="13"/>
    </row>
    <row r="403">
      <c r="E403" s="13"/>
      <c r="J403" s="13"/>
      <c r="O403" s="13"/>
      <c r="T403" s="13"/>
      <c r="Y403" s="13"/>
      <c r="AD403" s="13"/>
      <c r="AI403" s="13"/>
      <c r="AN403" s="13"/>
      <c r="AS403" s="13"/>
    </row>
    <row r="404">
      <c r="E404" s="13"/>
      <c r="J404" s="13"/>
      <c r="O404" s="13"/>
      <c r="T404" s="13"/>
      <c r="Y404" s="13"/>
      <c r="AD404" s="13"/>
      <c r="AI404" s="13"/>
      <c r="AN404" s="13"/>
      <c r="AS404" s="13"/>
    </row>
    <row r="405">
      <c r="E405" s="13"/>
      <c r="J405" s="13"/>
      <c r="O405" s="13"/>
      <c r="T405" s="13"/>
      <c r="Y405" s="13"/>
      <c r="AD405" s="13"/>
      <c r="AI405" s="13"/>
      <c r="AN405" s="13"/>
      <c r="AS405" s="13"/>
    </row>
    <row r="406">
      <c r="E406" s="13"/>
      <c r="J406" s="13"/>
      <c r="O406" s="13"/>
      <c r="T406" s="13"/>
      <c r="Y406" s="13"/>
      <c r="AD406" s="13"/>
      <c r="AI406" s="13"/>
      <c r="AN406" s="13"/>
      <c r="AS406" s="13"/>
    </row>
    <row r="407">
      <c r="E407" s="13"/>
      <c r="J407" s="13"/>
      <c r="O407" s="13"/>
      <c r="T407" s="13"/>
      <c r="Y407" s="13"/>
      <c r="AD407" s="13"/>
      <c r="AI407" s="13"/>
      <c r="AN407" s="13"/>
      <c r="AS407" s="13"/>
    </row>
    <row r="408">
      <c r="E408" s="13"/>
      <c r="J408" s="13"/>
      <c r="O408" s="13"/>
      <c r="T408" s="13"/>
      <c r="Y408" s="13"/>
      <c r="AD408" s="13"/>
      <c r="AI408" s="13"/>
      <c r="AN408" s="13"/>
      <c r="AS408" s="13"/>
    </row>
    <row r="409">
      <c r="E409" s="13"/>
      <c r="J409" s="13"/>
      <c r="O409" s="13"/>
      <c r="T409" s="13"/>
      <c r="Y409" s="13"/>
      <c r="AD409" s="13"/>
      <c r="AI409" s="13"/>
      <c r="AN409" s="13"/>
      <c r="AS409" s="13"/>
    </row>
    <row r="410">
      <c r="E410" s="13"/>
      <c r="J410" s="13"/>
      <c r="O410" s="13"/>
      <c r="T410" s="13"/>
      <c r="Y410" s="13"/>
      <c r="AD410" s="13"/>
      <c r="AI410" s="13"/>
      <c r="AN410" s="13"/>
      <c r="AS410" s="13"/>
    </row>
    <row r="411">
      <c r="E411" s="13"/>
      <c r="J411" s="13"/>
      <c r="O411" s="13"/>
      <c r="T411" s="13"/>
      <c r="Y411" s="13"/>
      <c r="AD411" s="13"/>
      <c r="AI411" s="13"/>
      <c r="AN411" s="13"/>
      <c r="AS411" s="13"/>
    </row>
    <row r="412">
      <c r="E412" s="13"/>
      <c r="J412" s="13"/>
      <c r="O412" s="13"/>
      <c r="T412" s="13"/>
      <c r="Y412" s="13"/>
      <c r="AD412" s="13"/>
      <c r="AI412" s="13"/>
      <c r="AN412" s="13"/>
      <c r="AS412" s="13"/>
    </row>
    <row r="413">
      <c r="E413" s="13"/>
      <c r="J413" s="13"/>
      <c r="O413" s="13"/>
      <c r="T413" s="13"/>
      <c r="Y413" s="13"/>
      <c r="AD413" s="13"/>
      <c r="AI413" s="13"/>
      <c r="AN413" s="13"/>
      <c r="AS413" s="13"/>
    </row>
    <row r="414">
      <c r="E414" s="13"/>
      <c r="J414" s="13"/>
      <c r="O414" s="13"/>
      <c r="T414" s="13"/>
      <c r="Y414" s="13"/>
      <c r="AD414" s="13"/>
      <c r="AI414" s="13"/>
      <c r="AN414" s="13"/>
      <c r="AS414" s="13"/>
    </row>
    <row r="415">
      <c r="E415" s="13"/>
      <c r="J415" s="13"/>
      <c r="O415" s="13"/>
      <c r="T415" s="13"/>
      <c r="Y415" s="13"/>
      <c r="AD415" s="13"/>
      <c r="AI415" s="13"/>
      <c r="AN415" s="13"/>
      <c r="AS415" s="13"/>
    </row>
    <row r="416">
      <c r="E416" s="13"/>
      <c r="J416" s="13"/>
      <c r="O416" s="13"/>
      <c r="T416" s="13"/>
      <c r="Y416" s="13"/>
      <c r="AD416" s="13"/>
      <c r="AI416" s="13"/>
      <c r="AN416" s="13"/>
      <c r="AS416" s="13"/>
    </row>
    <row r="417">
      <c r="E417" s="13"/>
      <c r="J417" s="13"/>
      <c r="O417" s="13"/>
      <c r="T417" s="13"/>
      <c r="Y417" s="13"/>
      <c r="AD417" s="13"/>
      <c r="AI417" s="13"/>
      <c r="AN417" s="13"/>
      <c r="AS417" s="13"/>
    </row>
    <row r="418">
      <c r="E418" s="13"/>
      <c r="J418" s="13"/>
      <c r="O418" s="13"/>
      <c r="T418" s="13"/>
      <c r="Y418" s="13"/>
      <c r="AD418" s="13"/>
      <c r="AI418" s="13"/>
      <c r="AN418" s="13"/>
      <c r="AS418" s="13"/>
    </row>
    <row r="419">
      <c r="E419" s="13"/>
      <c r="J419" s="13"/>
      <c r="O419" s="13"/>
      <c r="T419" s="13"/>
      <c r="Y419" s="13"/>
      <c r="AD419" s="13"/>
      <c r="AI419" s="13"/>
      <c r="AN419" s="13"/>
      <c r="AS419" s="13"/>
    </row>
    <row r="420">
      <c r="E420" s="13"/>
      <c r="J420" s="13"/>
      <c r="O420" s="13"/>
      <c r="T420" s="13"/>
      <c r="Y420" s="13"/>
      <c r="AD420" s="13"/>
      <c r="AI420" s="13"/>
      <c r="AN420" s="13"/>
      <c r="AS420" s="13"/>
    </row>
    <row r="421">
      <c r="E421" s="13"/>
      <c r="J421" s="13"/>
      <c r="O421" s="13"/>
      <c r="T421" s="13"/>
      <c r="Y421" s="13"/>
      <c r="AD421" s="13"/>
      <c r="AI421" s="13"/>
      <c r="AN421" s="13"/>
      <c r="AS421" s="13"/>
    </row>
    <row r="422">
      <c r="E422" s="13"/>
      <c r="J422" s="13"/>
      <c r="O422" s="13"/>
      <c r="T422" s="13"/>
      <c r="Y422" s="13"/>
      <c r="AD422" s="13"/>
      <c r="AI422" s="13"/>
      <c r="AN422" s="13"/>
      <c r="AS422" s="13"/>
    </row>
    <row r="423">
      <c r="E423" s="13"/>
      <c r="J423" s="13"/>
      <c r="O423" s="13"/>
      <c r="T423" s="13"/>
      <c r="Y423" s="13"/>
      <c r="AD423" s="13"/>
      <c r="AI423" s="13"/>
      <c r="AN423" s="13"/>
      <c r="AS423" s="13"/>
    </row>
    <row r="424">
      <c r="E424" s="13"/>
      <c r="J424" s="13"/>
      <c r="O424" s="13"/>
      <c r="T424" s="13"/>
      <c r="Y424" s="13"/>
      <c r="AD424" s="13"/>
      <c r="AI424" s="13"/>
      <c r="AN424" s="13"/>
      <c r="AS424" s="13"/>
    </row>
    <row r="425">
      <c r="E425" s="13"/>
      <c r="J425" s="13"/>
      <c r="O425" s="13"/>
      <c r="T425" s="13"/>
      <c r="Y425" s="13"/>
      <c r="AD425" s="13"/>
      <c r="AI425" s="13"/>
      <c r="AN425" s="13"/>
      <c r="AS425" s="13"/>
    </row>
    <row r="426">
      <c r="E426" s="13"/>
      <c r="J426" s="13"/>
      <c r="O426" s="13"/>
      <c r="T426" s="13"/>
      <c r="Y426" s="13"/>
      <c r="AD426" s="13"/>
      <c r="AI426" s="13"/>
      <c r="AN426" s="13"/>
      <c r="AS426" s="13"/>
    </row>
    <row r="427">
      <c r="E427" s="13"/>
      <c r="J427" s="13"/>
      <c r="O427" s="13"/>
      <c r="T427" s="13"/>
      <c r="Y427" s="13"/>
      <c r="AD427" s="13"/>
      <c r="AI427" s="13"/>
      <c r="AN427" s="13"/>
      <c r="AS427" s="13"/>
    </row>
    <row r="428">
      <c r="E428" s="13"/>
      <c r="J428" s="13"/>
      <c r="O428" s="13"/>
      <c r="T428" s="13"/>
      <c r="Y428" s="13"/>
      <c r="AD428" s="13"/>
      <c r="AI428" s="13"/>
      <c r="AN428" s="13"/>
      <c r="AS428" s="13"/>
    </row>
    <row r="429">
      <c r="E429" s="13"/>
      <c r="J429" s="13"/>
      <c r="O429" s="13"/>
      <c r="T429" s="13"/>
      <c r="Y429" s="13"/>
      <c r="AD429" s="13"/>
      <c r="AI429" s="13"/>
      <c r="AN429" s="13"/>
      <c r="AS429" s="13"/>
    </row>
    <row r="430">
      <c r="E430" s="13"/>
      <c r="J430" s="13"/>
      <c r="O430" s="13"/>
      <c r="T430" s="13"/>
      <c r="Y430" s="13"/>
      <c r="AD430" s="13"/>
      <c r="AI430" s="13"/>
      <c r="AN430" s="13"/>
      <c r="AS430" s="13"/>
    </row>
    <row r="431">
      <c r="E431" s="13"/>
      <c r="J431" s="13"/>
      <c r="O431" s="13"/>
      <c r="T431" s="13"/>
      <c r="Y431" s="13"/>
      <c r="AD431" s="13"/>
      <c r="AI431" s="13"/>
      <c r="AN431" s="13"/>
      <c r="AS431" s="13"/>
    </row>
    <row r="432">
      <c r="E432" s="13"/>
      <c r="J432" s="13"/>
      <c r="O432" s="13"/>
      <c r="T432" s="13"/>
      <c r="Y432" s="13"/>
      <c r="AD432" s="13"/>
      <c r="AI432" s="13"/>
      <c r="AN432" s="13"/>
      <c r="AS432" s="13"/>
    </row>
    <row r="433">
      <c r="E433" s="13"/>
      <c r="J433" s="13"/>
      <c r="O433" s="13"/>
      <c r="T433" s="13"/>
      <c r="Y433" s="13"/>
      <c r="AD433" s="13"/>
      <c r="AI433" s="13"/>
      <c r="AN433" s="13"/>
      <c r="AS433" s="13"/>
    </row>
    <row r="434">
      <c r="E434" s="13"/>
      <c r="J434" s="13"/>
      <c r="O434" s="13"/>
      <c r="T434" s="13"/>
      <c r="Y434" s="13"/>
      <c r="AD434" s="13"/>
      <c r="AI434" s="13"/>
      <c r="AN434" s="13"/>
      <c r="AS434" s="13"/>
    </row>
    <row r="435">
      <c r="E435" s="13"/>
      <c r="J435" s="13"/>
      <c r="O435" s="13"/>
      <c r="T435" s="13"/>
      <c r="Y435" s="13"/>
      <c r="AD435" s="13"/>
      <c r="AI435" s="13"/>
      <c r="AN435" s="13"/>
      <c r="AS435" s="13"/>
    </row>
    <row r="436">
      <c r="E436" s="13"/>
      <c r="J436" s="13"/>
      <c r="O436" s="13"/>
      <c r="T436" s="13"/>
      <c r="Y436" s="13"/>
      <c r="AD436" s="13"/>
      <c r="AI436" s="13"/>
      <c r="AN436" s="13"/>
      <c r="AS436" s="13"/>
    </row>
    <row r="437">
      <c r="E437" s="13"/>
      <c r="J437" s="13"/>
      <c r="O437" s="13"/>
      <c r="T437" s="13"/>
      <c r="Y437" s="13"/>
      <c r="AD437" s="13"/>
      <c r="AI437" s="13"/>
      <c r="AN437" s="13"/>
      <c r="AS437" s="13"/>
    </row>
    <row r="438">
      <c r="E438" s="13"/>
      <c r="J438" s="13"/>
      <c r="O438" s="13"/>
      <c r="T438" s="13"/>
      <c r="Y438" s="13"/>
      <c r="AD438" s="13"/>
      <c r="AI438" s="13"/>
      <c r="AN438" s="13"/>
      <c r="AS438" s="13"/>
    </row>
    <row r="439">
      <c r="E439" s="13"/>
      <c r="J439" s="13"/>
      <c r="O439" s="13"/>
      <c r="T439" s="13"/>
      <c r="Y439" s="13"/>
      <c r="AD439" s="13"/>
      <c r="AI439" s="13"/>
      <c r="AN439" s="13"/>
      <c r="AS439" s="13"/>
    </row>
    <row r="440">
      <c r="E440" s="13"/>
      <c r="J440" s="13"/>
      <c r="O440" s="13"/>
      <c r="T440" s="13"/>
      <c r="Y440" s="13"/>
      <c r="AD440" s="13"/>
      <c r="AI440" s="13"/>
      <c r="AN440" s="13"/>
      <c r="AS440" s="13"/>
    </row>
    <row r="441">
      <c r="E441" s="13"/>
      <c r="J441" s="13"/>
      <c r="O441" s="13"/>
      <c r="T441" s="13"/>
      <c r="Y441" s="13"/>
      <c r="AD441" s="13"/>
      <c r="AI441" s="13"/>
      <c r="AN441" s="13"/>
      <c r="AS441" s="13"/>
    </row>
    <row r="442">
      <c r="E442" s="13"/>
      <c r="J442" s="13"/>
      <c r="O442" s="13"/>
      <c r="T442" s="13"/>
      <c r="Y442" s="13"/>
      <c r="AD442" s="13"/>
      <c r="AI442" s="13"/>
      <c r="AN442" s="13"/>
      <c r="AS442" s="13"/>
    </row>
    <row r="443">
      <c r="E443" s="13"/>
      <c r="J443" s="13"/>
      <c r="O443" s="13"/>
      <c r="T443" s="13"/>
      <c r="Y443" s="13"/>
      <c r="AD443" s="13"/>
      <c r="AI443" s="13"/>
      <c r="AN443" s="13"/>
      <c r="AS443" s="13"/>
    </row>
    <row r="444">
      <c r="E444" s="13"/>
      <c r="J444" s="13"/>
      <c r="O444" s="13"/>
      <c r="T444" s="13"/>
      <c r="Y444" s="13"/>
      <c r="AD444" s="13"/>
      <c r="AI444" s="13"/>
      <c r="AN444" s="13"/>
      <c r="AS444" s="13"/>
    </row>
    <row r="445">
      <c r="E445" s="13"/>
      <c r="J445" s="13"/>
      <c r="O445" s="13"/>
      <c r="T445" s="13"/>
      <c r="Y445" s="13"/>
      <c r="AD445" s="13"/>
      <c r="AI445" s="13"/>
      <c r="AN445" s="13"/>
      <c r="AS445" s="13"/>
    </row>
    <row r="446">
      <c r="E446" s="13"/>
      <c r="J446" s="13"/>
      <c r="O446" s="13"/>
      <c r="T446" s="13"/>
      <c r="Y446" s="13"/>
      <c r="AD446" s="13"/>
      <c r="AI446" s="13"/>
      <c r="AN446" s="13"/>
      <c r="AS446" s="13"/>
    </row>
    <row r="447">
      <c r="E447" s="13"/>
      <c r="J447" s="13"/>
      <c r="O447" s="13"/>
      <c r="T447" s="13"/>
      <c r="Y447" s="13"/>
      <c r="AD447" s="13"/>
      <c r="AI447" s="13"/>
      <c r="AN447" s="13"/>
      <c r="AS447" s="13"/>
    </row>
    <row r="448">
      <c r="E448" s="13"/>
      <c r="J448" s="13"/>
      <c r="O448" s="13"/>
      <c r="T448" s="13"/>
      <c r="Y448" s="13"/>
      <c r="AD448" s="13"/>
      <c r="AI448" s="13"/>
      <c r="AN448" s="13"/>
      <c r="AS448" s="13"/>
    </row>
    <row r="449">
      <c r="E449" s="13"/>
      <c r="J449" s="13"/>
      <c r="O449" s="13"/>
      <c r="T449" s="13"/>
      <c r="Y449" s="13"/>
      <c r="AD449" s="13"/>
      <c r="AI449" s="13"/>
      <c r="AN449" s="13"/>
      <c r="AS449" s="13"/>
    </row>
    <row r="450">
      <c r="E450" s="13"/>
      <c r="J450" s="13"/>
      <c r="O450" s="13"/>
      <c r="T450" s="13"/>
      <c r="Y450" s="13"/>
      <c r="AD450" s="13"/>
      <c r="AI450" s="13"/>
      <c r="AN450" s="13"/>
      <c r="AS450" s="13"/>
    </row>
    <row r="451">
      <c r="E451" s="13"/>
      <c r="J451" s="13"/>
      <c r="O451" s="13"/>
      <c r="T451" s="13"/>
      <c r="Y451" s="13"/>
      <c r="AD451" s="13"/>
      <c r="AI451" s="13"/>
      <c r="AN451" s="13"/>
      <c r="AS451" s="13"/>
    </row>
    <row r="452">
      <c r="E452" s="13"/>
      <c r="J452" s="13"/>
      <c r="O452" s="13"/>
      <c r="T452" s="13"/>
      <c r="Y452" s="13"/>
      <c r="AD452" s="13"/>
      <c r="AI452" s="13"/>
      <c r="AN452" s="13"/>
      <c r="AS452" s="13"/>
    </row>
    <row r="453">
      <c r="E453" s="13"/>
      <c r="J453" s="13"/>
      <c r="O453" s="13"/>
      <c r="T453" s="13"/>
      <c r="Y453" s="13"/>
      <c r="AD453" s="13"/>
      <c r="AI453" s="13"/>
      <c r="AN453" s="13"/>
      <c r="AS453" s="13"/>
    </row>
    <row r="454">
      <c r="E454" s="13"/>
      <c r="J454" s="13"/>
      <c r="O454" s="13"/>
      <c r="T454" s="13"/>
      <c r="Y454" s="13"/>
      <c r="AD454" s="13"/>
      <c r="AI454" s="13"/>
      <c r="AN454" s="13"/>
      <c r="AS454" s="13"/>
    </row>
    <row r="455">
      <c r="E455" s="13"/>
      <c r="J455" s="13"/>
      <c r="O455" s="13"/>
      <c r="T455" s="13"/>
      <c r="Y455" s="13"/>
      <c r="AD455" s="13"/>
      <c r="AI455" s="13"/>
      <c r="AN455" s="13"/>
      <c r="AS455" s="13"/>
    </row>
    <row r="456">
      <c r="E456" s="13"/>
      <c r="J456" s="13"/>
      <c r="O456" s="13"/>
      <c r="T456" s="13"/>
      <c r="Y456" s="13"/>
      <c r="AD456" s="13"/>
      <c r="AI456" s="13"/>
      <c r="AN456" s="13"/>
      <c r="AS456" s="13"/>
    </row>
    <row r="457">
      <c r="E457" s="13"/>
      <c r="J457" s="13"/>
      <c r="O457" s="13"/>
      <c r="T457" s="13"/>
      <c r="Y457" s="13"/>
      <c r="AD457" s="13"/>
      <c r="AI457" s="13"/>
      <c r="AN457" s="13"/>
      <c r="AS457" s="13"/>
    </row>
    <row r="458">
      <c r="E458" s="13"/>
      <c r="J458" s="13"/>
      <c r="O458" s="13"/>
      <c r="T458" s="13"/>
      <c r="Y458" s="13"/>
      <c r="AD458" s="13"/>
      <c r="AI458" s="13"/>
      <c r="AN458" s="13"/>
      <c r="AS458" s="13"/>
    </row>
    <row r="459">
      <c r="E459" s="13"/>
      <c r="J459" s="13"/>
      <c r="O459" s="13"/>
      <c r="T459" s="13"/>
      <c r="Y459" s="13"/>
      <c r="AD459" s="13"/>
      <c r="AI459" s="13"/>
      <c r="AN459" s="13"/>
      <c r="AS459" s="13"/>
    </row>
    <row r="460">
      <c r="E460" s="13"/>
      <c r="J460" s="13"/>
      <c r="O460" s="13"/>
      <c r="T460" s="13"/>
      <c r="Y460" s="13"/>
      <c r="AD460" s="13"/>
      <c r="AI460" s="13"/>
      <c r="AN460" s="13"/>
      <c r="AS460" s="13"/>
    </row>
    <row r="461">
      <c r="E461" s="13"/>
      <c r="J461" s="13"/>
      <c r="O461" s="13"/>
      <c r="T461" s="13"/>
      <c r="Y461" s="13"/>
      <c r="AD461" s="13"/>
      <c r="AI461" s="13"/>
      <c r="AN461" s="13"/>
      <c r="AS461" s="13"/>
    </row>
    <row r="462">
      <c r="E462" s="13"/>
      <c r="J462" s="13"/>
      <c r="O462" s="13"/>
      <c r="T462" s="13"/>
      <c r="Y462" s="13"/>
      <c r="AD462" s="13"/>
      <c r="AI462" s="13"/>
      <c r="AN462" s="13"/>
      <c r="AS462" s="13"/>
    </row>
    <row r="463">
      <c r="E463" s="13"/>
      <c r="J463" s="13"/>
      <c r="O463" s="13"/>
      <c r="T463" s="13"/>
      <c r="Y463" s="13"/>
      <c r="AD463" s="13"/>
      <c r="AI463" s="13"/>
      <c r="AN463" s="13"/>
      <c r="AS463" s="13"/>
    </row>
    <row r="464">
      <c r="E464" s="13"/>
      <c r="J464" s="13"/>
      <c r="O464" s="13"/>
      <c r="T464" s="13"/>
      <c r="Y464" s="13"/>
      <c r="AD464" s="13"/>
      <c r="AI464" s="13"/>
      <c r="AN464" s="13"/>
      <c r="AS464" s="13"/>
    </row>
    <row r="465">
      <c r="E465" s="13"/>
      <c r="J465" s="13"/>
      <c r="O465" s="13"/>
      <c r="T465" s="13"/>
      <c r="Y465" s="13"/>
      <c r="AD465" s="13"/>
      <c r="AI465" s="13"/>
      <c r="AN465" s="13"/>
      <c r="AS465" s="13"/>
    </row>
    <row r="466">
      <c r="E466" s="13"/>
      <c r="J466" s="13"/>
      <c r="O466" s="13"/>
      <c r="T466" s="13"/>
      <c r="Y466" s="13"/>
      <c r="AD466" s="13"/>
      <c r="AI466" s="13"/>
      <c r="AN466" s="13"/>
      <c r="AS466" s="13"/>
    </row>
    <row r="467">
      <c r="E467" s="13"/>
      <c r="J467" s="13"/>
      <c r="O467" s="13"/>
      <c r="T467" s="13"/>
      <c r="Y467" s="13"/>
      <c r="AD467" s="13"/>
      <c r="AI467" s="13"/>
      <c r="AN467" s="13"/>
      <c r="AS467" s="13"/>
    </row>
    <row r="468">
      <c r="E468" s="13"/>
      <c r="J468" s="13"/>
      <c r="O468" s="13"/>
      <c r="T468" s="13"/>
      <c r="Y468" s="13"/>
      <c r="AD468" s="13"/>
      <c r="AI468" s="13"/>
      <c r="AN468" s="13"/>
      <c r="AS468" s="13"/>
    </row>
    <row r="469">
      <c r="E469" s="13"/>
      <c r="J469" s="13"/>
      <c r="O469" s="13"/>
      <c r="T469" s="13"/>
      <c r="Y469" s="13"/>
      <c r="AD469" s="13"/>
      <c r="AI469" s="13"/>
      <c r="AN469" s="13"/>
      <c r="AS469" s="13"/>
    </row>
    <row r="470">
      <c r="E470" s="13"/>
      <c r="J470" s="13"/>
      <c r="O470" s="13"/>
      <c r="T470" s="13"/>
      <c r="Y470" s="13"/>
      <c r="AD470" s="13"/>
      <c r="AI470" s="13"/>
      <c r="AN470" s="13"/>
      <c r="AS470" s="13"/>
    </row>
    <row r="471">
      <c r="E471" s="13"/>
      <c r="J471" s="13"/>
      <c r="O471" s="13"/>
      <c r="T471" s="13"/>
      <c r="Y471" s="13"/>
      <c r="AD471" s="13"/>
      <c r="AI471" s="13"/>
      <c r="AN471" s="13"/>
      <c r="AS471" s="13"/>
    </row>
    <row r="472">
      <c r="E472" s="13"/>
      <c r="J472" s="13"/>
      <c r="O472" s="13"/>
      <c r="T472" s="13"/>
      <c r="Y472" s="13"/>
      <c r="AD472" s="13"/>
      <c r="AI472" s="13"/>
      <c r="AN472" s="13"/>
      <c r="AS472" s="13"/>
    </row>
    <row r="473">
      <c r="E473" s="13"/>
      <c r="J473" s="13"/>
      <c r="O473" s="13"/>
      <c r="T473" s="13"/>
      <c r="Y473" s="13"/>
      <c r="AD473" s="13"/>
      <c r="AI473" s="13"/>
      <c r="AN473" s="13"/>
      <c r="AS473" s="13"/>
    </row>
    <row r="474">
      <c r="E474" s="13"/>
      <c r="J474" s="13"/>
      <c r="O474" s="13"/>
      <c r="T474" s="13"/>
      <c r="Y474" s="13"/>
      <c r="AD474" s="13"/>
      <c r="AI474" s="13"/>
      <c r="AN474" s="13"/>
      <c r="AS474" s="13"/>
    </row>
    <row r="475">
      <c r="E475" s="13"/>
      <c r="J475" s="13"/>
      <c r="O475" s="13"/>
      <c r="T475" s="13"/>
      <c r="Y475" s="13"/>
      <c r="AD475" s="13"/>
      <c r="AI475" s="13"/>
      <c r="AN475" s="13"/>
      <c r="AS475" s="13"/>
    </row>
    <row r="476">
      <c r="E476" s="13"/>
      <c r="J476" s="13"/>
      <c r="O476" s="13"/>
      <c r="T476" s="13"/>
      <c r="Y476" s="13"/>
      <c r="AD476" s="13"/>
      <c r="AI476" s="13"/>
      <c r="AN476" s="13"/>
      <c r="AS476" s="13"/>
    </row>
    <row r="477">
      <c r="E477" s="13"/>
      <c r="J477" s="13"/>
      <c r="O477" s="13"/>
      <c r="T477" s="13"/>
      <c r="Y477" s="13"/>
      <c r="AD477" s="13"/>
      <c r="AI477" s="13"/>
      <c r="AN477" s="13"/>
      <c r="AS477" s="13"/>
    </row>
    <row r="478">
      <c r="E478" s="13"/>
      <c r="J478" s="13"/>
      <c r="O478" s="13"/>
      <c r="T478" s="13"/>
      <c r="Y478" s="13"/>
      <c r="AD478" s="13"/>
      <c r="AI478" s="13"/>
      <c r="AN478" s="13"/>
      <c r="AS478" s="13"/>
    </row>
    <row r="479">
      <c r="E479" s="13"/>
      <c r="J479" s="13"/>
      <c r="O479" s="13"/>
      <c r="T479" s="13"/>
      <c r="Y479" s="13"/>
      <c r="AD479" s="13"/>
      <c r="AI479" s="13"/>
      <c r="AN479" s="13"/>
      <c r="AS479" s="13"/>
    </row>
    <row r="480">
      <c r="E480" s="13"/>
      <c r="J480" s="13"/>
      <c r="O480" s="13"/>
      <c r="T480" s="13"/>
      <c r="Y480" s="13"/>
      <c r="AD480" s="13"/>
      <c r="AI480" s="13"/>
      <c r="AN480" s="13"/>
      <c r="AS480" s="13"/>
    </row>
    <row r="481">
      <c r="E481" s="13"/>
      <c r="J481" s="13"/>
      <c r="O481" s="13"/>
      <c r="T481" s="13"/>
      <c r="Y481" s="13"/>
      <c r="AD481" s="13"/>
      <c r="AI481" s="13"/>
      <c r="AN481" s="13"/>
      <c r="AS481" s="13"/>
    </row>
    <row r="482">
      <c r="E482" s="13"/>
      <c r="J482" s="13"/>
      <c r="O482" s="13"/>
      <c r="T482" s="13"/>
      <c r="Y482" s="13"/>
      <c r="AD482" s="13"/>
      <c r="AI482" s="13"/>
      <c r="AN482" s="13"/>
      <c r="AS482" s="13"/>
    </row>
    <row r="483">
      <c r="E483" s="13"/>
      <c r="J483" s="13"/>
      <c r="O483" s="13"/>
      <c r="T483" s="13"/>
      <c r="Y483" s="13"/>
      <c r="AD483" s="13"/>
      <c r="AI483" s="13"/>
      <c r="AN483" s="13"/>
      <c r="AS483" s="13"/>
    </row>
    <row r="484">
      <c r="E484" s="13"/>
      <c r="J484" s="13"/>
      <c r="O484" s="13"/>
      <c r="T484" s="13"/>
      <c r="Y484" s="13"/>
      <c r="AD484" s="13"/>
      <c r="AI484" s="13"/>
      <c r="AN484" s="13"/>
      <c r="AS484" s="13"/>
    </row>
    <row r="485">
      <c r="E485" s="13"/>
      <c r="J485" s="13"/>
      <c r="O485" s="13"/>
      <c r="T485" s="13"/>
      <c r="Y485" s="13"/>
      <c r="AD485" s="13"/>
      <c r="AI485" s="13"/>
      <c r="AN485" s="13"/>
      <c r="AS485" s="13"/>
    </row>
    <row r="486">
      <c r="E486" s="13"/>
      <c r="J486" s="13"/>
      <c r="O486" s="13"/>
      <c r="T486" s="13"/>
      <c r="Y486" s="13"/>
      <c r="AD486" s="13"/>
      <c r="AI486" s="13"/>
      <c r="AN486" s="13"/>
      <c r="AS486" s="13"/>
    </row>
    <row r="487">
      <c r="E487" s="13"/>
      <c r="J487" s="13"/>
      <c r="O487" s="13"/>
      <c r="T487" s="13"/>
      <c r="Y487" s="13"/>
      <c r="AD487" s="13"/>
      <c r="AI487" s="13"/>
      <c r="AN487" s="13"/>
      <c r="AS487" s="13"/>
    </row>
    <row r="488">
      <c r="E488" s="13"/>
      <c r="J488" s="13"/>
      <c r="O488" s="13"/>
      <c r="T488" s="13"/>
      <c r="Y488" s="13"/>
      <c r="AD488" s="13"/>
      <c r="AI488" s="13"/>
      <c r="AN488" s="13"/>
      <c r="AS488" s="13"/>
    </row>
    <row r="489">
      <c r="E489" s="13"/>
      <c r="J489" s="13"/>
      <c r="O489" s="13"/>
      <c r="T489" s="13"/>
      <c r="Y489" s="13"/>
      <c r="AD489" s="13"/>
      <c r="AI489" s="13"/>
      <c r="AN489" s="13"/>
      <c r="AS489" s="13"/>
    </row>
    <row r="490">
      <c r="E490" s="13"/>
      <c r="J490" s="13"/>
      <c r="O490" s="13"/>
      <c r="T490" s="13"/>
      <c r="Y490" s="13"/>
      <c r="AD490" s="13"/>
      <c r="AI490" s="13"/>
      <c r="AN490" s="13"/>
      <c r="AS490" s="13"/>
    </row>
    <row r="491">
      <c r="E491" s="13"/>
      <c r="J491" s="13"/>
      <c r="O491" s="13"/>
      <c r="T491" s="13"/>
      <c r="Y491" s="13"/>
      <c r="AD491" s="13"/>
      <c r="AI491" s="13"/>
      <c r="AN491" s="13"/>
      <c r="AS491" s="13"/>
    </row>
    <row r="492">
      <c r="E492" s="13"/>
      <c r="J492" s="13"/>
      <c r="O492" s="13"/>
      <c r="T492" s="13"/>
      <c r="Y492" s="13"/>
      <c r="AD492" s="13"/>
      <c r="AI492" s="13"/>
      <c r="AN492" s="13"/>
      <c r="AS492" s="13"/>
    </row>
    <row r="493">
      <c r="E493" s="13"/>
      <c r="J493" s="13"/>
      <c r="O493" s="13"/>
      <c r="T493" s="13"/>
      <c r="Y493" s="13"/>
      <c r="AD493" s="13"/>
      <c r="AI493" s="13"/>
      <c r="AN493" s="13"/>
      <c r="AS493" s="13"/>
    </row>
    <row r="494">
      <c r="E494" s="13"/>
      <c r="J494" s="13"/>
      <c r="O494" s="13"/>
      <c r="T494" s="13"/>
      <c r="Y494" s="13"/>
      <c r="AD494" s="13"/>
      <c r="AI494" s="13"/>
      <c r="AN494" s="13"/>
      <c r="AS494" s="13"/>
    </row>
    <row r="495">
      <c r="E495" s="13"/>
      <c r="J495" s="13"/>
      <c r="O495" s="13"/>
      <c r="T495" s="13"/>
      <c r="Y495" s="13"/>
      <c r="AD495" s="13"/>
      <c r="AI495" s="13"/>
      <c r="AN495" s="13"/>
      <c r="AS495" s="13"/>
    </row>
    <row r="496">
      <c r="E496" s="13"/>
      <c r="J496" s="13"/>
      <c r="O496" s="13"/>
      <c r="T496" s="13"/>
      <c r="Y496" s="13"/>
      <c r="AD496" s="13"/>
      <c r="AI496" s="13"/>
      <c r="AN496" s="13"/>
      <c r="AS496" s="13"/>
    </row>
    <row r="497">
      <c r="E497" s="13"/>
      <c r="J497" s="13"/>
      <c r="O497" s="13"/>
      <c r="T497" s="13"/>
      <c r="Y497" s="13"/>
      <c r="AD497" s="13"/>
      <c r="AI497" s="13"/>
      <c r="AN497" s="13"/>
      <c r="AS497" s="13"/>
    </row>
    <row r="498">
      <c r="E498" s="13"/>
      <c r="J498" s="13"/>
      <c r="O498" s="13"/>
      <c r="T498" s="13"/>
      <c r="Y498" s="13"/>
      <c r="AD498" s="13"/>
      <c r="AI498" s="13"/>
      <c r="AN498" s="13"/>
      <c r="AS498" s="13"/>
    </row>
    <row r="499">
      <c r="E499" s="13"/>
      <c r="J499" s="13"/>
      <c r="O499" s="13"/>
      <c r="T499" s="13"/>
      <c r="Y499" s="13"/>
      <c r="AD499" s="13"/>
      <c r="AI499" s="13"/>
      <c r="AN499" s="13"/>
      <c r="AS499" s="13"/>
    </row>
    <row r="500">
      <c r="E500" s="13"/>
      <c r="J500" s="13"/>
      <c r="O500" s="13"/>
      <c r="T500" s="13"/>
      <c r="Y500" s="13"/>
      <c r="AD500" s="13"/>
      <c r="AI500" s="13"/>
      <c r="AN500" s="13"/>
      <c r="AS500" s="13"/>
    </row>
    <row r="501">
      <c r="E501" s="13"/>
      <c r="J501" s="13"/>
      <c r="O501" s="13"/>
      <c r="T501" s="13"/>
      <c r="Y501" s="13"/>
      <c r="AD501" s="13"/>
      <c r="AI501" s="13"/>
      <c r="AN501" s="13"/>
      <c r="AS501" s="13"/>
    </row>
    <row r="502">
      <c r="E502" s="13"/>
      <c r="J502" s="13"/>
      <c r="O502" s="13"/>
      <c r="T502" s="13"/>
      <c r="Y502" s="13"/>
      <c r="AD502" s="13"/>
      <c r="AI502" s="13"/>
      <c r="AN502" s="13"/>
      <c r="AS502" s="13"/>
    </row>
    <row r="503">
      <c r="E503" s="13"/>
      <c r="J503" s="13"/>
      <c r="O503" s="13"/>
      <c r="T503" s="13"/>
      <c r="Y503" s="13"/>
      <c r="AD503" s="13"/>
      <c r="AI503" s="13"/>
      <c r="AN503" s="13"/>
      <c r="AS503" s="13"/>
    </row>
    <row r="504">
      <c r="E504" s="13"/>
      <c r="J504" s="13"/>
      <c r="O504" s="13"/>
      <c r="T504" s="13"/>
      <c r="Y504" s="13"/>
      <c r="AD504" s="13"/>
      <c r="AI504" s="13"/>
      <c r="AN504" s="13"/>
      <c r="AS504" s="13"/>
    </row>
    <row r="505">
      <c r="E505" s="13"/>
      <c r="J505" s="13"/>
      <c r="O505" s="13"/>
      <c r="T505" s="13"/>
      <c r="Y505" s="13"/>
      <c r="AD505" s="13"/>
      <c r="AI505" s="13"/>
      <c r="AN505" s="13"/>
      <c r="AS505" s="13"/>
    </row>
    <row r="506">
      <c r="E506" s="13"/>
      <c r="J506" s="13"/>
      <c r="O506" s="13"/>
      <c r="T506" s="13"/>
      <c r="Y506" s="13"/>
      <c r="AD506" s="13"/>
      <c r="AI506" s="13"/>
      <c r="AN506" s="13"/>
      <c r="AS506" s="13"/>
    </row>
    <row r="507">
      <c r="E507" s="13"/>
      <c r="J507" s="13"/>
      <c r="O507" s="13"/>
      <c r="T507" s="13"/>
      <c r="Y507" s="13"/>
      <c r="AD507" s="13"/>
      <c r="AI507" s="13"/>
      <c r="AN507" s="13"/>
      <c r="AS507" s="13"/>
    </row>
    <row r="508">
      <c r="E508" s="13"/>
      <c r="J508" s="13"/>
      <c r="O508" s="13"/>
      <c r="T508" s="13"/>
      <c r="Y508" s="13"/>
      <c r="AD508" s="13"/>
      <c r="AI508" s="13"/>
      <c r="AN508" s="13"/>
      <c r="AS508" s="13"/>
    </row>
    <row r="509">
      <c r="E509" s="13"/>
      <c r="J509" s="13"/>
      <c r="O509" s="13"/>
      <c r="T509" s="13"/>
      <c r="Y509" s="13"/>
      <c r="AD509" s="13"/>
      <c r="AI509" s="13"/>
      <c r="AN509" s="13"/>
      <c r="AS509" s="13"/>
    </row>
    <row r="510">
      <c r="E510" s="13"/>
      <c r="J510" s="13"/>
      <c r="O510" s="13"/>
      <c r="T510" s="13"/>
      <c r="Y510" s="13"/>
      <c r="AD510" s="13"/>
      <c r="AI510" s="13"/>
      <c r="AN510" s="13"/>
      <c r="AS510" s="13"/>
    </row>
    <row r="511">
      <c r="E511" s="13"/>
      <c r="J511" s="13"/>
      <c r="O511" s="13"/>
      <c r="T511" s="13"/>
      <c r="Y511" s="13"/>
      <c r="AD511" s="13"/>
      <c r="AI511" s="13"/>
      <c r="AN511" s="13"/>
      <c r="AS511" s="13"/>
    </row>
    <row r="512">
      <c r="E512" s="13"/>
      <c r="J512" s="13"/>
      <c r="O512" s="13"/>
      <c r="T512" s="13"/>
      <c r="Y512" s="13"/>
      <c r="AD512" s="13"/>
      <c r="AI512" s="13"/>
      <c r="AN512" s="13"/>
      <c r="AS512" s="13"/>
    </row>
    <row r="513">
      <c r="E513" s="13"/>
      <c r="J513" s="13"/>
      <c r="O513" s="13"/>
      <c r="T513" s="13"/>
      <c r="Y513" s="13"/>
      <c r="AD513" s="13"/>
      <c r="AI513" s="13"/>
      <c r="AN513" s="13"/>
      <c r="AS513" s="13"/>
    </row>
    <row r="514">
      <c r="E514" s="13"/>
      <c r="J514" s="13"/>
      <c r="O514" s="13"/>
      <c r="T514" s="13"/>
      <c r="Y514" s="13"/>
      <c r="AD514" s="13"/>
      <c r="AI514" s="13"/>
      <c r="AN514" s="13"/>
      <c r="AS514" s="13"/>
    </row>
    <row r="515">
      <c r="E515" s="13"/>
      <c r="J515" s="13"/>
      <c r="O515" s="13"/>
      <c r="T515" s="13"/>
      <c r="Y515" s="13"/>
      <c r="AD515" s="13"/>
      <c r="AI515" s="13"/>
      <c r="AN515" s="13"/>
      <c r="AS515" s="13"/>
    </row>
    <row r="516">
      <c r="E516" s="13"/>
      <c r="J516" s="13"/>
      <c r="O516" s="13"/>
      <c r="T516" s="13"/>
      <c r="Y516" s="13"/>
      <c r="AD516" s="13"/>
      <c r="AI516" s="13"/>
      <c r="AN516" s="13"/>
      <c r="AS516" s="13"/>
    </row>
    <row r="517">
      <c r="E517" s="13"/>
      <c r="J517" s="13"/>
      <c r="O517" s="13"/>
      <c r="T517" s="13"/>
      <c r="Y517" s="13"/>
      <c r="AD517" s="13"/>
      <c r="AI517" s="13"/>
      <c r="AN517" s="13"/>
      <c r="AS517" s="13"/>
    </row>
    <row r="518">
      <c r="E518" s="13"/>
      <c r="J518" s="13"/>
      <c r="O518" s="13"/>
      <c r="T518" s="13"/>
      <c r="Y518" s="13"/>
      <c r="AD518" s="13"/>
      <c r="AI518" s="13"/>
      <c r="AN518" s="13"/>
      <c r="AS518" s="13"/>
    </row>
    <row r="519">
      <c r="E519" s="13"/>
      <c r="J519" s="13"/>
      <c r="O519" s="13"/>
      <c r="T519" s="13"/>
      <c r="Y519" s="13"/>
      <c r="AD519" s="13"/>
      <c r="AI519" s="13"/>
      <c r="AN519" s="13"/>
      <c r="AS519" s="13"/>
    </row>
    <row r="520">
      <c r="E520" s="13"/>
      <c r="J520" s="13"/>
      <c r="O520" s="13"/>
      <c r="T520" s="13"/>
      <c r="Y520" s="13"/>
      <c r="AD520" s="13"/>
      <c r="AI520" s="13"/>
      <c r="AN520" s="13"/>
      <c r="AS520" s="13"/>
    </row>
    <row r="521">
      <c r="E521" s="13"/>
      <c r="J521" s="13"/>
      <c r="O521" s="13"/>
      <c r="T521" s="13"/>
      <c r="Y521" s="13"/>
      <c r="AD521" s="13"/>
      <c r="AI521" s="13"/>
      <c r="AN521" s="13"/>
      <c r="AS521" s="13"/>
    </row>
    <row r="522">
      <c r="E522" s="13"/>
      <c r="J522" s="13"/>
      <c r="O522" s="13"/>
      <c r="T522" s="13"/>
      <c r="Y522" s="13"/>
      <c r="AD522" s="13"/>
      <c r="AI522" s="13"/>
      <c r="AN522" s="13"/>
      <c r="AS522" s="13"/>
    </row>
    <row r="523">
      <c r="E523" s="13"/>
      <c r="J523" s="13"/>
      <c r="O523" s="13"/>
      <c r="T523" s="13"/>
      <c r="Y523" s="13"/>
      <c r="AD523" s="13"/>
      <c r="AI523" s="13"/>
      <c r="AN523" s="13"/>
      <c r="AS523" s="13"/>
    </row>
    <row r="524">
      <c r="E524" s="13"/>
      <c r="J524" s="13"/>
      <c r="O524" s="13"/>
      <c r="T524" s="13"/>
      <c r="Y524" s="13"/>
      <c r="AD524" s="13"/>
      <c r="AI524" s="13"/>
      <c r="AN524" s="13"/>
      <c r="AS524" s="13"/>
    </row>
    <row r="525">
      <c r="E525" s="13"/>
      <c r="J525" s="13"/>
      <c r="O525" s="13"/>
      <c r="T525" s="13"/>
      <c r="Y525" s="13"/>
      <c r="AD525" s="13"/>
      <c r="AI525" s="13"/>
      <c r="AN525" s="13"/>
      <c r="AS525" s="13"/>
    </row>
    <row r="526">
      <c r="E526" s="13"/>
      <c r="J526" s="13"/>
      <c r="O526" s="13"/>
      <c r="T526" s="13"/>
      <c r="Y526" s="13"/>
      <c r="AD526" s="13"/>
      <c r="AI526" s="13"/>
      <c r="AN526" s="13"/>
      <c r="AS526" s="13"/>
    </row>
    <row r="527">
      <c r="E527" s="13"/>
      <c r="J527" s="13"/>
      <c r="O527" s="13"/>
      <c r="T527" s="13"/>
      <c r="Y527" s="13"/>
      <c r="AD527" s="13"/>
      <c r="AI527" s="13"/>
      <c r="AN527" s="13"/>
      <c r="AS527" s="13"/>
    </row>
    <row r="528">
      <c r="E528" s="13"/>
      <c r="J528" s="13"/>
      <c r="O528" s="13"/>
      <c r="T528" s="13"/>
      <c r="Y528" s="13"/>
      <c r="AD528" s="13"/>
      <c r="AI528" s="13"/>
      <c r="AN528" s="13"/>
      <c r="AS528" s="13"/>
    </row>
    <row r="529">
      <c r="E529" s="13"/>
      <c r="J529" s="13"/>
      <c r="O529" s="13"/>
      <c r="T529" s="13"/>
      <c r="Y529" s="13"/>
      <c r="AD529" s="13"/>
      <c r="AI529" s="13"/>
      <c r="AN529" s="13"/>
      <c r="AS529" s="13"/>
    </row>
    <row r="530">
      <c r="E530" s="13"/>
      <c r="J530" s="13"/>
      <c r="O530" s="13"/>
      <c r="T530" s="13"/>
      <c r="Y530" s="13"/>
      <c r="AD530" s="13"/>
      <c r="AI530" s="13"/>
      <c r="AN530" s="13"/>
      <c r="AS530" s="13"/>
    </row>
    <row r="531">
      <c r="E531" s="13"/>
      <c r="J531" s="13"/>
      <c r="O531" s="13"/>
      <c r="T531" s="13"/>
      <c r="Y531" s="13"/>
      <c r="AD531" s="13"/>
      <c r="AI531" s="13"/>
      <c r="AN531" s="13"/>
      <c r="AS531" s="13"/>
    </row>
    <row r="532">
      <c r="E532" s="13"/>
      <c r="J532" s="13"/>
      <c r="O532" s="13"/>
      <c r="T532" s="13"/>
      <c r="Y532" s="13"/>
      <c r="AD532" s="13"/>
      <c r="AI532" s="13"/>
      <c r="AN532" s="13"/>
      <c r="AS532" s="13"/>
    </row>
    <row r="533">
      <c r="E533" s="13"/>
      <c r="J533" s="13"/>
      <c r="O533" s="13"/>
      <c r="T533" s="13"/>
      <c r="Y533" s="13"/>
      <c r="AD533" s="13"/>
      <c r="AI533" s="13"/>
      <c r="AN533" s="13"/>
      <c r="AS533" s="13"/>
    </row>
    <row r="534">
      <c r="E534" s="13"/>
      <c r="J534" s="13"/>
      <c r="O534" s="13"/>
      <c r="T534" s="13"/>
      <c r="Y534" s="13"/>
      <c r="AD534" s="13"/>
      <c r="AI534" s="13"/>
      <c r="AN534" s="13"/>
      <c r="AS534" s="13"/>
    </row>
    <row r="535">
      <c r="E535" s="13"/>
      <c r="J535" s="13"/>
      <c r="O535" s="13"/>
      <c r="T535" s="13"/>
      <c r="Y535" s="13"/>
      <c r="AD535" s="13"/>
      <c r="AI535" s="13"/>
      <c r="AN535" s="13"/>
      <c r="AS535" s="13"/>
    </row>
    <row r="536">
      <c r="E536" s="13"/>
      <c r="J536" s="13"/>
      <c r="O536" s="13"/>
      <c r="T536" s="13"/>
      <c r="Y536" s="13"/>
      <c r="AD536" s="13"/>
      <c r="AI536" s="13"/>
      <c r="AN536" s="13"/>
      <c r="AS536" s="13"/>
    </row>
    <row r="537">
      <c r="E537" s="13"/>
      <c r="J537" s="13"/>
      <c r="O537" s="13"/>
      <c r="T537" s="13"/>
      <c r="Y537" s="13"/>
      <c r="AD537" s="13"/>
      <c r="AI537" s="13"/>
      <c r="AN537" s="13"/>
      <c r="AS537" s="13"/>
    </row>
    <row r="538">
      <c r="E538" s="13"/>
      <c r="J538" s="13"/>
      <c r="O538" s="13"/>
      <c r="T538" s="13"/>
      <c r="Y538" s="13"/>
      <c r="AD538" s="13"/>
      <c r="AI538" s="13"/>
      <c r="AN538" s="13"/>
      <c r="AS538" s="13"/>
    </row>
    <row r="539">
      <c r="E539" s="13"/>
      <c r="J539" s="13"/>
      <c r="O539" s="13"/>
      <c r="T539" s="13"/>
      <c r="Y539" s="13"/>
      <c r="AD539" s="13"/>
      <c r="AI539" s="13"/>
      <c r="AN539" s="13"/>
      <c r="AS539" s="13"/>
    </row>
    <row r="540">
      <c r="E540" s="13"/>
      <c r="J540" s="13"/>
      <c r="O540" s="13"/>
      <c r="T540" s="13"/>
      <c r="Y540" s="13"/>
      <c r="AD540" s="13"/>
      <c r="AI540" s="13"/>
      <c r="AN540" s="13"/>
      <c r="AS540" s="13"/>
    </row>
    <row r="541">
      <c r="E541" s="13"/>
      <c r="J541" s="13"/>
      <c r="O541" s="13"/>
      <c r="T541" s="13"/>
      <c r="Y541" s="13"/>
      <c r="AD541" s="13"/>
      <c r="AI541" s="13"/>
      <c r="AN541" s="13"/>
      <c r="AS541" s="13"/>
    </row>
    <row r="542">
      <c r="E542" s="13"/>
      <c r="J542" s="13"/>
      <c r="O542" s="13"/>
      <c r="T542" s="13"/>
      <c r="Y542" s="13"/>
      <c r="AD542" s="13"/>
      <c r="AI542" s="13"/>
      <c r="AN542" s="13"/>
      <c r="AS542" s="13"/>
    </row>
    <row r="543">
      <c r="E543" s="13"/>
      <c r="J543" s="13"/>
      <c r="O543" s="13"/>
      <c r="T543" s="13"/>
      <c r="Y543" s="13"/>
      <c r="AD543" s="13"/>
      <c r="AI543" s="13"/>
      <c r="AN543" s="13"/>
      <c r="AS543" s="13"/>
    </row>
    <row r="544">
      <c r="E544" s="13"/>
      <c r="J544" s="13"/>
      <c r="O544" s="13"/>
      <c r="T544" s="13"/>
      <c r="Y544" s="13"/>
      <c r="AD544" s="13"/>
      <c r="AI544" s="13"/>
      <c r="AN544" s="13"/>
      <c r="AS544" s="13"/>
    </row>
    <row r="545">
      <c r="E545" s="13"/>
      <c r="J545" s="13"/>
      <c r="O545" s="13"/>
      <c r="T545" s="13"/>
      <c r="Y545" s="13"/>
      <c r="AD545" s="13"/>
      <c r="AI545" s="13"/>
      <c r="AN545" s="13"/>
      <c r="AS545" s="13"/>
    </row>
    <row r="546">
      <c r="E546" s="13"/>
      <c r="J546" s="13"/>
      <c r="O546" s="13"/>
      <c r="T546" s="13"/>
      <c r="Y546" s="13"/>
      <c r="AD546" s="13"/>
      <c r="AI546" s="13"/>
      <c r="AN546" s="13"/>
      <c r="AS546" s="13"/>
    </row>
    <row r="547">
      <c r="E547" s="13"/>
      <c r="J547" s="13"/>
      <c r="O547" s="13"/>
      <c r="T547" s="13"/>
      <c r="Y547" s="13"/>
      <c r="AD547" s="13"/>
      <c r="AI547" s="13"/>
      <c r="AN547" s="13"/>
      <c r="AS547" s="13"/>
    </row>
    <row r="548">
      <c r="E548" s="13"/>
      <c r="J548" s="13"/>
      <c r="O548" s="13"/>
      <c r="T548" s="13"/>
      <c r="Y548" s="13"/>
      <c r="AD548" s="13"/>
      <c r="AI548" s="13"/>
      <c r="AN548" s="13"/>
      <c r="AS548" s="13"/>
    </row>
    <row r="549">
      <c r="E549" s="13"/>
      <c r="J549" s="13"/>
      <c r="O549" s="13"/>
      <c r="T549" s="13"/>
      <c r="Y549" s="13"/>
      <c r="AD549" s="13"/>
      <c r="AI549" s="13"/>
      <c r="AN549" s="13"/>
      <c r="AS549" s="13"/>
    </row>
    <row r="550">
      <c r="E550" s="13"/>
      <c r="J550" s="13"/>
      <c r="O550" s="13"/>
      <c r="T550" s="13"/>
      <c r="Y550" s="13"/>
      <c r="AD550" s="13"/>
      <c r="AI550" s="13"/>
      <c r="AN550" s="13"/>
      <c r="AS550" s="13"/>
    </row>
    <row r="551">
      <c r="E551" s="13"/>
      <c r="J551" s="13"/>
      <c r="O551" s="13"/>
      <c r="T551" s="13"/>
      <c r="Y551" s="13"/>
      <c r="AD551" s="13"/>
      <c r="AI551" s="13"/>
      <c r="AN551" s="13"/>
      <c r="AS551" s="13"/>
    </row>
    <row r="552">
      <c r="E552" s="13"/>
      <c r="J552" s="13"/>
      <c r="O552" s="13"/>
      <c r="T552" s="13"/>
      <c r="Y552" s="13"/>
      <c r="AD552" s="13"/>
      <c r="AI552" s="13"/>
      <c r="AN552" s="13"/>
      <c r="AS552" s="13"/>
    </row>
    <row r="553">
      <c r="E553" s="13"/>
      <c r="J553" s="13"/>
      <c r="O553" s="13"/>
      <c r="T553" s="13"/>
      <c r="Y553" s="13"/>
      <c r="AD553" s="13"/>
      <c r="AI553" s="13"/>
      <c r="AN553" s="13"/>
      <c r="AS553" s="13"/>
    </row>
    <row r="554">
      <c r="E554" s="13"/>
      <c r="J554" s="13"/>
      <c r="O554" s="13"/>
      <c r="T554" s="13"/>
      <c r="Y554" s="13"/>
      <c r="AD554" s="13"/>
      <c r="AI554" s="13"/>
      <c r="AN554" s="13"/>
      <c r="AS554" s="13"/>
    </row>
    <row r="555">
      <c r="E555" s="13"/>
      <c r="J555" s="13"/>
      <c r="O555" s="13"/>
      <c r="T555" s="13"/>
      <c r="Y555" s="13"/>
      <c r="AD555" s="13"/>
      <c r="AI555" s="13"/>
      <c r="AN555" s="13"/>
      <c r="AS555" s="13"/>
    </row>
    <row r="556">
      <c r="E556" s="13"/>
      <c r="J556" s="13"/>
      <c r="O556" s="13"/>
      <c r="T556" s="13"/>
      <c r="Y556" s="13"/>
      <c r="AD556" s="13"/>
      <c r="AI556" s="13"/>
      <c r="AN556" s="13"/>
      <c r="AS556" s="13"/>
    </row>
    <row r="557">
      <c r="E557" s="13"/>
      <c r="J557" s="13"/>
      <c r="O557" s="13"/>
      <c r="T557" s="13"/>
      <c r="Y557" s="13"/>
      <c r="AD557" s="13"/>
      <c r="AI557" s="13"/>
      <c r="AN557" s="13"/>
      <c r="AS557" s="13"/>
    </row>
    <row r="558">
      <c r="E558" s="13"/>
      <c r="J558" s="13"/>
      <c r="O558" s="13"/>
      <c r="T558" s="13"/>
      <c r="Y558" s="13"/>
      <c r="AD558" s="13"/>
      <c r="AI558" s="13"/>
      <c r="AN558" s="13"/>
      <c r="AS558" s="13"/>
    </row>
    <row r="559">
      <c r="E559" s="13"/>
      <c r="J559" s="13"/>
      <c r="O559" s="13"/>
      <c r="T559" s="13"/>
      <c r="Y559" s="13"/>
      <c r="AD559" s="13"/>
      <c r="AI559" s="13"/>
      <c r="AN559" s="13"/>
      <c r="AS559" s="13"/>
    </row>
    <row r="560">
      <c r="E560" s="13"/>
      <c r="J560" s="13"/>
      <c r="O560" s="13"/>
      <c r="T560" s="13"/>
      <c r="Y560" s="13"/>
      <c r="AD560" s="13"/>
      <c r="AI560" s="13"/>
      <c r="AN560" s="13"/>
      <c r="AS560" s="13"/>
    </row>
    <row r="561">
      <c r="E561" s="13"/>
      <c r="J561" s="13"/>
      <c r="O561" s="13"/>
      <c r="T561" s="13"/>
      <c r="Y561" s="13"/>
      <c r="AD561" s="13"/>
      <c r="AI561" s="13"/>
      <c r="AN561" s="13"/>
      <c r="AS561" s="13"/>
    </row>
    <row r="562">
      <c r="E562" s="13"/>
      <c r="J562" s="13"/>
      <c r="O562" s="13"/>
      <c r="T562" s="13"/>
      <c r="Y562" s="13"/>
      <c r="AD562" s="13"/>
      <c r="AI562" s="13"/>
      <c r="AN562" s="13"/>
      <c r="AS562" s="13"/>
    </row>
    <row r="563">
      <c r="E563" s="13"/>
      <c r="J563" s="13"/>
      <c r="O563" s="13"/>
      <c r="T563" s="13"/>
      <c r="Y563" s="13"/>
      <c r="AD563" s="13"/>
      <c r="AI563" s="13"/>
      <c r="AN563" s="13"/>
      <c r="AS563" s="13"/>
    </row>
    <row r="564">
      <c r="E564" s="13"/>
      <c r="J564" s="13"/>
      <c r="O564" s="13"/>
      <c r="T564" s="13"/>
      <c r="Y564" s="13"/>
      <c r="AD564" s="13"/>
      <c r="AI564" s="13"/>
      <c r="AN564" s="13"/>
      <c r="AS564" s="13"/>
    </row>
    <row r="565">
      <c r="E565" s="13"/>
      <c r="J565" s="13"/>
      <c r="O565" s="13"/>
      <c r="T565" s="13"/>
      <c r="Y565" s="13"/>
      <c r="AD565" s="13"/>
      <c r="AI565" s="13"/>
      <c r="AN565" s="13"/>
      <c r="AS565" s="13"/>
    </row>
    <row r="566">
      <c r="E566" s="13"/>
      <c r="J566" s="13"/>
      <c r="O566" s="13"/>
      <c r="T566" s="13"/>
      <c r="Y566" s="13"/>
      <c r="AD566" s="13"/>
      <c r="AI566" s="13"/>
      <c r="AN566" s="13"/>
      <c r="AS566" s="13"/>
    </row>
    <row r="567">
      <c r="E567" s="13"/>
      <c r="J567" s="13"/>
      <c r="O567" s="13"/>
      <c r="T567" s="13"/>
      <c r="Y567" s="13"/>
      <c r="AD567" s="13"/>
      <c r="AI567" s="13"/>
      <c r="AN567" s="13"/>
      <c r="AS567" s="13"/>
    </row>
    <row r="568">
      <c r="E568" s="13"/>
      <c r="J568" s="13"/>
      <c r="O568" s="13"/>
      <c r="T568" s="13"/>
      <c r="Y568" s="13"/>
      <c r="AD568" s="13"/>
      <c r="AI568" s="13"/>
      <c r="AN568" s="13"/>
      <c r="AS568" s="13"/>
    </row>
    <row r="569">
      <c r="E569" s="13"/>
      <c r="J569" s="13"/>
      <c r="O569" s="13"/>
      <c r="T569" s="13"/>
      <c r="Y569" s="13"/>
      <c r="AD569" s="13"/>
      <c r="AI569" s="13"/>
      <c r="AN569" s="13"/>
      <c r="AS569" s="13"/>
    </row>
    <row r="570">
      <c r="E570" s="13"/>
      <c r="J570" s="13"/>
      <c r="O570" s="13"/>
      <c r="T570" s="13"/>
      <c r="Y570" s="13"/>
      <c r="AD570" s="13"/>
      <c r="AI570" s="13"/>
      <c r="AN570" s="13"/>
      <c r="AS570" s="13"/>
    </row>
    <row r="571">
      <c r="E571" s="13"/>
      <c r="J571" s="13"/>
      <c r="O571" s="13"/>
      <c r="T571" s="13"/>
      <c r="Y571" s="13"/>
      <c r="AD571" s="13"/>
      <c r="AI571" s="13"/>
      <c r="AN571" s="13"/>
      <c r="AS571" s="13"/>
    </row>
    <row r="572">
      <c r="E572" s="13"/>
      <c r="J572" s="13"/>
      <c r="O572" s="13"/>
      <c r="T572" s="13"/>
      <c r="Y572" s="13"/>
      <c r="AD572" s="13"/>
      <c r="AI572" s="13"/>
      <c r="AN572" s="13"/>
      <c r="AS572" s="13"/>
    </row>
    <row r="573">
      <c r="E573" s="13"/>
      <c r="J573" s="13"/>
      <c r="O573" s="13"/>
      <c r="T573" s="13"/>
      <c r="Y573" s="13"/>
      <c r="AD573" s="13"/>
      <c r="AI573" s="13"/>
      <c r="AN573" s="13"/>
      <c r="AS573" s="13"/>
    </row>
    <row r="574">
      <c r="E574" s="13"/>
      <c r="J574" s="13"/>
      <c r="O574" s="13"/>
      <c r="T574" s="13"/>
      <c r="Y574" s="13"/>
      <c r="AD574" s="13"/>
      <c r="AI574" s="13"/>
      <c r="AN574" s="13"/>
      <c r="AS574" s="13"/>
    </row>
    <row r="575">
      <c r="E575" s="13"/>
      <c r="J575" s="13"/>
      <c r="O575" s="13"/>
      <c r="T575" s="13"/>
      <c r="Y575" s="13"/>
      <c r="AD575" s="13"/>
      <c r="AI575" s="13"/>
      <c r="AN575" s="13"/>
      <c r="AS575" s="13"/>
    </row>
    <row r="576">
      <c r="E576" s="13"/>
      <c r="J576" s="13"/>
      <c r="O576" s="13"/>
      <c r="T576" s="13"/>
      <c r="Y576" s="13"/>
      <c r="AD576" s="13"/>
      <c r="AI576" s="13"/>
      <c r="AN576" s="13"/>
      <c r="AS576" s="13"/>
    </row>
    <row r="577">
      <c r="E577" s="13"/>
      <c r="J577" s="13"/>
      <c r="O577" s="13"/>
      <c r="T577" s="13"/>
      <c r="Y577" s="13"/>
      <c r="AD577" s="13"/>
      <c r="AI577" s="13"/>
      <c r="AN577" s="13"/>
      <c r="AS577" s="13"/>
    </row>
    <row r="578">
      <c r="E578" s="13"/>
      <c r="J578" s="13"/>
      <c r="O578" s="13"/>
      <c r="T578" s="13"/>
      <c r="Y578" s="13"/>
      <c r="AD578" s="13"/>
      <c r="AI578" s="13"/>
      <c r="AN578" s="13"/>
      <c r="AS578" s="13"/>
    </row>
    <row r="579">
      <c r="E579" s="13"/>
      <c r="J579" s="13"/>
      <c r="O579" s="13"/>
      <c r="T579" s="13"/>
      <c r="Y579" s="13"/>
      <c r="AD579" s="13"/>
      <c r="AI579" s="13"/>
      <c r="AN579" s="13"/>
      <c r="AS579" s="13"/>
    </row>
    <row r="580">
      <c r="E580" s="13"/>
      <c r="J580" s="13"/>
      <c r="O580" s="13"/>
      <c r="T580" s="13"/>
      <c r="Y580" s="13"/>
      <c r="AD580" s="13"/>
      <c r="AI580" s="13"/>
      <c r="AN580" s="13"/>
      <c r="AS580" s="13"/>
    </row>
    <row r="581">
      <c r="E581" s="13"/>
      <c r="J581" s="13"/>
      <c r="O581" s="13"/>
      <c r="T581" s="13"/>
      <c r="Y581" s="13"/>
      <c r="AD581" s="13"/>
      <c r="AI581" s="13"/>
      <c r="AN581" s="13"/>
      <c r="AS581" s="13"/>
    </row>
    <row r="582">
      <c r="E582" s="13"/>
      <c r="J582" s="13"/>
      <c r="O582" s="13"/>
      <c r="T582" s="13"/>
      <c r="Y582" s="13"/>
      <c r="AD582" s="13"/>
      <c r="AI582" s="13"/>
      <c r="AN582" s="13"/>
      <c r="AS582" s="13"/>
    </row>
    <row r="583">
      <c r="E583" s="13"/>
      <c r="J583" s="13"/>
      <c r="O583" s="13"/>
      <c r="T583" s="13"/>
      <c r="Y583" s="13"/>
      <c r="AD583" s="13"/>
      <c r="AI583" s="13"/>
      <c r="AN583" s="13"/>
      <c r="AS583" s="13"/>
    </row>
    <row r="584">
      <c r="E584" s="13"/>
      <c r="J584" s="13"/>
      <c r="O584" s="13"/>
      <c r="T584" s="13"/>
      <c r="Y584" s="13"/>
      <c r="AD584" s="13"/>
      <c r="AI584" s="13"/>
      <c r="AN584" s="13"/>
      <c r="AS584" s="13"/>
    </row>
    <row r="585">
      <c r="E585" s="13"/>
      <c r="J585" s="13"/>
      <c r="O585" s="13"/>
      <c r="T585" s="13"/>
      <c r="Y585" s="13"/>
      <c r="AD585" s="13"/>
      <c r="AI585" s="13"/>
      <c r="AN585" s="13"/>
      <c r="AS585" s="13"/>
    </row>
    <row r="586">
      <c r="E586" s="13"/>
      <c r="J586" s="13"/>
      <c r="O586" s="13"/>
      <c r="T586" s="13"/>
      <c r="Y586" s="13"/>
      <c r="AD586" s="13"/>
      <c r="AI586" s="13"/>
      <c r="AN586" s="13"/>
      <c r="AS586" s="13"/>
    </row>
    <row r="587">
      <c r="E587" s="13"/>
      <c r="J587" s="13"/>
      <c r="O587" s="13"/>
      <c r="T587" s="13"/>
      <c r="Y587" s="13"/>
      <c r="AD587" s="13"/>
      <c r="AI587" s="13"/>
      <c r="AN587" s="13"/>
      <c r="AS587" s="13"/>
    </row>
    <row r="588">
      <c r="E588" s="13"/>
      <c r="J588" s="13"/>
      <c r="O588" s="13"/>
      <c r="T588" s="13"/>
      <c r="Y588" s="13"/>
      <c r="AD588" s="13"/>
      <c r="AI588" s="13"/>
      <c r="AN588" s="13"/>
      <c r="AS588" s="13"/>
    </row>
    <row r="589">
      <c r="E589" s="13"/>
      <c r="J589" s="13"/>
      <c r="O589" s="13"/>
      <c r="T589" s="13"/>
      <c r="Y589" s="13"/>
      <c r="AD589" s="13"/>
      <c r="AI589" s="13"/>
      <c r="AN589" s="13"/>
      <c r="AS589" s="13"/>
    </row>
    <row r="590">
      <c r="E590" s="13"/>
      <c r="J590" s="13"/>
      <c r="O590" s="13"/>
      <c r="T590" s="13"/>
      <c r="Y590" s="13"/>
      <c r="AD590" s="13"/>
      <c r="AI590" s="13"/>
      <c r="AN590" s="13"/>
      <c r="AS590" s="13"/>
    </row>
    <row r="591">
      <c r="E591" s="13"/>
      <c r="J591" s="13"/>
      <c r="O591" s="13"/>
      <c r="T591" s="13"/>
      <c r="Y591" s="13"/>
      <c r="AD591" s="13"/>
      <c r="AI591" s="13"/>
      <c r="AN591" s="13"/>
      <c r="AS591" s="13"/>
    </row>
    <row r="592">
      <c r="E592" s="13"/>
      <c r="J592" s="13"/>
      <c r="O592" s="13"/>
      <c r="T592" s="13"/>
      <c r="Y592" s="13"/>
      <c r="AD592" s="13"/>
      <c r="AI592" s="13"/>
      <c r="AN592" s="13"/>
      <c r="AS592" s="13"/>
    </row>
    <row r="593">
      <c r="E593" s="13"/>
      <c r="J593" s="13"/>
      <c r="O593" s="13"/>
      <c r="T593" s="13"/>
      <c r="Y593" s="13"/>
      <c r="AD593" s="13"/>
      <c r="AI593" s="13"/>
      <c r="AN593" s="13"/>
      <c r="AS593" s="13"/>
    </row>
    <row r="594">
      <c r="E594" s="13"/>
      <c r="J594" s="13"/>
      <c r="O594" s="13"/>
      <c r="T594" s="13"/>
      <c r="Y594" s="13"/>
      <c r="AD594" s="13"/>
      <c r="AI594" s="13"/>
      <c r="AN594" s="13"/>
      <c r="AS594" s="13"/>
    </row>
    <row r="595">
      <c r="E595" s="13"/>
      <c r="J595" s="13"/>
      <c r="O595" s="13"/>
      <c r="T595" s="13"/>
      <c r="Y595" s="13"/>
      <c r="AD595" s="13"/>
      <c r="AI595" s="13"/>
      <c r="AN595" s="13"/>
      <c r="AS595" s="13"/>
    </row>
    <row r="596">
      <c r="E596" s="13"/>
      <c r="J596" s="13"/>
      <c r="O596" s="13"/>
      <c r="T596" s="13"/>
      <c r="Y596" s="13"/>
      <c r="AD596" s="13"/>
      <c r="AI596" s="13"/>
      <c r="AN596" s="13"/>
      <c r="AS596" s="13"/>
    </row>
    <row r="597">
      <c r="E597" s="13"/>
      <c r="J597" s="13"/>
      <c r="O597" s="13"/>
      <c r="T597" s="13"/>
      <c r="Y597" s="13"/>
      <c r="AD597" s="13"/>
      <c r="AI597" s="13"/>
      <c r="AN597" s="13"/>
      <c r="AS597" s="13"/>
    </row>
    <row r="598">
      <c r="E598" s="13"/>
      <c r="J598" s="13"/>
      <c r="O598" s="13"/>
      <c r="T598" s="13"/>
      <c r="Y598" s="13"/>
      <c r="AD598" s="13"/>
      <c r="AI598" s="13"/>
      <c r="AN598" s="13"/>
      <c r="AS598" s="13"/>
    </row>
    <row r="599">
      <c r="E599" s="13"/>
      <c r="J599" s="13"/>
      <c r="O599" s="13"/>
      <c r="T599" s="13"/>
      <c r="Y599" s="13"/>
      <c r="AD599" s="13"/>
      <c r="AI599" s="13"/>
      <c r="AN599" s="13"/>
      <c r="AS599" s="13"/>
    </row>
    <row r="600">
      <c r="E600" s="13"/>
      <c r="J600" s="13"/>
      <c r="O600" s="13"/>
      <c r="T600" s="13"/>
      <c r="Y600" s="13"/>
      <c r="AD600" s="13"/>
      <c r="AI600" s="13"/>
      <c r="AN600" s="13"/>
      <c r="AS600" s="13"/>
    </row>
    <row r="601">
      <c r="E601" s="13"/>
      <c r="J601" s="13"/>
      <c r="O601" s="13"/>
      <c r="T601" s="13"/>
      <c r="Y601" s="13"/>
      <c r="AD601" s="13"/>
      <c r="AI601" s="13"/>
      <c r="AN601" s="13"/>
      <c r="AS601" s="13"/>
    </row>
    <row r="602">
      <c r="E602" s="13"/>
      <c r="J602" s="13"/>
      <c r="O602" s="13"/>
      <c r="T602" s="13"/>
      <c r="Y602" s="13"/>
      <c r="AD602" s="13"/>
      <c r="AI602" s="13"/>
      <c r="AN602" s="13"/>
      <c r="AS602" s="13"/>
    </row>
    <row r="603">
      <c r="E603" s="13"/>
      <c r="J603" s="13"/>
      <c r="O603" s="13"/>
      <c r="T603" s="13"/>
      <c r="Y603" s="13"/>
      <c r="AD603" s="13"/>
      <c r="AI603" s="13"/>
      <c r="AN603" s="13"/>
      <c r="AS603" s="13"/>
    </row>
    <row r="604">
      <c r="E604" s="13"/>
      <c r="J604" s="13"/>
      <c r="O604" s="13"/>
      <c r="T604" s="13"/>
      <c r="Y604" s="13"/>
      <c r="AD604" s="13"/>
      <c r="AI604" s="13"/>
      <c r="AN604" s="13"/>
      <c r="AS604" s="13"/>
    </row>
    <row r="605">
      <c r="E605" s="13"/>
      <c r="J605" s="13"/>
      <c r="O605" s="13"/>
      <c r="T605" s="13"/>
      <c r="Y605" s="13"/>
      <c r="AD605" s="13"/>
      <c r="AI605" s="13"/>
      <c r="AN605" s="13"/>
      <c r="AS605" s="13"/>
    </row>
    <row r="606">
      <c r="E606" s="13"/>
      <c r="J606" s="13"/>
      <c r="O606" s="13"/>
      <c r="T606" s="13"/>
      <c r="Y606" s="13"/>
      <c r="AD606" s="13"/>
      <c r="AI606" s="13"/>
      <c r="AN606" s="13"/>
      <c r="AS606" s="13"/>
    </row>
    <row r="607">
      <c r="E607" s="13"/>
      <c r="J607" s="13"/>
      <c r="O607" s="13"/>
      <c r="T607" s="13"/>
      <c r="Y607" s="13"/>
      <c r="AD607" s="13"/>
      <c r="AI607" s="13"/>
      <c r="AN607" s="13"/>
      <c r="AS607" s="13"/>
    </row>
    <row r="608">
      <c r="E608" s="13"/>
      <c r="J608" s="13"/>
      <c r="O608" s="13"/>
      <c r="T608" s="13"/>
      <c r="Y608" s="13"/>
      <c r="AD608" s="13"/>
      <c r="AI608" s="13"/>
      <c r="AN608" s="13"/>
      <c r="AS608" s="13"/>
    </row>
    <row r="609">
      <c r="E609" s="13"/>
      <c r="J609" s="13"/>
      <c r="O609" s="13"/>
      <c r="T609" s="13"/>
      <c r="Y609" s="13"/>
      <c r="AD609" s="13"/>
      <c r="AI609" s="13"/>
      <c r="AN609" s="13"/>
      <c r="AS609" s="13"/>
    </row>
    <row r="610">
      <c r="E610" s="13"/>
      <c r="J610" s="13"/>
      <c r="O610" s="13"/>
      <c r="T610" s="13"/>
      <c r="Y610" s="13"/>
      <c r="AD610" s="13"/>
      <c r="AI610" s="13"/>
      <c r="AN610" s="13"/>
      <c r="AS610" s="13"/>
    </row>
    <row r="611">
      <c r="E611" s="13"/>
      <c r="J611" s="13"/>
      <c r="O611" s="13"/>
      <c r="T611" s="13"/>
      <c r="Y611" s="13"/>
      <c r="AD611" s="13"/>
      <c r="AI611" s="13"/>
      <c r="AN611" s="13"/>
      <c r="AS611" s="13"/>
    </row>
    <row r="612">
      <c r="E612" s="13"/>
      <c r="J612" s="13"/>
      <c r="O612" s="13"/>
      <c r="T612" s="13"/>
      <c r="Y612" s="13"/>
      <c r="AD612" s="13"/>
      <c r="AI612" s="13"/>
      <c r="AN612" s="13"/>
      <c r="AS612" s="13"/>
    </row>
    <row r="613">
      <c r="E613" s="13"/>
      <c r="J613" s="13"/>
      <c r="O613" s="13"/>
      <c r="T613" s="13"/>
      <c r="Y613" s="13"/>
      <c r="AD613" s="13"/>
      <c r="AI613" s="13"/>
      <c r="AN613" s="13"/>
      <c r="AS613" s="13"/>
    </row>
    <row r="614">
      <c r="E614" s="13"/>
      <c r="J614" s="13"/>
      <c r="O614" s="13"/>
      <c r="T614" s="13"/>
      <c r="Y614" s="13"/>
      <c r="AD614" s="13"/>
      <c r="AI614" s="13"/>
      <c r="AN614" s="13"/>
      <c r="AS614" s="13"/>
    </row>
    <row r="615">
      <c r="E615" s="13"/>
      <c r="J615" s="13"/>
      <c r="O615" s="13"/>
      <c r="T615" s="13"/>
      <c r="Y615" s="13"/>
      <c r="AD615" s="13"/>
      <c r="AI615" s="13"/>
      <c r="AN615" s="13"/>
      <c r="AS615" s="13"/>
    </row>
    <row r="616">
      <c r="E616" s="13"/>
      <c r="J616" s="13"/>
      <c r="O616" s="13"/>
      <c r="T616" s="13"/>
      <c r="Y616" s="13"/>
      <c r="AD616" s="13"/>
      <c r="AI616" s="13"/>
      <c r="AN616" s="13"/>
      <c r="AS616" s="13"/>
    </row>
    <row r="617">
      <c r="E617" s="13"/>
      <c r="J617" s="13"/>
      <c r="O617" s="13"/>
      <c r="T617" s="13"/>
      <c r="Y617" s="13"/>
      <c r="AD617" s="13"/>
      <c r="AI617" s="13"/>
      <c r="AN617" s="13"/>
      <c r="AS617" s="13"/>
    </row>
    <row r="618">
      <c r="E618" s="13"/>
      <c r="J618" s="13"/>
      <c r="O618" s="13"/>
      <c r="T618" s="13"/>
      <c r="Y618" s="13"/>
      <c r="AD618" s="13"/>
      <c r="AI618" s="13"/>
      <c r="AN618" s="13"/>
      <c r="AS618" s="13"/>
    </row>
    <row r="619">
      <c r="E619" s="13"/>
      <c r="J619" s="13"/>
      <c r="O619" s="13"/>
      <c r="T619" s="13"/>
      <c r="Y619" s="13"/>
      <c r="AD619" s="13"/>
      <c r="AI619" s="13"/>
      <c r="AN619" s="13"/>
      <c r="AS619" s="13"/>
    </row>
    <row r="620">
      <c r="E620" s="13"/>
      <c r="J620" s="13"/>
      <c r="O620" s="13"/>
      <c r="T620" s="13"/>
      <c r="Y620" s="13"/>
      <c r="AD620" s="13"/>
      <c r="AI620" s="13"/>
      <c r="AN620" s="13"/>
      <c r="AS620" s="13"/>
    </row>
    <row r="621">
      <c r="E621" s="13"/>
      <c r="J621" s="13"/>
      <c r="O621" s="13"/>
      <c r="T621" s="13"/>
      <c r="Y621" s="13"/>
      <c r="AD621" s="13"/>
      <c r="AI621" s="13"/>
      <c r="AN621" s="13"/>
      <c r="AS621" s="13"/>
    </row>
    <row r="622">
      <c r="E622" s="13"/>
      <c r="J622" s="13"/>
      <c r="O622" s="13"/>
      <c r="T622" s="13"/>
      <c r="Y622" s="13"/>
      <c r="AD622" s="13"/>
      <c r="AI622" s="13"/>
      <c r="AN622" s="13"/>
      <c r="AS622" s="13"/>
    </row>
    <row r="623">
      <c r="E623" s="13"/>
      <c r="J623" s="13"/>
      <c r="O623" s="13"/>
      <c r="T623" s="13"/>
      <c r="Y623" s="13"/>
      <c r="AD623" s="13"/>
      <c r="AI623" s="13"/>
      <c r="AN623" s="13"/>
      <c r="AS623" s="13"/>
    </row>
    <row r="624">
      <c r="E624" s="13"/>
      <c r="J624" s="13"/>
      <c r="O624" s="13"/>
      <c r="T624" s="13"/>
      <c r="Y624" s="13"/>
      <c r="AD624" s="13"/>
      <c r="AI624" s="13"/>
      <c r="AN624" s="13"/>
      <c r="AS624" s="13"/>
    </row>
    <row r="625">
      <c r="E625" s="13"/>
      <c r="J625" s="13"/>
      <c r="O625" s="13"/>
      <c r="T625" s="13"/>
      <c r="Y625" s="13"/>
      <c r="AD625" s="13"/>
      <c r="AI625" s="13"/>
      <c r="AN625" s="13"/>
      <c r="AS625" s="13"/>
    </row>
    <row r="626">
      <c r="E626" s="13"/>
      <c r="J626" s="13"/>
      <c r="O626" s="13"/>
      <c r="T626" s="13"/>
      <c r="Y626" s="13"/>
      <c r="AD626" s="13"/>
      <c r="AI626" s="13"/>
      <c r="AN626" s="13"/>
      <c r="AS626" s="13"/>
    </row>
    <row r="627">
      <c r="E627" s="13"/>
      <c r="J627" s="13"/>
      <c r="O627" s="13"/>
      <c r="T627" s="13"/>
      <c r="Y627" s="13"/>
      <c r="AD627" s="13"/>
      <c r="AI627" s="13"/>
      <c r="AN627" s="13"/>
      <c r="AS627" s="13"/>
    </row>
    <row r="628">
      <c r="E628" s="13"/>
      <c r="J628" s="13"/>
      <c r="O628" s="13"/>
      <c r="T628" s="13"/>
      <c r="Y628" s="13"/>
      <c r="AD628" s="13"/>
      <c r="AI628" s="13"/>
      <c r="AN628" s="13"/>
      <c r="AS628" s="13"/>
    </row>
    <row r="629">
      <c r="E629" s="13"/>
      <c r="J629" s="13"/>
      <c r="O629" s="13"/>
      <c r="T629" s="13"/>
      <c r="Y629" s="13"/>
      <c r="AD629" s="13"/>
      <c r="AI629" s="13"/>
      <c r="AN629" s="13"/>
      <c r="AS629" s="13"/>
    </row>
    <row r="630">
      <c r="E630" s="13"/>
      <c r="J630" s="13"/>
      <c r="O630" s="13"/>
      <c r="T630" s="13"/>
      <c r="Y630" s="13"/>
      <c r="AD630" s="13"/>
      <c r="AI630" s="13"/>
      <c r="AN630" s="13"/>
      <c r="AS630" s="13"/>
    </row>
    <row r="631">
      <c r="E631" s="13"/>
      <c r="J631" s="13"/>
      <c r="O631" s="13"/>
      <c r="T631" s="13"/>
      <c r="Y631" s="13"/>
      <c r="AD631" s="13"/>
      <c r="AI631" s="13"/>
      <c r="AN631" s="13"/>
      <c r="AS631" s="13"/>
    </row>
    <row r="632">
      <c r="E632" s="13"/>
      <c r="J632" s="13"/>
      <c r="O632" s="13"/>
      <c r="T632" s="13"/>
      <c r="Y632" s="13"/>
      <c r="AD632" s="13"/>
      <c r="AI632" s="13"/>
      <c r="AN632" s="13"/>
      <c r="AS632" s="13"/>
    </row>
    <row r="633">
      <c r="E633" s="13"/>
      <c r="J633" s="13"/>
      <c r="O633" s="13"/>
      <c r="T633" s="13"/>
      <c r="Y633" s="13"/>
      <c r="AD633" s="13"/>
      <c r="AI633" s="13"/>
      <c r="AN633" s="13"/>
      <c r="AS633" s="13"/>
    </row>
    <row r="634">
      <c r="E634" s="13"/>
      <c r="J634" s="13"/>
      <c r="O634" s="13"/>
      <c r="T634" s="13"/>
      <c r="Y634" s="13"/>
      <c r="AD634" s="13"/>
      <c r="AI634" s="13"/>
      <c r="AN634" s="13"/>
      <c r="AS634" s="13"/>
    </row>
    <row r="635">
      <c r="E635" s="13"/>
      <c r="J635" s="13"/>
      <c r="O635" s="13"/>
      <c r="T635" s="13"/>
      <c r="Y635" s="13"/>
      <c r="AD635" s="13"/>
      <c r="AI635" s="13"/>
      <c r="AN635" s="13"/>
      <c r="AS635" s="13"/>
    </row>
    <row r="636">
      <c r="E636" s="13"/>
      <c r="J636" s="13"/>
      <c r="O636" s="13"/>
      <c r="T636" s="13"/>
      <c r="Y636" s="13"/>
      <c r="AD636" s="13"/>
      <c r="AI636" s="13"/>
      <c r="AN636" s="13"/>
      <c r="AS636" s="13"/>
    </row>
    <row r="637">
      <c r="E637" s="13"/>
      <c r="J637" s="13"/>
      <c r="O637" s="13"/>
      <c r="T637" s="13"/>
      <c r="Y637" s="13"/>
      <c r="AD637" s="13"/>
      <c r="AI637" s="13"/>
      <c r="AN637" s="13"/>
      <c r="AS637" s="13"/>
    </row>
    <row r="638">
      <c r="E638" s="13"/>
      <c r="J638" s="13"/>
      <c r="O638" s="13"/>
      <c r="T638" s="13"/>
      <c r="Y638" s="13"/>
      <c r="AD638" s="13"/>
      <c r="AI638" s="13"/>
      <c r="AN638" s="13"/>
      <c r="AS638" s="13"/>
    </row>
    <row r="639">
      <c r="E639" s="13"/>
      <c r="J639" s="13"/>
      <c r="O639" s="13"/>
      <c r="T639" s="13"/>
      <c r="Y639" s="13"/>
      <c r="AD639" s="13"/>
      <c r="AI639" s="13"/>
      <c r="AN639" s="13"/>
      <c r="AS639" s="13"/>
    </row>
    <row r="640">
      <c r="E640" s="13"/>
      <c r="J640" s="13"/>
      <c r="O640" s="13"/>
      <c r="T640" s="13"/>
      <c r="Y640" s="13"/>
      <c r="AD640" s="13"/>
      <c r="AI640" s="13"/>
      <c r="AN640" s="13"/>
      <c r="AS640" s="13"/>
    </row>
    <row r="641">
      <c r="E641" s="13"/>
      <c r="J641" s="13"/>
      <c r="O641" s="13"/>
      <c r="T641" s="13"/>
      <c r="Y641" s="13"/>
      <c r="AD641" s="13"/>
      <c r="AI641" s="13"/>
      <c r="AN641" s="13"/>
      <c r="AS641" s="13"/>
    </row>
    <row r="642">
      <c r="E642" s="13"/>
      <c r="J642" s="13"/>
      <c r="O642" s="13"/>
      <c r="T642" s="13"/>
      <c r="Y642" s="13"/>
      <c r="AD642" s="13"/>
      <c r="AI642" s="13"/>
      <c r="AN642" s="13"/>
      <c r="AS642" s="13"/>
    </row>
    <row r="643">
      <c r="E643" s="13"/>
      <c r="J643" s="13"/>
      <c r="O643" s="13"/>
      <c r="T643" s="13"/>
      <c r="Y643" s="13"/>
      <c r="AD643" s="13"/>
      <c r="AI643" s="13"/>
      <c r="AN643" s="13"/>
      <c r="AS643" s="13"/>
    </row>
    <row r="644">
      <c r="E644" s="13"/>
      <c r="J644" s="13"/>
      <c r="O644" s="13"/>
      <c r="T644" s="13"/>
      <c r="Y644" s="13"/>
      <c r="AD644" s="13"/>
      <c r="AI644" s="13"/>
      <c r="AN644" s="13"/>
      <c r="AS644" s="13"/>
    </row>
    <row r="645">
      <c r="E645" s="13"/>
      <c r="J645" s="13"/>
      <c r="O645" s="13"/>
      <c r="T645" s="13"/>
      <c r="Y645" s="13"/>
      <c r="AD645" s="13"/>
      <c r="AI645" s="13"/>
      <c r="AN645" s="13"/>
      <c r="AS645" s="13"/>
    </row>
    <row r="646">
      <c r="E646" s="13"/>
      <c r="J646" s="13"/>
      <c r="O646" s="13"/>
      <c r="T646" s="13"/>
      <c r="Y646" s="13"/>
      <c r="AD646" s="13"/>
      <c r="AI646" s="13"/>
      <c r="AN646" s="13"/>
      <c r="AS646" s="13"/>
    </row>
    <row r="647">
      <c r="E647" s="13"/>
      <c r="J647" s="13"/>
      <c r="O647" s="13"/>
      <c r="T647" s="13"/>
      <c r="Y647" s="13"/>
      <c r="AD647" s="13"/>
      <c r="AI647" s="13"/>
      <c r="AN647" s="13"/>
      <c r="AS647" s="13"/>
    </row>
    <row r="648">
      <c r="E648" s="13"/>
      <c r="J648" s="13"/>
      <c r="O648" s="13"/>
      <c r="T648" s="13"/>
      <c r="Y648" s="13"/>
      <c r="AD648" s="13"/>
      <c r="AI648" s="13"/>
      <c r="AN648" s="13"/>
      <c r="AS648" s="13"/>
    </row>
    <row r="649">
      <c r="E649" s="13"/>
      <c r="J649" s="13"/>
      <c r="O649" s="13"/>
      <c r="T649" s="13"/>
      <c r="Y649" s="13"/>
      <c r="AD649" s="13"/>
      <c r="AI649" s="13"/>
      <c r="AN649" s="13"/>
      <c r="AS649" s="13"/>
    </row>
    <row r="650">
      <c r="E650" s="13"/>
      <c r="J650" s="13"/>
      <c r="O650" s="13"/>
      <c r="T650" s="13"/>
      <c r="Y650" s="13"/>
      <c r="AD650" s="13"/>
      <c r="AI650" s="13"/>
      <c r="AN650" s="13"/>
      <c r="AS650" s="13"/>
    </row>
    <row r="651">
      <c r="E651" s="13"/>
      <c r="J651" s="13"/>
      <c r="O651" s="13"/>
      <c r="T651" s="13"/>
      <c r="Y651" s="13"/>
      <c r="AD651" s="13"/>
      <c r="AI651" s="13"/>
      <c r="AN651" s="13"/>
      <c r="AS651" s="13"/>
    </row>
    <row r="652">
      <c r="E652" s="13"/>
      <c r="J652" s="13"/>
      <c r="O652" s="13"/>
      <c r="T652" s="13"/>
      <c r="Y652" s="13"/>
      <c r="AD652" s="13"/>
      <c r="AI652" s="13"/>
      <c r="AN652" s="13"/>
      <c r="AS652" s="13"/>
    </row>
    <row r="653">
      <c r="E653" s="13"/>
      <c r="J653" s="13"/>
      <c r="O653" s="13"/>
      <c r="T653" s="13"/>
      <c r="Y653" s="13"/>
      <c r="AD653" s="13"/>
      <c r="AI653" s="13"/>
      <c r="AN653" s="13"/>
      <c r="AS653" s="13"/>
    </row>
    <row r="654">
      <c r="E654" s="13"/>
      <c r="J654" s="13"/>
      <c r="O654" s="13"/>
      <c r="T654" s="13"/>
      <c r="Y654" s="13"/>
      <c r="AD654" s="13"/>
      <c r="AI654" s="13"/>
      <c r="AN654" s="13"/>
      <c r="AS654" s="13"/>
    </row>
    <row r="655">
      <c r="E655" s="13"/>
      <c r="J655" s="13"/>
      <c r="O655" s="13"/>
      <c r="T655" s="13"/>
      <c r="Y655" s="13"/>
      <c r="AD655" s="13"/>
      <c r="AI655" s="13"/>
      <c r="AN655" s="13"/>
      <c r="AS655" s="13"/>
    </row>
    <row r="656">
      <c r="E656" s="13"/>
      <c r="J656" s="13"/>
      <c r="O656" s="13"/>
      <c r="T656" s="13"/>
      <c r="Y656" s="13"/>
      <c r="AD656" s="13"/>
      <c r="AI656" s="13"/>
      <c r="AN656" s="13"/>
      <c r="AS656" s="13"/>
    </row>
    <row r="657">
      <c r="E657" s="13"/>
      <c r="J657" s="13"/>
      <c r="O657" s="13"/>
      <c r="T657" s="13"/>
      <c r="Y657" s="13"/>
      <c r="AD657" s="13"/>
      <c r="AI657" s="13"/>
      <c r="AN657" s="13"/>
      <c r="AS657" s="13"/>
    </row>
    <row r="658">
      <c r="E658" s="13"/>
      <c r="J658" s="13"/>
      <c r="O658" s="13"/>
      <c r="T658" s="13"/>
      <c r="Y658" s="13"/>
      <c r="AD658" s="13"/>
      <c r="AI658" s="13"/>
      <c r="AN658" s="13"/>
      <c r="AS658" s="13"/>
    </row>
    <row r="659">
      <c r="E659" s="13"/>
      <c r="J659" s="13"/>
      <c r="O659" s="13"/>
      <c r="T659" s="13"/>
      <c r="Y659" s="13"/>
      <c r="AD659" s="13"/>
      <c r="AI659" s="13"/>
      <c r="AN659" s="13"/>
      <c r="AS659" s="13"/>
    </row>
    <row r="660">
      <c r="E660" s="13"/>
      <c r="J660" s="13"/>
      <c r="O660" s="13"/>
      <c r="T660" s="13"/>
      <c r="Y660" s="13"/>
      <c r="AD660" s="13"/>
      <c r="AI660" s="13"/>
      <c r="AN660" s="13"/>
      <c r="AS660" s="13"/>
    </row>
    <row r="661">
      <c r="E661" s="13"/>
      <c r="J661" s="13"/>
      <c r="O661" s="13"/>
      <c r="T661" s="13"/>
      <c r="Y661" s="13"/>
      <c r="AD661" s="13"/>
      <c r="AI661" s="13"/>
      <c r="AN661" s="13"/>
      <c r="AS661" s="13"/>
    </row>
    <row r="662">
      <c r="E662" s="13"/>
      <c r="J662" s="13"/>
      <c r="O662" s="13"/>
      <c r="T662" s="13"/>
      <c r="Y662" s="13"/>
      <c r="AD662" s="13"/>
      <c r="AI662" s="13"/>
      <c r="AN662" s="13"/>
      <c r="AS662" s="13"/>
    </row>
    <row r="663">
      <c r="E663" s="13"/>
      <c r="J663" s="13"/>
      <c r="O663" s="13"/>
      <c r="T663" s="13"/>
      <c r="Y663" s="13"/>
      <c r="AD663" s="13"/>
      <c r="AI663" s="13"/>
      <c r="AN663" s="13"/>
      <c r="AS663" s="13"/>
    </row>
    <row r="664">
      <c r="E664" s="13"/>
      <c r="J664" s="13"/>
      <c r="O664" s="13"/>
      <c r="T664" s="13"/>
      <c r="Y664" s="13"/>
      <c r="AD664" s="13"/>
      <c r="AI664" s="13"/>
      <c r="AN664" s="13"/>
      <c r="AS664" s="13"/>
    </row>
    <row r="665">
      <c r="E665" s="13"/>
      <c r="J665" s="13"/>
      <c r="O665" s="13"/>
      <c r="T665" s="13"/>
      <c r="Y665" s="13"/>
      <c r="AD665" s="13"/>
      <c r="AI665" s="13"/>
      <c r="AN665" s="13"/>
      <c r="AS665" s="13"/>
    </row>
    <row r="666">
      <c r="E666" s="13"/>
      <c r="J666" s="13"/>
      <c r="O666" s="13"/>
      <c r="T666" s="13"/>
      <c r="Y666" s="13"/>
      <c r="AD666" s="13"/>
      <c r="AI666" s="13"/>
      <c r="AN666" s="13"/>
      <c r="AS666" s="13"/>
    </row>
    <row r="667">
      <c r="E667" s="13"/>
      <c r="J667" s="13"/>
      <c r="O667" s="13"/>
      <c r="T667" s="13"/>
      <c r="Y667" s="13"/>
      <c r="AD667" s="13"/>
      <c r="AI667" s="13"/>
      <c r="AN667" s="13"/>
      <c r="AS667" s="13"/>
    </row>
    <row r="668">
      <c r="E668" s="13"/>
      <c r="J668" s="13"/>
      <c r="O668" s="13"/>
      <c r="T668" s="13"/>
      <c r="Y668" s="13"/>
      <c r="AD668" s="13"/>
      <c r="AI668" s="13"/>
      <c r="AN668" s="13"/>
      <c r="AS668" s="13"/>
    </row>
    <row r="669">
      <c r="E669" s="13"/>
      <c r="J669" s="13"/>
      <c r="O669" s="13"/>
      <c r="T669" s="13"/>
      <c r="Y669" s="13"/>
      <c r="AD669" s="13"/>
      <c r="AI669" s="13"/>
      <c r="AN669" s="13"/>
      <c r="AS669" s="13"/>
    </row>
    <row r="670">
      <c r="E670" s="13"/>
      <c r="J670" s="13"/>
      <c r="O670" s="13"/>
      <c r="T670" s="13"/>
      <c r="Y670" s="13"/>
      <c r="AD670" s="13"/>
      <c r="AI670" s="13"/>
      <c r="AN670" s="13"/>
      <c r="AS670" s="13"/>
    </row>
    <row r="671">
      <c r="E671" s="13"/>
      <c r="J671" s="13"/>
      <c r="O671" s="13"/>
      <c r="T671" s="13"/>
      <c r="Y671" s="13"/>
      <c r="AD671" s="13"/>
      <c r="AI671" s="13"/>
      <c r="AN671" s="13"/>
      <c r="AS671" s="13"/>
    </row>
    <row r="672">
      <c r="E672" s="13"/>
      <c r="J672" s="13"/>
      <c r="O672" s="13"/>
      <c r="T672" s="13"/>
      <c r="Y672" s="13"/>
      <c r="AD672" s="13"/>
      <c r="AI672" s="13"/>
      <c r="AN672" s="13"/>
      <c r="AS672" s="13"/>
    </row>
    <row r="673">
      <c r="E673" s="13"/>
      <c r="J673" s="13"/>
      <c r="O673" s="13"/>
      <c r="T673" s="13"/>
      <c r="Y673" s="13"/>
      <c r="AD673" s="13"/>
      <c r="AI673" s="13"/>
      <c r="AN673" s="13"/>
      <c r="AS673" s="13"/>
    </row>
    <row r="674">
      <c r="E674" s="13"/>
      <c r="J674" s="13"/>
      <c r="O674" s="13"/>
      <c r="T674" s="13"/>
      <c r="Y674" s="13"/>
      <c r="AD674" s="13"/>
      <c r="AI674" s="13"/>
      <c r="AN674" s="13"/>
      <c r="AS674" s="13"/>
    </row>
    <row r="675">
      <c r="E675" s="13"/>
      <c r="J675" s="13"/>
      <c r="O675" s="13"/>
      <c r="T675" s="13"/>
      <c r="Y675" s="13"/>
      <c r="AD675" s="13"/>
      <c r="AI675" s="13"/>
      <c r="AN675" s="13"/>
      <c r="AS675" s="13"/>
    </row>
    <row r="676">
      <c r="E676" s="13"/>
      <c r="J676" s="13"/>
      <c r="O676" s="13"/>
      <c r="T676" s="13"/>
      <c r="Y676" s="13"/>
      <c r="AD676" s="13"/>
      <c r="AI676" s="13"/>
      <c r="AN676" s="13"/>
      <c r="AS676" s="13"/>
    </row>
    <row r="677">
      <c r="E677" s="13"/>
      <c r="J677" s="13"/>
      <c r="O677" s="13"/>
      <c r="T677" s="13"/>
      <c r="Y677" s="13"/>
      <c r="AD677" s="13"/>
      <c r="AI677" s="13"/>
      <c r="AN677" s="13"/>
      <c r="AS677" s="13"/>
    </row>
    <row r="678">
      <c r="E678" s="13"/>
      <c r="J678" s="13"/>
      <c r="O678" s="13"/>
      <c r="T678" s="13"/>
      <c r="Y678" s="13"/>
      <c r="AD678" s="13"/>
      <c r="AI678" s="13"/>
      <c r="AN678" s="13"/>
      <c r="AS678" s="13"/>
    </row>
    <row r="679">
      <c r="E679" s="13"/>
      <c r="J679" s="13"/>
      <c r="O679" s="13"/>
      <c r="T679" s="13"/>
      <c r="Y679" s="13"/>
      <c r="AD679" s="13"/>
      <c r="AI679" s="13"/>
      <c r="AN679" s="13"/>
      <c r="AS679" s="13"/>
    </row>
    <row r="680">
      <c r="E680" s="13"/>
      <c r="J680" s="13"/>
      <c r="O680" s="13"/>
      <c r="T680" s="13"/>
      <c r="Y680" s="13"/>
      <c r="AD680" s="13"/>
      <c r="AI680" s="13"/>
      <c r="AN680" s="13"/>
      <c r="AS680" s="13"/>
    </row>
    <row r="681">
      <c r="E681" s="13"/>
      <c r="J681" s="13"/>
      <c r="O681" s="13"/>
      <c r="T681" s="13"/>
      <c r="Y681" s="13"/>
      <c r="AD681" s="13"/>
      <c r="AI681" s="13"/>
      <c r="AN681" s="13"/>
      <c r="AS681" s="13"/>
    </row>
    <row r="682">
      <c r="E682" s="13"/>
      <c r="J682" s="13"/>
      <c r="O682" s="13"/>
      <c r="T682" s="13"/>
      <c r="Y682" s="13"/>
      <c r="AD682" s="13"/>
      <c r="AI682" s="13"/>
      <c r="AN682" s="13"/>
      <c r="AS682" s="13"/>
    </row>
    <row r="683">
      <c r="E683" s="13"/>
      <c r="J683" s="13"/>
      <c r="O683" s="13"/>
      <c r="T683" s="13"/>
      <c r="Y683" s="13"/>
      <c r="AD683" s="13"/>
      <c r="AI683" s="13"/>
      <c r="AN683" s="13"/>
      <c r="AS683" s="13"/>
    </row>
    <row r="684">
      <c r="E684" s="13"/>
      <c r="J684" s="13"/>
      <c r="O684" s="13"/>
      <c r="T684" s="13"/>
      <c r="Y684" s="13"/>
      <c r="AD684" s="13"/>
      <c r="AI684" s="13"/>
      <c r="AN684" s="13"/>
      <c r="AS684" s="13"/>
    </row>
    <row r="685">
      <c r="E685" s="13"/>
      <c r="J685" s="13"/>
      <c r="O685" s="13"/>
      <c r="T685" s="13"/>
      <c r="Y685" s="13"/>
      <c r="AD685" s="13"/>
      <c r="AI685" s="13"/>
      <c r="AN685" s="13"/>
      <c r="AS685" s="13"/>
    </row>
    <row r="686">
      <c r="E686" s="13"/>
      <c r="J686" s="13"/>
      <c r="O686" s="13"/>
      <c r="T686" s="13"/>
      <c r="Y686" s="13"/>
      <c r="AD686" s="13"/>
      <c r="AI686" s="13"/>
      <c r="AN686" s="13"/>
      <c r="AS686" s="13"/>
    </row>
    <row r="687">
      <c r="E687" s="13"/>
      <c r="J687" s="13"/>
      <c r="O687" s="13"/>
      <c r="T687" s="13"/>
      <c r="Y687" s="13"/>
      <c r="AD687" s="13"/>
      <c r="AI687" s="13"/>
      <c r="AN687" s="13"/>
      <c r="AS687" s="13"/>
    </row>
    <row r="688">
      <c r="E688" s="13"/>
      <c r="J688" s="13"/>
      <c r="O688" s="13"/>
      <c r="T688" s="13"/>
      <c r="Y688" s="13"/>
      <c r="AD688" s="13"/>
      <c r="AI688" s="13"/>
      <c r="AN688" s="13"/>
      <c r="AS688" s="13"/>
    </row>
    <row r="689">
      <c r="E689" s="13"/>
      <c r="J689" s="13"/>
      <c r="O689" s="13"/>
      <c r="T689" s="13"/>
      <c r="Y689" s="13"/>
      <c r="AD689" s="13"/>
      <c r="AI689" s="13"/>
      <c r="AN689" s="13"/>
      <c r="AS689" s="13"/>
    </row>
    <row r="690">
      <c r="E690" s="13"/>
      <c r="J690" s="13"/>
      <c r="O690" s="13"/>
      <c r="T690" s="13"/>
      <c r="Y690" s="13"/>
      <c r="AD690" s="13"/>
      <c r="AI690" s="13"/>
      <c r="AN690" s="13"/>
      <c r="AS690" s="13"/>
    </row>
    <row r="691">
      <c r="E691" s="13"/>
      <c r="J691" s="13"/>
      <c r="O691" s="13"/>
      <c r="T691" s="13"/>
      <c r="Y691" s="13"/>
      <c r="AD691" s="13"/>
      <c r="AI691" s="13"/>
      <c r="AN691" s="13"/>
      <c r="AS691" s="13"/>
    </row>
    <row r="692">
      <c r="E692" s="13"/>
      <c r="J692" s="13"/>
      <c r="O692" s="13"/>
      <c r="T692" s="13"/>
      <c r="Y692" s="13"/>
      <c r="AD692" s="13"/>
      <c r="AI692" s="13"/>
      <c r="AN692" s="13"/>
      <c r="AS692" s="13"/>
    </row>
    <row r="693">
      <c r="E693" s="13"/>
      <c r="J693" s="13"/>
      <c r="O693" s="13"/>
      <c r="T693" s="13"/>
      <c r="Y693" s="13"/>
      <c r="AD693" s="13"/>
      <c r="AI693" s="13"/>
      <c r="AN693" s="13"/>
      <c r="AS693" s="13"/>
    </row>
    <row r="694">
      <c r="E694" s="13"/>
      <c r="J694" s="13"/>
      <c r="O694" s="13"/>
      <c r="T694" s="13"/>
      <c r="Y694" s="13"/>
      <c r="AD694" s="13"/>
      <c r="AI694" s="13"/>
      <c r="AN694" s="13"/>
      <c r="AS694" s="13"/>
    </row>
    <row r="695">
      <c r="E695" s="13"/>
      <c r="J695" s="13"/>
      <c r="O695" s="13"/>
      <c r="T695" s="13"/>
      <c r="Y695" s="13"/>
      <c r="AD695" s="13"/>
      <c r="AI695" s="13"/>
      <c r="AN695" s="13"/>
      <c r="AS695" s="13"/>
    </row>
    <row r="696">
      <c r="E696" s="13"/>
      <c r="J696" s="13"/>
      <c r="O696" s="13"/>
      <c r="T696" s="13"/>
      <c r="Y696" s="13"/>
      <c r="AD696" s="13"/>
      <c r="AI696" s="13"/>
      <c r="AN696" s="13"/>
      <c r="AS696" s="13"/>
    </row>
    <row r="697">
      <c r="E697" s="13"/>
      <c r="J697" s="13"/>
      <c r="O697" s="13"/>
      <c r="T697" s="13"/>
      <c r="Y697" s="13"/>
      <c r="AD697" s="13"/>
      <c r="AI697" s="13"/>
      <c r="AN697" s="13"/>
      <c r="AS697" s="13"/>
    </row>
    <row r="698">
      <c r="E698" s="13"/>
      <c r="J698" s="13"/>
      <c r="O698" s="13"/>
      <c r="T698" s="13"/>
      <c r="Y698" s="13"/>
      <c r="AD698" s="13"/>
      <c r="AI698" s="13"/>
      <c r="AN698" s="13"/>
      <c r="AS698" s="13"/>
    </row>
    <row r="699">
      <c r="E699" s="13"/>
      <c r="J699" s="13"/>
      <c r="O699" s="13"/>
      <c r="T699" s="13"/>
      <c r="Y699" s="13"/>
      <c r="AD699" s="13"/>
      <c r="AI699" s="13"/>
      <c r="AN699" s="13"/>
      <c r="AS699" s="13"/>
    </row>
    <row r="700">
      <c r="E700" s="13"/>
      <c r="J700" s="13"/>
      <c r="O700" s="13"/>
      <c r="T700" s="13"/>
      <c r="Y700" s="13"/>
      <c r="AD700" s="13"/>
      <c r="AI700" s="13"/>
      <c r="AN700" s="13"/>
      <c r="AS700" s="13"/>
    </row>
    <row r="701">
      <c r="E701" s="13"/>
      <c r="J701" s="13"/>
      <c r="O701" s="13"/>
      <c r="T701" s="13"/>
      <c r="Y701" s="13"/>
      <c r="AD701" s="13"/>
      <c r="AI701" s="13"/>
      <c r="AN701" s="13"/>
      <c r="AS701" s="13"/>
    </row>
    <row r="702">
      <c r="E702" s="13"/>
      <c r="J702" s="13"/>
      <c r="O702" s="13"/>
      <c r="T702" s="13"/>
      <c r="Y702" s="13"/>
      <c r="AD702" s="13"/>
      <c r="AI702" s="13"/>
      <c r="AN702" s="13"/>
      <c r="AS702" s="13"/>
    </row>
    <row r="703">
      <c r="E703" s="13"/>
      <c r="J703" s="13"/>
      <c r="O703" s="13"/>
      <c r="T703" s="13"/>
      <c r="Y703" s="13"/>
      <c r="AD703" s="13"/>
      <c r="AI703" s="13"/>
      <c r="AN703" s="13"/>
      <c r="AS703" s="13"/>
    </row>
    <row r="704">
      <c r="E704" s="13"/>
      <c r="J704" s="13"/>
      <c r="O704" s="13"/>
      <c r="T704" s="13"/>
      <c r="Y704" s="13"/>
      <c r="AD704" s="13"/>
      <c r="AI704" s="13"/>
      <c r="AN704" s="13"/>
      <c r="AS704" s="13"/>
    </row>
    <row r="705">
      <c r="E705" s="13"/>
      <c r="J705" s="13"/>
      <c r="O705" s="13"/>
      <c r="T705" s="13"/>
      <c r="Y705" s="13"/>
      <c r="AD705" s="13"/>
      <c r="AI705" s="13"/>
      <c r="AN705" s="13"/>
      <c r="AS705" s="13"/>
    </row>
    <row r="706">
      <c r="E706" s="13"/>
      <c r="J706" s="13"/>
      <c r="O706" s="13"/>
      <c r="T706" s="13"/>
      <c r="Y706" s="13"/>
      <c r="AD706" s="13"/>
      <c r="AI706" s="13"/>
      <c r="AN706" s="13"/>
      <c r="AS706" s="13"/>
    </row>
    <row r="707">
      <c r="E707" s="13"/>
      <c r="J707" s="13"/>
      <c r="O707" s="13"/>
      <c r="T707" s="13"/>
      <c r="Y707" s="13"/>
      <c r="AD707" s="13"/>
      <c r="AI707" s="13"/>
      <c r="AN707" s="13"/>
      <c r="AS707" s="13"/>
    </row>
    <row r="708">
      <c r="E708" s="13"/>
      <c r="J708" s="13"/>
      <c r="O708" s="13"/>
      <c r="T708" s="13"/>
      <c r="Y708" s="13"/>
      <c r="AD708" s="13"/>
      <c r="AI708" s="13"/>
      <c r="AN708" s="13"/>
      <c r="AS708" s="13"/>
    </row>
    <row r="709">
      <c r="E709" s="13"/>
      <c r="J709" s="13"/>
      <c r="O709" s="13"/>
      <c r="T709" s="13"/>
      <c r="Y709" s="13"/>
      <c r="AD709" s="13"/>
      <c r="AI709" s="13"/>
      <c r="AN709" s="13"/>
      <c r="AS709" s="13"/>
    </row>
    <row r="710">
      <c r="E710" s="13"/>
      <c r="J710" s="13"/>
      <c r="O710" s="13"/>
      <c r="T710" s="13"/>
      <c r="Y710" s="13"/>
      <c r="AD710" s="13"/>
      <c r="AI710" s="13"/>
      <c r="AN710" s="13"/>
      <c r="AS710" s="13"/>
    </row>
    <row r="711">
      <c r="E711" s="13"/>
      <c r="J711" s="13"/>
      <c r="O711" s="13"/>
      <c r="T711" s="13"/>
      <c r="Y711" s="13"/>
      <c r="AD711" s="13"/>
      <c r="AI711" s="13"/>
      <c r="AN711" s="13"/>
      <c r="AS711" s="13"/>
    </row>
    <row r="712">
      <c r="E712" s="13"/>
      <c r="J712" s="13"/>
      <c r="O712" s="13"/>
      <c r="T712" s="13"/>
      <c r="Y712" s="13"/>
      <c r="AD712" s="13"/>
      <c r="AI712" s="13"/>
      <c r="AN712" s="13"/>
      <c r="AS712" s="13"/>
    </row>
    <row r="713">
      <c r="E713" s="13"/>
      <c r="J713" s="13"/>
      <c r="O713" s="13"/>
      <c r="T713" s="13"/>
      <c r="Y713" s="13"/>
      <c r="AD713" s="13"/>
      <c r="AI713" s="13"/>
      <c r="AN713" s="13"/>
      <c r="AS713" s="13"/>
    </row>
    <row r="714">
      <c r="E714" s="13"/>
      <c r="J714" s="13"/>
      <c r="O714" s="13"/>
      <c r="T714" s="13"/>
      <c r="Y714" s="13"/>
      <c r="AD714" s="13"/>
      <c r="AI714" s="13"/>
      <c r="AN714" s="13"/>
      <c r="AS714" s="13"/>
    </row>
    <row r="715">
      <c r="E715" s="13"/>
      <c r="J715" s="13"/>
      <c r="O715" s="13"/>
      <c r="T715" s="13"/>
      <c r="Y715" s="13"/>
      <c r="AD715" s="13"/>
      <c r="AI715" s="13"/>
      <c r="AN715" s="13"/>
      <c r="AS715" s="13"/>
    </row>
    <row r="716">
      <c r="E716" s="13"/>
      <c r="J716" s="13"/>
      <c r="O716" s="13"/>
      <c r="T716" s="13"/>
      <c r="Y716" s="13"/>
      <c r="AD716" s="13"/>
      <c r="AI716" s="13"/>
      <c r="AN716" s="13"/>
      <c r="AS716" s="13"/>
    </row>
    <row r="717">
      <c r="E717" s="13"/>
      <c r="J717" s="13"/>
      <c r="O717" s="13"/>
      <c r="T717" s="13"/>
      <c r="Y717" s="13"/>
      <c r="AD717" s="13"/>
      <c r="AI717" s="13"/>
      <c r="AN717" s="13"/>
      <c r="AS717" s="13"/>
    </row>
    <row r="718">
      <c r="E718" s="13"/>
      <c r="J718" s="13"/>
      <c r="O718" s="13"/>
      <c r="T718" s="13"/>
      <c r="Y718" s="13"/>
      <c r="AD718" s="13"/>
      <c r="AI718" s="13"/>
      <c r="AN718" s="13"/>
      <c r="AS718" s="13"/>
    </row>
    <row r="719">
      <c r="E719" s="13"/>
      <c r="J719" s="13"/>
      <c r="O719" s="13"/>
      <c r="T719" s="13"/>
      <c r="Y719" s="13"/>
      <c r="AD719" s="13"/>
      <c r="AI719" s="13"/>
      <c r="AN719" s="13"/>
      <c r="AS719" s="13"/>
    </row>
    <row r="720">
      <c r="E720" s="13"/>
      <c r="J720" s="13"/>
      <c r="O720" s="13"/>
      <c r="T720" s="13"/>
      <c r="Y720" s="13"/>
      <c r="AD720" s="13"/>
      <c r="AI720" s="13"/>
      <c r="AN720" s="13"/>
      <c r="AS720" s="13"/>
    </row>
    <row r="721">
      <c r="E721" s="13"/>
      <c r="J721" s="13"/>
      <c r="O721" s="13"/>
      <c r="T721" s="13"/>
      <c r="Y721" s="13"/>
      <c r="AD721" s="13"/>
      <c r="AI721" s="13"/>
      <c r="AN721" s="13"/>
      <c r="AS721" s="13"/>
    </row>
    <row r="722">
      <c r="E722" s="13"/>
      <c r="J722" s="13"/>
      <c r="O722" s="13"/>
      <c r="T722" s="13"/>
      <c r="Y722" s="13"/>
      <c r="AD722" s="13"/>
      <c r="AI722" s="13"/>
      <c r="AN722" s="13"/>
      <c r="AS722" s="13"/>
    </row>
    <row r="723">
      <c r="E723" s="13"/>
      <c r="J723" s="13"/>
      <c r="O723" s="13"/>
      <c r="T723" s="13"/>
      <c r="Y723" s="13"/>
      <c r="AD723" s="13"/>
      <c r="AI723" s="13"/>
      <c r="AN723" s="13"/>
      <c r="AS723" s="13"/>
    </row>
    <row r="724">
      <c r="E724" s="13"/>
      <c r="J724" s="13"/>
      <c r="O724" s="13"/>
      <c r="T724" s="13"/>
      <c r="Y724" s="13"/>
      <c r="AD724" s="13"/>
      <c r="AI724" s="13"/>
      <c r="AN724" s="13"/>
      <c r="AS724" s="13"/>
    </row>
    <row r="725">
      <c r="E725" s="13"/>
      <c r="J725" s="13"/>
      <c r="O725" s="13"/>
      <c r="T725" s="13"/>
      <c r="Y725" s="13"/>
      <c r="AD725" s="13"/>
      <c r="AI725" s="13"/>
      <c r="AN725" s="13"/>
      <c r="AS725" s="13"/>
    </row>
    <row r="726">
      <c r="E726" s="13"/>
      <c r="J726" s="13"/>
      <c r="O726" s="13"/>
      <c r="T726" s="13"/>
      <c r="Y726" s="13"/>
      <c r="AD726" s="13"/>
      <c r="AI726" s="13"/>
      <c r="AN726" s="13"/>
      <c r="AS726" s="13"/>
    </row>
    <row r="727">
      <c r="E727" s="13"/>
      <c r="J727" s="13"/>
      <c r="O727" s="13"/>
      <c r="T727" s="13"/>
      <c r="Y727" s="13"/>
      <c r="AD727" s="13"/>
      <c r="AI727" s="13"/>
      <c r="AN727" s="13"/>
      <c r="AS727" s="13"/>
    </row>
    <row r="728">
      <c r="E728" s="13"/>
      <c r="J728" s="13"/>
      <c r="O728" s="13"/>
      <c r="T728" s="13"/>
      <c r="Y728" s="13"/>
      <c r="AD728" s="13"/>
      <c r="AI728" s="13"/>
      <c r="AN728" s="13"/>
      <c r="AS728" s="13"/>
    </row>
    <row r="729">
      <c r="E729" s="13"/>
      <c r="J729" s="13"/>
      <c r="O729" s="13"/>
      <c r="T729" s="13"/>
      <c r="Y729" s="13"/>
      <c r="AD729" s="13"/>
      <c r="AI729" s="13"/>
      <c r="AN729" s="13"/>
      <c r="AS729" s="13"/>
    </row>
    <row r="730">
      <c r="E730" s="13"/>
      <c r="J730" s="13"/>
      <c r="O730" s="13"/>
      <c r="T730" s="13"/>
      <c r="Y730" s="13"/>
      <c r="AD730" s="13"/>
      <c r="AI730" s="13"/>
      <c r="AN730" s="13"/>
      <c r="AS730" s="13"/>
    </row>
    <row r="731">
      <c r="E731" s="13"/>
      <c r="J731" s="13"/>
      <c r="O731" s="13"/>
      <c r="T731" s="13"/>
      <c r="Y731" s="13"/>
      <c r="AD731" s="13"/>
      <c r="AI731" s="13"/>
      <c r="AN731" s="13"/>
      <c r="AS731" s="13"/>
    </row>
    <row r="732">
      <c r="E732" s="13"/>
      <c r="J732" s="13"/>
      <c r="O732" s="13"/>
      <c r="T732" s="13"/>
      <c r="Y732" s="13"/>
      <c r="AD732" s="13"/>
      <c r="AI732" s="13"/>
      <c r="AN732" s="13"/>
      <c r="AS732" s="13"/>
    </row>
    <row r="733">
      <c r="E733" s="13"/>
      <c r="J733" s="13"/>
      <c r="O733" s="13"/>
      <c r="T733" s="13"/>
      <c r="Y733" s="13"/>
      <c r="AD733" s="13"/>
      <c r="AI733" s="13"/>
      <c r="AN733" s="13"/>
      <c r="AS733" s="13"/>
    </row>
    <row r="734">
      <c r="E734" s="13"/>
      <c r="J734" s="13"/>
      <c r="O734" s="13"/>
      <c r="T734" s="13"/>
      <c r="Y734" s="13"/>
      <c r="AD734" s="13"/>
      <c r="AI734" s="13"/>
      <c r="AN734" s="13"/>
      <c r="AS734" s="13"/>
    </row>
    <row r="735">
      <c r="E735" s="13"/>
      <c r="J735" s="13"/>
      <c r="O735" s="13"/>
      <c r="T735" s="13"/>
      <c r="Y735" s="13"/>
      <c r="AD735" s="13"/>
      <c r="AI735" s="13"/>
      <c r="AN735" s="13"/>
      <c r="AS735" s="13"/>
    </row>
    <row r="736">
      <c r="E736" s="13"/>
      <c r="J736" s="13"/>
      <c r="O736" s="13"/>
      <c r="T736" s="13"/>
      <c r="Y736" s="13"/>
      <c r="AD736" s="13"/>
      <c r="AI736" s="13"/>
      <c r="AN736" s="13"/>
      <c r="AS736" s="13"/>
    </row>
    <row r="737">
      <c r="E737" s="13"/>
      <c r="J737" s="13"/>
      <c r="O737" s="13"/>
      <c r="T737" s="13"/>
      <c r="Y737" s="13"/>
      <c r="AD737" s="13"/>
      <c r="AI737" s="13"/>
      <c r="AN737" s="13"/>
      <c r="AS737" s="13"/>
    </row>
    <row r="738">
      <c r="E738" s="13"/>
      <c r="J738" s="13"/>
      <c r="O738" s="13"/>
      <c r="T738" s="13"/>
      <c r="Y738" s="13"/>
      <c r="AD738" s="13"/>
      <c r="AI738" s="13"/>
      <c r="AN738" s="13"/>
      <c r="AS738" s="13"/>
    </row>
    <row r="739">
      <c r="E739" s="13"/>
      <c r="J739" s="13"/>
      <c r="O739" s="13"/>
      <c r="T739" s="13"/>
      <c r="Y739" s="13"/>
      <c r="AD739" s="13"/>
      <c r="AI739" s="13"/>
      <c r="AN739" s="13"/>
      <c r="AS739" s="13"/>
    </row>
    <row r="740">
      <c r="E740" s="13"/>
      <c r="J740" s="13"/>
      <c r="O740" s="13"/>
      <c r="T740" s="13"/>
      <c r="Y740" s="13"/>
      <c r="AD740" s="13"/>
      <c r="AI740" s="13"/>
      <c r="AN740" s="13"/>
      <c r="AS740" s="13"/>
    </row>
    <row r="741">
      <c r="E741" s="13"/>
      <c r="J741" s="13"/>
      <c r="O741" s="13"/>
      <c r="T741" s="13"/>
      <c r="Y741" s="13"/>
      <c r="AD741" s="13"/>
      <c r="AI741" s="13"/>
      <c r="AN741" s="13"/>
      <c r="AS741" s="13"/>
    </row>
    <row r="742">
      <c r="E742" s="13"/>
      <c r="J742" s="13"/>
      <c r="O742" s="13"/>
      <c r="T742" s="13"/>
      <c r="Y742" s="13"/>
      <c r="AD742" s="13"/>
      <c r="AI742" s="13"/>
      <c r="AN742" s="13"/>
      <c r="AS742" s="13"/>
    </row>
    <row r="743">
      <c r="E743" s="13"/>
      <c r="J743" s="13"/>
      <c r="O743" s="13"/>
      <c r="T743" s="13"/>
      <c r="Y743" s="13"/>
      <c r="AD743" s="13"/>
      <c r="AI743" s="13"/>
      <c r="AN743" s="13"/>
      <c r="AS743" s="13"/>
    </row>
    <row r="744">
      <c r="E744" s="13"/>
      <c r="J744" s="13"/>
      <c r="O744" s="13"/>
      <c r="T744" s="13"/>
      <c r="Y744" s="13"/>
      <c r="AD744" s="13"/>
      <c r="AI744" s="13"/>
      <c r="AN744" s="13"/>
      <c r="AS744" s="13"/>
    </row>
    <row r="745">
      <c r="E745" s="13"/>
      <c r="J745" s="13"/>
      <c r="O745" s="13"/>
      <c r="T745" s="13"/>
      <c r="Y745" s="13"/>
      <c r="AD745" s="13"/>
      <c r="AI745" s="13"/>
      <c r="AN745" s="13"/>
      <c r="AS745" s="13"/>
    </row>
    <row r="746">
      <c r="E746" s="13"/>
      <c r="J746" s="13"/>
      <c r="O746" s="13"/>
      <c r="T746" s="13"/>
      <c r="Y746" s="13"/>
      <c r="AD746" s="13"/>
      <c r="AI746" s="13"/>
      <c r="AN746" s="13"/>
      <c r="AS746" s="13"/>
    </row>
    <row r="747">
      <c r="E747" s="13"/>
      <c r="J747" s="13"/>
      <c r="O747" s="13"/>
      <c r="T747" s="13"/>
      <c r="Y747" s="13"/>
      <c r="AD747" s="13"/>
      <c r="AI747" s="13"/>
      <c r="AN747" s="13"/>
      <c r="AS747" s="13"/>
    </row>
    <row r="748">
      <c r="E748" s="13"/>
      <c r="J748" s="13"/>
      <c r="O748" s="13"/>
      <c r="T748" s="13"/>
      <c r="Y748" s="13"/>
      <c r="AD748" s="13"/>
      <c r="AI748" s="13"/>
      <c r="AN748" s="13"/>
      <c r="AS748" s="13"/>
    </row>
    <row r="749">
      <c r="E749" s="13"/>
      <c r="J749" s="13"/>
      <c r="O749" s="13"/>
      <c r="T749" s="13"/>
      <c r="Y749" s="13"/>
      <c r="AD749" s="13"/>
      <c r="AI749" s="13"/>
      <c r="AN749" s="13"/>
      <c r="AS749" s="13"/>
    </row>
    <row r="750">
      <c r="E750" s="13"/>
      <c r="J750" s="13"/>
      <c r="O750" s="13"/>
      <c r="T750" s="13"/>
      <c r="Y750" s="13"/>
      <c r="AD750" s="13"/>
      <c r="AI750" s="13"/>
      <c r="AN750" s="13"/>
      <c r="AS750" s="13"/>
    </row>
    <row r="751">
      <c r="E751" s="13"/>
      <c r="J751" s="13"/>
      <c r="O751" s="13"/>
      <c r="T751" s="13"/>
      <c r="Y751" s="13"/>
      <c r="AD751" s="13"/>
      <c r="AI751" s="13"/>
      <c r="AN751" s="13"/>
      <c r="AS751" s="13"/>
    </row>
    <row r="752">
      <c r="E752" s="13"/>
      <c r="J752" s="13"/>
      <c r="O752" s="13"/>
      <c r="T752" s="13"/>
      <c r="Y752" s="13"/>
      <c r="AD752" s="13"/>
      <c r="AI752" s="13"/>
      <c r="AN752" s="13"/>
      <c r="AS752" s="13"/>
    </row>
    <row r="753">
      <c r="E753" s="13"/>
      <c r="J753" s="13"/>
      <c r="O753" s="13"/>
      <c r="T753" s="13"/>
      <c r="Y753" s="13"/>
      <c r="AD753" s="13"/>
      <c r="AI753" s="13"/>
      <c r="AN753" s="13"/>
      <c r="AS753" s="13"/>
    </row>
    <row r="754">
      <c r="E754" s="13"/>
      <c r="J754" s="13"/>
      <c r="O754" s="13"/>
      <c r="T754" s="13"/>
      <c r="Y754" s="13"/>
      <c r="AD754" s="13"/>
      <c r="AI754" s="13"/>
      <c r="AN754" s="13"/>
      <c r="AS754" s="13"/>
    </row>
    <row r="755">
      <c r="E755" s="13"/>
      <c r="J755" s="13"/>
      <c r="O755" s="13"/>
      <c r="T755" s="13"/>
      <c r="Y755" s="13"/>
      <c r="AD755" s="13"/>
      <c r="AI755" s="13"/>
      <c r="AN755" s="13"/>
      <c r="AS755" s="13"/>
    </row>
    <row r="756">
      <c r="E756" s="13"/>
      <c r="J756" s="13"/>
      <c r="O756" s="13"/>
      <c r="T756" s="13"/>
      <c r="Y756" s="13"/>
      <c r="AD756" s="13"/>
      <c r="AI756" s="13"/>
      <c r="AN756" s="13"/>
      <c r="AS756" s="13"/>
    </row>
    <row r="757">
      <c r="E757" s="13"/>
      <c r="J757" s="13"/>
      <c r="O757" s="13"/>
      <c r="T757" s="13"/>
      <c r="Y757" s="13"/>
      <c r="AD757" s="13"/>
      <c r="AI757" s="13"/>
      <c r="AN757" s="13"/>
      <c r="AS757" s="13"/>
    </row>
    <row r="758">
      <c r="E758" s="13"/>
      <c r="J758" s="13"/>
      <c r="O758" s="13"/>
      <c r="T758" s="13"/>
      <c r="Y758" s="13"/>
      <c r="AD758" s="13"/>
      <c r="AI758" s="13"/>
      <c r="AN758" s="13"/>
      <c r="AS758" s="13"/>
    </row>
    <row r="759">
      <c r="E759" s="13"/>
      <c r="J759" s="13"/>
      <c r="O759" s="13"/>
      <c r="T759" s="13"/>
      <c r="Y759" s="13"/>
      <c r="AD759" s="13"/>
      <c r="AI759" s="13"/>
      <c r="AN759" s="13"/>
      <c r="AS759" s="13"/>
    </row>
    <row r="760">
      <c r="E760" s="13"/>
      <c r="J760" s="13"/>
      <c r="O760" s="13"/>
      <c r="T760" s="13"/>
      <c r="Y760" s="13"/>
      <c r="AD760" s="13"/>
      <c r="AI760" s="13"/>
      <c r="AN760" s="13"/>
      <c r="AS760" s="13"/>
    </row>
    <row r="761">
      <c r="E761" s="13"/>
      <c r="J761" s="13"/>
      <c r="O761" s="13"/>
      <c r="T761" s="13"/>
      <c r="Y761" s="13"/>
      <c r="AD761" s="13"/>
      <c r="AI761" s="13"/>
      <c r="AN761" s="13"/>
      <c r="AS761" s="13"/>
    </row>
    <row r="762">
      <c r="E762" s="13"/>
      <c r="J762" s="13"/>
      <c r="O762" s="13"/>
      <c r="T762" s="13"/>
      <c r="Y762" s="13"/>
      <c r="AD762" s="13"/>
      <c r="AI762" s="13"/>
      <c r="AN762" s="13"/>
      <c r="AS762" s="13"/>
    </row>
    <row r="763">
      <c r="E763" s="13"/>
      <c r="J763" s="13"/>
      <c r="O763" s="13"/>
      <c r="T763" s="13"/>
      <c r="Y763" s="13"/>
      <c r="AD763" s="13"/>
      <c r="AI763" s="13"/>
      <c r="AN763" s="13"/>
      <c r="AS763" s="13"/>
    </row>
    <row r="764">
      <c r="E764" s="13"/>
      <c r="J764" s="13"/>
      <c r="O764" s="13"/>
      <c r="T764" s="13"/>
      <c r="Y764" s="13"/>
      <c r="AD764" s="13"/>
      <c r="AI764" s="13"/>
      <c r="AN764" s="13"/>
      <c r="AS764" s="13"/>
    </row>
    <row r="765">
      <c r="E765" s="13"/>
      <c r="J765" s="13"/>
      <c r="O765" s="13"/>
      <c r="T765" s="13"/>
      <c r="Y765" s="13"/>
      <c r="AD765" s="13"/>
      <c r="AI765" s="13"/>
      <c r="AN765" s="13"/>
      <c r="AS765" s="13"/>
    </row>
    <row r="766">
      <c r="E766" s="13"/>
      <c r="J766" s="13"/>
      <c r="O766" s="13"/>
      <c r="T766" s="13"/>
      <c r="Y766" s="13"/>
      <c r="AD766" s="13"/>
      <c r="AI766" s="13"/>
      <c r="AN766" s="13"/>
      <c r="AS766" s="13"/>
    </row>
    <row r="767">
      <c r="E767" s="13"/>
      <c r="J767" s="13"/>
      <c r="O767" s="13"/>
      <c r="T767" s="13"/>
      <c r="Y767" s="13"/>
      <c r="AD767" s="13"/>
      <c r="AI767" s="13"/>
      <c r="AN767" s="13"/>
      <c r="AS767" s="13"/>
    </row>
    <row r="768">
      <c r="E768" s="13"/>
      <c r="J768" s="13"/>
      <c r="O768" s="13"/>
      <c r="T768" s="13"/>
      <c r="Y768" s="13"/>
      <c r="AD768" s="13"/>
      <c r="AI768" s="13"/>
      <c r="AN768" s="13"/>
      <c r="AS768" s="13"/>
    </row>
    <row r="769">
      <c r="E769" s="13"/>
      <c r="J769" s="13"/>
      <c r="O769" s="13"/>
      <c r="T769" s="13"/>
      <c r="Y769" s="13"/>
      <c r="AD769" s="13"/>
      <c r="AI769" s="13"/>
      <c r="AN769" s="13"/>
      <c r="AS769" s="13"/>
    </row>
    <row r="770">
      <c r="E770" s="13"/>
      <c r="J770" s="13"/>
      <c r="O770" s="13"/>
      <c r="T770" s="13"/>
      <c r="Y770" s="13"/>
      <c r="AD770" s="13"/>
      <c r="AI770" s="13"/>
      <c r="AN770" s="13"/>
      <c r="AS770" s="13"/>
    </row>
    <row r="771">
      <c r="E771" s="13"/>
      <c r="J771" s="13"/>
      <c r="O771" s="13"/>
      <c r="T771" s="13"/>
      <c r="Y771" s="13"/>
      <c r="AD771" s="13"/>
      <c r="AI771" s="13"/>
      <c r="AN771" s="13"/>
      <c r="AS771" s="13"/>
    </row>
    <row r="772">
      <c r="E772" s="13"/>
      <c r="J772" s="13"/>
      <c r="O772" s="13"/>
      <c r="T772" s="13"/>
      <c r="Y772" s="13"/>
      <c r="AD772" s="13"/>
      <c r="AI772" s="13"/>
      <c r="AN772" s="13"/>
      <c r="AS772" s="13"/>
    </row>
    <row r="773">
      <c r="E773" s="13"/>
      <c r="J773" s="13"/>
      <c r="O773" s="13"/>
      <c r="T773" s="13"/>
      <c r="Y773" s="13"/>
      <c r="AD773" s="13"/>
      <c r="AI773" s="13"/>
      <c r="AN773" s="13"/>
      <c r="AS773" s="13"/>
    </row>
    <row r="774">
      <c r="E774" s="13"/>
      <c r="J774" s="13"/>
      <c r="O774" s="13"/>
      <c r="T774" s="13"/>
      <c r="Y774" s="13"/>
      <c r="AD774" s="13"/>
      <c r="AI774" s="13"/>
      <c r="AN774" s="13"/>
      <c r="AS774" s="13"/>
    </row>
    <row r="775">
      <c r="E775" s="13"/>
      <c r="J775" s="13"/>
      <c r="O775" s="13"/>
      <c r="T775" s="13"/>
      <c r="Y775" s="13"/>
      <c r="AD775" s="13"/>
      <c r="AI775" s="13"/>
      <c r="AN775" s="13"/>
      <c r="AS775" s="13"/>
    </row>
    <row r="776">
      <c r="E776" s="13"/>
      <c r="J776" s="13"/>
      <c r="O776" s="13"/>
      <c r="T776" s="13"/>
      <c r="Y776" s="13"/>
      <c r="AD776" s="13"/>
      <c r="AI776" s="13"/>
      <c r="AN776" s="13"/>
      <c r="AS776" s="13"/>
    </row>
    <row r="777">
      <c r="E777" s="13"/>
      <c r="J777" s="13"/>
      <c r="O777" s="13"/>
      <c r="T777" s="13"/>
      <c r="Y777" s="13"/>
      <c r="AD777" s="13"/>
      <c r="AI777" s="13"/>
      <c r="AN777" s="13"/>
      <c r="AS777" s="13"/>
    </row>
    <row r="778">
      <c r="E778" s="13"/>
      <c r="J778" s="13"/>
      <c r="O778" s="13"/>
      <c r="T778" s="13"/>
      <c r="Y778" s="13"/>
      <c r="AD778" s="13"/>
      <c r="AI778" s="13"/>
      <c r="AN778" s="13"/>
      <c r="AS778" s="13"/>
    </row>
    <row r="779">
      <c r="E779" s="13"/>
      <c r="J779" s="13"/>
      <c r="O779" s="13"/>
      <c r="T779" s="13"/>
      <c r="Y779" s="13"/>
      <c r="AD779" s="13"/>
      <c r="AI779" s="13"/>
      <c r="AN779" s="13"/>
      <c r="AS779" s="13"/>
    </row>
    <row r="780">
      <c r="E780" s="13"/>
      <c r="J780" s="13"/>
      <c r="O780" s="13"/>
      <c r="T780" s="13"/>
      <c r="Y780" s="13"/>
      <c r="AD780" s="13"/>
      <c r="AI780" s="13"/>
      <c r="AN780" s="13"/>
      <c r="AS780" s="13"/>
    </row>
    <row r="781">
      <c r="E781" s="13"/>
      <c r="J781" s="13"/>
      <c r="O781" s="13"/>
      <c r="T781" s="13"/>
      <c r="Y781" s="13"/>
      <c r="AD781" s="13"/>
      <c r="AI781" s="13"/>
      <c r="AN781" s="13"/>
      <c r="AS781" s="13"/>
    </row>
    <row r="782">
      <c r="E782" s="13"/>
      <c r="J782" s="13"/>
      <c r="O782" s="13"/>
      <c r="T782" s="13"/>
      <c r="Y782" s="13"/>
      <c r="AD782" s="13"/>
      <c r="AI782" s="13"/>
      <c r="AN782" s="13"/>
      <c r="AS782" s="13"/>
    </row>
    <row r="783">
      <c r="E783" s="13"/>
      <c r="J783" s="13"/>
      <c r="O783" s="13"/>
      <c r="T783" s="13"/>
      <c r="Y783" s="13"/>
      <c r="AD783" s="13"/>
      <c r="AI783" s="13"/>
      <c r="AN783" s="13"/>
      <c r="AS783" s="13"/>
    </row>
    <row r="784">
      <c r="E784" s="13"/>
      <c r="J784" s="13"/>
      <c r="O784" s="13"/>
      <c r="T784" s="13"/>
      <c r="Y784" s="13"/>
      <c r="AD784" s="13"/>
      <c r="AI784" s="13"/>
      <c r="AN784" s="13"/>
      <c r="AS784" s="13"/>
    </row>
    <row r="785">
      <c r="E785" s="13"/>
      <c r="J785" s="13"/>
      <c r="O785" s="13"/>
      <c r="T785" s="13"/>
      <c r="Y785" s="13"/>
      <c r="AD785" s="13"/>
      <c r="AI785" s="13"/>
      <c r="AN785" s="13"/>
      <c r="AS785" s="13"/>
    </row>
    <row r="786">
      <c r="E786" s="13"/>
      <c r="J786" s="13"/>
      <c r="O786" s="13"/>
      <c r="T786" s="13"/>
      <c r="Y786" s="13"/>
      <c r="AD786" s="13"/>
      <c r="AI786" s="13"/>
      <c r="AN786" s="13"/>
      <c r="AS786" s="13"/>
    </row>
    <row r="787">
      <c r="E787" s="13"/>
      <c r="J787" s="13"/>
      <c r="O787" s="13"/>
      <c r="T787" s="13"/>
      <c r="Y787" s="13"/>
      <c r="AD787" s="13"/>
      <c r="AI787" s="13"/>
      <c r="AN787" s="13"/>
      <c r="AS787" s="13"/>
    </row>
    <row r="788">
      <c r="E788" s="13"/>
      <c r="J788" s="13"/>
      <c r="O788" s="13"/>
      <c r="T788" s="13"/>
      <c r="Y788" s="13"/>
      <c r="AD788" s="13"/>
      <c r="AI788" s="13"/>
      <c r="AN788" s="13"/>
      <c r="AS788" s="13"/>
    </row>
    <row r="789">
      <c r="E789" s="13"/>
      <c r="J789" s="13"/>
      <c r="O789" s="13"/>
      <c r="T789" s="13"/>
      <c r="Y789" s="13"/>
      <c r="AD789" s="13"/>
      <c r="AI789" s="13"/>
      <c r="AN789" s="13"/>
      <c r="AS789" s="13"/>
    </row>
    <row r="790">
      <c r="E790" s="13"/>
      <c r="J790" s="13"/>
      <c r="O790" s="13"/>
      <c r="T790" s="13"/>
      <c r="Y790" s="13"/>
      <c r="AD790" s="13"/>
      <c r="AI790" s="13"/>
      <c r="AN790" s="13"/>
      <c r="AS790" s="13"/>
    </row>
    <row r="791">
      <c r="E791" s="13"/>
      <c r="J791" s="13"/>
      <c r="O791" s="13"/>
      <c r="T791" s="13"/>
      <c r="Y791" s="13"/>
      <c r="AD791" s="13"/>
      <c r="AI791" s="13"/>
      <c r="AN791" s="13"/>
      <c r="AS791" s="13"/>
    </row>
    <row r="792">
      <c r="E792" s="13"/>
      <c r="J792" s="13"/>
      <c r="O792" s="13"/>
      <c r="T792" s="13"/>
      <c r="Y792" s="13"/>
      <c r="AD792" s="13"/>
      <c r="AI792" s="13"/>
      <c r="AN792" s="13"/>
      <c r="AS792" s="13"/>
    </row>
    <row r="793">
      <c r="E793" s="13"/>
      <c r="J793" s="13"/>
      <c r="O793" s="13"/>
      <c r="T793" s="13"/>
      <c r="Y793" s="13"/>
      <c r="AD793" s="13"/>
      <c r="AI793" s="13"/>
      <c r="AN793" s="13"/>
      <c r="AS793" s="13"/>
    </row>
    <row r="794">
      <c r="E794" s="13"/>
      <c r="J794" s="13"/>
      <c r="O794" s="13"/>
      <c r="T794" s="13"/>
      <c r="Y794" s="13"/>
      <c r="AD794" s="13"/>
      <c r="AI794" s="13"/>
      <c r="AN794" s="13"/>
      <c r="AS794" s="13"/>
    </row>
    <row r="795">
      <c r="E795" s="13"/>
      <c r="J795" s="13"/>
      <c r="O795" s="13"/>
      <c r="T795" s="13"/>
      <c r="Y795" s="13"/>
      <c r="AD795" s="13"/>
      <c r="AI795" s="13"/>
      <c r="AN795" s="13"/>
      <c r="AS795" s="13"/>
    </row>
    <row r="796">
      <c r="E796" s="13"/>
      <c r="J796" s="13"/>
      <c r="O796" s="13"/>
      <c r="T796" s="13"/>
      <c r="Y796" s="13"/>
      <c r="AD796" s="13"/>
      <c r="AI796" s="13"/>
      <c r="AN796" s="13"/>
      <c r="AS796" s="13"/>
    </row>
    <row r="797">
      <c r="E797" s="13"/>
      <c r="J797" s="13"/>
      <c r="O797" s="13"/>
      <c r="T797" s="13"/>
      <c r="Y797" s="13"/>
      <c r="AD797" s="13"/>
      <c r="AI797" s="13"/>
      <c r="AN797" s="13"/>
      <c r="AS797" s="13"/>
    </row>
    <row r="798">
      <c r="E798" s="13"/>
      <c r="J798" s="13"/>
      <c r="O798" s="13"/>
      <c r="T798" s="13"/>
      <c r="Y798" s="13"/>
      <c r="AD798" s="13"/>
      <c r="AI798" s="13"/>
      <c r="AN798" s="13"/>
      <c r="AS798" s="13"/>
    </row>
    <row r="799">
      <c r="E799" s="13"/>
      <c r="J799" s="13"/>
      <c r="O799" s="13"/>
      <c r="T799" s="13"/>
      <c r="Y799" s="13"/>
      <c r="AD799" s="13"/>
      <c r="AI799" s="13"/>
      <c r="AN799" s="13"/>
      <c r="AS799" s="13"/>
    </row>
    <row r="800">
      <c r="E800" s="13"/>
      <c r="J800" s="13"/>
      <c r="O800" s="13"/>
      <c r="T800" s="13"/>
      <c r="Y800" s="13"/>
      <c r="AD800" s="13"/>
      <c r="AI800" s="13"/>
      <c r="AN800" s="13"/>
      <c r="AS800" s="13"/>
    </row>
    <row r="801">
      <c r="E801" s="13"/>
      <c r="J801" s="13"/>
      <c r="O801" s="13"/>
      <c r="T801" s="13"/>
      <c r="Y801" s="13"/>
      <c r="AD801" s="13"/>
      <c r="AI801" s="13"/>
      <c r="AN801" s="13"/>
      <c r="AS801" s="13"/>
    </row>
    <row r="802">
      <c r="E802" s="13"/>
      <c r="J802" s="13"/>
      <c r="O802" s="13"/>
      <c r="T802" s="13"/>
      <c r="Y802" s="13"/>
      <c r="AD802" s="13"/>
      <c r="AI802" s="13"/>
      <c r="AN802" s="13"/>
      <c r="AS802" s="13"/>
    </row>
    <row r="803">
      <c r="E803" s="13"/>
      <c r="J803" s="13"/>
      <c r="O803" s="13"/>
      <c r="T803" s="13"/>
      <c r="Y803" s="13"/>
      <c r="AD803" s="13"/>
      <c r="AI803" s="13"/>
      <c r="AN803" s="13"/>
      <c r="AS803" s="13"/>
    </row>
    <row r="804">
      <c r="E804" s="13"/>
      <c r="J804" s="13"/>
      <c r="O804" s="13"/>
      <c r="T804" s="13"/>
      <c r="Y804" s="13"/>
      <c r="AD804" s="13"/>
      <c r="AI804" s="13"/>
      <c r="AN804" s="13"/>
      <c r="AS804" s="13"/>
    </row>
    <row r="805">
      <c r="E805" s="13"/>
      <c r="J805" s="13"/>
      <c r="O805" s="13"/>
      <c r="T805" s="13"/>
      <c r="Y805" s="13"/>
      <c r="AD805" s="13"/>
      <c r="AI805" s="13"/>
      <c r="AN805" s="13"/>
      <c r="AS805" s="13"/>
    </row>
    <row r="806">
      <c r="E806" s="13"/>
      <c r="J806" s="13"/>
      <c r="O806" s="13"/>
      <c r="T806" s="13"/>
      <c r="Y806" s="13"/>
      <c r="AD806" s="13"/>
      <c r="AI806" s="13"/>
      <c r="AN806" s="13"/>
      <c r="AS806" s="13"/>
    </row>
    <row r="807">
      <c r="E807" s="13"/>
      <c r="J807" s="13"/>
      <c r="O807" s="13"/>
      <c r="T807" s="13"/>
      <c r="Y807" s="13"/>
      <c r="AD807" s="13"/>
      <c r="AI807" s="13"/>
      <c r="AN807" s="13"/>
      <c r="AS807" s="13"/>
    </row>
    <row r="808">
      <c r="E808" s="13"/>
      <c r="J808" s="13"/>
      <c r="O808" s="13"/>
      <c r="T808" s="13"/>
      <c r="Y808" s="13"/>
      <c r="AD808" s="13"/>
      <c r="AI808" s="13"/>
      <c r="AN808" s="13"/>
      <c r="AS808" s="13"/>
    </row>
    <row r="809">
      <c r="E809" s="13"/>
      <c r="J809" s="13"/>
      <c r="O809" s="13"/>
      <c r="T809" s="13"/>
      <c r="Y809" s="13"/>
      <c r="AD809" s="13"/>
      <c r="AI809" s="13"/>
      <c r="AN809" s="13"/>
      <c r="AS809" s="13"/>
    </row>
    <row r="810">
      <c r="E810" s="13"/>
      <c r="J810" s="13"/>
      <c r="O810" s="13"/>
      <c r="T810" s="13"/>
      <c r="Y810" s="13"/>
      <c r="AD810" s="13"/>
      <c r="AI810" s="13"/>
      <c r="AN810" s="13"/>
      <c r="AS810" s="13"/>
    </row>
    <row r="811">
      <c r="E811" s="13"/>
      <c r="J811" s="13"/>
      <c r="O811" s="13"/>
      <c r="T811" s="13"/>
      <c r="Y811" s="13"/>
      <c r="AD811" s="13"/>
      <c r="AI811" s="13"/>
      <c r="AN811" s="13"/>
      <c r="AS811" s="13"/>
    </row>
    <row r="812">
      <c r="E812" s="13"/>
      <c r="J812" s="13"/>
      <c r="O812" s="13"/>
      <c r="T812" s="13"/>
      <c r="Y812" s="13"/>
      <c r="AD812" s="13"/>
      <c r="AI812" s="13"/>
      <c r="AN812" s="13"/>
      <c r="AS812" s="13"/>
    </row>
    <row r="813">
      <c r="E813" s="13"/>
      <c r="J813" s="13"/>
      <c r="O813" s="13"/>
      <c r="T813" s="13"/>
      <c r="Y813" s="13"/>
      <c r="AD813" s="13"/>
      <c r="AI813" s="13"/>
      <c r="AN813" s="13"/>
      <c r="AS813" s="13"/>
    </row>
    <row r="814">
      <c r="E814" s="13"/>
      <c r="J814" s="13"/>
      <c r="O814" s="13"/>
      <c r="T814" s="13"/>
      <c r="Y814" s="13"/>
      <c r="AD814" s="13"/>
      <c r="AI814" s="13"/>
      <c r="AN814" s="13"/>
      <c r="AS814" s="13"/>
    </row>
    <row r="815">
      <c r="E815" s="13"/>
      <c r="J815" s="13"/>
      <c r="O815" s="13"/>
      <c r="T815" s="13"/>
      <c r="Y815" s="13"/>
      <c r="AD815" s="13"/>
      <c r="AI815" s="13"/>
      <c r="AN815" s="13"/>
      <c r="AS815" s="13"/>
    </row>
    <row r="816">
      <c r="E816" s="13"/>
      <c r="J816" s="13"/>
      <c r="O816" s="13"/>
      <c r="T816" s="13"/>
      <c r="Y816" s="13"/>
      <c r="AD816" s="13"/>
      <c r="AI816" s="13"/>
      <c r="AN816" s="13"/>
      <c r="AS816" s="13"/>
    </row>
    <row r="817">
      <c r="E817" s="13"/>
      <c r="J817" s="13"/>
      <c r="O817" s="13"/>
      <c r="T817" s="13"/>
      <c r="Y817" s="13"/>
      <c r="AD817" s="13"/>
      <c r="AI817" s="13"/>
      <c r="AN817" s="13"/>
      <c r="AS817" s="13"/>
    </row>
    <row r="818">
      <c r="E818" s="13"/>
      <c r="J818" s="13"/>
      <c r="O818" s="13"/>
      <c r="T818" s="13"/>
      <c r="Y818" s="13"/>
      <c r="AD818" s="13"/>
      <c r="AI818" s="13"/>
      <c r="AN818" s="13"/>
      <c r="AS818" s="13"/>
    </row>
    <row r="819">
      <c r="E819" s="13"/>
      <c r="J819" s="13"/>
      <c r="O819" s="13"/>
      <c r="T819" s="13"/>
      <c r="Y819" s="13"/>
      <c r="AD819" s="13"/>
      <c r="AI819" s="13"/>
      <c r="AN819" s="13"/>
      <c r="AS819" s="13"/>
    </row>
    <row r="820">
      <c r="E820" s="13"/>
      <c r="J820" s="13"/>
      <c r="O820" s="13"/>
      <c r="T820" s="13"/>
      <c r="Y820" s="13"/>
      <c r="AD820" s="13"/>
      <c r="AI820" s="13"/>
      <c r="AN820" s="13"/>
      <c r="AS820" s="13"/>
    </row>
    <row r="821">
      <c r="E821" s="13"/>
      <c r="J821" s="13"/>
      <c r="O821" s="13"/>
      <c r="T821" s="13"/>
      <c r="Y821" s="13"/>
      <c r="AD821" s="13"/>
      <c r="AI821" s="13"/>
      <c r="AN821" s="13"/>
      <c r="AS821" s="13"/>
    </row>
    <row r="822">
      <c r="E822" s="13"/>
      <c r="J822" s="13"/>
      <c r="O822" s="13"/>
      <c r="T822" s="13"/>
      <c r="Y822" s="13"/>
      <c r="AD822" s="13"/>
      <c r="AI822" s="13"/>
      <c r="AN822" s="13"/>
      <c r="AS822" s="13"/>
    </row>
    <row r="823">
      <c r="E823" s="13"/>
      <c r="J823" s="13"/>
      <c r="O823" s="13"/>
      <c r="T823" s="13"/>
      <c r="Y823" s="13"/>
      <c r="AD823" s="13"/>
      <c r="AI823" s="13"/>
      <c r="AN823" s="13"/>
      <c r="AS823" s="13"/>
    </row>
    <row r="824">
      <c r="E824" s="13"/>
      <c r="J824" s="13"/>
      <c r="O824" s="13"/>
      <c r="T824" s="13"/>
      <c r="Y824" s="13"/>
      <c r="AD824" s="13"/>
      <c r="AI824" s="13"/>
      <c r="AN824" s="13"/>
      <c r="AS824" s="13"/>
    </row>
    <row r="825">
      <c r="E825" s="13"/>
      <c r="J825" s="13"/>
      <c r="O825" s="13"/>
      <c r="T825" s="13"/>
      <c r="Y825" s="13"/>
      <c r="AD825" s="13"/>
      <c r="AI825" s="13"/>
      <c r="AN825" s="13"/>
      <c r="AS825" s="13"/>
    </row>
    <row r="826">
      <c r="E826" s="13"/>
      <c r="J826" s="13"/>
      <c r="O826" s="13"/>
      <c r="T826" s="13"/>
      <c r="Y826" s="13"/>
      <c r="AD826" s="13"/>
      <c r="AI826" s="13"/>
      <c r="AN826" s="13"/>
      <c r="AS826" s="13"/>
    </row>
    <row r="827">
      <c r="E827" s="13"/>
      <c r="J827" s="13"/>
      <c r="O827" s="13"/>
      <c r="T827" s="13"/>
      <c r="Y827" s="13"/>
      <c r="AD827" s="13"/>
      <c r="AI827" s="13"/>
      <c r="AN827" s="13"/>
      <c r="AS827" s="13"/>
    </row>
    <row r="828">
      <c r="E828" s="13"/>
      <c r="J828" s="13"/>
      <c r="O828" s="13"/>
      <c r="T828" s="13"/>
      <c r="Y828" s="13"/>
      <c r="AD828" s="13"/>
      <c r="AI828" s="13"/>
      <c r="AN828" s="13"/>
      <c r="AS828" s="13"/>
    </row>
    <row r="829">
      <c r="E829" s="13"/>
      <c r="J829" s="13"/>
      <c r="O829" s="13"/>
      <c r="T829" s="13"/>
      <c r="Y829" s="13"/>
      <c r="AD829" s="13"/>
      <c r="AI829" s="13"/>
      <c r="AN829" s="13"/>
      <c r="AS829" s="13"/>
    </row>
    <row r="830">
      <c r="E830" s="13"/>
      <c r="J830" s="13"/>
      <c r="O830" s="13"/>
      <c r="T830" s="13"/>
      <c r="Y830" s="13"/>
      <c r="AD830" s="13"/>
      <c r="AI830" s="13"/>
      <c r="AN830" s="13"/>
      <c r="AS830" s="13"/>
    </row>
    <row r="831">
      <c r="E831" s="13"/>
      <c r="J831" s="13"/>
      <c r="O831" s="13"/>
      <c r="T831" s="13"/>
      <c r="Y831" s="13"/>
      <c r="AD831" s="13"/>
      <c r="AI831" s="13"/>
      <c r="AN831" s="13"/>
      <c r="AS831" s="13"/>
    </row>
    <row r="832">
      <c r="E832" s="13"/>
      <c r="J832" s="13"/>
      <c r="O832" s="13"/>
      <c r="T832" s="13"/>
      <c r="Y832" s="13"/>
      <c r="AD832" s="13"/>
      <c r="AI832" s="13"/>
      <c r="AN832" s="13"/>
      <c r="AS832" s="13"/>
    </row>
    <row r="833">
      <c r="E833" s="13"/>
      <c r="J833" s="13"/>
      <c r="O833" s="13"/>
      <c r="T833" s="13"/>
      <c r="Y833" s="13"/>
      <c r="AD833" s="13"/>
      <c r="AI833" s="13"/>
      <c r="AN833" s="13"/>
      <c r="AS833" s="13"/>
    </row>
    <row r="834">
      <c r="E834" s="13"/>
      <c r="J834" s="13"/>
      <c r="O834" s="13"/>
      <c r="T834" s="13"/>
      <c r="Y834" s="13"/>
      <c r="AD834" s="13"/>
      <c r="AI834" s="13"/>
      <c r="AN834" s="13"/>
      <c r="AS834" s="13"/>
    </row>
    <row r="835">
      <c r="E835" s="13"/>
      <c r="J835" s="13"/>
      <c r="O835" s="13"/>
      <c r="T835" s="13"/>
      <c r="Y835" s="13"/>
      <c r="AD835" s="13"/>
      <c r="AI835" s="13"/>
      <c r="AN835" s="13"/>
      <c r="AS835" s="13"/>
    </row>
    <row r="836">
      <c r="E836" s="13"/>
      <c r="J836" s="13"/>
      <c r="O836" s="13"/>
      <c r="T836" s="13"/>
      <c r="Y836" s="13"/>
      <c r="AD836" s="13"/>
      <c r="AI836" s="13"/>
      <c r="AN836" s="13"/>
      <c r="AS836" s="13"/>
    </row>
    <row r="837">
      <c r="E837" s="13"/>
      <c r="J837" s="13"/>
      <c r="O837" s="13"/>
      <c r="T837" s="13"/>
      <c r="Y837" s="13"/>
      <c r="AD837" s="13"/>
      <c r="AI837" s="13"/>
      <c r="AN837" s="13"/>
      <c r="AS837" s="13"/>
    </row>
    <row r="838">
      <c r="E838" s="13"/>
      <c r="J838" s="13"/>
      <c r="O838" s="13"/>
      <c r="T838" s="13"/>
      <c r="Y838" s="13"/>
      <c r="AD838" s="13"/>
      <c r="AI838" s="13"/>
      <c r="AN838" s="13"/>
      <c r="AS838" s="13"/>
    </row>
    <row r="839">
      <c r="E839" s="13"/>
      <c r="J839" s="13"/>
      <c r="O839" s="13"/>
      <c r="T839" s="13"/>
      <c r="Y839" s="13"/>
      <c r="AD839" s="13"/>
      <c r="AI839" s="13"/>
      <c r="AN839" s="13"/>
      <c r="AS839" s="13"/>
    </row>
    <row r="840">
      <c r="E840" s="13"/>
      <c r="J840" s="13"/>
      <c r="O840" s="13"/>
      <c r="T840" s="13"/>
      <c r="Y840" s="13"/>
      <c r="AD840" s="13"/>
      <c r="AI840" s="13"/>
      <c r="AN840" s="13"/>
      <c r="AS840" s="13"/>
    </row>
    <row r="841">
      <c r="E841" s="13"/>
      <c r="J841" s="13"/>
      <c r="O841" s="13"/>
      <c r="T841" s="13"/>
      <c r="Y841" s="13"/>
      <c r="AD841" s="13"/>
      <c r="AI841" s="13"/>
      <c r="AN841" s="13"/>
      <c r="AS841" s="13"/>
    </row>
    <row r="842">
      <c r="E842" s="13"/>
      <c r="J842" s="13"/>
      <c r="O842" s="13"/>
      <c r="T842" s="13"/>
      <c r="Y842" s="13"/>
      <c r="AD842" s="13"/>
      <c r="AI842" s="13"/>
      <c r="AN842" s="13"/>
      <c r="AS842" s="13"/>
    </row>
    <row r="843">
      <c r="E843" s="13"/>
      <c r="J843" s="13"/>
      <c r="O843" s="13"/>
      <c r="T843" s="13"/>
      <c r="Y843" s="13"/>
      <c r="AD843" s="13"/>
      <c r="AI843" s="13"/>
      <c r="AN843" s="13"/>
      <c r="AS843" s="13"/>
    </row>
    <row r="844">
      <c r="E844" s="13"/>
      <c r="J844" s="13"/>
      <c r="O844" s="13"/>
      <c r="T844" s="13"/>
      <c r="Y844" s="13"/>
      <c r="AD844" s="13"/>
      <c r="AI844" s="13"/>
      <c r="AN844" s="13"/>
      <c r="AS844" s="13"/>
    </row>
    <row r="845">
      <c r="E845" s="13"/>
      <c r="J845" s="13"/>
      <c r="O845" s="13"/>
      <c r="T845" s="13"/>
      <c r="Y845" s="13"/>
      <c r="AD845" s="13"/>
      <c r="AI845" s="13"/>
      <c r="AN845" s="13"/>
      <c r="AS845" s="13"/>
    </row>
    <row r="846">
      <c r="E846" s="13"/>
      <c r="J846" s="13"/>
      <c r="O846" s="13"/>
      <c r="T846" s="13"/>
      <c r="Y846" s="13"/>
      <c r="AD846" s="13"/>
      <c r="AI846" s="13"/>
      <c r="AN846" s="13"/>
      <c r="AS846" s="13"/>
    </row>
    <row r="847">
      <c r="E847" s="13"/>
      <c r="J847" s="13"/>
      <c r="O847" s="13"/>
      <c r="T847" s="13"/>
      <c r="Y847" s="13"/>
      <c r="AD847" s="13"/>
      <c r="AI847" s="13"/>
      <c r="AN847" s="13"/>
      <c r="AS847" s="13"/>
    </row>
    <row r="848">
      <c r="E848" s="13"/>
      <c r="J848" s="13"/>
      <c r="O848" s="13"/>
      <c r="T848" s="13"/>
      <c r="Y848" s="13"/>
      <c r="AD848" s="13"/>
      <c r="AI848" s="13"/>
      <c r="AN848" s="13"/>
      <c r="AS848" s="13"/>
    </row>
    <row r="849">
      <c r="E849" s="13"/>
      <c r="J849" s="13"/>
      <c r="O849" s="13"/>
      <c r="T849" s="13"/>
      <c r="Y849" s="13"/>
      <c r="AD849" s="13"/>
      <c r="AI849" s="13"/>
      <c r="AN849" s="13"/>
      <c r="AS849" s="13"/>
    </row>
    <row r="850">
      <c r="E850" s="13"/>
      <c r="J850" s="13"/>
      <c r="O850" s="13"/>
      <c r="T850" s="13"/>
      <c r="Y850" s="13"/>
      <c r="AD850" s="13"/>
      <c r="AI850" s="13"/>
      <c r="AN850" s="13"/>
      <c r="AS850" s="13"/>
    </row>
    <row r="851">
      <c r="E851" s="13"/>
      <c r="J851" s="13"/>
      <c r="O851" s="13"/>
      <c r="T851" s="13"/>
      <c r="Y851" s="13"/>
      <c r="AD851" s="13"/>
      <c r="AI851" s="13"/>
      <c r="AN851" s="13"/>
      <c r="AS851" s="13"/>
    </row>
    <row r="852">
      <c r="E852" s="13"/>
      <c r="J852" s="13"/>
      <c r="O852" s="13"/>
      <c r="T852" s="13"/>
      <c r="Y852" s="13"/>
      <c r="AD852" s="13"/>
      <c r="AI852" s="13"/>
      <c r="AN852" s="13"/>
      <c r="AS852" s="13"/>
    </row>
    <row r="853">
      <c r="E853" s="13"/>
      <c r="J853" s="13"/>
      <c r="O853" s="13"/>
      <c r="T853" s="13"/>
      <c r="Y853" s="13"/>
      <c r="AD853" s="13"/>
      <c r="AI853" s="13"/>
      <c r="AN853" s="13"/>
      <c r="AS853" s="13"/>
    </row>
    <row r="854">
      <c r="E854" s="13"/>
      <c r="J854" s="13"/>
      <c r="O854" s="13"/>
      <c r="T854" s="13"/>
      <c r="Y854" s="13"/>
      <c r="AD854" s="13"/>
      <c r="AI854" s="13"/>
      <c r="AN854" s="13"/>
      <c r="AS854" s="13"/>
    </row>
    <row r="855">
      <c r="E855" s="13"/>
      <c r="J855" s="13"/>
      <c r="O855" s="13"/>
      <c r="T855" s="13"/>
      <c r="Y855" s="13"/>
      <c r="AD855" s="13"/>
      <c r="AI855" s="13"/>
      <c r="AN855" s="13"/>
      <c r="AS855" s="13"/>
    </row>
    <row r="856">
      <c r="E856" s="13"/>
      <c r="J856" s="13"/>
      <c r="O856" s="13"/>
      <c r="T856" s="13"/>
      <c r="Y856" s="13"/>
      <c r="AD856" s="13"/>
      <c r="AI856" s="13"/>
      <c r="AN856" s="13"/>
      <c r="AS856" s="13"/>
    </row>
    <row r="857">
      <c r="E857" s="13"/>
      <c r="J857" s="13"/>
      <c r="O857" s="13"/>
      <c r="T857" s="13"/>
      <c r="Y857" s="13"/>
      <c r="AD857" s="13"/>
      <c r="AI857" s="13"/>
      <c r="AN857" s="13"/>
      <c r="AS857" s="13"/>
    </row>
    <row r="858">
      <c r="E858" s="13"/>
      <c r="J858" s="13"/>
      <c r="O858" s="13"/>
      <c r="T858" s="13"/>
      <c r="Y858" s="13"/>
      <c r="AD858" s="13"/>
      <c r="AI858" s="13"/>
      <c r="AN858" s="13"/>
      <c r="AS858" s="13"/>
    </row>
    <row r="859">
      <c r="E859" s="13"/>
      <c r="J859" s="13"/>
      <c r="O859" s="13"/>
      <c r="T859" s="13"/>
      <c r="Y859" s="13"/>
      <c r="AD859" s="13"/>
      <c r="AI859" s="13"/>
      <c r="AN859" s="13"/>
      <c r="AS859" s="13"/>
    </row>
    <row r="860">
      <c r="E860" s="13"/>
      <c r="J860" s="13"/>
      <c r="O860" s="13"/>
      <c r="T860" s="13"/>
      <c r="Y860" s="13"/>
      <c r="AD860" s="13"/>
      <c r="AI860" s="13"/>
      <c r="AN860" s="13"/>
      <c r="AS860" s="13"/>
    </row>
    <row r="861">
      <c r="E861" s="13"/>
      <c r="J861" s="13"/>
      <c r="O861" s="13"/>
      <c r="T861" s="13"/>
      <c r="Y861" s="13"/>
      <c r="AD861" s="13"/>
      <c r="AI861" s="13"/>
      <c r="AN861" s="13"/>
      <c r="AS861" s="13"/>
    </row>
    <row r="862">
      <c r="E862" s="13"/>
      <c r="J862" s="13"/>
      <c r="O862" s="13"/>
      <c r="T862" s="13"/>
      <c r="Y862" s="13"/>
      <c r="AD862" s="13"/>
      <c r="AI862" s="13"/>
      <c r="AN862" s="13"/>
      <c r="AS862" s="13"/>
    </row>
    <row r="863">
      <c r="E863" s="13"/>
      <c r="J863" s="13"/>
      <c r="O863" s="13"/>
      <c r="T863" s="13"/>
      <c r="Y863" s="13"/>
      <c r="AD863" s="13"/>
      <c r="AI863" s="13"/>
      <c r="AN863" s="13"/>
      <c r="AS863" s="13"/>
    </row>
    <row r="864">
      <c r="E864" s="13"/>
      <c r="J864" s="13"/>
      <c r="O864" s="13"/>
      <c r="T864" s="13"/>
      <c r="Y864" s="13"/>
      <c r="AD864" s="13"/>
      <c r="AI864" s="13"/>
      <c r="AN864" s="13"/>
      <c r="AS864" s="13"/>
    </row>
    <row r="865">
      <c r="E865" s="13"/>
      <c r="J865" s="13"/>
      <c r="O865" s="13"/>
      <c r="T865" s="13"/>
      <c r="Y865" s="13"/>
      <c r="AD865" s="13"/>
      <c r="AI865" s="13"/>
      <c r="AN865" s="13"/>
      <c r="AS865" s="13"/>
    </row>
    <row r="866">
      <c r="E866" s="13"/>
      <c r="J866" s="13"/>
      <c r="O866" s="13"/>
      <c r="T866" s="13"/>
      <c r="Y866" s="13"/>
      <c r="AD866" s="13"/>
      <c r="AI866" s="13"/>
      <c r="AN866" s="13"/>
      <c r="AS866" s="13"/>
    </row>
    <row r="867">
      <c r="E867" s="13"/>
      <c r="J867" s="13"/>
      <c r="O867" s="13"/>
      <c r="T867" s="13"/>
      <c r="Y867" s="13"/>
      <c r="AD867" s="13"/>
      <c r="AI867" s="13"/>
      <c r="AN867" s="13"/>
      <c r="AS867" s="13"/>
    </row>
    <row r="868">
      <c r="E868" s="13"/>
      <c r="J868" s="13"/>
      <c r="O868" s="13"/>
      <c r="T868" s="13"/>
      <c r="Y868" s="13"/>
      <c r="AD868" s="13"/>
      <c r="AI868" s="13"/>
      <c r="AN868" s="13"/>
      <c r="AS868" s="13"/>
    </row>
    <row r="869">
      <c r="E869" s="13"/>
      <c r="J869" s="13"/>
      <c r="O869" s="13"/>
      <c r="T869" s="13"/>
      <c r="Y869" s="13"/>
      <c r="AD869" s="13"/>
      <c r="AI869" s="13"/>
      <c r="AN869" s="13"/>
      <c r="AS869" s="13"/>
    </row>
    <row r="870">
      <c r="E870" s="13"/>
      <c r="J870" s="13"/>
      <c r="O870" s="13"/>
      <c r="T870" s="13"/>
      <c r="Y870" s="13"/>
      <c r="AD870" s="13"/>
      <c r="AI870" s="13"/>
      <c r="AN870" s="13"/>
      <c r="AS870" s="13"/>
    </row>
    <row r="871">
      <c r="E871" s="13"/>
      <c r="J871" s="13"/>
      <c r="O871" s="13"/>
      <c r="T871" s="13"/>
      <c r="Y871" s="13"/>
      <c r="AD871" s="13"/>
      <c r="AI871" s="13"/>
      <c r="AN871" s="13"/>
      <c r="AS871" s="13"/>
    </row>
    <row r="872">
      <c r="E872" s="13"/>
      <c r="J872" s="13"/>
      <c r="O872" s="13"/>
      <c r="T872" s="13"/>
      <c r="Y872" s="13"/>
      <c r="AD872" s="13"/>
      <c r="AI872" s="13"/>
      <c r="AN872" s="13"/>
      <c r="AS872" s="13"/>
    </row>
    <row r="873">
      <c r="E873" s="13"/>
      <c r="J873" s="13"/>
      <c r="O873" s="13"/>
      <c r="T873" s="13"/>
      <c r="Y873" s="13"/>
      <c r="AD873" s="13"/>
      <c r="AI873" s="13"/>
      <c r="AN873" s="13"/>
      <c r="AS873" s="13"/>
    </row>
    <row r="874">
      <c r="E874" s="13"/>
      <c r="J874" s="13"/>
      <c r="O874" s="13"/>
      <c r="T874" s="13"/>
      <c r="Y874" s="13"/>
      <c r="AD874" s="13"/>
      <c r="AI874" s="13"/>
      <c r="AN874" s="13"/>
      <c r="AS874" s="13"/>
    </row>
    <row r="875">
      <c r="E875" s="13"/>
      <c r="J875" s="13"/>
      <c r="O875" s="13"/>
      <c r="T875" s="13"/>
      <c r="Y875" s="13"/>
      <c r="AD875" s="13"/>
      <c r="AI875" s="13"/>
      <c r="AN875" s="13"/>
      <c r="AS875" s="13"/>
    </row>
    <row r="876">
      <c r="E876" s="13"/>
      <c r="J876" s="13"/>
      <c r="O876" s="13"/>
      <c r="T876" s="13"/>
      <c r="Y876" s="13"/>
      <c r="AD876" s="13"/>
      <c r="AI876" s="13"/>
      <c r="AN876" s="13"/>
      <c r="AS876" s="13"/>
    </row>
    <row r="877">
      <c r="E877" s="13"/>
      <c r="J877" s="13"/>
      <c r="O877" s="13"/>
      <c r="T877" s="13"/>
      <c r="Y877" s="13"/>
      <c r="AD877" s="13"/>
      <c r="AI877" s="13"/>
      <c r="AN877" s="13"/>
      <c r="AS877" s="13"/>
    </row>
    <row r="878">
      <c r="E878" s="13"/>
      <c r="J878" s="13"/>
      <c r="O878" s="13"/>
      <c r="T878" s="13"/>
      <c r="Y878" s="13"/>
      <c r="AD878" s="13"/>
      <c r="AI878" s="13"/>
      <c r="AN878" s="13"/>
      <c r="AS878" s="13"/>
    </row>
    <row r="879">
      <c r="E879" s="13"/>
      <c r="J879" s="13"/>
      <c r="O879" s="13"/>
      <c r="T879" s="13"/>
      <c r="Y879" s="13"/>
      <c r="AD879" s="13"/>
      <c r="AI879" s="13"/>
      <c r="AN879" s="13"/>
      <c r="AS879" s="13"/>
    </row>
    <row r="880">
      <c r="E880" s="13"/>
      <c r="J880" s="13"/>
      <c r="O880" s="13"/>
      <c r="T880" s="13"/>
      <c r="Y880" s="13"/>
      <c r="AD880" s="13"/>
      <c r="AI880" s="13"/>
      <c r="AN880" s="13"/>
      <c r="AS880" s="13"/>
    </row>
    <row r="881">
      <c r="E881" s="13"/>
      <c r="J881" s="13"/>
      <c r="O881" s="13"/>
      <c r="T881" s="13"/>
      <c r="Y881" s="13"/>
      <c r="AD881" s="13"/>
      <c r="AI881" s="13"/>
      <c r="AN881" s="13"/>
      <c r="AS881" s="13"/>
    </row>
    <row r="882">
      <c r="E882" s="13"/>
      <c r="J882" s="13"/>
      <c r="O882" s="13"/>
      <c r="T882" s="13"/>
      <c r="Y882" s="13"/>
      <c r="AD882" s="13"/>
      <c r="AI882" s="13"/>
      <c r="AN882" s="13"/>
      <c r="AS882" s="13"/>
    </row>
    <row r="883">
      <c r="E883" s="13"/>
      <c r="J883" s="13"/>
      <c r="O883" s="13"/>
      <c r="T883" s="13"/>
      <c r="Y883" s="13"/>
      <c r="AD883" s="13"/>
      <c r="AI883" s="13"/>
      <c r="AN883" s="13"/>
      <c r="AS883" s="13"/>
    </row>
    <row r="884">
      <c r="E884" s="13"/>
      <c r="J884" s="13"/>
      <c r="O884" s="13"/>
      <c r="T884" s="13"/>
      <c r="Y884" s="13"/>
      <c r="AD884" s="13"/>
      <c r="AI884" s="13"/>
      <c r="AN884" s="13"/>
      <c r="AS884" s="13"/>
    </row>
    <row r="885">
      <c r="E885" s="13"/>
      <c r="J885" s="13"/>
      <c r="O885" s="13"/>
      <c r="T885" s="13"/>
      <c r="Y885" s="13"/>
      <c r="AD885" s="13"/>
      <c r="AI885" s="13"/>
      <c r="AN885" s="13"/>
      <c r="AS885" s="13"/>
    </row>
    <row r="886">
      <c r="E886" s="13"/>
      <c r="J886" s="13"/>
      <c r="O886" s="13"/>
      <c r="T886" s="13"/>
      <c r="Y886" s="13"/>
      <c r="AD886" s="13"/>
      <c r="AI886" s="13"/>
      <c r="AN886" s="13"/>
      <c r="AS886" s="13"/>
    </row>
    <row r="887">
      <c r="E887" s="13"/>
      <c r="J887" s="13"/>
      <c r="O887" s="13"/>
      <c r="T887" s="13"/>
      <c r="Y887" s="13"/>
      <c r="AD887" s="13"/>
      <c r="AI887" s="13"/>
      <c r="AN887" s="13"/>
      <c r="AS887" s="13"/>
    </row>
    <row r="888">
      <c r="E888" s="13"/>
      <c r="J888" s="13"/>
      <c r="O888" s="13"/>
      <c r="T888" s="13"/>
      <c r="Y888" s="13"/>
      <c r="AD888" s="13"/>
      <c r="AI888" s="13"/>
      <c r="AN888" s="13"/>
      <c r="AS888" s="13"/>
    </row>
    <row r="889">
      <c r="E889" s="13"/>
      <c r="J889" s="13"/>
      <c r="O889" s="13"/>
      <c r="T889" s="13"/>
      <c r="Y889" s="13"/>
      <c r="AD889" s="13"/>
      <c r="AI889" s="13"/>
      <c r="AN889" s="13"/>
      <c r="AS889" s="13"/>
    </row>
    <row r="890">
      <c r="E890" s="13"/>
      <c r="J890" s="13"/>
      <c r="O890" s="13"/>
      <c r="T890" s="13"/>
      <c r="Y890" s="13"/>
      <c r="AD890" s="13"/>
      <c r="AI890" s="13"/>
      <c r="AN890" s="13"/>
      <c r="AS890" s="13"/>
    </row>
    <row r="891">
      <c r="E891" s="13"/>
      <c r="J891" s="13"/>
      <c r="O891" s="13"/>
      <c r="T891" s="13"/>
      <c r="Y891" s="13"/>
      <c r="AD891" s="13"/>
      <c r="AI891" s="13"/>
      <c r="AN891" s="13"/>
      <c r="AS891" s="13"/>
    </row>
    <row r="892">
      <c r="E892" s="13"/>
      <c r="J892" s="13"/>
      <c r="O892" s="13"/>
      <c r="T892" s="13"/>
      <c r="Y892" s="13"/>
      <c r="AD892" s="13"/>
      <c r="AI892" s="13"/>
      <c r="AN892" s="13"/>
      <c r="AS892" s="13"/>
    </row>
    <row r="893">
      <c r="E893" s="13"/>
      <c r="J893" s="13"/>
      <c r="O893" s="13"/>
      <c r="T893" s="13"/>
      <c r="Y893" s="13"/>
      <c r="AD893" s="13"/>
      <c r="AI893" s="13"/>
      <c r="AN893" s="13"/>
      <c r="AS893" s="13"/>
    </row>
    <row r="894">
      <c r="E894" s="13"/>
      <c r="J894" s="13"/>
      <c r="O894" s="13"/>
      <c r="T894" s="13"/>
      <c r="Y894" s="13"/>
      <c r="AD894" s="13"/>
      <c r="AI894" s="13"/>
      <c r="AN894" s="13"/>
      <c r="AS894" s="13"/>
    </row>
    <row r="895">
      <c r="E895" s="13"/>
      <c r="J895" s="13"/>
      <c r="O895" s="13"/>
      <c r="T895" s="13"/>
      <c r="Y895" s="13"/>
      <c r="AD895" s="13"/>
      <c r="AI895" s="13"/>
      <c r="AN895" s="13"/>
      <c r="AS895" s="13"/>
    </row>
    <row r="896">
      <c r="E896" s="13"/>
      <c r="J896" s="13"/>
      <c r="O896" s="13"/>
      <c r="T896" s="13"/>
      <c r="Y896" s="13"/>
      <c r="AD896" s="13"/>
      <c r="AI896" s="13"/>
      <c r="AN896" s="13"/>
      <c r="AS896" s="13"/>
    </row>
    <row r="897">
      <c r="E897" s="13"/>
      <c r="J897" s="13"/>
      <c r="O897" s="13"/>
      <c r="T897" s="13"/>
      <c r="Y897" s="13"/>
      <c r="AD897" s="13"/>
      <c r="AI897" s="13"/>
      <c r="AN897" s="13"/>
      <c r="AS897" s="13"/>
    </row>
    <row r="898">
      <c r="E898" s="13"/>
      <c r="J898" s="13"/>
      <c r="O898" s="13"/>
      <c r="T898" s="13"/>
      <c r="Y898" s="13"/>
      <c r="AD898" s="13"/>
      <c r="AI898" s="13"/>
      <c r="AN898" s="13"/>
      <c r="AS898" s="13"/>
    </row>
    <row r="899">
      <c r="E899" s="13"/>
      <c r="J899" s="13"/>
      <c r="O899" s="13"/>
      <c r="T899" s="13"/>
      <c r="Y899" s="13"/>
      <c r="AD899" s="13"/>
      <c r="AI899" s="13"/>
      <c r="AN899" s="13"/>
      <c r="AS899" s="13"/>
    </row>
    <row r="900">
      <c r="E900" s="13"/>
      <c r="J900" s="13"/>
      <c r="O900" s="13"/>
      <c r="T900" s="13"/>
      <c r="Y900" s="13"/>
      <c r="AD900" s="13"/>
      <c r="AI900" s="13"/>
      <c r="AN900" s="13"/>
      <c r="AS900" s="13"/>
    </row>
    <row r="901">
      <c r="E901" s="13"/>
      <c r="J901" s="13"/>
      <c r="O901" s="13"/>
      <c r="T901" s="13"/>
      <c r="Y901" s="13"/>
      <c r="AD901" s="13"/>
      <c r="AI901" s="13"/>
      <c r="AN901" s="13"/>
      <c r="AS901" s="13"/>
    </row>
    <row r="902">
      <c r="E902" s="13"/>
      <c r="J902" s="13"/>
      <c r="O902" s="13"/>
      <c r="T902" s="13"/>
      <c r="Y902" s="13"/>
      <c r="AD902" s="13"/>
      <c r="AI902" s="13"/>
      <c r="AN902" s="13"/>
      <c r="AS902" s="13"/>
    </row>
    <row r="903">
      <c r="E903" s="13"/>
      <c r="J903" s="13"/>
      <c r="O903" s="13"/>
      <c r="T903" s="13"/>
      <c r="Y903" s="13"/>
      <c r="AD903" s="13"/>
      <c r="AI903" s="13"/>
      <c r="AN903" s="13"/>
      <c r="AS903" s="13"/>
    </row>
    <row r="904">
      <c r="E904" s="13"/>
      <c r="J904" s="13"/>
      <c r="O904" s="13"/>
      <c r="T904" s="13"/>
      <c r="Y904" s="13"/>
      <c r="AD904" s="13"/>
      <c r="AI904" s="13"/>
      <c r="AN904" s="13"/>
      <c r="AS904" s="13"/>
    </row>
    <row r="905">
      <c r="E905" s="13"/>
      <c r="J905" s="13"/>
      <c r="O905" s="13"/>
      <c r="T905" s="13"/>
      <c r="Y905" s="13"/>
      <c r="AD905" s="13"/>
      <c r="AI905" s="13"/>
      <c r="AN905" s="13"/>
      <c r="AS905" s="13"/>
    </row>
    <row r="906">
      <c r="E906" s="13"/>
      <c r="J906" s="13"/>
      <c r="O906" s="13"/>
      <c r="T906" s="13"/>
      <c r="Y906" s="13"/>
      <c r="AD906" s="13"/>
      <c r="AI906" s="13"/>
      <c r="AN906" s="13"/>
      <c r="AS906" s="13"/>
    </row>
    <row r="907">
      <c r="E907" s="13"/>
      <c r="J907" s="13"/>
      <c r="O907" s="13"/>
      <c r="T907" s="13"/>
      <c r="Y907" s="13"/>
      <c r="AD907" s="13"/>
      <c r="AI907" s="13"/>
      <c r="AN907" s="13"/>
      <c r="AS907" s="13"/>
    </row>
    <row r="908">
      <c r="E908" s="13"/>
      <c r="J908" s="13"/>
      <c r="O908" s="13"/>
      <c r="T908" s="13"/>
      <c r="Y908" s="13"/>
      <c r="AD908" s="13"/>
      <c r="AI908" s="13"/>
      <c r="AN908" s="13"/>
      <c r="AS908" s="13"/>
    </row>
    <row r="909">
      <c r="E909" s="13"/>
      <c r="J909" s="13"/>
      <c r="O909" s="13"/>
      <c r="T909" s="13"/>
      <c r="Y909" s="13"/>
      <c r="AD909" s="13"/>
      <c r="AI909" s="13"/>
      <c r="AN909" s="13"/>
      <c r="AS909" s="13"/>
    </row>
    <row r="910">
      <c r="E910" s="13"/>
      <c r="J910" s="13"/>
      <c r="O910" s="13"/>
      <c r="T910" s="13"/>
      <c r="Y910" s="13"/>
      <c r="AD910" s="13"/>
      <c r="AI910" s="13"/>
      <c r="AN910" s="13"/>
      <c r="AS910" s="13"/>
    </row>
    <row r="911">
      <c r="E911" s="13"/>
      <c r="J911" s="13"/>
      <c r="O911" s="13"/>
      <c r="T911" s="13"/>
      <c r="Y911" s="13"/>
      <c r="AD911" s="13"/>
      <c r="AI911" s="13"/>
      <c r="AN911" s="13"/>
      <c r="AS911" s="13"/>
    </row>
    <row r="912">
      <c r="E912" s="13"/>
      <c r="J912" s="13"/>
      <c r="O912" s="13"/>
      <c r="T912" s="13"/>
      <c r="Y912" s="13"/>
      <c r="AD912" s="13"/>
      <c r="AI912" s="13"/>
      <c r="AN912" s="13"/>
      <c r="AS912" s="13"/>
    </row>
    <row r="913">
      <c r="E913" s="13"/>
      <c r="J913" s="13"/>
      <c r="O913" s="13"/>
      <c r="T913" s="13"/>
      <c r="Y913" s="13"/>
      <c r="AD913" s="13"/>
      <c r="AI913" s="13"/>
      <c r="AN913" s="13"/>
      <c r="AS913" s="13"/>
    </row>
    <row r="914">
      <c r="E914" s="13"/>
      <c r="J914" s="13"/>
      <c r="O914" s="13"/>
      <c r="T914" s="13"/>
      <c r="Y914" s="13"/>
      <c r="AD914" s="13"/>
      <c r="AI914" s="13"/>
      <c r="AN914" s="13"/>
      <c r="AS914" s="13"/>
    </row>
    <row r="915">
      <c r="E915" s="13"/>
      <c r="J915" s="13"/>
      <c r="O915" s="13"/>
      <c r="T915" s="13"/>
      <c r="Y915" s="13"/>
      <c r="AD915" s="13"/>
      <c r="AI915" s="13"/>
      <c r="AN915" s="13"/>
      <c r="AS915" s="13"/>
    </row>
    <row r="916">
      <c r="E916" s="13"/>
      <c r="J916" s="13"/>
      <c r="O916" s="13"/>
      <c r="T916" s="13"/>
      <c r="Y916" s="13"/>
      <c r="AD916" s="13"/>
      <c r="AI916" s="13"/>
      <c r="AN916" s="13"/>
      <c r="AS916" s="13"/>
    </row>
    <row r="917">
      <c r="E917" s="13"/>
      <c r="J917" s="13"/>
      <c r="O917" s="13"/>
      <c r="T917" s="13"/>
      <c r="Y917" s="13"/>
      <c r="AD917" s="13"/>
      <c r="AI917" s="13"/>
      <c r="AN917" s="13"/>
      <c r="AS917" s="13"/>
    </row>
    <row r="918">
      <c r="E918" s="13"/>
      <c r="J918" s="13"/>
      <c r="O918" s="13"/>
      <c r="T918" s="13"/>
      <c r="Y918" s="13"/>
      <c r="AD918" s="13"/>
      <c r="AI918" s="13"/>
      <c r="AN918" s="13"/>
      <c r="AS918" s="13"/>
    </row>
    <row r="919">
      <c r="E919" s="13"/>
      <c r="J919" s="13"/>
      <c r="O919" s="13"/>
      <c r="T919" s="13"/>
      <c r="Y919" s="13"/>
      <c r="AD919" s="13"/>
      <c r="AI919" s="13"/>
      <c r="AN919" s="13"/>
      <c r="AS919" s="13"/>
    </row>
    <row r="920">
      <c r="E920" s="13"/>
      <c r="J920" s="13"/>
      <c r="O920" s="13"/>
      <c r="T920" s="13"/>
      <c r="Y920" s="13"/>
      <c r="AD920" s="13"/>
      <c r="AI920" s="13"/>
      <c r="AN920" s="13"/>
      <c r="AS920" s="13"/>
    </row>
    <row r="921">
      <c r="E921" s="13"/>
      <c r="J921" s="13"/>
      <c r="O921" s="13"/>
      <c r="T921" s="13"/>
      <c r="Y921" s="13"/>
      <c r="AD921" s="13"/>
      <c r="AI921" s="13"/>
      <c r="AN921" s="13"/>
      <c r="AS921" s="13"/>
    </row>
    <row r="922">
      <c r="E922" s="13"/>
      <c r="J922" s="13"/>
      <c r="O922" s="13"/>
      <c r="T922" s="13"/>
      <c r="Y922" s="13"/>
      <c r="AD922" s="13"/>
      <c r="AI922" s="13"/>
      <c r="AN922" s="13"/>
      <c r="AS922" s="13"/>
    </row>
    <row r="923">
      <c r="E923" s="13"/>
      <c r="J923" s="13"/>
      <c r="O923" s="13"/>
      <c r="T923" s="13"/>
      <c r="Y923" s="13"/>
      <c r="AD923" s="13"/>
      <c r="AI923" s="13"/>
      <c r="AN923" s="13"/>
      <c r="AS923" s="13"/>
    </row>
    <row r="924">
      <c r="E924" s="13"/>
      <c r="J924" s="13"/>
      <c r="O924" s="13"/>
      <c r="T924" s="13"/>
      <c r="Y924" s="13"/>
      <c r="AD924" s="13"/>
      <c r="AI924" s="13"/>
      <c r="AN924" s="13"/>
      <c r="AS924" s="13"/>
    </row>
    <row r="925">
      <c r="E925" s="13"/>
      <c r="J925" s="13"/>
      <c r="O925" s="13"/>
      <c r="T925" s="13"/>
      <c r="Y925" s="13"/>
      <c r="AD925" s="13"/>
      <c r="AI925" s="13"/>
      <c r="AN925" s="13"/>
      <c r="AS925" s="13"/>
    </row>
    <row r="926">
      <c r="E926" s="13"/>
      <c r="J926" s="13"/>
      <c r="O926" s="13"/>
      <c r="T926" s="13"/>
      <c r="Y926" s="13"/>
      <c r="AD926" s="13"/>
      <c r="AI926" s="13"/>
      <c r="AN926" s="13"/>
      <c r="AS926" s="13"/>
    </row>
    <row r="927">
      <c r="E927" s="13"/>
      <c r="J927" s="13"/>
      <c r="O927" s="13"/>
      <c r="T927" s="13"/>
      <c r="Y927" s="13"/>
      <c r="AD927" s="13"/>
      <c r="AI927" s="13"/>
      <c r="AN927" s="13"/>
      <c r="AS927" s="13"/>
    </row>
    <row r="928">
      <c r="E928" s="13"/>
      <c r="J928" s="13"/>
      <c r="O928" s="13"/>
      <c r="T928" s="13"/>
      <c r="Y928" s="13"/>
      <c r="AD928" s="13"/>
      <c r="AI928" s="13"/>
      <c r="AN928" s="13"/>
      <c r="AS928" s="13"/>
    </row>
    <row r="929">
      <c r="E929" s="13"/>
      <c r="J929" s="13"/>
      <c r="O929" s="13"/>
      <c r="T929" s="13"/>
      <c r="Y929" s="13"/>
      <c r="AD929" s="13"/>
      <c r="AI929" s="13"/>
      <c r="AN929" s="13"/>
      <c r="AS929" s="13"/>
    </row>
    <row r="930">
      <c r="E930" s="13"/>
      <c r="J930" s="13"/>
      <c r="O930" s="13"/>
      <c r="T930" s="13"/>
      <c r="Y930" s="13"/>
      <c r="AD930" s="13"/>
      <c r="AI930" s="13"/>
      <c r="AN930" s="13"/>
      <c r="AS930" s="13"/>
    </row>
    <row r="931">
      <c r="E931" s="13"/>
      <c r="J931" s="13"/>
      <c r="O931" s="13"/>
      <c r="T931" s="13"/>
      <c r="Y931" s="13"/>
      <c r="AD931" s="13"/>
      <c r="AI931" s="13"/>
      <c r="AN931" s="13"/>
      <c r="AS931" s="13"/>
    </row>
    <row r="932">
      <c r="E932" s="13"/>
      <c r="J932" s="13"/>
      <c r="O932" s="13"/>
      <c r="T932" s="13"/>
      <c r="Y932" s="13"/>
      <c r="AD932" s="13"/>
      <c r="AI932" s="13"/>
      <c r="AN932" s="13"/>
      <c r="AS932" s="13"/>
    </row>
    <row r="933">
      <c r="E933" s="13"/>
      <c r="J933" s="13"/>
      <c r="O933" s="13"/>
      <c r="T933" s="13"/>
      <c r="Y933" s="13"/>
      <c r="AD933" s="13"/>
      <c r="AI933" s="13"/>
      <c r="AN933" s="13"/>
      <c r="AS933" s="13"/>
    </row>
    <row r="934">
      <c r="E934" s="13"/>
      <c r="J934" s="13"/>
      <c r="O934" s="13"/>
      <c r="T934" s="13"/>
      <c r="Y934" s="13"/>
      <c r="AD934" s="13"/>
      <c r="AI934" s="13"/>
      <c r="AN934" s="13"/>
      <c r="AS934" s="13"/>
    </row>
    <row r="935">
      <c r="E935" s="13"/>
      <c r="J935" s="13"/>
      <c r="O935" s="13"/>
      <c r="T935" s="13"/>
      <c r="Y935" s="13"/>
      <c r="AD935" s="13"/>
      <c r="AI935" s="13"/>
      <c r="AN935" s="13"/>
      <c r="AS935" s="13"/>
    </row>
    <row r="936">
      <c r="E936" s="13"/>
      <c r="J936" s="13"/>
      <c r="O936" s="13"/>
      <c r="T936" s="13"/>
      <c r="Y936" s="13"/>
      <c r="AD936" s="13"/>
      <c r="AI936" s="13"/>
      <c r="AN936" s="13"/>
      <c r="AS936" s="13"/>
    </row>
    <row r="937">
      <c r="E937" s="13"/>
      <c r="J937" s="13"/>
      <c r="O937" s="13"/>
      <c r="T937" s="13"/>
      <c r="Y937" s="13"/>
      <c r="AD937" s="13"/>
      <c r="AI937" s="13"/>
      <c r="AN937" s="13"/>
      <c r="AS937" s="13"/>
    </row>
    <row r="938">
      <c r="E938" s="13"/>
      <c r="J938" s="13"/>
      <c r="O938" s="13"/>
      <c r="T938" s="13"/>
      <c r="Y938" s="13"/>
      <c r="AD938" s="13"/>
      <c r="AI938" s="13"/>
      <c r="AN938" s="13"/>
      <c r="AS938" s="13"/>
    </row>
    <row r="939">
      <c r="E939" s="13"/>
      <c r="J939" s="13"/>
      <c r="O939" s="13"/>
      <c r="T939" s="13"/>
      <c r="Y939" s="13"/>
      <c r="AD939" s="13"/>
      <c r="AI939" s="13"/>
      <c r="AN939" s="13"/>
      <c r="AS939" s="13"/>
    </row>
    <row r="940">
      <c r="E940" s="13"/>
      <c r="J940" s="13"/>
      <c r="O940" s="13"/>
      <c r="T940" s="13"/>
      <c r="Y940" s="13"/>
      <c r="AD940" s="13"/>
      <c r="AI940" s="13"/>
      <c r="AN940" s="13"/>
      <c r="AS940" s="13"/>
    </row>
    <row r="941">
      <c r="E941" s="13"/>
      <c r="J941" s="13"/>
      <c r="O941" s="13"/>
      <c r="T941" s="13"/>
      <c r="Y941" s="13"/>
      <c r="AD941" s="13"/>
      <c r="AI941" s="13"/>
      <c r="AN941" s="13"/>
      <c r="AS941" s="13"/>
    </row>
    <row r="942">
      <c r="E942" s="13"/>
      <c r="J942" s="13"/>
      <c r="O942" s="13"/>
      <c r="T942" s="13"/>
      <c r="Y942" s="13"/>
      <c r="AD942" s="13"/>
      <c r="AI942" s="13"/>
      <c r="AN942" s="13"/>
      <c r="AS942" s="13"/>
    </row>
    <row r="943">
      <c r="E943" s="13"/>
      <c r="J943" s="13"/>
      <c r="O943" s="13"/>
      <c r="T943" s="13"/>
      <c r="Y943" s="13"/>
      <c r="AD943" s="13"/>
      <c r="AI943" s="13"/>
      <c r="AN943" s="13"/>
      <c r="AS943" s="13"/>
    </row>
    <row r="944">
      <c r="E944" s="13"/>
      <c r="J944" s="13"/>
      <c r="O944" s="13"/>
      <c r="T944" s="13"/>
      <c r="Y944" s="13"/>
      <c r="AD944" s="13"/>
      <c r="AI944" s="13"/>
      <c r="AN944" s="13"/>
      <c r="AS944" s="13"/>
    </row>
    <row r="945">
      <c r="E945" s="13"/>
      <c r="J945" s="13"/>
      <c r="O945" s="13"/>
      <c r="T945" s="13"/>
      <c r="Y945" s="13"/>
      <c r="AD945" s="13"/>
      <c r="AI945" s="13"/>
      <c r="AN945" s="13"/>
      <c r="AS945" s="13"/>
    </row>
    <row r="946">
      <c r="E946" s="13"/>
      <c r="J946" s="13"/>
      <c r="O946" s="13"/>
      <c r="T946" s="13"/>
      <c r="Y946" s="13"/>
      <c r="AD946" s="13"/>
      <c r="AI946" s="13"/>
      <c r="AN946" s="13"/>
      <c r="AS946" s="13"/>
    </row>
    <row r="947">
      <c r="E947" s="13"/>
      <c r="J947" s="13"/>
      <c r="O947" s="13"/>
      <c r="T947" s="13"/>
      <c r="Y947" s="13"/>
      <c r="AD947" s="13"/>
      <c r="AI947" s="13"/>
      <c r="AN947" s="13"/>
      <c r="AS947" s="13"/>
    </row>
    <row r="948">
      <c r="E948" s="13"/>
      <c r="J948" s="13"/>
      <c r="O948" s="13"/>
      <c r="T948" s="13"/>
      <c r="Y948" s="13"/>
      <c r="AD948" s="13"/>
      <c r="AI948" s="13"/>
      <c r="AN948" s="13"/>
      <c r="AS948" s="13"/>
    </row>
    <row r="949">
      <c r="E949" s="13"/>
      <c r="J949" s="13"/>
      <c r="O949" s="13"/>
      <c r="T949" s="13"/>
      <c r="Y949" s="13"/>
      <c r="AD949" s="13"/>
      <c r="AI949" s="13"/>
      <c r="AN949" s="13"/>
      <c r="AS949" s="13"/>
    </row>
    <row r="950">
      <c r="E950" s="13"/>
      <c r="J950" s="13"/>
      <c r="O950" s="13"/>
      <c r="T950" s="13"/>
      <c r="Y950" s="13"/>
      <c r="AD950" s="13"/>
      <c r="AI950" s="13"/>
      <c r="AN950" s="13"/>
      <c r="AS950" s="13"/>
    </row>
    <row r="951">
      <c r="E951" s="13"/>
      <c r="J951" s="13"/>
      <c r="O951" s="13"/>
      <c r="T951" s="13"/>
      <c r="Y951" s="13"/>
      <c r="AD951" s="13"/>
      <c r="AI951" s="13"/>
      <c r="AN951" s="13"/>
      <c r="AS951" s="13"/>
    </row>
    <row r="952">
      <c r="E952" s="13"/>
      <c r="J952" s="13"/>
      <c r="O952" s="13"/>
      <c r="T952" s="13"/>
      <c r="Y952" s="13"/>
      <c r="AD952" s="13"/>
      <c r="AI952" s="13"/>
      <c r="AN952" s="13"/>
      <c r="AS952" s="13"/>
    </row>
    <row r="953">
      <c r="E953" s="13"/>
      <c r="J953" s="13"/>
      <c r="O953" s="13"/>
      <c r="T953" s="13"/>
      <c r="Y953" s="13"/>
      <c r="AD953" s="13"/>
      <c r="AI953" s="13"/>
      <c r="AN953" s="13"/>
      <c r="AS953" s="13"/>
    </row>
    <row r="954">
      <c r="E954" s="13"/>
      <c r="J954" s="13"/>
      <c r="O954" s="13"/>
      <c r="T954" s="13"/>
      <c r="Y954" s="13"/>
      <c r="AD954" s="13"/>
      <c r="AI954" s="13"/>
      <c r="AN954" s="13"/>
      <c r="AS954" s="13"/>
    </row>
    <row r="955">
      <c r="E955" s="13"/>
      <c r="J955" s="13"/>
      <c r="O955" s="13"/>
      <c r="T955" s="13"/>
      <c r="Y955" s="13"/>
      <c r="AD955" s="13"/>
      <c r="AI955" s="13"/>
      <c r="AN955" s="13"/>
      <c r="AS955" s="13"/>
    </row>
    <row r="956">
      <c r="E956" s="13"/>
      <c r="J956" s="13"/>
      <c r="O956" s="13"/>
      <c r="T956" s="13"/>
      <c r="Y956" s="13"/>
      <c r="AD956" s="13"/>
      <c r="AI956" s="13"/>
      <c r="AN956" s="13"/>
      <c r="AS956" s="13"/>
    </row>
    <row r="957">
      <c r="E957" s="13"/>
      <c r="J957" s="13"/>
      <c r="O957" s="13"/>
      <c r="T957" s="13"/>
      <c r="Y957" s="13"/>
      <c r="AD957" s="13"/>
      <c r="AI957" s="13"/>
      <c r="AN957" s="13"/>
      <c r="AS957" s="13"/>
    </row>
    <row r="958">
      <c r="E958" s="13"/>
      <c r="J958" s="13"/>
      <c r="O958" s="13"/>
      <c r="T958" s="13"/>
      <c r="Y958" s="13"/>
      <c r="AD958" s="13"/>
      <c r="AI958" s="13"/>
      <c r="AN958" s="13"/>
      <c r="AS958" s="13"/>
    </row>
    <row r="959">
      <c r="E959" s="13"/>
      <c r="J959" s="13"/>
      <c r="O959" s="13"/>
      <c r="T959" s="13"/>
      <c r="Y959" s="13"/>
      <c r="AD959" s="13"/>
      <c r="AI959" s="13"/>
      <c r="AN959" s="13"/>
      <c r="AS959" s="13"/>
    </row>
    <row r="960">
      <c r="E960" s="13"/>
      <c r="J960" s="13"/>
      <c r="O960" s="13"/>
      <c r="T960" s="13"/>
      <c r="Y960" s="13"/>
      <c r="AD960" s="13"/>
      <c r="AI960" s="13"/>
      <c r="AN960" s="13"/>
      <c r="AS960" s="13"/>
    </row>
    <row r="961">
      <c r="E961" s="13"/>
      <c r="J961" s="13"/>
      <c r="O961" s="13"/>
      <c r="T961" s="13"/>
      <c r="Y961" s="13"/>
      <c r="AD961" s="13"/>
      <c r="AI961" s="13"/>
      <c r="AN961" s="13"/>
      <c r="AS961" s="13"/>
    </row>
    <row r="962">
      <c r="E962" s="13"/>
      <c r="J962" s="13"/>
      <c r="O962" s="13"/>
      <c r="T962" s="13"/>
      <c r="Y962" s="13"/>
      <c r="AD962" s="13"/>
      <c r="AI962" s="13"/>
      <c r="AN962" s="13"/>
      <c r="AS962" s="13"/>
    </row>
    <row r="963">
      <c r="E963" s="13"/>
      <c r="J963" s="13"/>
      <c r="O963" s="13"/>
      <c r="T963" s="13"/>
      <c r="Y963" s="13"/>
      <c r="AD963" s="13"/>
      <c r="AI963" s="13"/>
      <c r="AN963" s="13"/>
      <c r="AS963" s="13"/>
    </row>
    <row r="964">
      <c r="E964" s="13"/>
      <c r="J964" s="13"/>
      <c r="O964" s="13"/>
      <c r="T964" s="13"/>
      <c r="Y964" s="13"/>
      <c r="AD964" s="13"/>
      <c r="AI964" s="13"/>
      <c r="AN964" s="13"/>
      <c r="AS964" s="13"/>
    </row>
    <row r="965">
      <c r="E965" s="13"/>
      <c r="J965" s="13"/>
      <c r="O965" s="13"/>
      <c r="T965" s="13"/>
      <c r="Y965" s="13"/>
      <c r="AD965" s="13"/>
      <c r="AI965" s="13"/>
      <c r="AN965" s="13"/>
      <c r="AS965" s="13"/>
    </row>
    <row r="966">
      <c r="E966" s="13"/>
      <c r="J966" s="13"/>
      <c r="O966" s="13"/>
      <c r="T966" s="13"/>
      <c r="Y966" s="13"/>
      <c r="AD966" s="13"/>
      <c r="AI966" s="13"/>
      <c r="AN966" s="13"/>
      <c r="AS966" s="13"/>
    </row>
    <row r="967">
      <c r="E967" s="13"/>
      <c r="J967" s="13"/>
      <c r="O967" s="13"/>
      <c r="T967" s="13"/>
      <c r="Y967" s="13"/>
      <c r="AD967" s="13"/>
      <c r="AI967" s="13"/>
      <c r="AN967" s="13"/>
      <c r="AS967" s="13"/>
    </row>
    <row r="968">
      <c r="E968" s="13"/>
      <c r="J968" s="13"/>
      <c r="O968" s="13"/>
      <c r="T968" s="13"/>
      <c r="Y968" s="13"/>
      <c r="AD968" s="13"/>
      <c r="AI968" s="13"/>
      <c r="AN968" s="13"/>
      <c r="AS968" s="13"/>
    </row>
    <row r="969">
      <c r="E969" s="13"/>
      <c r="J969" s="13"/>
      <c r="O969" s="13"/>
      <c r="T969" s="13"/>
      <c r="Y969" s="13"/>
      <c r="AD969" s="13"/>
      <c r="AI969" s="13"/>
      <c r="AN969" s="13"/>
      <c r="AS969" s="13"/>
    </row>
    <row r="970">
      <c r="E970" s="13"/>
      <c r="J970" s="13"/>
      <c r="O970" s="13"/>
      <c r="T970" s="13"/>
      <c r="Y970" s="13"/>
      <c r="AD970" s="13"/>
      <c r="AI970" s="13"/>
      <c r="AN970" s="13"/>
      <c r="AS970" s="13"/>
    </row>
    <row r="971">
      <c r="E971" s="13"/>
      <c r="J971" s="13"/>
      <c r="O971" s="13"/>
      <c r="T971" s="13"/>
      <c r="Y971" s="13"/>
      <c r="AD971" s="13"/>
      <c r="AI971" s="13"/>
      <c r="AN971" s="13"/>
      <c r="AS971" s="13"/>
    </row>
    <row r="972">
      <c r="E972" s="13"/>
      <c r="J972" s="13"/>
      <c r="O972" s="13"/>
      <c r="T972" s="13"/>
      <c r="Y972" s="13"/>
      <c r="AD972" s="13"/>
      <c r="AI972" s="13"/>
      <c r="AN972" s="13"/>
      <c r="AS972" s="13"/>
    </row>
    <row r="973">
      <c r="E973" s="13"/>
      <c r="J973" s="13"/>
      <c r="O973" s="13"/>
      <c r="T973" s="13"/>
      <c r="Y973" s="13"/>
      <c r="AD973" s="13"/>
      <c r="AI973" s="13"/>
      <c r="AN973" s="13"/>
      <c r="AS973" s="13"/>
    </row>
    <row r="974">
      <c r="E974" s="13"/>
      <c r="J974" s="13"/>
      <c r="O974" s="13"/>
      <c r="T974" s="13"/>
      <c r="Y974" s="13"/>
      <c r="AD974" s="13"/>
      <c r="AI974" s="13"/>
      <c r="AN974" s="13"/>
      <c r="AS974" s="13"/>
    </row>
    <row r="975">
      <c r="E975" s="13"/>
      <c r="J975" s="13"/>
      <c r="O975" s="13"/>
      <c r="T975" s="13"/>
      <c r="Y975" s="13"/>
      <c r="AD975" s="13"/>
      <c r="AI975" s="13"/>
      <c r="AN975" s="13"/>
      <c r="AS975" s="13"/>
    </row>
    <row r="976">
      <c r="E976" s="13"/>
      <c r="J976" s="13"/>
      <c r="O976" s="13"/>
      <c r="T976" s="13"/>
      <c r="Y976" s="13"/>
      <c r="AD976" s="13"/>
      <c r="AI976" s="13"/>
      <c r="AN976" s="13"/>
      <c r="AS976" s="13"/>
    </row>
    <row r="977">
      <c r="E977" s="13"/>
      <c r="J977" s="13"/>
      <c r="O977" s="13"/>
      <c r="T977" s="13"/>
      <c r="Y977" s="13"/>
      <c r="AD977" s="13"/>
      <c r="AI977" s="13"/>
      <c r="AN977" s="13"/>
      <c r="AS977" s="13"/>
    </row>
    <row r="978">
      <c r="E978" s="13"/>
      <c r="J978" s="13"/>
      <c r="O978" s="13"/>
      <c r="T978" s="13"/>
      <c r="Y978" s="13"/>
      <c r="AD978" s="13"/>
      <c r="AI978" s="13"/>
      <c r="AN978" s="13"/>
      <c r="AS978" s="13"/>
    </row>
    <row r="979">
      <c r="E979" s="13"/>
      <c r="J979" s="13"/>
      <c r="O979" s="13"/>
      <c r="T979" s="13"/>
      <c r="Y979" s="13"/>
      <c r="AD979" s="13"/>
      <c r="AI979" s="13"/>
      <c r="AN979" s="13"/>
      <c r="AS979" s="13"/>
    </row>
    <row r="980">
      <c r="E980" s="13"/>
      <c r="J980" s="13"/>
      <c r="O980" s="13"/>
      <c r="T980" s="13"/>
      <c r="Y980" s="13"/>
      <c r="AD980" s="13"/>
      <c r="AI980" s="13"/>
      <c r="AN980" s="13"/>
      <c r="AS980" s="13"/>
    </row>
    <row r="981">
      <c r="E981" s="13"/>
      <c r="J981" s="13"/>
      <c r="O981" s="13"/>
      <c r="T981" s="13"/>
      <c r="Y981" s="13"/>
      <c r="AD981" s="13"/>
      <c r="AI981" s="13"/>
      <c r="AN981" s="13"/>
      <c r="AS981" s="13"/>
    </row>
    <row r="982">
      <c r="E982" s="13"/>
      <c r="J982" s="13"/>
      <c r="O982" s="13"/>
      <c r="T982" s="13"/>
      <c r="Y982" s="13"/>
      <c r="AD982" s="13"/>
      <c r="AI982" s="13"/>
      <c r="AN982" s="13"/>
      <c r="AS982" s="13"/>
    </row>
    <row r="983">
      <c r="E983" s="13"/>
      <c r="J983" s="13"/>
      <c r="O983" s="13"/>
      <c r="T983" s="13"/>
      <c r="Y983" s="13"/>
      <c r="AD983" s="13"/>
      <c r="AI983" s="13"/>
      <c r="AN983" s="13"/>
      <c r="AS983" s="13"/>
    </row>
    <row r="984">
      <c r="E984" s="13"/>
      <c r="J984" s="13"/>
      <c r="O984" s="13"/>
      <c r="T984" s="13"/>
      <c r="Y984" s="13"/>
      <c r="AD984" s="13"/>
      <c r="AI984" s="13"/>
      <c r="AN984" s="13"/>
      <c r="AS984" s="13"/>
    </row>
    <row r="985">
      <c r="E985" s="13"/>
      <c r="J985" s="13"/>
      <c r="O985" s="13"/>
      <c r="T985" s="13"/>
      <c r="Y985" s="13"/>
      <c r="AD985" s="13"/>
      <c r="AI985" s="13"/>
      <c r="AN985" s="13"/>
      <c r="AS985" s="13"/>
    </row>
    <row r="986">
      <c r="E986" s="13"/>
      <c r="J986" s="13"/>
      <c r="O986" s="13"/>
      <c r="T986" s="13"/>
      <c r="Y986" s="13"/>
      <c r="AD986" s="13"/>
      <c r="AI986" s="13"/>
      <c r="AN986" s="13"/>
      <c r="AS986" s="13"/>
    </row>
    <row r="987">
      <c r="E987" s="13"/>
      <c r="J987" s="13"/>
      <c r="O987" s="13"/>
      <c r="T987" s="13"/>
      <c r="Y987" s="13"/>
      <c r="AD987" s="13"/>
      <c r="AI987" s="13"/>
      <c r="AN987" s="13"/>
      <c r="AS987" s="13"/>
    </row>
    <row r="988">
      <c r="E988" s="13"/>
      <c r="J988" s="13"/>
      <c r="O988" s="13"/>
      <c r="T988" s="13"/>
      <c r="Y988" s="13"/>
      <c r="AD988" s="13"/>
      <c r="AI988" s="13"/>
      <c r="AN988" s="13"/>
      <c r="AS988" s="13"/>
    </row>
    <row r="989">
      <c r="E989" s="13"/>
      <c r="J989" s="13"/>
      <c r="O989" s="13"/>
      <c r="T989" s="13"/>
      <c r="Y989" s="13"/>
      <c r="AD989" s="13"/>
      <c r="AI989" s="13"/>
      <c r="AN989" s="13"/>
      <c r="AS989" s="13"/>
    </row>
    <row r="990">
      <c r="E990" s="13"/>
      <c r="J990" s="13"/>
      <c r="O990" s="13"/>
      <c r="T990" s="13"/>
      <c r="Y990" s="13"/>
      <c r="AD990" s="13"/>
      <c r="AI990" s="13"/>
      <c r="AN990" s="13"/>
      <c r="AS990" s="13"/>
    </row>
    <row r="991">
      <c r="E991" s="13"/>
      <c r="J991" s="13"/>
      <c r="O991" s="13"/>
      <c r="T991" s="13"/>
      <c r="Y991" s="13"/>
      <c r="AD991" s="13"/>
      <c r="AI991" s="13"/>
      <c r="AN991" s="13"/>
      <c r="AS991" s="13"/>
    </row>
    <row r="992">
      <c r="E992" s="13"/>
      <c r="J992" s="13"/>
      <c r="O992" s="13"/>
      <c r="T992" s="13"/>
      <c r="Y992" s="13"/>
      <c r="AD992" s="13"/>
      <c r="AI992" s="13"/>
      <c r="AN992" s="13"/>
      <c r="AS992" s="13"/>
    </row>
    <row r="993">
      <c r="E993" s="13"/>
      <c r="J993" s="13"/>
      <c r="O993" s="13"/>
      <c r="T993" s="13"/>
      <c r="Y993" s="13"/>
      <c r="AD993" s="13"/>
      <c r="AI993" s="13"/>
      <c r="AN993" s="13"/>
      <c r="AS993" s="13"/>
    </row>
    <row r="994">
      <c r="E994" s="13"/>
      <c r="J994" s="13"/>
      <c r="O994" s="13"/>
      <c r="T994" s="13"/>
      <c r="Y994" s="13"/>
      <c r="AD994" s="13"/>
      <c r="AI994" s="13"/>
      <c r="AN994" s="13"/>
      <c r="AS994" s="13"/>
    </row>
    <row r="995">
      <c r="E995" s="13"/>
      <c r="J995" s="13"/>
      <c r="O995" s="13"/>
      <c r="T995" s="13"/>
      <c r="Y995" s="13"/>
      <c r="AD995" s="13"/>
      <c r="AI995" s="13"/>
      <c r="AN995" s="13"/>
      <c r="AS995" s="13"/>
    </row>
    <row r="996">
      <c r="E996" s="13"/>
      <c r="J996" s="13"/>
      <c r="O996" s="13"/>
      <c r="T996" s="13"/>
      <c r="Y996" s="13"/>
      <c r="AD996" s="13"/>
      <c r="AI996" s="13"/>
      <c r="AN996" s="13"/>
      <c r="AS996" s="13"/>
    </row>
    <row r="997">
      <c r="E997" s="13"/>
      <c r="J997" s="13"/>
      <c r="O997" s="13"/>
      <c r="T997" s="13"/>
      <c r="Y997" s="13"/>
      <c r="AD997" s="13"/>
      <c r="AI997" s="13"/>
      <c r="AN997" s="13"/>
      <c r="AS997" s="13"/>
    </row>
    <row r="998">
      <c r="E998" s="13"/>
      <c r="J998" s="13"/>
      <c r="O998" s="13"/>
      <c r="T998" s="13"/>
      <c r="Y998" s="13"/>
      <c r="AD998" s="13"/>
      <c r="AI998" s="13"/>
      <c r="AN998" s="13"/>
      <c r="AS998" s="13"/>
    </row>
    <row r="999">
      <c r="E999" s="13"/>
      <c r="J999" s="13"/>
      <c r="O999" s="13"/>
      <c r="T999" s="13"/>
      <c r="Y999" s="13"/>
      <c r="AD999" s="13"/>
      <c r="AI999" s="13"/>
      <c r="AN999" s="13"/>
      <c r="AS999" s="13"/>
    </row>
    <row r="1000">
      <c r="E1000" s="13"/>
      <c r="J1000" s="13"/>
      <c r="O1000" s="13"/>
      <c r="T1000" s="13"/>
      <c r="Y1000" s="13"/>
      <c r="AD1000" s="13"/>
      <c r="AI1000" s="13"/>
      <c r="AN1000" s="13"/>
      <c r="AS1000" s="13"/>
    </row>
    <row r="1001">
      <c r="E1001" s="13"/>
      <c r="J1001" s="13"/>
      <c r="O1001" s="13"/>
      <c r="T1001" s="13"/>
      <c r="Y1001" s="13"/>
      <c r="AD1001" s="13"/>
      <c r="AI1001" s="13"/>
      <c r="AN1001" s="13"/>
      <c r="AS1001" s="1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