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23" sheetId="1" r:id="rId4"/>
  </sheets>
  <definedNames/>
  <calcPr/>
</workbook>
</file>

<file path=xl/sharedStrings.xml><?xml version="1.0" encoding="utf-8"?>
<sst xmlns="http://schemas.openxmlformats.org/spreadsheetml/2006/main" count="624" uniqueCount="106">
  <si>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</si>
  <si>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</si>
  <si>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</si>
  <si>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</si>
  <si>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</si>
  <si>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</si>
  <si>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</si>
  <si>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</si>
  <si>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</si>
  <si>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</si>
  <si>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</si>
  <si>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</si>
  <si>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</si>
  <si>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ㄹ'</t>
  </si>
  <si>
    <t>2021-08-25T11:15:17.000Z</t>
  </si>
  <si>
    <t>ㄱ'</t>
  </si>
  <si>
    <t>2021-08-25T11:28:38.000Z</t>
  </si>
  <si>
    <t>2021-08-25T11:41:35.000Z</t>
  </si>
  <si>
    <t>ㅅ'</t>
  </si>
  <si>
    <t>2021-08-25T12:46:28.000Z</t>
  </si>
  <si>
    <t>2021-08-25T13:02:13.000Z</t>
  </si>
  <si>
    <t>2021-08-25T13:23:04.000Z</t>
  </si>
  <si>
    <t>ㅌ'</t>
  </si>
  <si>
    <t>2021-08-25T14:56:57.000Z</t>
  </si>
  <si>
    <t>ㄷ'</t>
  </si>
  <si>
    <t>2021-08-25T15:15:20.000Z</t>
  </si>
  <si>
    <t>ㅃ'</t>
  </si>
  <si>
    <t>2021-08-25T15:25:53.000Z</t>
  </si>
  <si>
    <t>ㅏ'</t>
  </si>
  <si>
    <t>2021-08-25T11:15:18.000Z</t>
  </si>
  <si>
    <t>ㅗ'</t>
  </si>
  <si>
    <t>ㅜ'</t>
  </si>
  <si>
    <t>ㅡ'</t>
  </si>
  <si>
    <t>ㅁ'</t>
  </si>
  <si>
    <t>ㅇ'</t>
  </si>
  <si>
    <t>ㅕ'</t>
  </si>
  <si>
    <t>ㅣ'</t>
  </si>
  <si>
    <t>ㅠ'</t>
  </si>
  <si>
    <t>ㅐ'</t>
  </si>
  <si>
    <t>2021-08-25T15:26:07.000Z</t>
  </si>
  <si>
    <t>ㄴ'</t>
  </si>
  <si>
    <t>2021-08-25T11:29:02.000Z</t>
  </si>
  <si>
    <t>ㅂ'</t>
  </si>
  <si>
    <t>2021-08-25T12:46:48.000Z</t>
  </si>
  <si>
    <t>ㅊ'</t>
  </si>
  <si>
    <t>2021-08-25T13:23:15.000Z</t>
  </si>
  <si>
    <t>2021-08-25T14:57:10.000Z</t>
  </si>
  <si>
    <t>2021-08-25T11:15:34.000Z</t>
  </si>
  <si>
    <t>2021-08-25T11:41:48.000Z</t>
  </si>
  <si>
    <t>2021-08-25T13:02:35.000Z</t>
  </si>
  <si>
    <t>ㅓ'</t>
  </si>
  <si>
    <t>2021-08-25T15:15:23.000Z</t>
  </si>
  <si>
    <t>ㅚ'</t>
  </si>
  <si>
    <t>ㅈ'</t>
  </si>
  <si>
    <t>2021-08-25T15:15:40.000Z</t>
  </si>
  <si>
    <t>2021-08-25T15:26:08.000Z</t>
  </si>
  <si>
    <t>2021-08-25T11:29:03.000Z</t>
  </si>
  <si>
    <t>2021-08-25T12:46:49.000Z</t>
  </si>
  <si>
    <t>2021-08-25T14:57:11.000Z</t>
  </si>
  <si>
    <t>2021-08-25T11:15:35.000Z</t>
  </si>
  <si>
    <t>2021-08-25T13:23:16.000Z</t>
  </si>
  <si>
    <t>ㅝ'</t>
  </si>
  <si>
    <t>2021-08-25T11:41:49.000Z</t>
  </si>
  <si>
    <t>2021-08-25T14:57:12.000Z</t>
  </si>
  <si>
    <t>4'</t>
  </si>
  <si>
    <t>2021-08-25T12:46:57.000Z</t>
  </si>
  <si>
    <t>2021-08-25T13:02:36.000Z</t>
  </si>
  <si>
    <t>2021-08-25T14:57:15.000Z</t>
  </si>
  <si>
    <t>2021-08-25T15:15:41.000Z</t>
  </si>
  <si>
    <t>2021-08-25T15:26:12.000Z</t>
  </si>
  <si>
    <t>5'</t>
  </si>
  <si>
    <t>2021-08-25T11:15:39.000Z</t>
  </si>
  <si>
    <t>2021-08-25T11:29:07.000Z</t>
  </si>
  <si>
    <t>2021-08-25T11:41:52.000Z</t>
  </si>
  <si>
    <t>.'</t>
  </si>
  <si>
    <t>2021-08-25T12:46:58.000Z</t>
  </si>
  <si>
    <t>1'</t>
  </si>
  <si>
    <t>2021-08-25T13:02:41.000Z</t>
  </si>
  <si>
    <t>3'</t>
  </si>
  <si>
    <t>2021-08-25T15:15:42.000Z</t>
  </si>
  <si>
    <t>2'</t>
  </si>
  <si>
    <t>0'</t>
  </si>
  <si>
    <t>2021-08-25T11:15:40.000Z</t>
  </si>
  <si>
    <t>6'</t>
  </si>
  <si>
    <t>2021-08-25T11:41:53.000Z</t>
  </si>
  <si>
    <t>2021-08-25T13:02:42.000Z</t>
  </si>
  <si>
    <t>2021-08-25T13:02:43.000Z</t>
  </si>
  <si>
    <t>2021-08-25T15:15:43.000Z</t>
  </si>
  <si>
    <t>2021-08-25T13:23:17.000Z</t>
  </si>
  <si>
    <t>2021-08-25T15:15:44.000Z</t>
  </si>
  <si>
    <t>2021-08-25T15:15:45.000Z</t>
  </si>
  <si>
    <t>2021-08-25T13:23:18.000Z</t>
  </si>
  <si>
    <t>2021-08-25T15:15:50.000Z</t>
  </si>
  <si>
    <t>2021-08-25T13:23:23.000Z</t>
  </si>
  <si>
    <t>2021-08-25T15:15:51.000Z</t>
  </si>
  <si>
    <t>음식 검색</t>
  </si>
  <si>
    <t>mean</t>
  </si>
  <si>
    <t>std</t>
  </si>
  <si>
    <t>median</t>
  </si>
  <si>
    <t>min</t>
  </si>
  <si>
    <t>max</t>
  </si>
  <si>
    <t>총 걸린 시간</t>
  </si>
  <si>
    <t>count</t>
  </si>
  <si>
    <t>backspace count</t>
  </si>
  <si>
    <t>사람이름</t>
  </si>
  <si>
    <t>평점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</si>
</sst>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&quot;맑은 고딕&quot;"/>
    </font>
    <font>
      <color rgb="FFFF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quotePrefix="1" borderId="0" fillId="0" fontId="2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6" fontId="1" numFmtId="0" xfId="0" applyAlignment="1" applyBorder="1" applyFill="1" applyFont="1">
      <alignment vertical="bottom"/>
    </xf>
    <xf borderId="1" fillId="6" fontId="1" numFmtId="0" xfId="0" applyAlignment="1" applyBorder="1" applyFont="1">
      <alignment horizontal="center" vertical="bottom"/>
    </xf>
    <xf borderId="4" fillId="6" fontId="1" numFmtId="0" xfId="0" applyAlignment="1" applyBorder="1" applyFont="1">
      <alignment vertical="bottom"/>
    </xf>
    <xf borderId="2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right" vertical="bottom"/>
    </xf>
    <xf borderId="2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1" max="31" width="23.25"/>
  </cols>
  <sheetData>
    <row r="1">
      <c r="A1" s="1" t="s">
        <v>0</v>
      </c>
      <c r="E1" s="1" t="s">
        <v>1</v>
      </c>
      <c r="I1" s="1" t="s">
        <v>2</v>
      </c>
      <c r="M1" s="1" t="s">
        <v>3</v>
      </c>
      <c r="Q1" s="1" t="s">
        <v>4</v>
      </c>
      <c r="U1" s="1" t="s">
        <v>5</v>
      </c>
      <c r="Y1" s="1" t="s">
        <v>6</v>
      </c>
      <c r="AC1" s="1" t="s">
        <v>7</v>
      </c>
      <c r="AG1" s="1" t="s">
        <v>8</v>
      </c>
      <c r="AK1" s="2"/>
      <c r="AL1" s="2"/>
      <c r="AM1" s="2"/>
      <c r="AN1" s="2"/>
      <c r="AO1" s="2"/>
      <c r="AP1" s="2"/>
      <c r="AQ1" s="2"/>
      <c r="AR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9</v>
      </c>
      <c r="F2" s="3" t="s">
        <v>10</v>
      </c>
      <c r="G2" s="4" t="s">
        <v>11</v>
      </c>
      <c r="H2" s="3" t="s">
        <v>12</v>
      </c>
      <c r="I2" s="3" t="s">
        <v>9</v>
      </c>
      <c r="J2" s="3" t="s">
        <v>10</v>
      </c>
      <c r="K2" s="4" t="s">
        <v>11</v>
      </c>
      <c r="L2" s="3" t="s">
        <v>12</v>
      </c>
      <c r="M2" s="3" t="s">
        <v>9</v>
      </c>
      <c r="N2" s="3" t="s">
        <v>10</v>
      </c>
      <c r="O2" s="4" t="s">
        <v>11</v>
      </c>
      <c r="P2" s="3" t="s">
        <v>12</v>
      </c>
      <c r="Q2" s="3" t="s">
        <v>9</v>
      </c>
      <c r="R2" s="3" t="s">
        <v>10</v>
      </c>
      <c r="S2" s="4" t="s">
        <v>11</v>
      </c>
      <c r="T2" s="3" t="s">
        <v>12</v>
      </c>
      <c r="U2" s="3" t="s">
        <v>9</v>
      </c>
      <c r="V2" s="3" t="s">
        <v>10</v>
      </c>
      <c r="W2" s="4" t="s">
        <v>11</v>
      </c>
      <c r="X2" s="3" t="s">
        <v>12</v>
      </c>
      <c r="Y2" s="3" t="s">
        <v>9</v>
      </c>
      <c r="Z2" s="3" t="s">
        <v>10</v>
      </c>
      <c r="AA2" s="4" t="s">
        <v>11</v>
      </c>
      <c r="AB2" s="3" t="s">
        <v>12</v>
      </c>
      <c r="AC2" s="3" t="s">
        <v>9</v>
      </c>
      <c r="AD2" s="3" t="s">
        <v>10</v>
      </c>
      <c r="AE2" s="4" t="s">
        <v>11</v>
      </c>
      <c r="AF2" s="3" t="s">
        <v>12</v>
      </c>
      <c r="AG2" s="3" t="s">
        <v>9</v>
      </c>
      <c r="AH2" s="3" t="s">
        <v>10</v>
      </c>
      <c r="AI2" s="4" t="s">
        <v>11</v>
      </c>
      <c r="AJ2" s="3" t="s">
        <v>12</v>
      </c>
      <c r="AK2" s="2"/>
      <c r="AL2" s="2"/>
      <c r="AM2" s="2"/>
      <c r="AN2" s="2"/>
      <c r="AO2" s="2"/>
      <c r="AP2" s="2"/>
      <c r="AQ2" s="2"/>
      <c r="AR2" s="2"/>
    </row>
    <row r="3">
      <c r="A3" s="5" t="s">
        <v>13</v>
      </c>
      <c r="B3" s="6">
        <v>1871.0</v>
      </c>
      <c r="C3" s="7" t="s">
        <v>14</v>
      </c>
      <c r="D3" s="7">
        <v>1.629890117987E12</v>
      </c>
      <c r="E3" s="5" t="s">
        <v>15</v>
      </c>
      <c r="F3" s="6">
        <v>1547.0</v>
      </c>
      <c r="G3" s="7" t="s">
        <v>16</v>
      </c>
      <c r="H3" s="7">
        <v>1.629890918024E12</v>
      </c>
      <c r="I3" s="5" t="s">
        <v>15</v>
      </c>
      <c r="J3" s="8">
        <v>1276.0</v>
      </c>
      <c r="K3" s="7" t="s">
        <v>17</v>
      </c>
      <c r="L3" s="7">
        <v>1.629891695513E12</v>
      </c>
      <c r="M3" s="5" t="s">
        <v>18</v>
      </c>
      <c r="N3" s="6">
        <v>1719.0</v>
      </c>
      <c r="O3" s="7" t="s">
        <v>19</v>
      </c>
      <c r="P3" s="7">
        <v>1.629895588062E12</v>
      </c>
      <c r="Q3" s="5" t="s">
        <v>18</v>
      </c>
      <c r="R3" s="6">
        <v>1825.0</v>
      </c>
      <c r="S3" s="7" t="s">
        <v>20</v>
      </c>
      <c r="T3" s="7">
        <v>1.629896533182E12</v>
      </c>
      <c r="U3" s="5" t="s">
        <v>15</v>
      </c>
      <c r="V3" s="6">
        <v>1820.0</v>
      </c>
      <c r="W3" s="7" t="s">
        <v>21</v>
      </c>
      <c r="X3" s="7">
        <v>1.62989778411E12</v>
      </c>
      <c r="Y3" s="5" t="s">
        <v>22</v>
      </c>
      <c r="Z3" s="6">
        <v>1726.0</v>
      </c>
      <c r="AA3" s="7" t="s">
        <v>23</v>
      </c>
      <c r="AB3" s="7">
        <v>1.629903417079E12</v>
      </c>
      <c r="AC3" s="5" t="s">
        <v>24</v>
      </c>
      <c r="AD3" s="6">
        <v>1430.0</v>
      </c>
      <c r="AE3" s="7" t="s">
        <v>25</v>
      </c>
      <c r="AF3" s="7">
        <v>1.629904520174E12</v>
      </c>
      <c r="AG3" s="5" t="s">
        <v>26</v>
      </c>
      <c r="AH3" s="6">
        <v>2180.0</v>
      </c>
      <c r="AI3" s="7" t="s">
        <v>27</v>
      </c>
      <c r="AJ3" s="7">
        <v>1.629905153498E12</v>
      </c>
    </row>
    <row r="4">
      <c r="A4" s="5" t="s">
        <v>28</v>
      </c>
      <c r="B4" s="9">
        <v>83.0</v>
      </c>
      <c r="C4" s="7" t="s">
        <v>29</v>
      </c>
      <c r="D4" s="7">
        <v>1.629890118083E12</v>
      </c>
      <c r="E4" s="5" t="s">
        <v>30</v>
      </c>
      <c r="F4" s="9">
        <v>87.0</v>
      </c>
      <c r="G4" s="7" t="s">
        <v>16</v>
      </c>
      <c r="H4" s="7">
        <v>1.629890918106E12</v>
      </c>
      <c r="I4" s="5" t="s">
        <v>31</v>
      </c>
      <c r="J4" s="9">
        <v>78.0</v>
      </c>
      <c r="K4" s="7" t="s">
        <v>17</v>
      </c>
      <c r="L4" s="7">
        <v>1.629891695583E12</v>
      </c>
      <c r="M4" s="5" t="s">
        <v>32</v>
      </c>
      <c r="N4" s="9">
        <v>77.0</v>
      </c>
      <c r="O4" s="7" t="s">
        <v>19</v>
      </c>
      <c r="P4" s="7">
        <v>1.629895588113E12</v>
      </c>
      <c r="Q4" s="5" t="s">
        <v>31</v>
      </c>
      <c r="R4" s="9">
        <v>96.0</v>
      </c>
      <c r="S4" s="7" t="s">
        <v>20</v>
      </c>
      <c r="T4" s="7">
        <v>1.629896533267E12</v>
      </c>
      <c r="U4" s="5" t="s">
        <v>31</v>
      </c>
      <c r="V4" s="9">
        <v>56.0</v>
      </c>
      <c r="W4" s="7" t="s">
        <v>21</v>
      </c>
      <c r="X4" s="7">
        <v>1.629897784153E12</v>
      </c>
      <c r="Y4" s="5" t="s">
        <v>28</v>
      </c>
      <c r="Z4" s="9">
        <v>95.0</v>
      </c>
      <c r="AA4" s="7" t="s">
        <v>23</v>
      </c>
      <c r="AB4" s="7">
        <v>1.629903417166E12</v>
      </c>
      <c r="AC4" s="5" t="s">
        <v>30</v>
      </c>
      <c r="AD4" s="9">
        <v>119.0</v>
      </c>
      <c r="AE4" s="7" t="s">
        <v>25</v>
      </c>
      <c r="AF4" s="7">
        <v>1.629904520292E12</v>
      </c>
      <c r="AG4" s="5" t="s">
        <v>28</v>
      </c>
      <c r="AH4" s="9">
        <v>114.0</v>
      </c>
      <c r="AI4" s="7" t="s">
        <v>27</v>
      </c>
      <c r="AJ4" s="7">
        <v>1.629905153583E12</v>
      </c>
    </row>
    <row r="5">
      <c r="A5" s="5" t="s">
        <v>33</v>
      </c>
      <c r="B5" s="9">
        <v>150.0</v>
      </c>
      <c r="C5" s="7" t="s">
        <v>29</v>
      </c>
      <c r="D5" s="7">
        <v>1.629890118215E12</v>
      </c>
      <c r="E5" s="5" t="s">
        <v>15</v>
      </c>
      <c r="F5" s="9">
        <v>102.0</v>
      </c>
      <c r="G5" s="7" t="s">
        <v>16</v>
      </c>
      <c r="H5" s="7">
        <v>1.629890918203E12</v>
      </c>
      <c r="I5" s="5" t="s">
        <v>13</v>
      </c>
      <c r="J5" s="9">
        <v>75.0</v>
      </c>
      <c r="K5" s="7" t="s">
        <v>17</v>
      </c>
      <c r="L5" s="7">
        <v>1.629891695647E12</v>
      </c>
      <c r="M5" s="5" t="s">
        <v>18</v>
      </c>
      <c r="N5" s="9">
        <v>142.0</v>
      </c>
      <c r="O5" s="7" t="s">
        <v>19</v>
      </c>
      <c r="P5" s="7">
        <v>1.629895588278E12</v>
      </c>
      <c r="Q5" s="5" t="s">
        <v>34</v>
      </c>
      <c r="R5" s="9">
        <v>149.0</v>
      </c>
      <c r="S5" s="7" t="s">
        <v>20</v>
      </c>
      <c r="T5" s="7">
        <v>1.629896533436E12</v>
      </c>
      <c r="U5" s="5" t="s">
        <v>34</v>
      </c>
      <c r="V5" s="9">
        <v>180.0</v>
      </c>
      <c r="W5" s="7" t="s">
        <v>21</v>
      </c>
      <c r="X5" s="7">
        <v>1.629897784334E12</v>
      </c>
      <c r="Y5" s="5" t="s">
        <v>30</v>
      </c>
      <c r="Z5" s="9">
        <v>323.0</v>
      </c>
      <c r="AA5" s="7" t="s">
        <v>23</v>
      </c>
      <c r="AB5" s="7">
        <v>1.629903417497E12</v>
      </c>
      <c r="AC5" s="5" t="s">
        <v>34</v>
      </c>
      <c r="AD5" s="9">
        <v>76.0</v>
      </c>
      <c r="AE5" s="7" t="s">
        <v>25</v>
      </c>
      <c r="AF5" s="7">
        <v>1.629904520359E12</v>
      </c>
      <c r="AG5" s="5" t="s">
        <v>34</v>
      </c>
      <c r="AH5" s="9">
        <v>198.0</v>
      </c>
      <c r="AI5" s="7" t="s">
        <v>27</v>
      </c>
      <c r="AJ5" s="7">
        <v>1.629905153785E12</v>
      </c>
    </row>
    <row r="6">
      <c r="A6" s="5" t="s">
        <v>35</v>
      </c>
      <c r="B6" s="9">
        <v>68.0</v>
      </c>
      <c r="C6" s="7" t="s">
        <v>29</v>
      </c>
      <c r="D6" s="7">
        <v>1.629890118284E12</v>
      </c>
      <c r="E6" s="5" t="s">
        <v>36</v>
      </c>
      <c r="F6" s="9">
        <v>82.0</v>
      </c>
      <c r="G6" s="7" t="s">
        <v>16</v>
      </c>
      <c r="H6" s="7">
        <v>1.629890918286E12</v>
      </c>
      <c r="I6" s="5" t="s">
        <v>36</v>
      </c>
      <c r="J6" s="9">
        <v>229.0</v>
      </c>
      <c r="K6" s="7" t="s">
        <v>17</v>
      </c>
      <c r="L6" s="7">
        <v>1.629891695955E12</v>
      </c>
      <c r="M6" s="5" t="s">
        <v>36</v>
      </c>
      <c r="N6" s="9">
        <v>81.0</v>
      </c>
      <c r="O6" s="7" t="s">
        <v>19</v>
      </c>
      <c r="P6" s="7">
        <v>1.629895588345E12</v>
      </c>
      <c r="Q6" s="5" t="s">
        <v>37</v>
      </c>
      <c r="R6" s="9">
        <v>82.0</v>
      </c>
      <c r="S6" s="7" t="s">
        <v>20</v>
      </c>
      <c r="T6" s="7">
        <v>1.6298965335E12</v>
      </c>
      <c r="U6" s="5" t="s">
        <v>36</v>
      </c>
      <c r="V6" s="9">
        <v>51.0</v>
      </c>
      <c r="W6" s="7" t="s">
        <v>21</v>
      </c>
      <c r="X6" s="7">
        <v>1.629897784385E12</v>
      </c>
      <c r="Y6" s="5" t="s">
        <v>30</v>
      </c>
      <c r="Z6" s="9">
        <v>13.0</v>
      </c>
      <c r="AA6" s="7" t="s">
        <v>23</v>
      </c>
      <c r="AB6" s="7">
        <v>1.629903417503E12</v>
      </c>
      <c r="AC6" s="5" t="s">
        <v>38</v>
      </c>
      <c r="AD6" s="9">
        <v>295.0</v>
      </c>
      <c r="AE6" s="7" t="s">
        <v>25</v>
      </c>
      <c r="AF6" s="7">
        <v>1.629904520673E12</v>
      </c>
      <c r="AG6" s="5" t="s">
        <v>15</v>
      </c>
      <c r="AH6" s="6">
        <v>1228.0</v>
      </c>
      <c r="AI6" s="7" t="s">
        <v>39</v>
      </c>
      <c r="AJ6" s="7">
        <v>1.629905167445E12</v>
      </c>
    </row>
    <row r="7">
      <c r="A7" s="5" t="s">
        <v>40</v>
      </c>
      <c r="B7" s="9">
        <v>121.0</v>
      </c>
      <c r="C7" s="7" t="s">
        <v>29</v>
      </c>
      <c r="D7" s="7">
        <v>1.629890118399E12</v>
      </c>
      <c r="E7" s="5" t="s">
        <v>15</v>
      </c>
      <c r="F7" s="6">
        <v>3814.0</v>
      </c>
      <c r="G7" s="7" t="s">
        <v>41</v>
      </c>
      <c r="H7" s="7">
        <v>1.629890942517E12</v>
      </c>
      <c r="I7" s="5" t="s">
        <v>36</v>
      </c>
      <c r="J7" s="9">
        <v>74.0</v>
      </c>
      <c r="K7" s="7" t="s">
        <v>17</v>
      </c>
      <c r="L7" s="7">
        <v>1.629891695971E12</v>
      </c>
      <c r="M7" s="5" t="s">
        <v>42</v>
      </c>
      <c r="N7" s="6">
        <v>4139.0</v>
      </c>
      <c r="O7" s="7" t="s">
        <v>43</v>
      </c>
      <c r="P7" s="7">
        <v>1.629895608377E12</v>
      </c>
      <c r="Q7" s="5" t="s">
        <v>15</v>
      </c>
      <c r="R7" s="9">
        <v>167.0</v>
      </c>
      <c r="S7" s="7" t="s">
        <v>20</v>
      </c>
      <c r="T7" s="7">
        <v>1.629896533665E12</v>
      </c>
      <c r="U7" s="5" t="s">
        <v>44</v>
      </c>
      <c r="V7" s="6">
        <v>1167.0</v>
      </c>
      <c r="W7" s="7" t="s">
        <v>45</v>
      </c>
      <c r="X7" s="7">
        <v>1.629897795334E12</v>
      </c>
      <c r="Y7" s="5" t="s">
        <v>44</v>
      </c>
      <c r="Z7" s="6">
        <v>1165.0</v>
      </c>
      <c r="AA7" s="7" t="s">
        <v>46</v>
      </c>
      <c r="AB7" s="7">
        <v>1.629903430345E12</v>
      </c>
      <c r="AC7" s="5" t="s">
        <v>38</v>
      </c>
      <c r="AD7" s="9">
        <v>15.0</v>
      </c>
      <c r="AE7" s="7" t="s">
        <v>25</v>
      </c>
      <c r="AF7" s="7">
        <v>1.629904520677E12</v>
      </c>
      <c r="AG7" s="5" t="s">
        <v>36</v>
      </c>
      <c r="AH7" s="9">
        <v>80.0</v>
      </c>
      <c r="AI7" s="7" t="s">
        <v>39</v>
      </c>
      <c r="AJ7" s="7">
        <v>1.629905167529E12</v>
      </c>
    </row>
    <row r="8">
      <c r="A8" s="5" t="s">
        <v>44</v>
      </c>
      <c r="B8" s="6">
        <v>3368.0</v>
      </c>
      <c r="C8" s="7" t="s">
        <v>47</v>
      </c>
      <c r="D8" s="7">
        <v>1.629890134493E12</v>
      </c>
      <c r="E8" s="5" t="s">
        <v>36</v>
      </c>
      <c r="F8" s="9">
        <v>64.0</v>
      </c>
      <c r="G8" s="7" t="s">
        <v>41</v>
      </c>
      <c r="H8" s="7">
        <v>1.629890942565E12</v>
      </c>
      <c r="I8" s="5" t="s">
        <v>30</v>
      </c>
      <c r="J8" s="8">
        <v>1437.0</v>
      </c>
      <c r="K8" s="7" t="s">
        <v>48</v>
      </c>
      <c r="L8" s="7">
        <v>1.629891708404E12</v>
      </c>
      <c r="M8" s="5" t="s">
        <v>28</v>
      </c>
      <c r="N8" s="9">
        <v>63.0</v>
      </c>
      <c r="O8" s="7" t="s">
        <v>43</v>
      </c>
      <c r="P8" s="7">
        <v>1.62989560842E12</v>
      </c>
      <c r="Q8" s="5" t="s">
        <v>15</v>
      </c>
      <c r="R8" s="6">
        <v>1209.0</v>
      </c>
      <c r="S8" s="7" t="s">
        <v>49</v>
      </c>
      <c r="T8" s="7">
        <v>1.629896555231E12</v>
      </c>
      <c r="U8" s="5" t="s">
        <v>50</v>
      </c>
      <c r="V8" s="9">
        <v>94.0</v>
      </c>
      <c r="W8" s="7" t="s">
        <v>45</v>
      </c>
      <c r="X8" s="7">
        <v>1.629897795402E12</v>
      </c>
      <c r="Y8" s="5" t="s">
        <v>30</v>
      </c>
      <c r="Z8" s="9">
        <v>63.0</v>
      </c>
      <c r="AA8" s="7" t="s">
        <v>46</v>
      </c>
      <c r="AB8" s="7">
        <v>1.629903430415E12</v>
      </c>
      <c r="AC8" s="5" t="s">
        <v>34</v>
      </c>
      <c r="AD8" s="9">
        <v>775.0</v>
      </c>
      <c r="AE8" s="7" t="s">
        <v>51</v>
      </c>
      <c r="AF8" s="7">
        <v>1.629904523414E12</v>
      </c>
      <c r="AG8" s="5" t="s">
        <v>33</v>
      </c>
      <c r="AH8" s="9">
        <v>150.0</v>
      </c>
      <c r="AI8" s="7" t="s">
        <v>39</v>
      </c>
      <c r="AJ8" s="7">
        <v>1.629905167668E12</v>
      </c>
    </row>
    <row r="9">
      <c r="A9" s="5" t="s">
        <v>30</v>
      </c>
      <c r="B9" s="9">
        <v>82.0</v>
      </c>
      <c r="C9" s="7" t="s">
        <v>47</v>
      </c>
      <c r="D9" s="7">
        <v>1.629890134573E12</v>
      </c>
      <c r="E9" s="5" t="s">
        <v>33</v>
      </c>
      <c r="F9" s="9">
        <v>142.0</v>
      </c>
      <c r="G9" s="7" t="s">
        <v>41</v>
      </c>
      <c r="H9" s="7">
        <v>1.629890942696E12</v>
      </c>
      <c r="I9" s="5" t="s">
        <v>30</v>
      </c>
      <c r="J9" s="9">
        <v>38.0</v>
      </c>
      <c r="K9" s="7" t="s">
        <v>48</v>
      </c>
      <c r="L9" s="7">
        <v>1.629891708444E12</v>
      </c>
      <c r="M9" s="5" t="s">
        <v>15</v>
      </c>
      <c r="N9" s="9">
        <v>205.0</v>
      </c>
      <c r="O9" s="7" t="s">
        <v>43</v>
      </c>
      <c r="P9" s="7">
        <v>1.629895608607E12</v>
      </c>
      <c r="Q9" s="5" t="s">
        <v>36</v>
      </c>
      <c r="R9" s="9">
        <v>89.0</v>
      </c>
      <c r="S9" s="7" t="s">
        <v>49</v>
      </c>
      <c r="T9" s="7">
        <v>1.629896555329E12</v>
      </c>
      <c r="U9" s="5" t="s">
        <v>36</v>
      </c>
      <c r="V9" s="9">
        <v>223.0</v>
      </c>
      <c r="W9" s="7" t="s">
        <v>45</v>
      </c>
      <c r="X9" s="7">
        <v>1.629897795609E12</v>
      </c>
      <c r="Y9" s="5" t="s">
        <v>52</v>
      </c>
      <c r="Z9" s="9">
        <v>215.0</v>
      </c>
      <c r="AA9" s="7" t="s">
        <v>46</v>
      </c>
      <c r="AB9" s="7">
        <v>1.629903430623E12</v>
      </c>
      <c r="AC9" s="5" t="s">
        <v>22</v>
      </c>
      <c r="AD9" s="9">
        <v>266.0</v>
      </c>
      <c r="AE9" s="7" t="s">
        <v>51</v>
      </c>
      <c r="AF9" s="7">
        <v>1.62990452368E12</v>
      </c>
      <c r="AG9" s="5" t="s">
        <v>53</v>
      </c>
      <c r="AH9" s="9">
        <v>177.0</v>
      </c>
      <c r="AI9" s="7" t="s">
        <v>39</v>
      </c>
      <c r="AJ9" s="7">
        <v>1.629905167831E12</v>
      </c>
    </row>
    <row r="10">
      <c r="A10" s="5" t="s">
        <v>52</v>
      </c>
      <c r="B10" s="9">
        <v>216.0</v>
      </c>
      <c r="C10" s="7" t="s">
        <v>47</v>
      </c>
      <c r="D10" s="7">
        <v>1.629890134752E12</v>
      </c>
      <c r="E10" s="5" t="s">
        <v>53</v>
      </c>
      <c r="F10" s="9">
        <v>154.0</v>
      </c>
      <c r="G10" s="7" t="s">
        <v>41</v>
      </c>
      <c r="H10" s="7">
        <v>1.629890942849E12</v>
      </c>
      <c r="I10" s="5" t="s">
        <v>52</v>
      </c>
      <c r="J10" s="9">
        <v>184.0</v>
      </c>
      <c r="K10" s="7" t="s">
        <v>48</v>
      </c>
      <c r="L10" s="7">
        <v>1.62989170862E12</v>
      </c>
      <c r="M10" s="5" t="s">
        <v>24</v>
      </c>
      <c r="N10" s="9">
        <v>203.0</v>
      </c>
      <c r="O10" s="7" t="s">
        <v>43</v>
      </c>
      <c r="P10" s="7">
        <v>1.629895608804E12</v>
      </c>
      <c r="Q10" s="5" t="s">
        <v>33</v>
      </c>
      <c r="R10" s="9">
        <v>140.0</v>
      </c>
      <c r="S10" s="7" t="s">
        <v>49</v>
      </c>
      <c r="T10" s="7">
        <v>1.629896555451E12</v>
      </c>
      <c r="U10" s="5" t="s">
        <v>34</v>
      </c>
      <c r="V10" s="9">
        <v>40.0</v>
      </c>
      <c r="W10" s="7" t="s">
        <v>45</v>
      </c>
      <c r="X10" s="7">
        <v>1.629897795642E12</v>
      </c>
      <c r="Y10" s="5" t="s">
        <v>34</v>
      </c>
      <c r="Z10" s="9">
        <v>47.0</v>
      </c>
      <c r="AA10" s="7" t="s">
        <v>46</v>
      </c>
      <c r="AB10" s="7">
        <v>1.629903430661E12</v>
      </c>
      <c r="AC10" s="5" t="s">
        <v>38</v>
      </c>
      <c r="AD10" s="9">
        <v>121.0</v>
      </c>
      <c r="AE10" s="7" t="s">
        <v>51</v>
      </c>
      <c r="AF10" s="7">
        <v>1.629904523794E12</v>
      </c>
      <c r="AG10" s="5" t="s">
        <v>36</v>
      </c>
      <c r="AH10" s="9">
        <v>64.0</v>
      </c>
      <c r="AI10" s="7" t="s">
        <v>39</v>
      </c>
      <c r="AJ10" s="7">
        <v>1.629905167914E12</v>
      </c>
    </row>
    <row r="11">
      <c r="A11" s="5" t="s">
        <v>34</v>
      </c>
      <c r="B11" s="9">
        <v>53.0</v>
      </c>
      <c r="C11" s="7" t="s">
        <v>47</v>
      </c>
      <c r="D11" s="7">
        <v>1.629890134804E12</v>
      </c>
      <c r="E11" s="5" t="s">
        <v>36</v>
      </c>
      <c r="F11" s="9">
        <v>49.0</v>
      </c>
      <c r="G11" s="7" t="s">
        <v>41</v>
      </c>
      <c r="H11" s="7">
        <v>1.629890942897E12</v>
      </c>
      <c r="I11" s="5" t="s">
        <v>34</v>
      </c>
      <c r="J11" s="9">
        <v>110.0</v>
      </c>
      <c r="K11" s="7" t="s">
        <v>48</v>
      </c>
      <c r="L11" s="7">
        <v>1.629891708713E12</v>
      </c>
      <c r="M11" s="5" t="s">
        <v>30</v>
      </c>
      <c r="N11" s="9">
        <v>60.0</v>
      </c>
      <c r="O11" s="7" t="s">
        <v>43</v>
      </c>
      <c r="P11" s="7">
        <v>1.629895608871E12</v>
      </c>
      <c r="Q11" s="5" t="s">
        <v>53</v>
      </c>
      <c r="R11" s="9">
        <v>177.0</v>
      </c>
      <c r="S11" s="7" t="s">
        <v>49</v>
      </c>
      <c r="T11" s="7">
        <v>1.629896555621E12</v>
      </c>
      <c r="U11" s="5" t="s">
        <v>37</v>
      </c>
      <c r="V11" s="9">
        <v>151.0</v>
      </c>
      <c r="W11" s="7" t="s">
        <v>45</v>
      </c>
      <c r="X11" s="7">
        <v>1.6298977958E12</v>
      </c>
      <c r="Y11" s="5" t="s">
        <v>37</v>
      </c>
      <c r="Z11" s="9">
        <v>153.0</v>
      </c>
      <c r="AA11" s="7" t="s">
        <v>46</v>
      </c>
      <c r="AB11" s="7">
        <v>1.629903430824E12</v>
      </c>
      <c r="AC11" s="5" t="s">
        <v>44</v>
      </c>
      <c r="AD11" s="6">
        <v>1263.0</v>
      </c>
      <c r="AE11" s="7" t="s">
        <v>54</v>
      </c>
      <c r="AF11" s="7">
        <v>1.629904540084E12</v>
      </c>
      <c r="AG11" s="5" t="s">
        <v>34</v>
      </c>
      <c r="AH11" s="9">
        <v>128.0</v>
      </c>
      <c r="AI11" s="7" t="s">
        <v>55</v>
      </c>
      <c r="AJ11" s="7">
        <v>1.629905168032E12</v>
      </c>
    </row>
    <row r="12">
      <c r="A12" s="5" t="s">
        <v>37</v>
      </c>
      <c r="B12" s="9">
        <v>131.0</v>
      </c>
      <c r="C12" s="7" t="s">
        <v>47</v>
      </c>
      <c r="D12" s="7">
        <v>1.629890134952E12</v>
      </c>
      <c r="E12" s="5" t="s">
        <v>34</v>
      </c>
      <c r="F12" s="9">
        <v>123.0</v>
      </c>
      <c r="G12" s="7" t="s">
        <v>56</v>
      </c>
      <c r="H12" s="7">
        <v>1.629890943018E12</v>
      </c>
      <c r="I12" s="5" t="s">
        <v>37</v>
      </c>
      <c r="J12" s="9">
        <v>108.0</v>
      </c>
      <c r="K12" s="7" t="s">
        <v>48</v>
      </c>
      <c r="L12" s="7">
        <v>1.629891708827E12</v>
      </c>
      <c r="M12" s="5" t="s">
        <v>18</v>
      </c>
      <c r="N12" s="9">
        <v>608.0</v>
      </c>
      <c r="O12" s="7" t="s">
        <v>57</v>
      </c>
      <c r="P12" s="7">
        <v>1.629895609479E12</v>
      </c>
      <c r="Q12" s="5" t="s">
        <v>36</v>
      </c>
      <c r="R12" s="9">
        <v>43.0</v>
      </c>
      <c r="S12" s="7" t="s">
        <v>49</v>
      </c>
      <c r="T12" s="7">
        <v>1.629896555662E12</v>
      </c>
      <c r="U12" s="5" t="s">
        <v>13</v>
      </c>
      <c r="V12" s="9">
        <v>71.0</v>
      </c>
      <c r="W12" s="7" t="s">
        <v>45</v>
      </c>
      <c r="X12" s="7">
        <v>1.629897795884E12</v>
      </c>
      <c r="Y12" s="5" t="s">
        <v>13</v>
      </c>
      <c r="Z12" s="9">
        <v>934.0</v>
      </c>
      <c r="AA12" s="7" t="s">
        <v>58</v>
      </c>
      <c r="AB12" s="7">
        <v>1.629903431755E12</v>
      </c>
      <c r="AC12" s="5" t="s">
        <v>50</v>
      </c>
      <c r="AD12" s="9">
        <v>102.0</v>
      </c>
      <c r="AE12" s="7" t="s">
        <v>54</v>
      </c>
      <c r="AF12" s="7">
        <v>1.62990454017E12</v>
      </c>
      <c r="AG12" s="5" t="s">
        <v>31</v>
      </c>
      <c r="AH12" s="9">
        <v>102.0</v>
      </c>
      <c r="AI12" s="7" t="s">
        <v>55</v>
      </c>
      <c r="AJ12" s="7">
        <v>1.629905168129E12</v>
      </c>
    </row>
    <row r="13">
      <c r="A13" s="5" t="s">
        <v>13</v>
      </c>
      <c r="B13" s="9">
        <v>104.0</v>
      </c>
      <c r="C13" s="7" t="s">
        <v>59</v>
      </c>
      <c r="D13" s="7">
        <v>1.629890135052E12</v>
      </c>
      <c r="E13" s="5" t="s">
        <v>31</v>
      </c>
      <c r="F13" s="9">
        <v>95.0</v>
      </c>
      <c r="G13" s="7" t="s">
        <v>56</v>
      </c>
      <c r="H13" s="7">
        <v>1.629890943116E12</v>
      </c>
      <c r="I13" s="5" t="s">
        <v>13</v>
      </c>
      <c r="J13" s="9">
        <v>110.0</v>
      </c>
      <c r="K13" s="7" t="s">
        <v>48</v>
      </c>
      <c r="L13" s="7">
        <v>1.62989170893E12</v>
      </c>
      <c r="M13" s="5" t="s">
        <v>50</v>
      </c>
      <c r="N13" s="9">
        <v>89.0</v>
      </c>
      <c r="O13" s="7" t="s">
        <v>57</v>
      </c>
      <c r="P13" s="7">
        <v>1.629895609588E12</v>
      </c>
      <c r="Q13" s="5" t="s">
        <v>34</v>
      </c>
      <c r="R13" s="9">
        <v>155.0</v>
      </c>
      <c r="S13" s="7" t="s">
        <v>49</v>
      </c>
      <c r="T13" s="7">
        <v>1.629896555819E12</v>
      </c>
      <c r="U13" s="5" t="s">
        <v>36</v>
      </c>
      <c r="V13" s="9">
        <v>178.0</v>
      </c>
      <c r="W13" s="7" t="s">
        <v>60</v>
      </c>
      <c r="X13" s="7">
        <v>1.629897796042E12</v>
      </c>
      <c r="Y13" s="5" t="s">
        <v>36</v>
      </c>
      <c r="Z13" s="9">
        <v>142.0</v>
      </c>
      <c r="AA13" s="7" t="s">
        <v>58</v>
      </c>
      <c r="AB13" s="7">
        <v>1.629903431887E12</v>
      </c>
      <c r="AC13" s="5" t="s">
        <v>36</v>
      </c>
      <c r="AD13" s="9">
        <v>352.0</v>
      </c>
      <c r="AE13" s="7" t="s">
        <v>54</v>
      </c>
      <c r="AF13" s="7">
        <v>1.629904540509E12</v>
      </c>
      <c r="AG13" s="5" t="s">
        <v>61</v>
      </c>
      <c r="AH13" s="9">
        <v>154.0</v>
      </c>
      <c r="AI13" s="7" t="s">
        <v>55</v>
      </c>
      <c r="AJ13" s="7">
        <v>1.629905168279E12</v>
      </c>
    </row>
    <row r="14">
      <c r="A14" s="5" t="s">
        <v>36</v>
      </c>
      <c r="B14" s="9">
        <v>126.0</v>
      </c>
      <c r="C14" s="7" t="s">
        <v>59</v>
      </c>
      <c r="D14" s="7">
        <v>1.629890135165E12</v>
      </c>
      <c r="E14" s="5" t="s">
        <v>61</v>
      </c>
      <c r="F14" s="9">
        <v>149.0</v>
      </c>
      <c r="G14" s="7" t="s">
        <v>56</v>
      </c>
      <c r="H14" s="7">
        <v>1.629890943264E12</v>
      </c>
      <c r="I14" s="5" t="s">
        <v>36</v>
      </c>
      <c r="J14" s="9">
        <v>110.0</v>
      </c>
      <c r="K14" s="7" t="s">
        <v>62</v>
      </c>
      <c r="L14" s="7">
        <v>1.629891709034E12</v>
      </c>
      <c r="M14" s="5" t="s">
        <v>15</v>
      </c>
      <c r="N14" s="9">
        <v>175.0</v>
      </c>
      <c r="O14" s="7" t="s">
        <v>57</v>
      </c>
      <c r="P14" s="7">
        <v>1.629895609743E12</v>
      </c>
      <c r="Q14" s="5" t="s">
        <v>31</v>
      </c>
      <c r="R14" s="9">
        <v>80.0</v>
      </c>
      <c r="S14" s="7" t="s">
        <v>49</v>
      </c>
      <c r="T14" s="7">
        <v>1.629896555902E12</v>
      </c>
      <c r="U14" s="5" t="s">
        <v>13</v>
      </c>
      <c r="V14" s="9">
        <v>188.0</v>
      </c>
      <c r="W14" s="7" t="s">
        <v>60</v>
      </c>
      <c r="X14" s="7">
        <v>1.629897796242E12</v>
      </c>
      <c r="Y14" s="5" t="s">
        <v>33</v>
      </c>
      <c r="Z14" s="9">
        <v>168.0</v>
      </c>
      <c r="AA14" s="7" t="s">
        <v>63</v>
      </c>
      <c r="AB14" s="7">
        <v>1.629903432064E12</v>
      </c>
      <c r="AC14" s="5" t="s">
        <v>50</v>
      </c>
      <c r="AD14" s="9">
        <v>381.0</v>
      </c>
      <c r="AE14" s="7" t="s">
        <v>54</v>
      </c>
      <c r="AF14" s="7">
        <v>1.629904540886E12</v>
      </c>
      <c r="AG14" s="5" t="s">
        <v>40</v>
      </c>
      <c r="AH14" s="9">
        <v>117.0</v>
      </c>
      <c r="AI14" s="7" t="s">
        <v>55</v>
      </c>
      <c r="AJ14" s="7">
        <v>1.629905168401E12</v>
      </c>
    </row>
    <row r="15">
      <c r="A15" s="5" t="s">
        <v>33</v>
      </c>
      <c r="B15" s="9">
        <v>284.0</v>
      </c>
      <c r="C15" s="7" t="s">
        <v>59</v>
      </c>
      <c r="D15" s="7">
        <v>1.629890135454E12</v>
      </c>
      <c r="E15" s="5" t="s">
        <v>40</v>
      </c>
      <c r="F15" s="9">
        <v>126.0</v>
      </c>
      <c r="G15" s="7" t="s">
        <v>56</v>
      </c>
      <c r="H15" s="7">
        <v>1.629890943388E12</v>
      </c>
      <c r="I15" s="5" t="s">
        <v>33</v>
      </c>
      <c r="J15" s="9">
        <v>184.0</v>
      </c>
      <c r="K15" s="7" t="s">
        <v>62</v>
      </c>
      <c r="L15" s="7">
        <v>1.629891709215E12</v>
      </c>
      <c r="M15" s="5" t="s">
        <v>64</v>
      </c>
      <c r="N15" s="6">
        <v>6601.0</v>
      </c>
      <c r="O15" s="7" t="s">
        <v>65</v>
      </c>
      <c r="P15" s="7">
        <v>1.62989561794E12</v>
      </c>
      <c r="Q15" s="5" t="s">
        <v>61</v>
      </c>
      <c r="R15" s="9">
        <v>160.0</v>
      </c>
      <c r="S15" s="7" t="s">
        <v>66</v>
      </c>
      <c r="T15" s="7">
        <v>1.629896556065E12</v>
      </c>
      <c r="U15" s="5" t="s">
        <v>37</v>
      </c>
      <c r="V15" s="9">
        <v>401.0</v>
      </c>
      <c r="W15" s="7" t="s">
        <v>60</v>
      </c>
      <c r="X15" s="7">
        <v>1.629897796651E12</v>
      </c>
      <c r="Y15" s="5" t="s">
        <v>64</v>
      </c>
      <c r="Z15" s="6">
        <v>2036.0</v>
      </c>
      <c r="AA15" s="7" t="s">
        <v>67</v>
      </c>
      <c r="AB15" s="7">
        <v>1.629903435539E12</v>
      </c>
      <c r="AC15" s="5" t="s">
        <v>44</v>
      </c>
      <c r="AD15" s="9">
        <v>159.0</v>
      </c>
      <c r="AE15" s="7" t="s">
        <v>68</v>
      </c>
      <c r="AF15" s="7">
        <v>1.629904541054E12</v>
      </c>
      <c r="AG15" s="5" t="s">
        <v>64</v>
      </c>
      <c r="AH15" s="6">
        <v>2678.0</v>
      </c>
      <c r="AI15" s="7" t="s">
        <v>69</v>
      </c>
      <c r="AJ15" s="7">
        <v>1.629905172574E12</v>
      </c>
    </row>
    <row r="16">
      <c r="A16" s="5" t="s">
        <v>70</v>
      </c>
      <c r="B16" s="6">
        <v>2099.0</v>
      </c>
      <c r="C16" s="7" t="s">
        <v>71</v>
      </c>
      <c r="D16" s="7">
        <v>1.629890139531E12</v>
      </c>
      <c r="E16" s="5" t="s">
        <v>70</v>
      </c>
      <c r="F16" s="6">
        <v>2048.0</v>
      </c>
      <c r="G16" s="7" t="s">
        <v>72</v>
      </c>
      <c r="H16" s="7">
        <v>1.629890947049E12</v>
      </c>
      <c r="I16" s="5" t="s">
        <v>64</v>
      </c>
      <c r="J16" s="8">
        <v>1874.0</v>
      </c>
      <c r="K16" s="7" t="s">
        <v>73</v>
      </c>
      <c r="L16" s="7">
        <v>1.629891712631E12</v>
      </c>
      <c r="M16" s="5" t="s">
        <v>74</v>
      </c>
      <c r="N16" s="9">
        <v>172.0</v>
      </c>
      <c r="O16" s="7" t="s">
        <v>75</v>
      </c>
      <c r="P16" s="7">
        <v>1.62989561811E12</v>
      </c>
      <c r="Q16" s="5" t="s">
        <v>40</v>
      </c>
      <c r="R16" s="9">
        <v>98.0</v>
      </c>
      <c r="S16" s="7" t="s">
        <v>66</v>
      </c>
      <c r="T16" s="7">
        <v>1.629896556161E12</v>
      </c>
      <c r="U16" s="5" t="s">
        <v>34</v>
      </c>
      <c r="V16" s="9">
        <v>53.0</v>
      </c>
      <c r="W16" s="7" t="s">
        <v>60</v>
      </c>
      <c r="X16" s="7">
        <v>1.629897796702E12</v>
      </c>
      <c r="Y16" s="5" t="s">
        <v>74</v>
      </c>
      <c r="Z16" s="9">
        <v>112.0</v>
      </c>
      <c r="AA16" s="7" t="s">
        <v>67</v>
      </c>
      <c r="AB16" s="7">
        <v>1.629903435667E12</v>
      </c>
      <c r="AC16" s="5" t="s">
        <v>15</v>
      </c>
      <c r="AD16" s="9">
        <v>380.0</v>
      </c>
      <c r="AE16" s="7" t="s">
        <v>68</v>
      </c>
      <c r="AF16" s="7">
        <v>1.629904541432E12</v>
      </c>
      <c r="AG16" s="5" t="s">
        <v>74</v>
      </c>
      <c r="AH16" s="9">
        <v>122.0</v>
      </c>
      <c r="AI16" s="7" t="s">
        <v>69</v>
      </c>
      <c r="AJ16" s="7">
        <v>1.62990517271E12</v>
      </c>
    </row>
    <row r="17">
      <c r="A17" s="5" t="s">
        <v>74</v>
      </c>
      <c r="B17" s="9">
        <v>382.0</v>
      </c>
      <c r="C17" s="7" t="s">
        <v>71</v>
      </c>
      <c r="D17" s="7">
        <v>1.629890139897E12</v>
      </c>
      <c r="E17" s="5" t="s">
        <v>74</v>
      </c>
      <c r="F17" s="9">
        <v>102.0</v>
      </c>
      <c r="G17" s="7" t="s">
        <v>72</v>
      </c>
      <c r="H17" s="7">
        <v>1.629890947158E12</v>
      </c>
      <c r="I17" s="5" t="s">
        <v>74</v>
      </c>
      <c r="J17" s="9">
        <v>135.0</v>
      </c>
      <c r="K17" s="7" t="s">
        <v>73</v>
      </c>
      <c r="L17" s="7">
        <v>1.629891712775E12</v>
      </c>
      <c r="M17" s="5" t="s">
        <v>76</v>
      </c>
      <c r="N17" s="9">
        <v>175.0</v>
      </c>
      <c r="O17" s="7" t="s">
        <v>75</v>
      </c>
      <c r="P17" s="7">
        <v>1.629895618289E12</v>
      </c>
      <c r="Q17" s="5" t="s">
        <v>70</v>
      </c>
      <c r="R17" s="6">
        <v>3388.0</v>
      </c>
      <c r="S17" s="7" t="s">
        <v>77</v>
      </c>
      <c r="T17" s="7">
        <v>1.629896561473E12</v>
      </c>
      <c r="U17" s="5" t="s">
        <v>36</v>
      </c>
      <c r="V17" s="9">
        <v>51.0</v>
      </c>
      <c r="W17" s="7" t="s">
        <v>60</v>
      </c>
      <c r="X17" s="7">
        <v>1.629897796751E12</v>
      </c>
      <c r="Y17" s="5" t="s">
        <v>78</v>
      </c>
      <c r="Z17" s="9">
        <v>182.0</v>
      </c>
      <c r="AA17" s="7" t="s">
        <v>67</v>
      </c>
      <c r="AB17" s="7">
        <v>1.629903435827E12</v>
      </c>
      <c r="AC17" s="5" t="s">
        <v>15</v>
      </c>
      <c r="AD17" s="9">
        <v>879.0</v>
      </c>
      <c r="AE17" s="7" t="s">
        <v>79</v>
      </c>
      <c r="AF17" s="7">
        <v>1.629904542327E12</v>
      </c>
      <c r="AG17" s="5" t="s">
        <v>80</v>
      </c>
      <c r="AH17" s="9">
        <v>172.0</v>
      </c>
      <c r="AI17" s="7" t="s">
        <v>69</v>
      </c>
      <c r="AJ17" s="7">
        <v>1.62990517285E12</v>
      </c>
    </row>
    <row r="18">
      <c r="A18" s="5" t="s">
        <v>81</v>
      </c>
      <c r="B18" s="9">
        <v>652.0</v>
      </c>
      <c r="C18" s="7" t="s">
        <v>82</v>
      </c>
      <c r="D18" s="7">
        <v>1.629890140545E12</v>
      </c>
      <c r="E18" s="5" t="s">
        <v>81</v>
      </c>
      <c r="F18" s="9">
        <v>789.0</v>
      </c>
      <c r="G18" s="7" t="s">
        <v>72</v>
      </c>
      <c r="H18" s="7">
        <v>1.629890947922E12</v>
      </c>
      <c r="I18" s="5" t="s">
        <v>83</v>
      </c>
      <c r="J18" s="9">
        <v>372.0</v>
      </c>
      <c r="K18" s="7" t="s">
        <v>84</v>
      </c>
      <c r="L18" s="7">
        <v>1.629891713124E12</v>
      </c>
      <c r="Q18" s="5" t="s">
        <v>36</v>
      </c>
      <c r="R18" s="9">
        <v>765.0</v>
      </c>
      <c r="S18" s="7" t="s">
        <v>85</v>
      </c>
      <c r="T18" s="7">
        <v>1.629896562254E12</v>
      </c>
      <c r="U18" s="5" t="s">
        <v>50</v>
      </c>
      <c r="V18" s="9">
        <v>52.0</v>
      </c>
      <c r="W18" s="7" t="s">
        <v>60</v>
      </c>
      <c r="X18" s="7">
        <v>1.62989779679E12</v>
      </c>
      <c r="AC18" s="5" t="s">
        <v>15</v>
      </c>
      <c r="AD18" s="9">
        <v>468.0</v>
      </c>
      <c r="AE18" s="7" t="s">
        <v>79</v>
      </c>
      <c r="AF18" s="7">
        <v>1.629904542773E12</v>
      </c>
    </row>
    <row r="19">
      <c r="Q19" s="5" t="s">
        <v>70</v>
      </c>
      <c r="R19" s="9">
        <v>833.0</v>
      </c>
      <c r="S19" s="7" t="s">
        <v>86</v>
      </c>
      <c r="T19" s="7">
        <v>1.629896563059E12</v>
      </c>
      <c r="U19" s="5" t="s">
        <v>44</v>
      </c>
      <c r="V19" s="9">
        <v>52.0</v>
      </c>
      <c r="W19" s="7" t="s">
        <v>60</v>
      </c>
      <c r="X19" s="7">
        <v>1.62989779684E12</v>
      </c>
      <c r="AC19" s="5" t="s">
        <v>42</v>
      </c>
      <c r="AD19" s="9">
        <v>234.0</v>
      </c>
      <c r="AE19" s="7" t="s">
        <v>87</v>
      </c>
      <c r="AF19" s="7">
        <v>1.629904543047E12</v>
      </c>
    </row>
    <row r="20">
      <c r="Q20" s="5" t="s">
        <v>74</v>
      </c>
      <c r="R20" s="9">
        <v>38.0</v>
      </c>
      <c r="S20" s="7" t="s">
        <v>86</v>
      </c>
      <c r="T20" s="7">
        <v>1.629896563134E12</v>
      </c>
      <c r="U20" s="5" t="s">
        <v>15</v>
      </c>
      <c r="V20" s="9">
        <v>50.0</v>
      </c>
      <c r="W20" s="7" t="s">
        <v>60</v>
      </c>
      <c r="X20" s="7">
        <v>1.629897796891E12</v>
      </c>
      <c r="AC20" s="5" t="s">
        <v>28</v>
      </c>
      <c r="AD20" s="9">
        <v>100.0</v>
      </c>
      <c r="AE20" s="7" t="s">
        <v>87</v>
      </c>
      <c r="AF20" s="7">
        <v>1.629904543125E12</v>
      </c>
    </row>
    <row r="21">
      <c r="Q21" s="5" t="s">
        <v>81</v>
      </c>
      <c r="R21" s="9">
        <v>370.0</v>
      </c>
      <c r="S21" s="7" t="s">
        <v>86</v>
      </c>
      <c r="T21" s="7">
        <v>1.629896563474E12</v>
      </c>
      <c r="U21" s="5" t="s">
        <v>44</v>
      </c>
      <c r="V21" s="9">
        <v>361.0</v>
      </c>
      <c r="W21" s="7" t="s">
        <v>88</v>
      </c>
      <c r="X21" s="7">
        <v>1.629897797283E12</v>
      </c>
      <c r="AC21" s="5" t="s">
        <v>15</v>
      </c>
      <c r="AD21" s="9">
        <v>688.0</v>
      </c>
      <c r="AE21" s="7" t="s">
        <v>87</v>
      </c>
      <c r="AF21" s="7">
        <v>1.629904543802E12</v>
      </c>
    </row>
    <row r="22">
      <c r="U22" s="5" t="s">
        <v>30</v>
      </c>
      <c r="V22" s="9">
        <v>138.0</v>
      </c>
      <c r="W22" s="7" t="s">
        <v>88</v>
      </c>
      <c r="X22" s="7">
        <v>1.629897797398E12</v>
      </c>
      <c r="AC22" s="5" t="s">
        <v>24</v>
      </c>
      <c r="AD22" s="9">
        <v>693.0</v>
      </c>
      <c r="AE22" s="7" t="s">
        <v>89</v>
      </c>
      <c r="AF22" s="7">
        <v>1.629904544513E12</v>
      </c>
    </row>
    <row r="23">
      <c r="U23" s="5" t="s">
        <v>52</v>
      </c>
      <c r="V23" s="9">
        <v>228.0</v>
      </c>
      <c r="W23" s="7" t="s">
        <v>88</v>
      </c>
      <c r="X23" s="7">
        <v>1.629897797652E12</v>
      </c>
      <c r="AC23" s="5" t="s">
        <v>30</v>
      </c>
      <c r="AD23" s="9">
        <v>162.0</v>
      </c>
      <c r="AE23" s="7" t="s">
        <v>89</v>
      </c>
      <c r="AF23" s="7">
        <v>1.629904544653E12</v>
      </c>
    </row>
    <row r="24">
      <c r="U24" s="5" t="s">
        <v>34</v>
      </c>
      <c r="V24" s="9">
        <v>66.0</v>
      </c>
      <c r="W24" s="7" t="s">
        <v>88</v>
      </c>
      <c r="X24" s="7">
        <v>1.629897797706E12</v>
      </c>
      <c r="AC24" s="5" t="s">
        <v>18</v>
      </c>
      <c r="AD24" s="9">
        <v>467.0</v>
      </c>
      <c r="AE24" s="7" t="s">
        <v>90</v>
      </c>
      <c r="AF24" s="7">
        <v>1.629904545118E12</v>
      </c>
    </row>
    <row r="25">
      <c r="U25" s="5" t="s">
        <v>37</v>
      </c>
      <c r="V25" s="9">
        <v>209.0</v>
      </c>
      <c r="W25" s="7" t="s">
        <v>88</v>
      </c>
      <c r="X25" s="7">
        <v>1.629897797898E12</v>
      </c>
      <c r="AC25" s="5" t="s">
        <v>50</v>
      </c>
      <c r="AD25" s="9">
        <v>137.0</v>
      </c>
      <c r="AE25" s="7" t="s">
        <v>90</v>
      </c>
      <c r="AF25" s="7">
        <v>1.629904545254E12</v>
      </c>
    </row>
    <row r="26">
      <c r="U26" s="5" t="s">
        <v>13</v>
      </c>
      <c r="V26" s="9">
        <v>126.0</v>
      </c>
      <c r="W26" s="7" t="s">
        <v>91</v>
      </c>
      <c r="X26" s="7">
        <v>1.629897798024E12</v>
      </c>
      <c r="AC26" s="5" t="s">
        <v>15</v>
      </c>
      <c r="AD26" s="9">
        <v>163.0</v>
      </c>
      <c r="AE26" s="7" t="s">
        <v>90</v>
      </c>
      <c r="AF26" s="7">
        <v>1.629904545424E12</v>
      </c>
    </row>
    <row r="27">
      <c r="U27" s="5" t="s">
        <v>36</v>
      </c>
      <c r="V27" s="9">
        <v>141.0</v>
      </c>
      <c r="W27" s="7" t="s">
        <v>91</v>
      </c>
      <c r="X27" s="7">
        <v>1.629897798163E12</v>
      </c>
      <c r="AC27" s="5" t="s">
        <v>64</v>
      </c>
      <c r="AD27" s="6">
        <v>2968.0</v>
      </c>
      <c r="AE27" s="7" t="s">
        <v>92</v>
      </c>
      <c r="AF27" s="7">
        <v>1.629904550792E12</v>
      </c>
    </row>
    <row r="28">
      <c r="U28" s="5" t="s">
        <v>33</v>
      </c>
      <c r="V28" s="9">
        <v>144.0</v>
      </c>
      <c r="W28" s="7" t="s">
        <v>91</v>
      </c>
      <c r="X28" s="7">
        <v>1.629897798311E12</v>
      </c>
      <c r="AC28" s="5" t="s">
        <v>74</v>
      </c>
      <c r="AD28" s="9">
        <v>121.0</v>
      </c>
      <c r="AE28" s="7" t="s">
        <v>92</v>
      </c>
      <c r="AF28" s="7">
        <v>1.629904550918E12</v>
      </c>
    </row>
    <row r="29">
      <c r="U29" s="5" t="s">
        <v>64</v>
      </c>
      <c r="V29" s="6">
        <v>2862.0</v>
      </c>
      <c r="W29" s="7" t="s">
        <v>93</v>
      </c>
      <c r="X29" s="7">
        <v>1.629897803481E12</v>
      </c>
      <c r="AC29" s="5" t="s">
        <v>76</v>
      </c>
      <c r="AD29" s="9">
        <v>139.0</v>
      </c>
      <c r="AE29" s="7" t="s">
        <v>94</v>
      </c>
      <c r="AF29" s="7">
        <v>1.629904551024E12</v>
      </c>
    </row>
    <row r="30">
      <c r="U30" s="5" t="s">
        <v>74</v>
      </c>
      <c r="V30" s="9">
        <v>83.0</v>
      </c>
      <c r="W30" s="7" t="s">
        <v>93</v>
      </c>
      <c r="X30" s="7">
        <v>1.629897803568E12</v>
      </c>
    </row>
    <row r="31">
      <c r="U31" s="5" t="s">
        <v>64</v>
      </c>
      <c r="V31" s="9">
        <v>150.0</v>
      </c>
      <c r="W31" s="7" t="s">
        <v>93</v>
      </c>
      <c r="X31" s="7">
        <v>1.629897803674E12</v>
      </c>
    </row>
    <row r="40">
      <c r="A40" s="2" t="s">
        <v>95</v>
      </c>
      <c r="B40" s="10"/>
      <c r="E40" s="2" t="s">
        <v>95</v>
      </c>
      <c r="F40" s="10"/>
      <c r="I40" s="2" t="s">
        <v>95</v>
      </c>
      <c r="J40" s="10"/>
      <c r="M40" s="2" t="s">
        <v>95</v>
      </c>
      <c r="N40" s="10"/>
      <c r="Q40" s="2" t="s">
        <v>95</v>
      </c>
      <c r="R40" s="10"/>
      <c r="U40" s="2" t="s">
        <v>95</v>
      </c>
      <c r="V40" s="10"/>
      <c r="Y40" s="11" t="s">
        <v>95</v>
      </c>
      <c r="Z40" s="12"/>
      <c r="AC40" s="2" t="s">
        <v>95</v>
      </c>
      <c r="AD40" s="10"/>
      <c r="AG40" s="2" t="s">
        <v>95</v>
      </c>
      <c r="AH40" s="10"/>
    </row>
    <row r="41">
      <c r="A41" s="13" t="s">
        <v>96</v>
      </c>
      <c r="B41" s="14">
        <f> AVERAGE(B4:B7)</f>
        <v>105.5</v>
      </c>
      <c r="E41" s="13" t="s">
        <v>96</v>
      </c>
      <c r="F41" s="14">
        <f> AVERAGE(F4:F6)</f>
        <v>90.33333333</v>
      </c>
      <c r="I41" s="13" t="s">
        <v>96</v>
      </c>
      <c r="J41" s="14">
        <f> AVERAGE(J4:J7)</f>
        <v>114</v>
      </c>
      <c r="M41" s="13" t="s">
        <v>96</v>
      </c>
      <c r="N41" s="14">
        <f> AVERAGE(N4:N6)</f>
        <v>100</v>
      </c>
      <c r="Q41" s="13" t="s">
        <v>96</v>
      </c>
      <c r="R41" s="14">
        <f> AVERAGE(R4:R7)</f>
        <v>123.5</v>
      </c>
      <c r="U41" s="13" t="s">
        <v>96</v>
      </c>
      <c r="V41" s="14">
        <f> AVERAGE(V4:V6)</f>
        <v>95.66666667</v>
      </c>
      <c r="Y41" s="15" t="s">
        <v>96</v>
      </c>
      <c r="Z41" s="16">
        <f> AVERAGE(Z4:Z6)</f>
        <v>143.6666667</v>
      </c>
      <c r="AC41" s="13" t="s">
        <v>96</v>
      </c>
      <c r="AD41" s="14">
        <f> AVERAGE(AD4:AD10)</f>
        <v>238.1428571</v>
      </c>
      <c r="AG41" s="13" t="s">
        <v>96</v>
      </c>
      <c r="AH41" s="14">
        <f> AVERAGE(AH4:AH5)</f>
        <v>156</v>
      </c>
    </row>
    <row r="42">
      <c r="A42" s="13" t="s">
        <v>97</v>
      </c>
      <c r="B42" s="17">
        <f>STDEV(B4:B7)</f>
        <v>37.11693234</v>
      </c>
      <c r="E42" s="13" t="s">
        <v>97</v>
      </c>
      <c r="F42" s="17">
        <f>STDEV(F4:F6)</f>
        <v>10.40833</v>
      </c>
      <c r="I42" s="13" t="s">
        <v>97</v>
      </c>
      <c r="J42" s="17">
        <f>STDEV(J4:J7)</f>
        <v>76.68550493</v>
      </c>
      <c r="M42" s="13" t="s">
        <v>97</v>
      </c>
      <c r="N42" s="17">
        <f>STDEV(N4:N6)</f>
        <v>36.4280112</v>
      </c>
      <c r="Q42" s="13" t="s">
        <v>97</v>
      </c>
      <c r="R42" s="17">
        <f>STDEV(R4:R7)</f>
        <v>40.91047136</v>
      </c>
      <c r="U42" s="13" t="s">
        <v>97</v>
      </c>
      <c r="V42" s="17">
        <f>STDEV(V4:V6)</f>
        <v>73.07758434</v>
      </c>
      <c r="Y42" s="15" t="s">
        <v>97</v>
      </c>
      <c r="Z42" s="18">
        <f>STDEV(Z4:Z6)</f>
        <v>160.6279345</v>
      </c>
      <c r="AC42" s="13" t="s">
        <v>97</v>
      </c>
      <c r="AD42" s="17">
        <f>STDEV(AD4:AD10)</f>
        <v>256.9775792</v>
      </c>
      <c r="AG42" s="13" t="s">
        <v>97</v>
      </c>
      <c r="AH42" s="17">
        <f>STDEV(AH4:AH5)</f>
        <v>59.39696962</v>
      </c>
    </row>
    <row r="43">
      <c r="A43" s="13" t="s">
        <v>98</v>
      </c>
      <c r="B43" s="17">
        <f>MEDIAN(B4:B7)</f>
        <v>102</v>
      </c>
      <c r="E43" s="13" t="s">
        <v>98</v>
      </c>
      <c r="F43" s="17">
        <f>MEDIAN(F4:F6)</f>
        <v>87</v>
      </c>
      <c r="I43" s="13" t="s">
        <v>98</v>
      </c>
      <c r="J43" s="17">
        <f>MEDIAN(J4:J7)</f>
        <v>76.5</v>
      </c>
      <c r="M43" s="13" t="s">
        <v>98</v>
      </c>
      <c r="N43" s="17">
        <f>MEDIAN(N4:N6)</f>
        <v>81</v>
      </c>
      <c r="Q43" s="13" t="s">
        <v>98</v>
      </c>
      <c r="R43" s="17">
        <f>MEDIAN(R4:R7)</f>
        <v>122.5</v>
      </c>
      <c r="U43" s="13" t="s">
        <v>98</v>
      </c>
      <c r="V43" s="17">
        <f>MEDIAN(V4:V6)</f>
        <v>56</v>
      </c>
      <c r="Y43" s="15" t="s">
        <v>98</v>
      </c>
      <c r="Z43" s="18">
        <f>MEDIAN(Z4:Z6)</f>
        <v>95</v>
      </c>
      <c r="AC43" s="13" t="s">
        <v>98</v>
      </c>
      <c r="AD43" s="17">
        <f>MEDIAN(AD4:AD10)</f>
        <v>121</v>
      </c>
      <c r="AG43" s="13" t="s">
        <v>98</v>
      </c>
      <c r="AH43" s="17">
        <f>MEDIAN(AH4:AH5)</f>
        <v>156</v>
      </c>
    </row>
    <row r="44">
      <c r="A44" s="13" t="s">
        <v>99</v>
      </c>
      <c r="B44" s="17">
        <f>min(B4:B7)</f>
        <v>68</v>
      </c>
      <c r="E44" s="13" t="s">
        <v>99</v>
      </c>
      <c r="F44" s="17">
        <f>min(F4:F6)</f>
        <v>82</v>
      </c>
      <c r="I44" s="13" t="s">
        <v>99</v>
      </c>
      <c r="J44" s="17">
        <f>min(J4:J7)</f>
        <v>74</v>
      </c>
      <c r="M44" s="13" t="s">
        <v>99</v>
      </c>
      <c r="N44" s="17">
        <f>min(N4:N6)</f>
        <v>77</v>
      </c>
      <c r="Q44" s="13" t="s">
        <v>99</v>
      </c>
      <c r="R44" s="17">
        <f>min(R4:R7)</f>
        <v>82</v>
      </c>
      <c r="U44" s="13" t="s">
        <v>99</v>
      </c>
      <c r="V44" s="17">
        <f>min(V4:V6)</f>
        <v>51</v>
      </c>
      <c r="Y44" s="15" t="s">
        <v>99</v>
      </c>
      <c r="Z44" s="18">
        <f>min(Z4:Z6)</f>
        <v>13</v>
      </c>
      <c r="AC44" s="13" t="s">
        <v>99</v>
      </c>
      <c r="AD44" s="17">
        <f>min(AD4:AD10)</f>
        <v>15</v>
      </c>
      <c r="AG44" s="13" t="s">
        <v>99</v>
      </c>
      <c r="AH44" s="17">
        <f>min(AH4:AH5)</f>
        <v>114</v>
      </c>
    </row>
    <row r="45">
      <c r="A45" s="13" t="s">
        <v>100</v>
      </c>
      <c r="B45" s="17">
        <f>max(B4:B7)</f>
        <v>150</v>
      </c>
      <c r="E45" s="13" t="s">
        <v>100</v>
      </c>
      <c r="F45" s="17">
        <f>max(F4:F6)</f>
        <v>102</v>
      </c>
      <c r="I45" s="13" t="s">
        <v>100</v>
      </c>
      <c r="J45" s="17">
        <f>max(J4:J7)</f>
        <v>229</v>
      </c>
      <c r="M45" s="13" t="s">
        <v>100</v>
      </c>
      <c r="N45" s="17">
        <f>max(N4:N6)</f>
        <v>142</v>
      </c>
      <c r="Q45" s="13" t="s">
        <v>100</v>
      </c>
      <c r="R45" s="17">
        <f>max(R4:R7)</f>
        <v>167</v>
      </c>
      <c r="U45" s="13" t="s">
        <v>100</v>
      </c>
      <c r="V45" s="17">
        <f>max(V4:V6)</f>
        <v>180</v>
      </c>
      <c r="Y45" s="15" t="s">
        <v>100</v>
      </c>
      <c r="Z45" s="18">
        <f>max(Z4:Z6)</f>
        <v>323</v>
      </c>
      <c r="AC45" s="13" t="s">
        <v>100</v>
      </c>
      <c r="AD45" s="17">
        <f>max(AD4:AD10)</f>
        <v>775</v>
      </c>
      <c r="AG45" s="13" t="s">
        <v>100</v>
      </c>
      <c r="AH45" s="17">
        <f>max(AH4:AH5)</f>
        <v>198</v>
      </c>
    </row>
    <row r="46">
      <c r="A46" s="13" t="s">
        <v>101</v>
      </c>
      <c r="B46" s="17">
        <f>sum(B4:B7)/1000</f>
        <v>0.422</v>
      </c>
      <c r="E46" s="13" t="s">
        <v>101</v>
      </c>
      <c r="F46" s="17">
        <f>sum(F4:F6)/1000</f>
        <v>0.271</v>
      </c>
      <c r="I46" s="13" t="s">
        <v>101</v>
      </c>
      <c r="J46" s="17">
        <f>sum(J4:J7)/1000</f>
        <v>0.456</v>
      </c>
      <c r="M46" s="13" t="s">
        <v>101</v>
      </c>
      <c r="N46" s="17">
        <f>sum(N4:N6)/1000</f>
        <v>0.3</v>
      </c>
      <c r="Q46" s="13" t="s">
        <v>101</v>
      </c>
      <c r="R46" s="17">
        <f>sum(R4:R7)/1000</f>
        <v>0.494</v>
      </c>
      <c r="U46" s="13" t="s">
        <v>101</v>
      </c>
      <c r="V46" s="17">
        <f>sum(V4:V6)/1000</f>
        <v>0.287</v>
      </c>
      <c r="Y46" s="15" t="s">
        <v>101</v>
      </c>
      <c r="Z46" s="18">
        <f>sum(Z4:Z6)/1000</f>
        <v>0.431</v>
      </c>
      <c r="AC46" s="13" t="s">
        <v>101</v>
      </c>
      <c r="AD46" s="17">
        <f>sum(AD4:AD10)/1000</f>
        <v>1.667</v>
      </c>
      <c r="AG46" s="13" t="s">
        <v>101</v>
      </c>
      <c r="AH46" s="17">
        <f>sum(AH4:AH5)/1000</f>
        <v>0.312</v>
      </c>
    </row>
    <row r="47">
      <c r="A47" s="13" t="s">
        <v>102</v>
      </c>
      <c r="B47" s="17">
        <f>COUNTA(B4:B7)+1</f>
        <v>5</v>
      </c>
      <c r="E47" s="13" t="s">
        <v>102</v>
      </c>
      <c r="F47" s="17">
        <f>COUNTA(F4:F6)+1</f>
        <v>4</v>
      </c>
      <c r="I47" s="13" t="s">
        <v>102</v>
      </c>
      <c r="J47" s="17">
        <f>COUNTA(J4:J7)+1</f>
        <v>5</v>
      </c>
      <c r="M47" s="13" t="s">
        <v>102</v>
      </c>
      <c r="N47" s="17">
        <f>COUNTA(N4:N6)+1</f>
        <v>4</v>
      </c>
      <c r="Q47" s="13" t="s">
        <v>102</v>
      </c>
      <c r="R47" s="17">
        <f>COUNTA(R4:R7)+1</f>
        <v>5</v>
      </c>
      <c r="U47" s="13" t="s">
        <v>102</v>
      </c>
      <c r="V47" s="17">
        <f>COUNTA(V4:V6)+1</f>
        <v>4</v>
      </c>
      <c r="Y47" s="15" t="s">
        <v>102</v>
      </c>
      <c r="Z47" s="18">
        <f>COUNTA(Z4:Z6)+1</f>
        <v>4</v>
      </c>
      <c r="AC47" s="13" t="s">
        <v>102</v>
      </c>
      <c r="AD47" s="17">
        <f>COUNTA(AD4:AD10)+1</f>
        <v>8</v>
      </c>
      <c r="AG47" s="13" t="s">
        <v>102</v>
      </c>
      <c r="AH47" s="17">
        <f>COUNTA(AH4:AH5)+1</f>
        <v>3</v>
      </c>
    </row>
    <row r="48">
      <c r="A48" s="10" t="s">
        <v>103</v>
      </c>
      <c r="B48" s="19">
        <f>(B47-5)/2</f>
        <v>0</v>
      </c>
      <c r="E48" s="10" t="s">
        <v>103</v>
      </c>
      <c r="F48" s="20">
        <f>(F47-4)/2</f>
        <v>0</v>
      </c>
      <c r="I48" s="10" t="s">
        <v>103</v>
      </c>
      <c r="J48" s="19">
        <f>(J47-5)/2</f>
        <v>0</v>
      </c>
      <c r="M48" s="10" t="s">
        <v>103</v>
      </c>
      <c r="N48" s="20">
        <f>(N47-4)/2</f>
        <v>0</v>
      </c>
      <c r="Q48" s="10" t="s">
        <v>103</v>
      </c>
      <c r="R48" s="19">
        <f>(R47-5)/2</f>
        <v>0</v>
      </c>
      <c r="U48" s="10" t="s">
        <v>103</v>
      </c>
      <c r="V48" s="20">
        <f>(V47-4)/2</f>
        <v>0</v>
      </c>
      <c r="Y48" s="21" t="s">
        <v>103</v>
      </c>
      <c r="Z48" s="20">
        <f>(Z47-4)/2</f>
        <v>0</v>
      </c>
      <c r="AC48" s="10" t="s">
        <v>103</v>
      </c>
      <c r="AD48" s="19">
        <f>(AD47-5)/2</f>
        <v>1.5</v>
      </c>
      <c r="AE48" s="22">
        <v>1.0</v>
      </c>
      <c r="AF48" s="23">
        <v>2.0</v>
      </c>
      <c r="AG48" s="10" t="s">
        <v>103</v>
      </c>
      <c r="AH48" s="19">
        <f>(AH47-3)/2</f>
        <v>0</v>
      </c>
    </row>
    <row r="49">
      <c r="A49" s="10" t="s">
        <v>104</v>
      </c>
      <c r="B49" s="10"/>
      <c r="E49" s="10" t="s">
        <v>104</v>
      </c>
      <c r="F49" s="10"/>
      <c r="I49" s="10" t="s">
        <v>104</v>
      </c>
      <c r="J49" s="10"/>
      <c r="M49" s="10" t="s">
        <v>104</v>
      </c>
      <c r="N49" s="10"/>
      <c r="Q49" s="10" t="s">
        <v>104</v>
      </c>
      <c r="R49" s="10"/>
      <c r="U49" s="10" t="s">
        <v>104</v>
      </c>
      <c r="V49" s="10"/>
      <c r="Y49" s="21" t="s">
        <v>104</v>
      </c>
      <c r="Z49" s="11"/>
      <c r="AC49" s="10" t="s">
        <v>104</v>
      </c>
      <c r="AD49" s="10"/>
      <c r="AG49" s="10" t="s">
        <v>104</v>
      </c>
      <c r="AH49" s="10"/>
    </row>
    <row r="50">
      <c r="A50" s="13" t="s">
        <v>96</v>
      </c>
      <c r="B50" s="14">
        <f> AVERAGE(B9:B15)</f>
        <v>142.2857143</v>
      </c>
      <c r="E50" s="13" t="s">
        <v>96</v>
      </c>
      <c r="F50" s="14">
        <f> AVERAGE(F8:F15)</f>
        <v>112.75</v>
      </c>
      <c r="I50" s="13" t="s">
        <v>96</v>
      </c>
      <c r="J50" s="14">
        <f> AVERAGE(J9:J15)</f>
        <v>120.5714286</v>
      </c>
      <c r="M50" s="13" t="s">
        <v>96</v>
      </c>
      <c r="N50" s="14">
        <f> AVERAGE(N8:N14)</f>
        <v>200.4285714</v>
      </c>
      <c r="Q50" s="13" t="s">
        <v>96</v>
      </c>
      <c r="R50" s="14">
        <f> AVERAGE(R9:R16)</f>
        <v>117.75</v>
      </c>
      <c r="U50" s="13" t="s">
        <v>96</v>
      </c>
      <c r="V50" s="14">
        <f> AVERAGE(V8:V28)</f>
        <v>143.6666667</v>
      </c>
      <c r="Y50" s="15" t="s">
        <v>96</v>
      </c>
      <c r="Z50" s="16">
        <f> AVERAGE(Z8:Z14)</f>
        <v>246</v>
      </c>
      <c r="AC50" s="13" t="s">
        <v>96</v>
      </c>
      <c r="AD50" s="14">
        <f> AVERAGE(AD12:AD26)</f>
        <v>357.6666667</v>
      </c>
      <c r="AG50" s="13" t="s">
        <v>96</v>
      </c>
      <c r="AH50" s="14">
        <f> AVERAGE(AH7:AH14)</f>
        <v>121.5</v>
      </c>
    </row>
    <row r="51">
      <c r="A51" s="13" t="s">
        <v>97</v>
      </c>
      <c r="B51" s="17">
        <f>STDEV(B9:B15)</f>
        <v>80.60337935</v>
      </c>
      <c r="E51" s="13" t="s">
        <v>97</v>
      </c>
      <c r="F51" s="17">
        <f>STDEV(F8:F15)</f>
        <v>39.47422305</v>
      </c>
      <c r="I51" s="13" t="s">
        <v>97</v>
      </c>
      <c r="J51" s="17">
        <f>STDEV(J9:J15)</f>
        <v>50.59267781</v>
      </c>
      <c r="M51" s="13" t="s">
        <v>97</v>
      </c>
      <c r="N51" s="17">
        <f>STDEV(N8:N14)</f>
        <v>190.5307124</v>
      </c>
      <c r="Q51" s="13" t="s">
        <v>97</v>
      </c>
      <c r="R51" s="17">
        <f>STDEV(R9:R16)</f>
        <v>46.91557767</v>
      </c>
      <c r="U51" s="13" t="s">
        <v>97</v>
      </c>
      <c r="V51" s="17">
        <f>STDEV(V8:V28)</f>
        <v>100.3968791</v>
      </c>
      <c r="Y51" s="15" t="s">
        <v>97</v>
      </c>
      <c r="Z51" s="18">
        <f>STDEV(Z8:Z14)</f>
        <v>309.0156415</v>
      </c>
      <c r="AC51" s="13" t="s">
        <v>97</v>
      </c>
      <c r="AD51" s="17">
        <f>STDEV(AD12:AD26)</f>
        <v>243.4797342</v>
      </c>
      <c r="AG51" s="13" t="s">
        <v>97</v>
      </c>
      <c r="AH51" s="17">
        <f>STDEV(AH7:AH14)</f>
        <v>38.58200913</v>
      </c>
    </row>
    <row r="52">
      <c r="A52" s="13" t="s">
        <v>98</v>
      </c>
      <c r="B52" s="17">
        <f>MEDIAN(B9:B15)</f>
        <v>126</v>
      </c>
      <c r="E52" s="13" t="s">
        <v>98</v>
      </c>
      <c r="F52" s="17">
        <f>MEDIAN(F8:F15)</f>
        <v>124.5</v>
      </c>
      <c r="I52" s="13" t="s">
        <v>98</v>
      </c>
      <c r="J52" s="17">
        <f>MEDIAN(J9:J15)</f>
        <v>110</v>
      </c>
      <c r="M52" s="13" t="s">
        <v>98</v>
      </c>
      <c r="N52" s="17">
        <f>MEDIAN(N8:N14)</f>
        <v>175</v>
      </c>
      <c r="Q52" s="13" t="s">
        <v>98</v>
      </c>
      <c r="R52" s="17">
        <f>MEDIAN(R9:R16)</f>
        <v>119</v>
      </c>
      <c r="U52" s="13" t="s">
        <v>98</v>
      </c>
      <c r="V52" s="17">
        <f>MEDIAN(V8:V28)</f>
        <v>138</v>
      </c>
      <c r="Y52" s="15" t="s">
        <v>98</v>
      </c>
      <c r="Z52" s="18">
        <f>MEDIAN(Z8:Z14)</f>
        <v>153</v>
      </c>
      <c r="AC52" s="13" t="s">
        <v>98</v>
      </c>
      <c r="AD52" s="17">
        <f>MEDIAN(AD12:AD26)</f>
        <v>352</v>
      </c>
      <c r="AG52" s="13" t="s">
        <v>98</v>
      </c>
      <c r="AH52" s="17">
        <f>MEDIAN(AH7:AH14)</f>
        <v>122.5</v>
      </c>
    </row>
    <row r="53">
      <c r="A53" s="13" t="s">
        <v>99</v>
      </c>
      <c r="B53" s="17">
        <f>min(B9:B15)</f>
        <v>53</v>
      </c>
      <c r="E53" s="13" t="s">
        <v>99</v>
      </c>
      <c r="F53" s="17">
        <f>min(F8:F15)</f>
        <v>49</v>
      </c>
      <c r="I53" s="13" t="s">
        <v>99</v>
      </c>
      <c r="J53" s="17">
        <f>min(J9:J15)</f>
        <v>38</v>
      </c>
      <c r="M53" s="13" t="s">
        <v>99</v>
      </c>
      <c r="N53" s="17">
        <f>min(N8:N14)</f>
        <v>60</v>
      </c>
      <c r="Q53" s="13" t="s">
        <v>99</v>
      </c>
      <c r="R53" s="17">
        <f>min(R9:R16)</f>
        <v>43</v>
      </c>
      <c r="U53" s="13" t="s">
        <v>99</v>
      </c>
      <c r="V53" s="17">
        <f>min(V8:V28)</f>
        <v>40</v>
      </c>
      <c r="Y53" s="15" t="s">
        <v>99</v>
      </c>
      <c r="Z53" s="18">
        <f>min(Z8:Z14)</f>
        <v>47</v>
      </c>
      <c r="AC53" s="13" t="s">
        <v>99</v>
      </c>
      <c r="AD53" s="17">
        <f>min(AD12:AD26)</f>
        <v>100</v>
      </c>
      <c r="AG53" s="13" t="s">
        <v>99</v>
      </c>
      <c r="AH53" s="17">
        <f>min(AH7:AH14)</f>
        <v>64</v>
      </c>
    </row>
    <row r="54">
      <c r="A54" s="13" t="s">
        <v>100</v>
      </c>
      <c r="B54" s="17">
        <f>max(B9:B15)</f>
        <v>284</v>
      </c>
      <c r="E54" s="13" t="s">
        <v>100</v>
      </c>
      <c r="F54" s="17">
        <f>max(F8:F15)</f>
        <v>154</v>
      </c>
      <c r="I54" s="13" t="s">
        <v>100</v>
      </c>
      <c r="J54" s="17">
        <f>max(J9:J15)</f>
        <v>184</v>
      </c>
      <c r="M54" s="13" t="s">
        <v>100</v>
      </c>
      <c r="N54" s="17">
        <f>max(N8:N14)</f>
        <v>608</v>
      </c>
      <c r="Q54" s="13" t="s">
        <v>100</v>
      </c>
      <c r="R54" s="17">
        <f>max(R9:R16)</f>
        <v>177</v>
      </c>
      <c r="U54" s="13" t="s">
        <v>100</v>
      </c>
      <c r="V54" s="17">
        <f>max(V8:V28)</f>
        <v>401</v>
      </c>
      <c r="Y54" s="15" t="s">
        <v>100</v>
      </c>
      <c r="Z54" s="18">
        <f>max(Z8:Z14)</f>
        <v>934</v>
      </c>
      <c r="AC54" s="13" t="s">
        <v>100</v>
      </c>
      <c r="AD54" s="17">
        <f>max(AD12:AD26)</f>
        <v>879</v>
      </c>
      <c r="AG54" s="13" t="s">
        <v>100</v>
      </c>
      <c r="AH54" s="17">
        <f>max(AH7:AH14)</f>
        <v>177</v>
      </c>
    </row>
    <row r="55">
      <c r="A55" s="13" t="s">
        <v>101</v>
      </c>
      <c r="B55" s="17">
        <f>sum(B9:B15)/1000</f>
        <v>0.996</v>
      </c>
      <c r="E55" s="13" t="s">
        <v>101</v>
      </c>
      <c r="F55" s="17">
        <f>sum(F8:F15)/1000</f>
        <v>0.902</v>
      </c>
      <c r="I55" s="13" t="s">
        <v>101</v>
      </c>
      <c r="J55" s="17">
        <f>sum(J9:J15)/1000</f>
        <v>0.844</v>
      </c>
      <c r="M55" s="13" t="s">
        <v>101</v>
      </c>
      <c r="N55" s="17">
        <f>sum(N8:N14)/1000</f>
        <v>1.403</v>
      </c>
      <c r="Q55" s="13" t="s">
        <v>101</v>
      </c>
      <c r="R55" s="17">
        <f>sum(R9:R16)/1000</f>
        <v>0.942</v>
      </c>
      <c r="U55" s="13" t="s">
        <v>101</v>
      </c>
      <c r="V55" s="17">
        <f>sum(V8:V28)/1000</f>
        <v>3.017</v>
      </c>
      <c r="Y55" s="15" t="s">
        <v>101</v>
      </c>
      <c r="Z55" s="18">
        <f>sum(Z8:Z14)/1000</f>
        <v>1.722</v>
      </c>
      <c r="AC55" s="13" t="s">
        <v>101</v>
      </c>
      <c r="AD55" s="17">
        <f>sum(AD12:AD26)/1000</f>
        <v>5.365</v>
      </c>
      <c r="AG55" s="13" t="s">
        <v>101</v>
      </c>
      <c r="AH55" s="17">
        <f>sum(AH7:AH14)/1000</f>
        <v>0.972</v>
      </c>
    </row>
    <row r="56">
      <c r="A56" s="13" t="s">
        <v>102</v>
      </c>
      <c r="B56" s="17">
        <f>COUNTA(B9:B15)+1</f>
        <v>8</v>
      </c>
      <c r="E56" s="13" t="s">
        <v>102</v>
      </c>
      <c r="F56" s="17">
        <f>COUNTA(F8:F15)+1</f>
        <v>9</v>
      </c>
      <c r="I56" s="13" t="s">
        <v>102</v>
      </c>
      <c r="J56" s="17">
        <f>COUNTA(J9:J15)+1</f>
        <v>8</v>
      </c>
      <c r="M56" s="13" t="s">
        <v>102</v>
      </c>
      <c r="N56" s="17">
        <f>COUNTA(N8:N14)+1</f>
        <v>8</v>
      </c>
      <c r="Q56" s="13" t="s">
        <v>102</v>
      </c>
      <c r="R56" s="17">
        <f>COUNTA(R9:R16)+1</f>
        <v>9</v>
      </c>
      <c r="U56" s="13" t="s">
        <v>102</v>
      </c>
      <c r="V56" s="17">
        <f>COUNTA(V8:V28)+1</f>
        <v>22</v>
      </c>
      <c r="Y56" s="15" t="s">
        <v>102</v>
      </c>
      <c r="Z56" s="18">
        <f>COUNTA(Z8:Z14)+1</f>
        <v>8</v>
      </c>
      <c r="AC56" s="13" t="s">
        <v>102</v>
      </c>
      <c r="AD56" s="17">
        <f>COUNTA(AD12:AD26)+1</f>
        <v>16</v>
      </c>
      <c r="AG56" s="13" t="s">
        <v>102</v>
      </c>
      <c r="AH56" s="17">
        <f>COUNTA(AH7:AH14)+1</f>
        <v>9</v>
      </c>
    </row>
    <row r="57">
      <c r="A57" s="10" t="s">
        <v>103</v>
      </c>
      <c r="B57" s="19">
        <f>(B56-8)/2</f>
        <v>0</v>
      </c>
      <c r="E57" s="10" t="s">
        <v>103</v>
      </c>
      <c r="F57" s="19">
        <f>(F56-9)/2</f>
        <v>0</v>
      </c>
      <c r="I57" s="10" t="s">
        <v>103</v>
      </c>
      <c r="J57" s="19">
        <f>(J56-8)/2</f>
        <v>0</v>
      </c>
      <c r="M57" s="10" t="s">
        <v>103</v>
      </c>
      <c r="N57" s="19">
        <f>(N56-8)/2</f>
        <v>0</v>
      </c>
      <c r="Q57" s="10" t="s">
        <v>103</v>
      </c>
      <c r="R57" s="19">
        <f>(R56-9)/2</f>
        <v>0</v>
      </c>
      <c r="U57" s="10" t="s">
        <v>103</v>
      </c>
      <c r="V57" s="19">
        <f>(V56-8)/2</f>
        <v>7</v>
      </c>
      <c r="Y57" s="21" t="s">
        <v>103</v>
      </c>
      <c r="Z57" s="20">
        <f>(Z56-8)/2</f>
        <v>0</v>
      </c>
      <c r="AC57" s="10" t="s">
        <v>103</v>
      </c>
      <c r="AD57" s="19">
        <f>(AD56-8)/2</f>
        <v>4</v>
      </c>
      <c r="AG57" s="10" t="s">
        <v>103</v>
      </c>
      <c r="AH57" s="19">
        <f>(AH56-9)/2</f>
        <v>0</v>
      </c>
    </row>
    <row r="58">
      <c r="A58" s="10" t="s">
        <v>105</v>
      </c>
      <c r="B58" s="10"/>
      <c r="E58" s="10" t="s">
        <v>105</v>
      </c>
      <c r="F58" s="10"/>
      <c r="I58" s="10" t="s">
        <v>105</v>
      </c>
      <c r="J58" s="10"/>
      <c r="M58" s="10" t="s">
        <v>105</v>
      </c>
      <c r="N58" s="10"/>
      <c r="Q58" s="10" t="s">
        <v>105</v>
      </c>
      <c r="R58" s="10"/>
      <c r="U58" s="10" t="s">
        <v>105</v>
      </c>
      <c r="V58" s="10"/>
      <c r="Y58" s="21" t="s">
        <v>105</v>
      </c>
      <c r="Z58" s="11"/>
      <c r="AC58" s="10" t="s">
        <v>105</v>
      </c>
      <c r="AD58" s="10"/>
      <c r="AG58" s="21" t="s">
        <v>105</v>
      </c>
      <c r="AH58" s="11"/>
    </row>
    <row r="59">
      <c r="A59" s="13" t="s">
        <v>96</v>
      </c>
      <c r="B59" s="14">
        <f> AVERAGE(B17:B18)</f>
        <v>517</v>
      </c>
      <c r="E59" s="13" t="s">
        <v>96</v>
      </c>
      <c r="F59" s="14">
        <f> AVERAGE(F17:F18)</f>
        <v>445.5</v>
      </c>
      <c r="I59" s="13" t="s">
        <v>96</v>
      </c>
      <c r="J59" s="14">
        <f> AVERAGE(J17:J18)</f>
        <v>253.5</v>
      </c>
      <c r="M59" s="13" t="s">
        <v>96</v>
      </c>
      <c r="N59" s="14">
        <f> AVERAGE(N16:N17)</f>
        <v>173.5</v>
      </c>
      <c r="Q59" s="13" t="s">
        <v>96</v>
      </c>
      <c r="R59" s="14">
        <f> AVERAGE(R18:R21)</f>
        <v>501.5</v>
      </c>
      <c r="U59" s="13" t="s">
        <v>96</v>
      </c>
      <c r="V59" s="14">
        <f> AVERAGE(V30:V31)</f>
        <v>116.5</v>
      </c>
      <c r="Y59" s="15" t="s">
        <v>96</v>
      </c>
      <c r="Z59" s="16">
        <f> AVERAGE(Z16:Z17)</f>
        <v>147</v>
      </c>
      <c r="AC59" s="13" t="s">
        <v>96</v>
      </c>
      <c r="AD59" s="14">
        <f> AVERAGE(AD28:AD29)</f>
        <v>130</v>
      </c>
      <c r="AG59" s="15" t="s">
        <v>96</v>
      </c>
      <c r="AH59" s="16">
        <f> AVERAGE(AH16:AH17)</f>
        <v>147</v>
      </c>
    </row>
    <row r="60">
      <c r="A60" s="13" t="s">
        <v>97</v>
      </c>
      <c r="B60" s="17">
        <f>STDEV(B17:B18)</f>
        <v>190.9188309</v>
      </c>
      <c r="E60" s="13" t="s">
        <v>97</v>
      </c>
      <c r="F60" s="17">
        <f>STDEV(F17:F18)</f>
        <v>485.7823587</v>
      </c>
      <c r="I60" s="13" t="s">
        <v>97</v>
      </c>
      <c r="J60" s="17">
        <f>STDEV(J17:J18)</f>
        <v>167.5843071</v>
      </c>
      <c r="M60" s="13" t="s">
        <v>97</v>
      </c>
      <c r="N60" s="17">
        <f>STDEV(N16:N17)</f>
        <v>2.121320344</v>
      </c>
      <c r="Q60" s="13" t="s">
        <v>97</v>
      </c>
      <c r="R60" s="17">
        <f>STDEV(R18:R21)</f>
        <v>370.3372337</v>
      </c>
      <c r="U60" s="13" t="s">
        <v>97</v>
      </c>
      <c r="V60" s="17">
        <f>STDEV(V30:V31)</f>
        <v>47.37615434</v>
      </c>
      <c r="Y60" s="15" t="s">
        <v>97</v>
      </c>
      <c r="Z60" s="18">
        <f>STDEV(Z16:Z17)</f>
        <v>49.49747468</v>
      </c>
      <c r="AC60" s="13" t="s">
        <v>97</v>
      </c>
      <c r="AD60" s="17">
        <f>STDEV(AD28:AD29)</f>
        <v>12.72792206</v>
      </c>
      <c r="AG60" s="15" t="s">
        <v>97</v>
      </c>
      <c r="AH60" s="18">
        <f>STDEV(AH16:AH17)</f>
        <v>35.35533906</v>
      </c>
    </row>
    <row r="61">
      <c r="A61" s="13" t="s">
        <v>98</v>
      </c>
      <c r="B61" s="17">
        <f>MEDIAN(B17:B18)</f>
        <v>517</v>
      </c>
      <c r="E61" s="13" t="s">
        <v>98</v>
      </c>
      <c r="F61" s="17">
        <f>MEDIAN(F17:F18)</f>
        <v>445.5</v>
      </c>
      <c r="I61" s="13" t="s">
        <v>98</v>
      </c>
      <c r="J61" s="17">
        <f>MEDIAN(J17:J18)</f>
        <v>253.5</v>
      </c>
      <c r="M61" s="13" t="s">
        <v>98</v>
      </c>
      <c r="N61" s="17">
        <f>MEDIAN(N16:N17)</f>
        <v>173.5</v>
      </c>
      <c r="Q61" s="13" t="s">
        <v>98</v>
      </c>
      <c r="R61" s="17">
        <f>MEDIAN(R18:R21)</f>
        <v>567.5</v>
      </c>
      <c r="U61" s="13" t="s">
        <v>98</v>
      </c>
      <c r="V61" s="17">
        <f>MEDIAN(V30:V31)</f>
        <v>116.5</v>
      </c>
      <c r="Y61" s="15" t="s">
        <v>98</v>
      </c>
      <c r="Z61" s="18">
        <f>MEDIAN(Z16:Z17)</f>
        <v>147</v>
      </c>
      <c r="AC61" s="13" t="s">
        <v>98</v>
      </c>
      <c r="AD61" s="17">
        <f>MEDIAN(AD28:AD29)</f>
        <v>130</v>
      </c>
      <c r="AG61" s="15" t="s">
        <v>98</v>
      </c>
      <c r="AH61" s="18">
        <f>MEDIAN(AH16:AH17)</f>
        <v>147</v>
      </c>
    </row>
    <row r="62">
      <c r="A62" s="13" t="s">
        <v>99</v>
      </c>
      <c r="B62" s="17">
        <f>min(B17:B18)</f>
        <v>382</v>
      </c>
      <c r="E62" s="13" t="s">
        <v>99</v>
      </c>
      <c r="F62" s="17">
        <f>min(F17:F18)</f>
        <v>102</v>
      </c>
      <c r="I62" s="13" t="s">
        <v>99</v>
      </c>
      <c r="J62" s="17">
        <f>min(J17:J18)</f>
        <v>135</v>
      </c>
      <c r="M62" s="13" t="s">
        <v>99</v>
      </c>
      <c r="N62" s="17">
        <f>min(N16:N17)</f>
        <v>172</v>
      </c>
      <c r="Q62" s="13" t="s">
        <v>99</v>
      </c>
      <c r="R62" s="17">
        <f>min(R18:R21)</f>
        <v>38</v>
      </c>
      <c r="U62" s="13" t="s">
        <v>99</v>
      </c>
      <c r="V62" s="17">
        <f>min(V30:V31)</f>
        <v>83</v>
      </c>
      <c r="Y62" s="15" t="s">
        <v>99</v>
      </c>
      <c r="Z62" s="18">
        <f>min(Z16:Z17)</f>
        <v>112</v>
      </c>
      <c r="AC62" s="13" t="s">
        <v>99</v>
      </c>
      <c r="AD62" s="17">
        <f>min(AD28:AD29)</f>
        <v>121</v>
      </c>
      <c r="AG62" s="15" t="s">
        <v>99</v>
      </c>
      <c r="AH62" s="18">
        <f>min(AH16:AH17)</f>
        <v>122</v>
      </c>
    </row>
    <row r="63">
      <c r="A63" s="13" t="s">
        <v>100</v>
      </c>
      <c r="B63" s="17">
        <f>max(B17:B18)</f>
        <v>652</v>
      </c>
      <c r="E63" s="13" t="s">
        <v>100</v>
      </c>
      <c r="F63" s="17">
        <f>max(F17:F18)</f>
        <v>789</v>
      </c>
      <c r="I63" s="13" t="s">
        <v>100</v>
      </c>
      <c r="J63" s="17">
        <f>max(J17:J18)</f>
        <v>372</v>
      </c>
      <c r="M63" s="13" t="s">
        <v>100</v>
      </c>
      <c r="N63" s="17">
        <f>max(N16:N17)</f>
        <v>175</v>
      </c>
      <c r="Q63" s="13" t="s">
        <v>100</v>
      </c>
      <c r="R63" s="17">
        <f>max(R18:R21)</f>
        <v>833</v>
      </c>
      <c r="U63" s="13" t="s">
        <v>100</v>
      </c>
      <c r="V63" s="17">
        <f>max(V30:V31)</f>
        <v>150</v>
      </c>
      <c r="Y63" s="15" t="s">
        <v>100</v>
      </c>
      <c r="Z63" s="18">
        <f>max(Z16:Z17)</f>
        <v>182</v>
      </c>
      <c r="AC63" s="13" t="s">
        <v>100</v>
      </c>
      <c r="AD63" s="17">
        <f>max(AD28:AD29)</f>
        <v>139</v>
      </c>
      <c r="AG63" s="15" t="s">
        <v>100</v>
      </c>
      <c r="AH63" s="18">
        <f>max(AH16:AH17)</f>
        <v>172</v>
      </c>
    </row>
    <row r="64">
      <c r="A64" s="13" t="s">
        <v>101</v>
      </c>
      <c r="B64" s="17">
        <f>sum(B17:B18)/1000</f>
        <v>1.034</v>
      </c>
      <c r="E64" s="13" t="s">
        <v>101</v>
      </c>
      <c r="F64" s="17">
        <f>sum(F17:F18)/1000</f>
        <v>0.891</v>
      </c>
      <c r="I64" s="13" t="s">
        <v>101</v>
      </c>
      <c r="J64" s="17">
        <f>sum(J17:J18)/1000</f>
        <v>0.507</v>
      </c>
      <c r="M64" s="13" t="s">
        <v>101</v>
      </c>
      <c r="N64" s="17">
        <f>sum(N16:N17)/1000</f>
        <v>0.347</v>
      </c>
      <c r="Q64" s="13" t="s">
        <v>101</v>
      </c>
      <c r="R64" s="17">
        <f>sum(R18:R21)/1000</f>
        <v>2.006</v>
      </c>
      <c r="U64" s="13" t="s">
        <v>101</v>
      </c>
      <c r="V64" s="17">
        <f>sum(V30:V31)/1000</f>
        <v>0.233</v>
      </c>
      <c r="Y64" s="15" t="s">
        <v>101</v>
      </c>
      <c r="Z64" s="18">
        <f>sum(Z16:Z17)/1000</f>
        <v>0.294</v>
      </c>
      <c r="AC64" s="13" t="s">
        <v>101</v>
      </c>
      <c r="AD64" s="17">
        <f>sum(AD28:AD29)/1000</f>
        <v>0.26</v>
      </c>
      <c r="AG64" s="15" t="s">
        <v>101</v>
      </c>
      <c r="AH64" s="18">
        <f>sum(AH16:AH17)/1000</f>
        <v>0.294</v>
      </c>
    </row>
    <row r="65">
      <c r="A65" s="13" t="s">
        <v>102</v>
      </c>
      <c r="B65" s="17">
        <f>COUNTA(B17:B18)+1</f>
        <v>3</v>
      </c>
      <c r="E65" s="13" t="s">
        <v>102</v>
      </c>
      <c r="F65" s="17">
        <f>COUNTA(F17:F18)+1</f>
        <v>3</v>
      </c>
      <c r="I65" s="13" t="s">
        <v>102</v>
      </c>
      <c r="J65" s="17">
        <f>COUNTA(J17:J18)+1</f>
        <v>3</v>
      </c>
      <c r="M65" s="13" t="s">
        <v>102</v>
      </c>
      <c r="N65" s="17">
        <f>COUNTA(N16:N17)+1</f>
        <v>3</v>
      </c>
      <c r="Q65" s="13" t="s">
        <v>102</v>
      </c>
      <c r="R65" s="17">
        <f>COUNTA(R18:R21)+1</f>
        <v>5</v>
      </c>
      <c r="U65" s="13" t="s">
        <v>102</v>
      </c>
      <c r="V65" s="17">
        <f>COUNTA(V30:V31)+1</f>
        <v>3</v>
      </c>
      <c r="Y65" s="15" t="s">
        <v>102</v>
      </c>
      <c r="Z65" s="18">
        <f>COUNTA(Z16:Z17)+1</f>
        <v>3</v>
      </c>
      <c r="AC65" s="13" t="s">
        <v>102</v>
      </c>
      <c r="AD65" s="17">
        <f>COUNTA(AD28:AD29)+1</f>
        <v>3</v>
      </c>
      <c r="AG65" s="15" t="s">
        <v>102</v>
      </c>
      <c r="AH65" s="18">
        <f>COUNTA(AH16:AH17)+1</f>
        <v>3</v>
      </c>
    </row>
    <row r="66">
      <c r="A66" s="10" t="s">
        <v>103</v>
      </c>
      <c r="B66" s="19">
        <f>(B65-3)/2</f>
        <v>0</v>
      </c>
      <c r="E66" s="10" t="s">
        <v>103</v>
      </c>
      <c r="F66" s="19">
        <f>(F65-3)/2</f>
        <v>0</v>
      </c>
      <c r="I66" s="10" t="s">
        <v>103</v>
      </c>
      <c r="J66" s="19">
        <f>(J65-3)/2</f>
        <v>0</v>
      </c>
      <c r="M66" s="10" t="s">
        <v>103</v>
      </c>
      <c r="N66" s="19">
        <f>(N65-3)/2</f>
        <v>0</v>
      </c>
      <c r="Q66" s="10" t="s">
        <v>103</v>
      </c>
      <c r="R66" s="19">
        <f>(R65-3)/2</f>
        <v>1</v>
      </c>
      <c r="U66" s="10" t="s">
        <v>103</v>
      </c>
      <c r="V66" s="19">
        <f>(V65-3)/2</f>
        <v>0</v>
      </c>
      <c r="Y66" s="21" t="s">
        <v>103</v>
      </c>
      <c r="Z66" s="20">
        <f>(Z65-3)/2</f>
        <v>0</v>
      </c>
      <c r="AC66" s="10" t="s">
        <v>103</v>
      </c>
      <c r="AD66" s="19">
        <f>(AD65-3)/2</f>
        <v>0</v>
      </c>
      <c r="AG66" s="21" t="s">
        <v>103</v>
      </c>
      <c r="AH66" s="20">
        <f>(AH65-3)/2</f>
        <v>0</v>
      </c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