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내용 및 글자수" sheetId="1" r:id="rId4"/>
    <sheet state="visible" name="P022" sheetId="2" r:id="rId5"/>
    <sheet state="visible" name="P023" sheetId="3" r:id="rId6"/>
    <sheet state="visible" name="P024" sheetId="4" r:id="rId7"/>
    <sheet state="visible" name="P025" sheetId="5" r:id="rId8"/>
    <sheet state="visible" name="P026" sheetId="6" r:id="rId9"/>
    <sheet state="visible" name="P027" sheetId="7" r:id="rId10"/>
    <sheet state="visible" name="P028" sheetId="8" r:id="rId11"/>
    <sheet state="visible" name="P029" sheetId="9" r:id="rId12"/>
    <sheet state="visible" name="P030" sheetId="10" r:id="rId13"/>
    <sheet state="visible" name="P031" sheetId="11" r:id="rId14"/>
    <sheet state="visible" name="P035" sheetId="12" r:id="rId15"/>
  </sheets>
  <definedNames/>
  <calcPr/>
</workbook>
</file>

<file path=xl/sharedStrings.xml><?xml version="1.0" encoding="utf-8"?>
<sst xmlns="http://schemas.openxmlformats.org/spreadsheetml/2006/main" count="19901" uniqueCount="1542">
  <si>
    <t>사이트 주소 검색 (18자:주소 + 엔터)</t>
  </si>
  <si>
    <t>_x0008_www.weather.go.kr</t>
  </si>
  <si>
    <t>INF 및 전환 및 shift 없음</t>
  </si>
  <si>
    <t>지역이름 (9자)</t>
  </si>
  <si>
    <t>영양군</t>
  </si>
  <si>
    <t>_x0008_온도, 습도 (11자)</t>
  </si>
  <si>
    <t>30.2도, 60%</t>
  </si>
  <si>
    <t>INF 있음 및 한영 1 전환, 특수 문자 1전환 있음</t>
  </si>
  <si>
    <t>INF 모두 확인</t>
  </si>
  <si>
    <t>Trial 1 -trial 1</t>
  </si>
  <si>
    <t>Trial 2 -trial 3</t>
  </si>
  <si>
    <t>Trial 3 - trial 4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</si>
  <si>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</si>
  <si>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</si>
  <si>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</si>
  <si>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</si>
  <si>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</si>
  <si>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</si>
  <si>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</si>
  <si>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</si>
  <si>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</si>
  <si>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</si>
  <si>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r'</t>
  </si>
  <si>
    <t>2021-08-26T09:03:04.000Z</t>
  </si>
  <si>
    <t>w'</t>
  </si>
  <si>
    <t>2021-08-26T09:17:10.000Z</t>
  </si>
  <si>
    <t>2021-08-26T09:24:08.000Z</t>
  </si>
  <si>
    <t>2021-08-26T11:02:27.000Z</t>
  </si>
  <si>
    <t>2021-08-26T11:12:20.000Z</t>
  </si>
  <si>
    <t>2021-08-26T11:19:26.000Z</t>
  </si>
  <si>
    <t>2021-08-26T12:45:29.000Z</t>
  </si>
  <si>
    <t>2021-08-26T12:52:37.000Z</t>
  </si>
  <si>
    <t>2021-08-26T13:00:18.000Z</t>
  </si>
  <si>
    <t>2021-08-26T12:45:30.000Z</t>
  </si>
  <si>
    <t>2021-08-26T11:19:27.000Z</t>
  </si>
  <si>
    <t>2021-08-26T09:17:11.000Z</t>
  </si>
  <si>
    <t>2021-08-26T11:12:21.000Z</t>
  </si>
  <si>
    <t>2021-08-26T12:52:38.000Z</t>
  </si>
  <si>
    <t>2021-08-26T09:24:09.000Z</t>
  </si>
  <si>
    <t>2021-08-26T11:02:28.000Z</t>
  </si>
  <si>
    <t>2021-08-26T09:03:05.000Z</t>
  </si>
  <si>
    <t>2021-08-26T09:17:12.000Z</t>
  </si>
  <si>
    <t>2021-08-26T12:45:31.000Z</t>
  </si>
  <si>
    <t>2021-08-26T12:52:39.000Z</t>
  </si>
  <si>
    <t>2021-08-26T13:00:19.000Z</t>
  </si>
  <si>
    <t>2021-08-26T09:03:06.000Z</t>
  </si>
  <si>
    <t>2021-08-26T09:24:10.000Z</t>
  </si>
  <si>
    <t>2021-08-26T11:12:22.000Z</t>
  </si>
  <si>
    <t>e'</t>
  </si>
  <si>
    <t>2021-08-26T11:02:29.000Z</t>
  </si>
  <si>
    <t>2021-08-26T11:19:28.000Z</t>
  </si>
  <si>
    <t>2021-08-26T13:00:20.000Z</t>
  </si>
  <si>
    <t>t'</t>
  </si>
  <si>
    <t>h'</t>
  </si>
  <si>
    <t>2021-08-26T09:24:11.000Z</t>
  </si>
  <si>
    <t>2021-08-26T12:45:32.000Z</t>
  </si>
  <si>
    <t>2021-08-26T12:52:40.000Z</t>
  </si>
  <si>
    <t>2021-08-26T09:17:13.000Z</t>
  </si>
  <si>
    <t>2021-08-26T11:12:23.000Z</t>
  </si>
  <si>
    <t>2021-08-26T09:03:07.000Z</t>
  </si>
  <si>
    <t>2021-08-26T11:19:29.000Z</t>
  </si>
  <si>
    <t>2021-08-26T12:45:33.000Z</t>
  </si>
  <si>
    <t>2021-08-26T12:52:41.000Z</t>
  </si>
  <si>
    <t>2021-08-26T13:00:21.000Z</t>
  </si>
  <si>
    <t>2021-08-26T11:02:30.000Z</t>
  </si>
  <si>
    <t>2021-08-26T09:03:08.000Z</t>
  </si>
  <si>
    <t>2021-08-26T09:17:14.000Z</t>
  </si>
  <si>
    <t>2021-08-26T11:12:24.000Z</t>
  </si>
  <si>
    <t>2021-08-26T13:00:22.000Z</t>
  </si>
  <si>
    <t>2021-08-26T09:24:12.000Z</t>
  </si>
  <si>
    <t>2021-08-26T12:52:42.000Z</t>
  </si>
  <si>
    <t>.'</t>
  </si>
  <si>
    <t>2021-08-26T11:02:31.000Z</t>
  </si>
  <si>
    <t>k'</t>
  </si>
  <si>
    <t>2021-08-26T09:24:13.000Z</t>
  </si>
  <si>
    <t>ㅇ'</t>
  </si>
  <si>
    <t>2021-08-26T09:03:15.000Z</t>
  </si>
  <si>
    <t>2021-08-26T09:17:21.000Z</t>
  </si>
  <si>
    <t>ㅊ'</t>
  </si>
  <si>
    <t>2021-08-26T09:24:18.000Z</t>
  </si>
  <si>
    <t>2021-08-26T11:02:37.000Z</t>
  </si>
  <si>
    <t>ㄷ'</t>
  </si>
  <si>
    <t>2021-08-26T11:12:31.000Z</t>
  </si>
  <si>
    <t>ㅏ'</t>
  </si>
  <si>
    <t>2021-08-26T11:19:35.000Z</t>
  </si>
  <si>
    <t>2021-08-26T12:45:41.000Z</t>
  </si>
  <si>
    <t>ㅡ'</t>
  </si>
  <si>
    <t>2021-08-26T12:52:48.000Z</t>
  </si>
  <si>
    <t>ㅂ'</t>
  </si>
  <si>
    <t>2021-08-26T13:00:29.000Z</t>
  </si>
  <si>
    <t>ㅑ'</t>
  </si>
  <si>
    <t>ㅕ'</t>
  </si>
  <si>
    <t>ㅗ'</t>
  </si>
  <si>
    <t>ㅢ'</t>
  </si>
  <si>
    <t>ㄴ'</t>
  </si>
  <si>
    <t>ㅁ'</t>
  </si>
  <si>
    <t>2021-08-26T11:19:36.000Z</t>
  </si>
  <si>
    <t>ㄱ'</t>
  </si>
  <si>
    <t>ㄹ'</t>
  </si>
  <si>
    <t>2021-08-26T11:12:32.000Z</t>
  </si>
  <si>
    <t>2021-08-26T12:52:49.000Z</t>
  </si>
  <si>
    <t>ㅓ'</t>
  </si>
  <si>
    <t>ㅜ'</t>
  </si>
  <si>
    <t>2021-08-26T11:02:38.000Z</t>
  </si>
  <si>
    <t>ㅘ'</t>
  </si>
  <si>
    <t>2021-08-26T13:00:30.000Z</t>
  </si>
  <si>
    <t>2021-08-26T09:17:22.000Z</t>
  </si>
  <si>
    <t>2021-08-26T12:52:50.000Z</t>
  </si>
  <si>
    <t>총 9개, 기준치 9개</t>
  </si>
  <si>
    <t>2021-08-26T09:24:19.000Z</t>
  </si>
  <si>
    <t>2021-08-26T12:45:42.000Z</t>
  </si>
  <si>
    <t>원래 9개가 맞음. 'O'가 안나옴. (기준치 9)</t>
  </si>
  <si>
    <t>2021-08-26T09:17:23.000Z</t>
  </si>
  <si>
    <t>2021-08-26T11:02:39.000Z</t>
  </si>
  <si>
    <t>2021-08-26T13:00:31.000Z</t>
  </si>
  <si>
    <t>2021-08-26T09:24:20.000Z</t>
  </si>
  <si>
    <t>한번에 '양'을 지우고 '영'을 추가하여 9개에서 4개가 추가됨 (기준치 9)</t>
  </si>
  <si>
    <t>실제 backspace는 1개이고 문자로 지운수는 3개임</t>
  </si>
  <si>
    <t>2021-08-26T09:24:21.000Z</t>
  </si>
  <si>
    <t>ㅎ'</t>
  </si>
  <si>
    <t>2021-08-26T13:00:32.000Z</t>
  </si>
  <si>
    <t>2021-08-26T11:02:40.000Z</t>
  </si>
  <si>
    <t>2021-08-26T11:02:41.000Z</t>
  </si>
  <si>
    <t>2021-08-26T13:00:33.000Z</t>
  </si>
  <si>
    <t>2021-08-26T09:24:22.000Z</t>
  </si>
  <si>
    <t>구'가 한꺼번에 지워져서 원래 backspace 친횟수는 8번이여야하는데 7번이 쳐짐</t>
  </si>
  <si>
    <t>2021-08-26T09:24:23.000Z</t>
  </si>
  <si>
    <t>기준치 9</t>
  </si>
  <si>
    <t>2'</t>
  </si>
  <si>
    <t>2021-08-26T09:03:23.000Z</t>
  </si>
  <si>
    <t>2021-08-26T09:17:31.000Z</t>
  </si>
  <si>
    <t>2021-08-26T09:24:31.000Z</t>
  </si>
  <si>
    <t>2021-08-26T11:02:49.000Z</t>
  </si>
  <si>
    <t>2021-08-26T11:12:42.000Z</t>
  </si>
  <si>
    <t>2021-08-26T11:19:45.000Z</t>
  </si>
  <si>
    <t>2021-08-26T12:45:51.000Z</t>
  </si>
  <si>
    <t>2021-08-26T12:52:58.000Z</t>
  </si>
  <si>
    <t>1'</t>
  </si>
  <si>
    <t>2021-08-26T13:00:43.000Z</t>
  </si>
  <si>
    <t>6'</t>
  </si>
  <si>
    <t>4'</t>
  </si>
  <si>
    <t>9'</t>
  </si>
  <si>
    <t>3'</t>
  </si>
  <si>
    <t>2021-08-26T11:12:43.000Z</t>
  </si>
  <si>
    <t>5'</t>
  </si>
  <si>
    <t>2021-08-26T11:19:46.000Z</t>
  </si>
  <si>
    <t>2021-08-26T12:52:59.000Z</t>
  </si>
  <si>
    <t>2021-08-26T09:03:24.000Z</t>
  </si>
  <si>
    <t>2021-08-26T09:17:32.000Z</t>
  </si>
  <si>
    <t>2021-08-26T11:19:47.000Z</t>
  </si>
  <si>
    <t>2021-08-26T12:45:52.000Z</t>
  </si>
  <si>
    <t>7'</t>
  </si>
  <si>
    <t>0'</t>
  </si>
  <si>
    <t>8'</t>
  </si>
  <si>
    <t>2021-08-26T12:45:53.000Z</t>
  </si>
  <si>
    <t>2021-08-26T13:00:44.000Z</t>
  </si>
  <si>
    <t>2021-08-26T09:03:26.000Z</t>
  </si>
  <si>
    <t>2021-08-26T09:17:33.000Z</t>
  </si>
  <si>
    <t>2021-08-26T09:24:32.000Z</t>
  </si>
  <si>
    <t>2021-08-26T11:02:50.000Z</t>
  </si>
  <si>
    <t>2021-08-26T11:12:44.000Z</t>
  </si>
  <si>
    <t>2021-08-26T11:19:49.000Z</t>
  </si>
  <si>
    <t>2021-08-26T12:53:00.000Z</t>
  </si>
  <si>
    <t>2021-08-26T13:00:47.000Z</t>
  </si>
  <si>
    <t xml:space="preserve"> '</t>
  </si>
  <si>
    <t>,'</t>
  </si>
  <si>
    <t>2021-08-26T11:02:51.000Z</t>
  </si>
  <si>
    <t>2021-08-26T12:45:54.000Z</t>
  </si>
  <si>
    <t>2021-08-26T12:53:01.000Z</t>
  </si>
  <si>
    <t>2021-08-26T13:00:48.000Z</t>
  </si>
  <si>
    <t>2021-08-26T09:03:27.000Z</t>
  </si>
  <si>
    <t>2021-08-26T09:17:34.000Z</t>
  </si>
  <si>
    <t>2021-08-26T09:24:33.000Z</t>
  </si>
  <si>
    <t>2021-08-26T11:19:50.000Z</t>
  </si>
  <si>
    <t>2021-08-26T09:17:35.000Z</t>
  </si>
  <si>
    <t>2021-08-26T11:12:45.000Z</t>
  </si>
  <si>
    <t>2021-08-26T12:53:02.000Z</t>
  </si>
  <si>
    <t>2021-08-26T11:02:52.000Z</t>
  </si>
  <si>
    <t>2021-08-26T13:00:49.000Z</t>
  </si>
  <si>
    <t>2021-08-26T09:17:36.000Z</t>
  </si>
  <si>
    <t>2021-08-26T09:24:34.000Z</t>
  </si>
  <si>
    <t>%'</t>
  </si>
  <si>
    <t>2021-08-26T11:02:53.000Z</t>
  </si>
  <si>
    <t>2021-08-26T11:12:46.000Z</t>
  </si>
  <si>
    <t>2021-08-26T11:19:51.000Z</t>
  </si>
  <si>
    <t>2021-08-26T12:45:55.000Z</t>
  </si>
  <si>
    <t>2021-08-26T12:53:03.000Z</t>
  </si>
  <si>
    <t>2021-08-26T13:00:51.000Z</t>
  </si>
  <si>
    <t>2021-08-26T09:03:28.000Z</t>
  </si>
  <si>
    <t>2021-08-26T09:03:30.000Z</t>
  </si>
  <si>
    <t>2021-08-26T09:17:38.000Z</t>
  </si>
  <si>
    <t>2021-08-26T09:24:36.000Z</t>
  </si>
  <si>
    <t>2021-08-26T11:12:48.000Z</t>
  </si>
  <si>
    <t>2021-08-26T11:19:53.000Z</t>
  </si>
  <si>
    <t>2021-08-26T12:45:56.000Z</t>
  </si>
  <si>
    <t>2021-08-26T12:53:04.000Z</t>
  </si>
  <si>
    <t>사이트 주소 검색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</si>
  <si>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</si>
  <si>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</si>
  <si>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</si>
  <si>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</si>
  <si>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</si>
  <si>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</si>
  <si>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</si>
  <si>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</si>
  <si>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</si>
  <si>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</si>
  <si>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</si>
  <si>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</si>
  <si>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</si>
  <si>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</si>
  <si>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</si>
  <si>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</si>
  <si>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</si>
  <si>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</si>
  <si>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</si>
  <si>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</si>
  <si>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</si>
  <si>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</si>
  <si>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</si>
  <si>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</si>
  <si>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</si>
  <si>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</si>
  <si>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</si>
  <si>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</si>
  <si>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</si>
  <si>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</si>
  <si>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</si>
  <si>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</si>
  <si>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</si>
  <si>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지역이름</t>
  </si>
  <si>
    <t>온도,습도</t>
  </si>
  <si>
    <t>Trial 1 -trial 3</t>
  </si>
  <si>
    <t>Trial 2 -trial 4</t>
  </si>
  <si>
    <t>Trial 3 -trial 5</t>
  </si>
  <si>
    <t>Trial 4 - trial 7</t>
  </si>
  <si>
    <t>2021-08-25T11:15:59.000Z</t>
  </si>
  <si>
    <t>2021-08-25T11:29:27.000Z</t>
  </si>
  <si>
    <t>2021-08-25T11:42:10.000Z</t>
  </si>
  <si>
    <t>2021-08-25T12:47:18.000Z</t>
  </si>
  <si>
    <t>2021-08-25T13:04:08.000Z</t>
  </si>
  <si>
    <t>2021-08-25T13:23:41.000Z</t>
  </si>
  <si>
    <t>2021-08-25T14:58:57.000Z</t>
  </si>
  <si>
    <t>2021-08-25T15:16:10.000Z</t>
  </si>
  <si>
    <t>2021-08-25T15:26:35.000Z</t>
  </si>
  <si>
    <t>2021-08-25T11:29:28.000Z</t>
  </si>
  <si>
    <t>2021-08-25T13:23:42.000Z</t>
  </si>
  <si>
    <t>2021-08-25T11:42:11.000Z</t>
  </si>
  <si>
    <t>2021-08-25T12:47:19.000Z</t>
  </si>
  <si>
    <t>2021-08-25T13:04:09.000Z</t>
  </si>
  <si>
    <t>2021-08-25T11:16:00.000Z</t>
  </si>
  <si>
    <t>2021-08-25T14:58:58.000Z</t>
  </si>
  <si>
    <t>2021-08-25T15:16:11.000Z</t>
  </si>
  <si>
    <t>2021-08-25T15:26:36.000Z</t>
  </si>
  <si>
    <t>2021-08-25T11:29:29.000Z</t>
  </si>
  <si>
    <t>2021-08-25T13:04:10.000Z</t>
  </si>
  <si>
    <t>2021-08-25T11:42:12.000Z</t>
  </si>
  <si>
    <t>2021-08-25T12:47:20.000Z</t>
  </si>
  <si>
    <t>2021-08-25T15:16:12.000Z</t>
  </si>
  <si>
    <t>2021-08-25T15:26:37.000Z</t>
  </si>
  <si>
    <t>2021-08-25T11:16:01.000Z</t>
  </si>
  <si>
    <t>2021-08-25T13:23:43.000Z</t>
  </si>
  <si>
    <t>2021-08-25T14:58:59.000Z</t>
  </si>
  <si>
    <t>2021-08-25T11:29:30.000Z</t>
  </si>
  <si>
    <t>2021-08-25T13:04:11.000Z</t>
  </si>
  <si>
    <t>2021-08-25T11:16:02.000Z</t>
  </si>
  <si>
    <t>2021-08-25T11:29:31.000Z</t>
  </si>
  <si>
    <t>2021-08-25T11:42:13.000Z</t>
  </si>
  <si>
    <t>2021-08-25T12:47:21.000Z</t>
  </si>
  <si>
    <t>2021-08-25T15:16:13.000Z</t>
  </si>
  <si>
    <t>2021-08-25T15:26:38.000Z</t>
  </si>
  <si>
    <t>2021-08-25T11:16:08.000Z</t>
  </si>
  <si>
    <t>2021-08-25T11:29:37.000Z</t>
  </si>
  <si>
    <t>2021-08-25T11:42:17.000Z</t>
  </si>
  <si>
    <t>2021-08-25T12:47:26.000Z</t>
  </si>
  <si>
    <t>2021-08-25T13:04:19.000Z</t>
  </si>
  <si>
    <t>2021-08-25T13:23:50.000Z</t>
  </si>
  <si>
    <t>2021-08-25T14:59:05.000Z</t>
  </si>
  <si>
    <t>2021-08-25T15:16:18.000Z</t>
  </si>
  <si>
    <t>2021-08-25T15:26:44.000Z</t>
  </si>
  <si>
    <t>ㅅ'</t>
  </si>
  <si>
    <t>2021-08-25T11:42:18.000Z</t>
  </si>
  <si>
    <t>2021-08-25T13:04:20.000Z</t>
  </si>
  <si>
    <t>2021-08-25T11:16:09.000Z</t>
  </si>
  <si>
    <t>2021-08-25T11:29:38.000Z</t>
  </si>
  <si>
    <t>2021-08-25T15:26:45.000Z</t>
  </si>
  <si>
    <t>2021-08-25T13:23:51.000Z</t>
  </si>
  <si>
    <t>2021-08-25T14:59:06.000Z</t>
  </si>
  <si>
    <t>2021-08-25T15:16:19.000Z</t>
  </si>
  <si>
    <t>2021-08-25T12:47:27.000Z</t>
  </si>
  <si>
    <t>2021-08-25T11:42:19.000Z</t>
  </si>
  <si>
    <t>2021-08-25T13:04:21.000Z</t>
  </si>
  <si>
    <t>2021-08-25T12:47:28.000Z</t>
  </si>
  <si>
    <t>2021-08-25T14:59:07.000Z</t>
  </si>
  <si>
    <t>2021-08-25T11:16:10.000Z</t>
  </si>
  <si>
    <t>원래 총 21개가 되야함 (기준치 21개), 뒤에 데이터 짤린것 같아 확인 후 수정</t>
  </si>
  <si>
    <t>2021-08-25T15:26:46.000Z</t>
  </si>
  <si>
    <t>2021-08-25T11:29:39.000Z</t>
  </si>
  <si>
    <t>2021-08-25T15:16:20.000Z</t>
  </si>
  <si>
    <t>2021-08-25T11:42:20.000Z</t>
  </si>
  <si>
    <t>2021-08-25T13:23:52.000Z</t>
  </si>
  <si>
    <t>2021-08-25T14:59:08.000Z</t>
  </si>
  <si>
    <t>2021-08-25T15:26:47.000Z</t>
  </si>
  <si>
    <t>2021-08-25T13:04:22.000Z</t>
  </si>
  <si>
    <t>2021-08-25T11:29:40.000Z</t>
  </si>
  <si>
    <t>2021-08-25T15:16:21.000Z</t>
  </si>
  <si>
    <t>2021-08-25T11:16:11.000Z</t>
  </si>
  <si>
    <t>2021-08-25T11:42:21.000Z</t>
  </si>
  <si>
    <t>2021-08-25T14:59:09.000Z</t>
  </si>
  <si>
    <t>2021-08-25T11:16:12.000Z</t>
  </si>
  <si>
    <t>원래 총 23개가 되야함 (기준치 21개), 앞에 짤린것 같아 확인필요</t>
  </si>
  <si>
    <t>2021-08-25T13:04:23.000Z</t>
  </si>
  <si>
    <t>2021-08-25T15:26:48.000Z</t>
  </si>
  <si>
    <t>기준치 22개</t>
  </si>
  <si>
    <t>2021-08-25T11:29:41.000Z</t>
  </si>
  <si>
    <t>충청남도 홍성군 한번에 검색함</t>
  </si>
  <si>
    <t>2021-08-25T14:59:10.000Z</t>
  </si>
  <si>
    <t>2021-08-25T15:16:23.000Z</t>
  </si>
  <si>
    <t>기준치 21개</t>
  </si>
  <si>
    <t>2021-08-25T15:26:49.000Z</t>
  </si>
  <si>
    <t>2021-08-25T11:29:42.000Z</t>
  </si>
  <si>
    <t>2021-08-25T15:16:24.000Z</t>
  </si>
  <si>
    <t>기준치 22개("군" 한번에 지워서 실제 backspace는 2번)</t>
  </si>
  <si>
    <t>2021-08-25T11:16:19.000Z</t>
  </si>
  <si>
    <t>2021-08-25T11:29:50.000Z</t>
  </si>
  <si>
    <t>2021-08-25T11:42:28.000Z</t>
  </si>
  <si>
    <t>2021-08-25T12:47:35.000Z</t>
  </si>
  <si>
    <t>2021-08-25T13:04:31.000Z</t>
  </si>
  <si>
    <t>2021-08-25T13:24:01.000Z</t>
  </si>
  <si>
    <t>2021-08-25T14:59:18.000Z</t>
  </si>
  <si>
    <t>2021-08-25T15:16:30.000Z</t>
  </si>
  <si>
    <t>2021-08-25T15:26:55.000Z</t>
  </si>
  <si>
    <t>2021-08-25T11:16:20.000Z</t>
  </si>
  <si>
    <t>2021-08-25T11:29:51.000Z</t>
  </si>
  <si>
    <t>2021-08-25T13:24:02.000Z</t>
  </si>
  <si>
    <t>2021-08-25T15:16:31.000Z</t>
  </si>
  <si>
    <t>2021-08-25T15:26:56.000Z</t>
  </si>
  <si>
    <t>2021-08-25T11:16:21.000Z</t>
  </si>
  <si>
    <t>2021-08-25T11:29:52.000Z</t>
  </si>
  <si>
    <t>2021-08-25T12:47:36.000Z</t>
  </si>
  <si>
    <t>2021-08-25T13:04:32.000Z</t>
  </si>
  <si>
    <t>2021-08-25T13:24:03.000Z</t>
  </si>
  <si>
    <t>2021-08-25T11:42:30.000Z</t>
  </si>
  <si>
    <t>2021-08-25T14:59:19.000Z</t>
  </si>
  <si>
    <t>2021-08-25T15:26:57.000Z</t>
  </si>
  <si>
    <t>2021-08-25T11:16:22.000Z</t>
  </si>
  <si>
    <t>2021-08-25T13:04:33.000Z</t>
  </si>
  <si>
    <t>2021-08-25T11:29:53.000Z</t>
  </si>
  <si>
    <t>2021-08-25T11:42:31.000Z</t>
  </si>
  <si>
    <t>2021-08-25T13:24:04.000Z</t>
  </si>
  <si>
    <t>2021-08-25T14:59:20.000Z</t>
  </si>
  <si>
    <t>2021-08-25T15:16:32.000Z</t>
  </si>
  <si>
    <t>2021-08-25T11:16:23.000Z</t>
  </si>
  <si>
    <t>2021-08-25T11:42:32.000Z</t>
  </si>
  <si>
    <t>2021-08-25T12:47:37.000Z</t>
  </si>
  <si>
    <t>2021-08-25T14:59:21.000Z</t>
  </si>
  <si>
    <t>2021-08-25T15:16:33.000Z</t>
  </si>
  <si>
    <t>2021-08-25T11:29:54.000Z</t>
  </si>
  <si>
    <t>2021-08-25T13:04:34.000Z</t>
  </si>
  <si>
    <t>2021-08-25T14:59:22.000Z</t>
  </si>
  <si>
    <t>2021-08-25T15:16:34.000Z</t>
  </si>
  <si>
    <t>2021-08-25T15:26:58.000Z</t>
  </si>
  <si>
    <t>~'</t>
  </si>
  <si>
    <t>2021-08-25T11:29:56.000Z</t>
  </si>
  <si>
    <t>2021-08-25T11:42:34.000Z</t>
  </si>
  <si>
    <t>2021-08-25T12:47:38.000Z</t>
  </si>
  <si>
    <t>2021-08-25T13:24:05.000Z</t>
  </si>
  <si>
    <t>2021-08-25T15:16:35.000Z</t>
  </si>
  <si>
    <t>2021-08-25T15:26:59.000Z</t>
  </si>
  <si>
    <t>2021-08-25T11:16:24.000Z</t>
  </si>
  <si>
    <t>2021-08-25T11:29:57.000Z</t>
  </si>
  <si>
    <t>2021-08-25T11:16:25.000Z</t>
  </si>
  <si>
    <t>2021-08-25T11:29:58.000Z</t>
  </si>
  <si>
    <t>2021-08-25T12:47:39.000Z</t>
  </si>
  <si>
    <t>2021-08-25T13:04:35.000Z</t>
  </si>
  <si>
    <t>2021-08-25T13:24:06.000Z</t>
  </si>
  <si>
    <t>2021-08-25T14:59:23.000Z</t>
  </si>
  <si>
    <t>2021-08-25T15:27:00.000Z</t>
  </si>
  <si>
    <t>2021-08-25T13:04:36.000Z</t>
  </si>
  <si>
    <t>2021-08-25T12:47:40.000Z</t>
  </si>
  <si>
    <t>2021-08-25T15:27:01.000Z</t>
  </si>
  <si>
    <t>2021-08-25T15:27:02.000Z</t>
  </si>
  <si>
    <t>Trial 1</t>
  </si>
  <si>
    <t>Trial 2</t>
  </si>
  <si>
    <t>Trial 3</t>
  </si>
  <si>
    <t>2021-08-26T11:36:30.000Z</t>
  </si>
  <si>
    <t>2021-08-26T11:46:35.000Z</t>
  </si>
  <si>
    <t>2021-08-26T11:52:34.000Z</t>
  </si>
  <si>
    <t>2021-08-26T12:59:41.000Z</t>
  </si>
  <si>
    <t>2021-08-26T13:06:55.000Z</t>
  </si>
  <si>
    <t>2021-08-26T13:27:30.000Z</t>
  </si>
  <si>
    <t>2021-08-26T14:28:49.000Z</t>
  </si>
  <si>
    <t>2021-08-26T14:36:18.000Z</t>
  </si>
  <si>
    <t>2021-08-26T14:51:47.000Z</t>
  </si>
  <si>
    <t>2021-08-26T13:06:56.000Z</t>
  </si>
  <si>
    <t>2021-08-26T14:28:50.000Z</t>
  </si>
  <si>
    <t>2021-08-26T14:36:19.000Z</t>
  </si>
  <si>
    <t>2021-08-26T14:51:48.000Z</t>
  </si>
  <si>
    <t>2021-08-26T12:59:42.000Z</t>
  </si>
  <si>
    <t>2021-08-26T13:27:31.000Z</t>
  </si>
  <si>
    <t>g'</t>
  </si>
  <si>
    <t>2021-08-26T11:46:36.000Z</t>
  </si>
  <si>
    <t>2021-08-26T11:52:35.000Z</t>
  </si>
  <si>
    <t>m'</t>
  </si>
  <si>
    <t>2021-08-26T11:36:31.000Z</t>
  </si>
  <si>
    <t>s'</t>
  </si>
  <si>
    <t>2021-08-26T13:27:32.000Z</t>
  </si>
  <si>
    <t>a'</t>
  </si>
  <si>
    <t>2021-08-26T14:51:49.000Z</t>
  </si>
  <si>
    <t>2021-08-26T13:06:57.000Z</t>
  </si>
  <si>
    <t>2021-08-26T11:52:36.000Z</t>
  </si>
  <si>
    <t>2021-08-26T14:36:20.000Z</t>
  </si>
  <si>
    <t>2021-08-26T12:59:43.000Z</t>
  </si>
  <si>
    <t>2021-08-26T14:28:51.000Z</t>
  </si>
  <si>
    <t>2021-08-26T11:46:37.000Z</t>
  </si>
  <si>
    <t>2021-08-26T14:51:50.000Z</t>
  </si>
  <si>
    <t>f'</t>
  </si>
  <si>
    <t>2021-08-26T11:52:37.000Z</t>
  </si>
  <si>
    <t>c'</t>
  </si>
  <si>
    <t>2021-08-26T14:28:52.000Z</t>
  </si>
  <si>
    <t>2021-08-26T14:36:21.000Z</t>
  </si>
  <si>
    <t>o'</t>
  </si>
  <si>
    <t>2021-08-26T11:36:32.000Z</t>
  </si>
  <si>
    <t>2021-08-26T13:06:58.000Z</t>
  </si>
  <si>
    <t>2021-08-26T13:27:33.000Z</t>
  </si>
  <si>
    <t>2021-08-26T12:59:44.000Z</t>
  </si>
  <si>
    <t>2021-08-26T14:36:22.000Z</t>
  </si>
  <si>
    <t>2021-08-26T14:51:51.000Z</t>
  </si>
  <si>
    <t>2021-08-26T11:52:38.000Z</t>
  </si>
  <si>
    <t>2021-08-26T11:36:33.000Z</t>
  </si>
  <si>
    <t>2021-08-26T11:52:39.000Z</t>
  </si>
  <si>
    <t>2021-08-26T12:59:45.000Z</t>
  </si>
  <si>
    <t>2021-08-26T14:36:23.000Z</t>
  </si>
  <si>
    <t>2021-08-26T11:36:34.000Z</t>
  </si>
  <si>
    <t>2021-08-26T14:51:52.000Z</t>
  </si>
  <si>
    <t>2021-08-26T14:51:53.000Z</t>
  </si>
  <si>
    <t>2021-08-26T11:36:39.000Z</t>
  </si>
  <si>
    <t>2021-08-26T11:46:42.000Z</t>
  </si>
  <si>
    <t>2021-08-26T11:52:44.000Z</t>
  </si>
  <si>
    <t>2021-08-26T12:59:50.000Z</t>
  </si>
  <si>
    <t>2021-08-26T13:07:04.000Z</t>
  </si>
  <si>
    <t>2021-08-26T13:27:38.000Z</t>
  </si>
  <si>
    <t>2021-08-26T14:28:58.000Z</t>
  </si>
  <si>
    <t>2021-08-26T14:36:29.000Z</t>
  </si>
  <si>
    <t>2021-08-26T14:51:58.000Z</t>
  </si>
  <si>
    <t>2021-08-26T14:36:30.000Z</t>
  </si>
  <si>
    <t>2021-08-26T11:52:45.000Z</t>
  </si>
  <si>
    <t>2021-08-26T14:51:59.000Z</t>
  </si>
  <si>
    <t>2021-08-26T11:36:40.000Z</t>
  </si>
  <si>
    <t>2021-08-26T12:59:51.000Z</t>
  </si>
  <si>
    <t>2021-08-26T13:27:39.000Z</t>
  </si>
  <si>
    <t>2021-08-26T14:28:59.000Z</t>
  </si>
  <si>
    <t>2021-08-26T14:36:31.000Z</t>
  </si>
  <si>
    <t>2021-08-26T14:52:00.000Z</t>
  </si>
  <si>
    <t>2021-08-26T13:07:05.000Z</t>
  </si>
  <si>
    <t>ㅠ'</t>
  </si>
  <si>
    <t>2021-08-26T11:46:43.000Z</t>
  </si>
  <si>
    <t>2021-08-26T13:27:43.000Z</t>
  </si>
  <si>
    <t>2021-08-26T14:36:32.000Z</t>
  </si>
  <si>
    <t>2021-08-26T13:27:45.000Z</t>
  </si>
  <si>
    <t>'</t>
  </si>
  <si>
    <t>2021-08-26T14:52:01.000Z</t>
  </si>
  <si>
    <t>총 20개가 되야함 기준치는 9개임</t>
  </si>
  <si>
    <t>2021-08-26T14:52:02.000Z</t>
  </si>
  <si>
    <t>2021-08-26T11:36:47.000Z</t>
  </si>
  <si>
    <t>2021-08-26T11:46:51.000Z</t>
  </si>
  <si>
    <t>2021-08-26T11:52:53.000Z</t>
  </si>
  <si>
    <t>2021-08-26T12:59:58.000Z</t>
  </si>
  <si>
    <t>2021-08-26T13:07:13.000Z</t>
  </si>
  <si>
    <t>2021-08-26T13:27:53.000Z</t>
  </si>
  <si>
    <t>2021-08-26T14:29:07.000Z</t>
  </si>
  <si>
    <t>2021-08-26T14:36:38.000Z</t>
  </si>
  <si>
    <t>2021-08-26T14:52:08.000Z</t>
  </si>
  <si>
    <t>2021-08-26T11:52:54.000Z</t>
  </si>
  <si>
    <t>2021-08-26T11:36:48.000Z</t>
  </si>
  <si>
    <t>2021-08-26T14:36:39.000Z</t>
  </si>
  <si>
    <t>2021-08-26T11:46:52.000Z</t>
  </si>
  <si>
    <t>2021-08-26T13:07:14.000Z</t>
  </si>
  <si>
    <t>2021-08-26T13:27:54.000Z</t>
  </si>
  <si>
    <t>2021-08-26T14:29:08.000Z</t>
  </si>
  <si>
    <t>2021-08-26T11:46:53.000Z</t>
  </si>
  <si>
    <t>2021-08-26T12:59:59.000Z</t>
  </si>
  <si>
    <t>2021-08-26T14:52:09.000Z</t>
  </si>
  <si>
    <t>ㅣ'</t>
  </si>
  <si>
    <t>2021-08-26T11:36:49.000Z</t>
  </si>
  <si>
    <t>2021-08-26T11:46:54.000Z</t>
  </si>
  <si>
    <t>2021-08-26T11:52:55.000Z</t>
  </si>
  <si>
    <t>2021-08-26T14:36:40.000Z</t>
  </si>
  <si>
    <t>2021-08-26T14:52:10.000Z</t>
  </si>
  <si>
    <t>2021-08-26T13:07:15.000Z</t>
  </si>
  <si>
    <t>2021-08-26T13:27:55.000Z</t>
  </si>
  <si>
    <t>2021-08-26T14:29:09.000Z</t>
  </si>
  <si>
    <t>2021-08-26T13:00:00.000Z</t>
  </si>
  <si>
    <t>2021-08-26T11:36:50.000Z</t>
  </si>
  <si>
    <t>2021-08-26T11:46:55.000Z</t>
  </si>
  <si>
    <t>2021-08-26T11:52:56.000Z</t>
  </si>
  <si>
    <t>2021-08-26T13:07:16.000Z</t>
  </si>
  <si>
    <t>2021-08-26T13:27:56.000Z</t>
  </si>
  <si>
    <t>2021-08-26T14:36:41.000Z</t>
  </si>
  <si>
    <t>2021-08-26T11:36:52.000Z</t>
  </si>
  <si>
    <t>2021-08-26T11:46:56.000Z</t>
  </si>
  <si>
    <t>2021-08-26T13:00:01.000Z</t>
  </si>
  <si>
    <t>2021-08-26T13:07:17.000Z</t>
  </si>
  <si>
    <t>2021-08-26T13:27:57.000Z</t>
  </si>
  <si>
    <t>2021-08-26T14:29:10.000Z</t>
  </si>
  <si>
    <t>2021-08-26T14:52:11.000Z</t>
  </si>
  <si>
    <t>2021-08-26T14:36:42.000Z</t>
  </si>
  <si>
    <t>2021-08-26T14:36:43.000Z</t>
  </si>
  <si>
    <t>2021-08-26T14:29:11.000Z</t>
  </si>
  <si>
    <t>2021-08-26T14:29:12.000Z</t>
  </si>
  <si>
    <t>2021-08-26T04:58:00.000Z</t>
  </si>
  <si>
    <t>2021-08-26T05:08:09.000Z</t>
  </si>
  <si>
    <t>2021-08-26T05:16:10.000Z</t>
  </si>
  <si>
    <t>2021-08-26T06:37:07.000Z</t>
  </si>
  <si>
    <t>2021-08-26T06:56:13.000Z</t>
  </si>
  <si>
    <t>2021-08-26T07:05:11.000Z</t>
  </si>
  <si>
    <t>2021-08-26T08:02:56.000Z</t>
  </si>
  <si>
    <t>2021-08-26T08:13:43.000Z</t>
  </si>
  <si>
    <t>2021-08-26T08:19:54.000Z</t>
  </si>
  <si>
    <t>2021-08-26T08:02:57.000Z</t>
  </si>
  <si>
    <t>2021-08-26T06:37:08.000Z</t>
  </si>
  <si>
    <t>2021-08-26T05:16:11.000Z</t>
  </si>
  <si>
    <t>2021-08-26T06:56:14.000Z</t>
  </si>
  <si>
    <t>2021-08-26T08:13:44.000Z</t>
  </si>
  <si>
    <t>2021-08-26T07:05:12.000Z</t>
  </si>
  <si>
    <t>2021-08-26T08:19:55.000Z</t>
  </si>
  <si>
    <t>2021-08-26T04:58:01.000Z</t>
  </si>
  <si>
    <t>2021-08-26T05:08:10.000Z</t>
  </si>
  <si>
    <t>2021-08-26T06:56:15.000Z</t>
  </si>
  <si>
    <t>l'</t>
  </si>
  <si>
    <t>2021-08-26T08:02:58.000Z</t>
  </si>
  <si>
    <t>2021-08-26T06:37:09.000Z</t>
  </si>
  <si>
    <t>2021-08-26T05:16:12.000Z</t>
  </si>
  <si>
    <t>2021-08-26T08:13:45.000Z</t>
  </si>
  <si>
    <t>2021-08-26T04:58:02.000Z</t>
  </si>
  <si>
    <t>2021-08-26T05:08:11.000Z</t>
  </si>
  <si>
    <t>2021-08-26T07:05:13.000Z</t>
  </si>
  <si>
    <t>2021-08-26T08:19:56.000Z</t>
  </si>
  <si>
    <t>2021-08-26T06:56:16.000Z</t>
  </si>
  <si>
    <t>2021-08-26T05:16:13.000Z</t>
  </si>
  <si>
    <t>2021-08-26T08:02:59.000Z</t>
  </si>
  <si>
    <t>2021-08-26T06:37:10.000Z</t>
  </si>
  <si>
    <t>2021-08-26T06:56:17.000Z</t>
  </si>
  <si>
    <t>2021-08-26T07:05:14.000Z</t>
  </si>
  <si>
    <t>2021-08-26T04:58:03.000Z</t>
  </si>
  <si>
    <t>2021-08-26T08:13:46.000Z</t>
  </si>
  <si>
    <t>2021-08-26T05:08:12.000Z</t>
  </si>
  <si>
    <t>2021-08-26T08:19:57.000Z</t>
  </si>
  <si>
    <t>2021-08-26T04:58:04.000Z</t>
  </si>
  <si>
    <t>2021-08-26T05:08:13.000Z</t>
  </si>
  <si>
    <t>2021-08-26T08:03:00.000Z</t>
  </si>
  <si>
    <t>2021-08-26T08:13:47.000Z</t>
  </si>
  <si>
    <t>j'</t>
  </si>
  <si>
    <t>2021-08-26T08:19:58.000Z</t>
  </si>
  <si>
    <t>2021-08-26T04:58:05.000Z</t>
  </si>
  <si>
    <t>2021-08-26T05:08:14.000Z</t>
  </si>
  <si>
    <t>2021-08-26T08:03:01.000Z</t>
  </si>
  <si>
    <t>2021-08-26T05:08:15.000Z</t>
  </si>
  <si>
    <t>2021-08-26T08:20:01.000Z</t>
  </si>
  <si>
    <t>2021-08-26T04:58:06.000Z</t>
  </si>
  <si>
    <t>2021-08-26T08:03:02.000Z</t>
  </si>
  <si>
    <t>2021-08-26T08:20:02.000Z</t>
  </si>
  <si>
    <t>2021-08-26T04:58:12.000Z</t>
  </si>
  <si>
    <t>2021-08-26T05:08:19.000Z</t>
  </si>
  <si>
    <t>2021-08-26T05:16:17.000Z</t>
  </si>
  <si>
    <t>2021-08-26T06:37:15.000Z</t>
  </si>
  <si>
    <t>E'</t>
  </si>
  <si>
    <t>2021-08-26T06:56:21.000Z</t>
  </si>
  <si>
    <t>2021-08-26T07:05:19.000Z</t>
  </si>
  <si>
    <t>2021-08-26T08:13:52.000Z</t>
  </si>
  <si>
    <t>2021-08-26T05:16:18.000Z</t>
  </si>
  <si>
    <t>2021-08-26T06:56:22.000Z</t>
  </si>
  <si>
    <t>2021-08-26T05:08:20.000Z</t>
  </si>
  <si>
    <t>2021-08-26T08:13:53.000Z</t>
  </si>
  <si>
    <t>2021-08-26T08:20:03.000Z</t>
  </si>
  <si>
    <t>2021-08-26T04:58:13.000Z</t>
  </si>
  <si>
    <t>2021-08-26T06:56:23.000Z</t>
  </si>
  <si>
    <t>2021-08-26T07:05:20.000Z</t>
  </si>
  <si>
    <t>2021-08-26T05:08:21.000Z</t>
  </si>
  <si>
    <t>2021-08-26T08:20:04.000Z</t>
  </si>
  <si>
    <t>원래는 9개 (창녕군), 기준치도 엔터안쳤음으로 9개 임. 데이터 확인이 필요함</t>
  </si>
  <si>
    <t>2021-08-26T06:37:16.000Z</t>
  </si>
  <si>
    <t xml:space="preserve">기준치 9개 </t>
  </si>
  <si>
    <t>2021-08-26T05:16:19.000Z</t>
  </si>
  <si>
    <t xml:space="preserve">기준치 10개 </t>
  </si>
  <si>
    <t>2021-08-26T08:03:21.000Z</t>
  </si>
  <si>
    <t>2021-08-26T08:03:22.000Z</t>
  </si>
  <si>
    <t>2021-08-26T08:20:08.000Z</t>
  </si>
  <si>
    <t>2021-08-26T08:20:09.000Z</t>
  </si>
  <si>
    <t>2021-08-26T08:20:10.000Z</t>
  </si>
  <si>
    <t>2021-08-26T04:58:23.000Z</t>
  </si>
  <si>
    <t>2021-08-26T05:08:29.000Z</t>
  </si>
  <si>
    <t>2021-08-26T05:16:27.000Z</t>
  </si>
  <si>
    <t>2021-08-26T06:37:25.000Z</t>
  </si>
  <si>
    <t>2021-08-26T06:56:33.000Z</t>
  </si>
  <si>
    <t>2021-08-26T07:05:32.000Z</t>
  </si>
  <si>
    <t>2021-08-26T08:03:31.000Z</t>
  </si>
  <si>
    <t>2021-08-26T08:14:01.000Z</t>
  </si>
  <si>
    <t>2021-08-26T06:37:26.000Z</t>
  </si>
  <si>
    <t>2021-08-26T05:08:30.000Z</t>
  </si>
  <si>
    <t>2021-08-26T05:16:28.000Z</t>
  </si>
  <si>
    <t>2021-08-26T06:56:34.000Z</t>
  </si>
  <si>
    <t>2021-08-26T04:58:24.000Z</t>
  </si>
  <si>
    <t>2021-08-26T08:14:02.000Z</t>
  </si>
  <si>
    <t>2021-08-26T06:37:27.000Z</t>
  </si>
  <si>
    <t>2021-08-26T06:56:35.000Z</t>
  </si>
  <si>
    <t>2021-08-26T07:05:34.000Z</t>
  </si>
  <si>
    <t>2021-08-26T08:03:32.000Z</t>
  </si>
  <si>
    <t>2021-08-26T05:16:29.000Z</t>
  </si>
  <si>
    <t>2021-08-26T04:58:25.000Z</t>
  </si>
  <si>
    <t>2021-08-26T06:37:28.000Z</t>
  </si>
  <si>
    <t>2021-08-26T08:14:03.000Z</t>
  </si>
  <si>
    <t>2021-08-26T05:08:31.000Z</t>
  </si>
  <si>
    <t>2021-08-26T04:58:26.000Z</t>
  </si>
  <si>
    <t>2021-08-26T07:05:35.000Z</t>
  </si>
  <si>
    <t>2021-08-26T08:03:33.000Z</t>
  </si>
  <si>
    <t>2021-08-26T08:14:04.000Z</t>
  </si>
  <si>
    <t>2021-08-26T04:58:29.000Z</t>
  </si>
  <si>
    <t>2021-08-26T05:16:30.000Z</t>
  </si>
  <si>
    <t>2021-08-26T06:56:36.000Z</t>
  </si>
  <si>
    <t>2021-08-26T04:58:30.000Z</t>
  </si>
  <si>
    <t>2021-08-26T05:08:32.000Z</t>
  </si>
  <si>
    <t>2021-08-26T06:37:29.000Z</t>
  </si>
  <si>
    <t>2021-08-26T07:05:36.000Z</t>
  </si>
  <si>
    <t>2021-08-26T08:03:34.000Z</t>
  </si>
  <si>
    <t>2021-08-26T08:14:05.000Z</t>
  </si>
  <si>
    <t>2021-08-26T05:08:33.000Z</t>
  </si>
  <si>
    <t>2021-08-26T05:16:31.000Z</t>
  </si>
  <si>
    <t>2021-08-26T06:37:30.000Z</t>
  </si>
  <si>
    <t>2021-08-26T06:56:37.000Z</t>
  </si>
  <si>
    <t>2021-08-26T06:37:31.000Z</t>
  </si>
  <si>
    <t>2021-08-26T05:16:32.000Z</t>
  </si>
  <si>
    <t>2021-08-26T05:16:33.000Z</t>
  </si>
  <si>
    <t>2021-08-26T08:20:19.000Z</t>
  </si>
  <si>
    <t>2021-08-26T08:20:20.000Z</t>
  </si>
  <si>
    <t>2021-08-26T08:20:21.000Z</t>
  </si>
  <si>
    <t>2021-08-26T08:20:22.000Z</t>
  </si>
  <si>
    <t>2021-08-26T08:20:23.000Z</t>
  </si>
  <si>
    <t>Trial 1-3 trial</t>
  </si>
  <si>
    <t>Trial 2-5 trial</t>
  </si>
  <si>
    <t>Trial 3 - 6 trial</t>
  </si>
  <si>
    <t>Trial 4 - 7 trial</t>
  </si>
  <si>
    <t>Trial 5-8 trial</t>
  </si>
  <si>
    <t>Trial 6 - 9 trial</t>
  </si>
  <si>
    <t>Trial 7 - 10 trial</t>
  </si>
  <si>
    <t>Trial 8 - 11 trial</t>
  </si>
  <si>
    <t>Trial 9 - 12 trial</t>
  </si>
  <si>
    <t>2021-08-27T03:50:37.000Z</t>
  </si>
  <si>
    <t>2021-08-27T04:01:30.000Z</t>
  </si>
  <si>
    <t>2021-08-27T04:07:50.000Z</t>
  </si>
  <si>
    <t>2021-08-27T04:49:03.000Z</t>
  </si>
  <si>
    <t>2021-08-27T04:55:33.000Z</t>
  </si>
  <si>
    <t>2021-08-27T05:01:55.000Z</t>
  </si>
  <si>
    <t>2021-08-27T05:46:18.000Z</t>
  </si>
  <si>
    <t>2021-08-27T05:54:41.000Z</t>
  </si>
  <si>
    <t>2021-08-27T06:02:33.000Z</t>
  </si>
  <si>
    <t>2021-08-27T05:46:19.000Z</t>
  </si>
  <si>
    <t>2021-08-27T04:07:51.000Z</t>
  </si>
  <si>
    <t>2021-08-27T06:02:34.000Z</t>
  </si>
  <si>
    <t>2021-08-27T03:50:38.000Z</t>
  </si>
  <si>
    <t>2021-08-27T04:01:31.000Z</t>
  </si>
  <si>
    <t>2021-08-27T04:49:04.000Z</t>
  </si>
  <si>
    <t>2021-08-27T04:55:34.000Z</t>
  </si>
  <si>
    <t>2021-08-27T05:01:56.000Z</t>
  </si>
  <si>
    <t>2021-08-27T05:46:20.000Z</t>
  </si>
  <si>
    <t>2021-08-27T05:54:42.000Z</t>
  </si>
  <si>
    <t>2021-08-27T03:50:39.000Z</t>
  </si>
  <si>
    <t>2021-08-27T06:02:35.000Z</t>
  </si>
  <si>
    <t>2021-08-27T04:01:32.000Z</t>
  </si>
  <si>
    <t>2021-08-27T05:46:21.000Z</t>
  </si>
  <si>
    <t>2021-08-27T04:07:52.000Z</t>
  </si>
  <si>
    <t>2021-08-27T06:02:36.000Z</t>
  </si>
  <si>
    <t>2021-08-27T04:49:05.000Z</t>
  </si>
  <si>
    <t>2021-08-27T05:01:57.000Z</t>
  </si>
  <si>
    <t>2021-08-27T04:55:35.000Z</t>
  </si>
  <si>
    <t>2021-08-27T05:54:43.000Z</t>
  </si>
  <si>
    <t>2021-08-27T06:02:37.000Z</t>
  </si>
  <si>
    <t>2021-08-27T04:07:53.000Z</t>
  </si>
  <si>
    <t>2021-08-27T03:50:40.000Z</t>
  </si>
  <si>
    <t>T'</t>
  </si>
  <si>
    <t>2021-08-27T05:54:44.000Z</t>
  </si>
  <si>
    <t>2021-08-27T06:02:38.000Z</t>
  </si>
  <si>
    <t>2021-08-27T05:01:58.000Z</t>
  </si>
  <si>
    <t>2021-08-27T06:02:39.000Z</t>
  </si>
  <si>
    <t>2021-08-27T05:54:45.000Z</t>
  </si>
  <si>
    <t>2021-08-27T05:01:59.000Z</t>
  </si>
  <si>
    <t>2021-08-27T06:02:40.000Z</t>
  </si>
  <si>
    <t>2021-08-27T05:54:46.000Z</t>
  </si>
  <si>
    <t>2021-08-27T06:02:41.000Z</t>
  </si>
  <si>
    <t>2021-08-27T05:54:47.000Z</t>
  </si>
  <si>
    <t>2021-08-27T03:50:44.000Z</t>
  </si>
  <si>
    <t>2021-08-27T04:01:40.000Z</t>
  </si>
  <si>
    <t>2021-08-27T04:07:59.000Z</t>
  </si>
  <si>
    <t>2021-08-27T04:49:12.000Z</t>
  </si>
  <si>
    <t>2021-08-27T04:55:40.000Z</t>
  </si>
  <si>
    <t>2021-08-27T05:02:05.000Z</t>
  </si>
  <si>
    <t>2021-08-27T05:46:27.000Z</t>
  </si>
  <si>
    <t>원래는 9개 (단양군), 기준치도 엔터안쳤음으로 9개 임. 데이터 확인이 필요함</t>
  </si>
  <si>
    <t>원래는 9개 (함안군), 기준치도 엔터안쳤음으로 9개 임. 데이터 확인이 필요함</t>
  </si>
  <si>
    <t>2021-08-27T05:54:53.000Z</t>
  </si>
  <si>
    <t>2021-08-27T06:02:47.000Z</t>
  </si>
  <si>
    <t>2021-08-27T03:50:45.000Z</t>
  </si>
  <si>
    <t>2021-08-27T05:46:28.000Z</t>
  </si>
  <si>
    <t>2021-08-27T04:49:13.000Z</t>
  </si>
  <si>
    <t>2021-08-27T06:02:48.000Z</t>
  </si>
  <si>
    <t>2021-08-27T04:08:00.000Z</t>
  </si>
  <si>
    <t>원래는 9개 (영양군), 기준치도 엔터안쳤음으로 9개 임. 데이터 확인이 필요함</t>
  </si>
  <si>
    <t>2021-08-27T05:54:54.000Z</t>
  </si>
  <si>
    <t>원래는 9개 (봉화군), 기준치도 엔터안쳤음으로 9개 임. 데이터 확인이 필요함</t>
  </si>
  <si>
    <t>2021-08-27T03:50:52.000Z</t>
  </si>
  <si>
    <t>2021-08-27T04:01:47.000Z</t>
  </si>
  <si>
    <t>2021-08-27T04:08:07.000Z</t>
  </si>
  <si>
    <t>2021-08-27T04:49:21.000Z</t>
  </si>
  <si>
    <t>2021-08-27T04:55:47.000Z</t>
  </si>
  <si>
    <t>2021-08-27T05:02:14.000Z</t>
  </si>
  <si>
    <t>2021-08-27T05:46:37.000Z</t>
  </si>
  <si>
    <t>2021-08-27T05:55:03.000Z</t>
  </si>
  <si>
    <t>2021-08-27T06:02:57.000Z</t>
  </si>
  <si>
    <t>2021-08-27T04:08:08.000Z</t>
  </si>
  <si>
    <t>2021-08-27T03:50:53.000Z</t>
  </si>
  <si>
    <t>2021-08-27T04:01:48.000Z</t>
  </si>
  <si>
    <t>2021-08-27T04:49:22.000Z</t>
  </si>
  <si>
    <t>2021-08-27T05:02:15.000Z</t>
  </si>
  <si>
    <t>2021-08-27T06:02:58.000Z</t>
  </si>
  <si>
    <t>2021-08-27T04:55:48.000Z</t>
  </si>
  <si>
    <t>2021-08-27T05:46:38.000Z</t>
  </si>
  <si>
    <t>2021-08-27T05:55:04.000Z</t>
  </si>
  <si>
    <t>2021-08-27T04:01:49.000Z</t>
  </si>
  <si>
    <t>2021-08-27T06:02:59.000Z</t>
  </si>
  <si>
    <t>2021-08-27T03:50:54.000Z</t>
  </si>
  <si>
    <t>2021-08-27T04:08:09.000Z</t>
  </si>
  <si>
    <t>2021-08-27T05:02:16.000Z</t>
  </si>
  <si>
    <t>2021-08-27T05:46:39.000Z</t>
  </si>
  <si>
    <t>2021-08-27T05:55:05.000Z</t>
  </si>
  <si>
    <t>2021-08-27T04:49:23.000Z</t>
  </si>
  <si>
    <t>ㅐ'</t>
  </si>
  <si>
    <t>2021-08-27T04:49:24.000Z</t>
  </si>
  <si>
    <t>2021-08-27T04:55:49.000Z</t>
  </si>
  <si>
    <t>2021-08-27T06:03:00.000Z</t>
  </si>
  <si>
    <t>2021-08-27T03:50:55.000Z</t>
  </si>
  <si>
    <t>2021-08-27T04:01:50.000Z</t>
  </si>
  <si>
    <t>2021-08-27T05:02:17.000Z</t>
  </si>
  <si>
    <t>2021-08-27T05:46:40.000Z</t>
  </si>
  <si>
    <t>2021-08-27T05:55:06.000Z</t>
  </si>
  <si>
    <t>2021-08-27T04:08:10.000Z</t>
  </si>
  <si>
    <t>2021-08-27T04:49:25.000Z</t>
  </si>
  <si>
    <t>2021-08-27T06:03:01.000Z</t>
  </si>
  <si>
    <t>2021-08-27T03:50:56.000Z</t>
  </si>
  <si>
    <t>2021-08-27T04:01:51.000Z</t>
  </si>
  <si>
    <t>2021-08-27T04:55:50.000Z</t>
  </si>
  <si>
    <t>2021-08-27T04:55:51.000Z</t>
  </si>
  <si>
    <t>Trial 1-3trial</t>
  </si>
  <si>
    <t>Trial 2-5trial</t>
  </si>
  <si>
    <t>Trial 3 -6 trial</t>
  </si>
  <si>
    <t>Trial 4 - 7trial</t>
  </si>
  <si>
    <t>Trial 5 - 8 trial</t>
  </si>
  <si>
    <t>Trial 8 - 11 trail</t>
  </si>
  <si>
    <t>2021-08-26T03:17:00.000Z</t>
  </si>
  <si>
    <t>2021-08-26T03:29:40.000Z</t>
  </si>
  <si>
    <t>2021-08-26T03:35:25.000Z</t>
  </si>
  <si>
    <t>2021-08-26T04:53:54.000Z</t>
  </si>
  <si>
    <t>2021-08-26T04:59:59.000Z</t>
  </si>
  <si>
    <t>2021-08-26T05:06:20.000Z</t>
  </si>
  <si>
    <t>2021-08-26T05:59:01.000Z</t>
  </si>
  <si>
    <t>2021-08-26T06:06:12.000Z</t>
  </si>
  <si>
    <t>2021-08-26T06:15:20.000Z</t>
  </si>
  <si>
    <t>2021-08-26T03:29:41.000Z</t>
  </si>
  <si>
    <t>2021-08-26T06:06:13.000Z</t>
  </si>
  <si>
    <t>2021-08-26T03:17:01.000Z</t>
  </si>
  <si>
    <t>2021-08-26T05:06:21.000Z</t>
  </si>
  <si>
    <t>2021-08-26T04:53:55.000Z</t>
  </si>
  <si>
    <t>2021-08-26T05:59:02.000Z</t>
  </si>
  <si>
    <t>2021-08-26T05:00:00.000Z</t>
  </si>
  <si>
    <t>2021-08-26T06:06:14.000Z</t>
  </si>
  <si>
    <t>2021-08-26T06:15:21.000Z</t>
  </si>
  <si>
    <t>2021-08-26T03:35:26.000Z</t>
  </si>
  <si>
    <t>2021-08-26T05:06:22.000Z</t>
  </si>
  <si>
    <t>2021-08-26T03:17:02.000Z</t>
  </si>
  <si>
    <t>2021-08-26T03:29:42.000Z</t>
  </si>
  <si>
    <t>2021-08-26T04:53:56.000Z</t>
  </si>
  <si>
    <t>2021-08-26T05:59:03.000Z</t>
  </si>
  <si>
    <t>b'</t>
  </si>
  <si>
    <t>2021-08-26T06:06:15.000Z</t>
  </si>
  <si>
    <t>2021-08-26T05:00:01.000Z</t>
  </si>
  <si>
    <t>2021-08-26T06:15:22.000Z</t>
  </si>
  <si>
    <t>2021-08-26T04:53:57.000Z</t>
  </si>
  <si>
    <t>2021-08-26T05:00:02.000Z</t>
  </si>
  <si>
    <t>2021-08-26T05:06:23.000Z</t>
  </si>
  <si>
    <t>2021-08-26T05:59:04.000Z</t>
  </si>
  <si>
    <t>2021-08-26T06:06:16.000Z</t>
  </si>
  <si>
    <t>2021-08-26T06:15:23.000Z</t>
  </si>
  <si>
    <t>2021-08-26T03:35:27.000Z</t>
  </si>
  <si>
    <t>2021-08-26T03:29:43.000Z</t>
  </si>
  <si>
    <t>2021-08-26T05:59:05.000Z</t>
  </si>
  <si>
    <t>2021-08-26T03:17:03.000Z</t>
  </si>
  <si>
    <t>2021-08-26T03:17:39.000Z</t>
  </si>
  <si>
    <t>2021-08-26T05:00:03.000Z</t>
  </si>
  <si>
    <t>2021-08-26T05:00:05.000Z</t>
  </si>
  <si>
    <t>2021-08-26T06:06:17.000Z</t>
  </si>
  <si>
    <t>2021-08-26T06:15:27.000Z</t>
  </si>
  <si>
    <t>2021-08-26T03:17:40.000Z</t>
  </si>
  <si>
    <t>2021-08-26T05:59:06.000Z</t>
  </si>
  <si>
    <t>2021-08-26T05:00:06.000Z</t>
  </si>
  <si>
    <t>2021-08-26T06:15:28.000Z</t>
  </si>
  <si>
    <t>2021-08-26T05:59:07.000Z</t>
  </si>
  <si>
    <t>2021-08-26T03:17:41.000Z</t>
  </si>
  <si>
    <t>i'</t>
  </si>
  <si>
    <t>2021-08-26T06:15:29.000Z</t>
  </si>
  <si>
    <t>2021-08-26T05:59:08.000Z</t>
  </si>
  <si>
    <t>2021-08-26T05:00:07.000Z</t>
  </si>
  <si>
    <t>2021-08-26T06:15:30.000Z</t>
  </si>
  <si>
    <t>2021-08-26T03:17:42.000Z</t>
  </si>
  <si>
    <t>2021-08-26T05:59:09.000Z</t>
  </si>
  <si>
    <t>2021-08-26T06:15:31.000Z</t>
  </si>
  <si>
    <t>2021-08-26T03:17:47.000Z</t>
  </si>
  <si>
    <t>2021-08-26T03:29:49.000Z</t>
  </si>
  <si>
    <t>2021-08-26T03:35:33.000Z</t>
  </si>
  <si>
    <t>2021-08-26T04:54:03.000Z</t>
  </si>
  <si>
    <t>2021-08-26T05:00:08.000Z</t>
  </si>
  <si>
    <t>2021-08-26T05:06:29.000Z</t>
  </si>
  <si>
    <t>2021-08-26T06:06:23.000Z</t>
  </si>
  <si>
    <t>2021-08-26T06:15:32.000Z</t>
  </si>
  <si>
    <t>2021-08-26T06:15:33.000Z</t>
  </si>
  <si>
    <t>2021-08-26T05:59:10.000Z</t>
  </si>
  <si>
    <t>2021-08-26T03:35:34.000Z</t>
  </si>
  <si>
    <t>2021-08-26T05:06:30.000Z</t>
  </si>
  <si>
    <t>2021-08-26T06:06:24.000Z</t>
  </si>
  <si>
    <t>2021-08-26T03:29:50.000Z</t>
  </si>
  <si>
    <t>2021-08-26T04:54:04.000Z</t>
  </si>
  <si>
    <t>2021-08-26T03:17:48.000Z</t>
  </si>
  <si>
    <t>기준치 10개, 원래는 10개가 되야함 (데이터 재확인 필요)</t>
  </si>
  <si>
    <t>2021-08-26T05:00:15.000Z</t>
  </si>
  <si>
    <t>원래 답은 10개가 되야함. 데이터 재 추출후 재확인 필요. (기준치 10개)</t>
  </si>
  <si>
    <t>2021-08-26T06:06:25.000Z</t>
  </si>
  <si>
    <t>2021-08-26T05:00:16.000Z</t>
  </si>
  <si>
    <t>원래는 9개가 되야함. 데이터 재추출후 재확인 필요. 짤린것으로 보임 (기준치 9개 영상에서 엔터 안침)</t>
  </si>
  <si>
    <t>2021-08-26T03:17:54.000Z</t>
  </si>
  <si>
    <t>2021-08-26T03:29:56.000Z</t>
  </si>
  <si>
    <t>2021-08-26T03:35:40.000Z</t>
  </si>
  <si>
    <t>2021-08-26T04:54:11.000Z</t>
  </si>
  <si>
    <t>2021-08-26T05:00:24.000Z</t>
  </si>
  <si>
    <t>2021-08-26T05:06:37.000Z</t>
  </si>
  <si>
    <t>2021-08-26T06:06:35.000Z</t>
  </si>
  <si>
    <t>2021-08-26T04:54:12.000Z</t>
  </si>
  <si>
    <t>2021-08-26T03:35:41.000Z</t>
  </si>
  <si>
    <t>2021-08-26T03:29:57.000Z</t>
  </si>
  <si>
    <t>2021-08-26T05:00:25.000Z</t>
  </si>
  <si>
    <t>2021-08-26T03:17:55.000Z</t>
  </si>
  <si>
    <t>2021-08-26T04:54:13.000Z</t>
  </si>
  <si>
    <t>2021-08-26T05:06:38.000Z</t>
  </si>
  <si>
    <t>2021-08-26T06:06:36.000Z</t>
  </si>
  <si>
    <t>''</t>
  </si>
  <si>
    <t>2021-08-26T03:35:42.000Z</t>
  </si>
  <si>
    <t>2021-08-26T04:54:14.000Z</t>
  </si>
  <si>
    <t>2021-08-26T05:00:27.000Z</t>
  </si>
  <si>
    <t>2021-08-26T05:06:39.000Z</t>
  </si>
  <si>
    <t>2021-08-26T06:06:37.000Z</t>
  </si>
  <si>
    <t>2021-08-26T03:17:56.000Z</t>
  </si>
  <si>
    <t>2021-08-26T03:29:58.000Z</t>
  </si>
  <si>
    <t>2021-08-26T05:06:40.000Z</t>
  </si>
  <si>
    <t>2021-08-26T04:54:15.000Z</t>
  </si>
  <si>
    <t>2021-08-26T06:06:38.000Z</t>
  </si>
  <si>
    <t>2021-08-26T03:29:59.000Z</t>
  </si>
  <si>
    <t>2021-08-26T05:00:28.000Z</t>
  </si>
  <si>
    <t>2021-08-26T05:06:41.000Z</t>
  </si>
  <si>
    <t>2021-08-26T03:17:57.000Z</t>
  </si>
  <si>
    <t>2021-08-26T03:35:43.000Z</t>
  </si>
  <si>
    <t>2021-08-26T04:54:17.000Z</t>
  </si>
  <si>
    <t>2021-08-26T05:00:29.000Z</t>
  </si>
  <si>
    <t>2021-08-26T06:06:39.000Z</t>
  </si>
  <si>
    <t>2021-08-26T03:17:58.000Z</t>
  </si>
  <si>
    <t>2021-08-26T05:59:15.000Z</t>
  </si>
  <si>
    <t>2021-08-26T06:15:39.000Z</t>
  </si>
  <si>
    <t>2021-08-26T05:59:16.000Z</t>
  </si>
  <si>
    <t>2021-08-26T06:15:40.000Z</t>
  </si>
  <si>
    <t>2021-08-26T06:15:41.000Z</t>
  </si>
  <si>
    <t>2021-08-26T05:59:22.000Z</t>
  </si>
  <si>
    <t>2021-08-26T06:15:49.000Z</t>
  </si>
  <si>
    <t>2021-08-26T05:59:23.000Z</t>
  </si>
  <si>
    <t>2021-08-26T06:15:50.000Z</t>
  </si>
  <si>
    <t>2021-08-26T06:15:51.000Z</t>
  </si>
  <si>
    <t>2021-08-26T05:59:24.000Z</t>
  </si>
  <si>
    <t>2021-08-26T06:15:53.000Z</t>
  </si>
  <si>
    <t>2021-08-26T05:59:25.000Z</t>
  </si>
  <si>
    <t>2021-08-26T06:15:55.000Z</t>
  </si>
  <si>
    <t>2021-08-28T09:54:54.000Z</t>
  </si>
  <si>
    <t>2021-08-28T10:01:19.000Z</t>
  </si>
  <si>
    <t>2021-08-28T10:07:19.000Z</t>
  </si>
  <si>
    <t>2021-08-28T11:17:00.000Z</t>
  </si>
  <si>
    <t>2021-08-28T11:24:28.000Z</t>
  </si>
  <si>
    <t>2021-08-28T11:33:03.000Z</t>
  </si>
  <si>
    <t>2021-08-28T13:00:12.000Z</t>
  </si>
  <si>
    <t>2021-08-28T13:07:41.000Z</t>
  </si>
  <si>
    <t>2021-08-28T13:18:08.000Z</t>
  </si>
  <si>
    <t>2021-08-28T10:01:20.000Z</t>
  </si>
  <si>
    <t>2021-08-28T11:33:04.000Z</t>
  </si>
  <si>
    <t>2021-08-28T13:18:09.000Z</t>
  </si>
  <si>
    <t>2021-08-28T10:07:20.000Z</t>
  </si>
  <si>
    <t>2021-08-28T11:17:01.000Z</t>
  </si>
  <si>
    <t>2021-08-28T11:24:29.000Z</t>
  </si>
  <si>
    <t>2021-08-28T13:07:42.000Z</t>
  </si>
  <si>
    <t>2021-08-28T10:07:21.000Z</t>
  </si>
  <si>
    <t>2021-08-28T13:00:13.000Z</t>
  </si>
  <si>
    <t>2021-08-28T09:54:55.000Z</t>
  </si>
  <si>
    <t>2021-08-28T11:33:05.000Z</t>
  </si>
  <si>
    <t>2021-08-28T13:18:10.000Z</t>
  </si>
  <si>
    <t>2021-08-28T10:01:21.000Z</t>
  </si>
  <si>
    <t>2021-08-28T11:17:02.000Z</t>
  </si>
  <si>
    <t>2021-08-28T11:24:30.000Z</t>
  </si>
  <si>
    <t>2021-08-28T10:07:22.000Z</t>
  </si>
  <si>
    <t>2021-08-28T13:00:14.000Z</t>
  </si>
  <si>
    <t>2021-08-28T13:07:43.000Z</t>
  </si>
  <si>
    <t>2021-08-28T09:54:56.000Z</t>
  </si>
  <si>
    <t>2021-08-28T11:17:03.000Z</t>
  </si>
  <si>
    <t>2021-08-28T11:33:06.000Z</t>
  </si>
  <si>
    <t>2021-08-28T13:18:11.000Z</t>
  </si>
  <si>
    <t>2021-08-28T09:54:57.000Z</t>
  </si>
  <si>
    <t>2021-08-28T10:01:22.000Z</t>
  </si>
  <si>
    <t>2021-08-28T11:17:04.000Z</t>
  </si>
  <si>
    <t>2021-08-28T11:24:31.000Z</t>
  </si>
  <si>
    <t>2021-08-28T13:00:15.000Z</t>
  </si>
  <si>
    <t>2021-08-28T13:07:44.000Z</t>
  </si>
  <si>
    <t>2021-08-28T10:07:23.000Z</t>
  </si>
  <si>
    <t>2021-08-28T13:18:12.000Z</t>
  </si>
  <si>
    <t>2021-08-28T09:54:58.000Z</t>
  </si>
  <si>
    <t>2021-08-28T13:07:45.000Z</t>
  </si>
  <si>
    <t>2021-08-28T13:07:46.000Z</t>
  </si>
  <si>
    <t>2021-08-28T13:07:47.000Z</t>
  </si>
  <si>
    <t>2021-08-28T09:55:02.000Z</t>
  </si>
  <si>
    <t>2021-08-28T10:01:27.000Z</t>
  </si>
  <si>
    <t>2021-08-28T10:07:27.000Z</t>
  </si>
  <si>
    <t>2021-08-28T11:17:09.000Z</t>
  </si>
  <si>
    <t>2021-08-28T11:24:37.000Z</t>
  </si>
  <si>
    <t>2021-08-28T11:33:12.000Z</t>
  </si>
  <si>
    <t>2021-08-28T13:00:21.000Z</t>
  </si>
  <si>
    <t>2021-08-28T13:07:52.000Z</t>
  </si>
  <si>
    <t>2021-08-28T13:18:17.000Z</t>
  </si>
  <si>
    <t>2021-08-28T09:55:03.000Z</t>
  </si>
  <si>
    <t>2021-08-28T13:00:22.000Z</t>
  </si>
  <si>
    <t>2021-08-28T10:07:28.000Z</t>
  </si>
  <si>
    <t>2021-08-28T13:07:53.000Z</t>
  </si>
  <si>
    <t>2021-08-28T13:18:18.000Z</t>
  </si>
  <si>
    <t>2021-08-28T10:01:28.000Z</t>
  </si>
  <si>
    <t>2021-08-28T11:17:10.000Z</t>
  </si>
  <si>
    <t>2021-08-28T11:24:38.000Z</t>
  </si>
  <si>
    <t>2021-08-28T11:33:13.000Z</t>
  </si>
  <si>
    <t>2021-08-28T10:07:29.000Z</t>
  </si>
  <si>
    <t>2021-08-28T13:00:23.000Z</t>
  </si>
  <si>
    <t>2021-08-28T13:18:19.000Z</t>
  </si>
  <si>
    <t>2021-08-28T09:55:13.000Z</t>
  </si>
  <si>
    <t>2021-08-28T10:01:35.000Z</t>
  </si>
  <si>
    <t>2021-08-28T10:07:38.000Z</t>
  </si>
  <si>
    <t>2021-08-28T11:17:18.000Z</t>
  </si>
  <si>
    <t>2021-08-28T11:24:46.000Z</t>
  </si>
  <si>
    <t>2021-08-28T11:33:21.000Z</t>
  </si>
  <si>
    <t>2021-08-28T13:00:31.000Z</t>
  </si>
  <si>
    <t>2021-08-28T13:08:02.000Z</t>
  </si>
  <si>
    <t>2021-08-28T13:18:28.000Z</t>
  </si>
  <si>
    <t>2021-08-28T13:00:32.000Z</t>
  </si>
  <si>
    <t>2021-08-28T13:08:03.000Z</t>
  </si>
  <si>
    <t>2021-08-28T11:24:47.000Z</t>
  </si>
  <si>
    <t>2021-08-28T13:18:29.000Z</t>
  </si>
  <si>
    <t>2021-08-28T09:55:14.000Z</t>
  </si>
  <si>
    <t>2021-08-28T11:33:22.000Z</t>
  </si>
  <si>
    <t>2021-08-28T10:01:36.000Z</t>
  </si>
  <si>
    <t>2021-08-28T10:07:40.000Z</t>
  </si>
  <si>
    <t>2021-08-28T11:24:48.000Z</t>
  </si>
  <si>
    <t>2021-08-28T13:08:04.000Z</t>
  </si>
  <si>
    <t>2021-08-28T10:07:41.000Z</t>
  </si>
  <si>
    <t>2021-08-28T11:17:19.000Z</t>
  </si>
  <si>
    <t>2021-08-28T13:00:33.000Z</t>
  </si>
  <si>
    <t>2021-08-28T13:18:30.000Z</t>
  </si>
  <si>
    <t>2021-08-28T09:55:15.000Z</t>
  </si>
  <si>
    <t>2021-08-28T10:01:37.000Z</t>
  </si>
  <si>
    <t>2021-08-28T11:33:23.000Z</t>
  </si>
  <si>
    <t>2021-08-28T13:00:34.000Z</t>
  </si>
  <si>
    <t>2021-08-28T09:55:16.000Z</t>
  </si>
  <si>
    <t>2021-08-28T10:07:42.000Z</t>
  </si>
  <si>
    <t>2021-08-28T11:17:20.000Z</t>
  </si>
  <si>
    <t>2021-08-28T11:24:49.000Z</t>
  </si>
  <si>
    <t>2021-08-28T13:00:35.000Z</t>
  </si>
  <si>
    <t>2021-08-28T13:08:05.000Z</t>
  </si>
  <si>
    <t>2021-08-28T10:01:38.000Z</t>
  </si>
  <si>
    <t>2021-08-28T13:18:31.000Z</t>
  </si>
  <si>
    <t>2021-08-28T09:55:18.000Z</t>
  </si>
  <si>
    <t>2021-08-28T10:07:43.000Z</t>
  </si>
  <si>
    <t>2021-08-28T11:17:21.000Z</t>
  </si>
  <si>
    <t>2021-08-28T11:24:50.000Z</t>
  </si>
  <si>
    <t>2021-08-28T11:33:25.000Z</t>
  </si>
  <si>
    <t>2021-08-28T13:08:07.000Z</t>
  </si>
  <si>
    <t>2021-08-28T13:18:32.000Z</t>
  </si>
  <si>
    <t>2021-08-28T13:00:37.000Z</t>
  </si>
  <si>
    <t>2021-08-27T10:44:30.000Z</t>
  </si>
  <si>
    <t>2021-08-27T10:50:31.000Z</t>
  </si>
  <si>
    <t>2021-08-27T10:58:09.000Z</t>
  </si>
  <si>
    <t>2021-08-27T12:06:26.000Z</t>
  </si>
  <si>
    <t>2021-08-27T12:20:15.000Z</t>
  </si>
  <si>
    <t>2021-08-27T12:30:29.000Z</t>
  </si>
  <si>
    <t>2021-08-27T14:17:35.000Z</t>
  </si>
  <si>
    <t>2021-08-27T14:25:23.000Z</t>
  </si>
  <si>
    <t>2021-08-27T14:35:00.000Z</t>
  </si>
  <si>
    <t>2021-08-27T12:30:30.000Z</t>
  </si>
  <si>
    <t>2021-08-27T14:17:36.000Z</t>
  </si>
  <si>
    <t>2021-08-27T12:06:27.000Z</t>
  </si>
  <si>
    <t>2021-08-27T10:44:31.000Z</t>
  </si>
  <si>
    <t>2021-08-27T14:35:01.000Z</t>
  </si>
  <si>
    <t>2021-08-27T10:50:32.000Z</t>
  </si>
  <si>
    <t>2021-08-27T14:25:24.000Z</t>
  </si>
  <si>
    <t>2021-08-27T10:58:10.000Z</t>
  </si>
  <si>
    <t>2021-08-27T10:44:32.000Z</t>
  </si>
  <si>
    <t>2021-08-27T12:06:28.000Z</t>
  </si>
  <si>
    <t>2021-08-27T12:20:16.000Z</t>
  </si>
  <si>
    <t>2021-08-27T12:30:31.000Z</t>
  </si>
  <si>
    <t>2021-08-27T14:17:37.000Z</t>
  </si>
  <si>
    <t>2021-08-27T10:50:33.000Z</t>
  </si>
  <si>
    <t>2021-08-27T10:58:11.000Z</t>
  </si>
  <si>
    <t>2021-08-27T14:25:25.000Z</t>
  </si>
  <si>
    <t>2021-08-27T14:35:02.000Z</t>
  </si>
  <si>
    <t>2021-08-27T10:44:33.000Z</t>
  </si>
  <si>
    <t>2021-08-27T14:17:38.000Z</t>
  </si>
  <si>
    <t>2021-08-27T12:06:29.000Z</t>
  </si>
  <si>
    <t>2021-08-27T12:20:17.000Z</t>
  </si>
  <si>
    <t>2021-08-27T10:50:34.000Z</t>
  </si>
  <si>
    <t>2021-08-27T12:30:32.000Z</t>
  </si>
  <si>
    <t>2021-08-27T14:25:26.000Z</t>
  </si>
  <si>
    <t>2021-08-27T14:35:03.000Z</t>
  </si>
  <si>
    <t>2021-08-27T10:44:34.000Z</t>
  </si>
  <si>
    <t>2021-08-27T10:58:12.000Z</t>
  </si>
  <si>
    <t>2021-08-27T12:06:30.000Z</t>
  </si>
  <si>
    <t>2021-08-27T12:20:18.000Z</t>
  </si>
  <si>
    <t>2021-08-27T14:17:39.000Z</t>
  </si>
  <si>
    <t>2021-08-27T12:30:33.000Z</t>
  </si>
  <si>
    <t>2021-08-27T14:17:40.000Z</t>
  </si>
  <si>
    <t>2021-08-27T14:25:27.000Z</t>
  </si>
  <si>
    <t>2021-08-27T12:30:34.000Z</t>
  </si>
  <si>
    <t>2021-08-27T10:44:35.000Z</t>
  </si>
  <si>
    <t>2021-08-27T14:17:41.000Z</t>
  </si>
  <si>
    <t>2021-08-27T10:50:35.000Z</t>
  </si>
  <si>
    <t>2021-08-27T10:58:13.000Z</t>
  </si>
  <si>
    <t>2021-08-27T12:06:31.000Z</t>
  </si>
  <si>
    <t>2021-08-27T12:20:19.000Z</t>
  </si>
  <si>
    <t>2021-08-27T14:25:28.000Z</t>
  </si>
  <si>
    <t>2021-08-27T10:44:36.000Z</t>
  </si>
  <si>
    <t>2021-08-27T12:30:35.000Z</t>
  </si>
  <si>
    <t>2021-08-27T12:06:32.000Z</t>
  </si>
  <si>
    <t>2021-08-27T10:50:36.000Z</t>
  </si>
  <si>
    <t>2021-08-27T12:30:36.000Z</t>
  </si>
  <si>
    <t>2021-08-27T14:25:29.000Z</t>
  </si>
  <si>
    <t>ㅍ'</t>
  </si>
  <si>
    <t>2021-08-27T10:44:42.000Z</t>
  </si>
  <si>
    <t>2021-08-27T10:50:42.000Z</t>
  </si>
  <si>
    <t>2021-08-27T10:58:19.000Z</t>
  </si>
  <si>
    <t>2021-08-27T12:06:38.000Z</t>
  </si>
  <si>
    <t>2021-08-27T12:20:24.000Z</t>
  </si>
  <si>
    <t>2021-08-27T12:30:40.000Z</t>
  </si>
  <si>
    <t>2021-08-27T14:17:48.000Z</t>
  </si>
  <si>
    <t>2021-08-27T14:25:34.000Z</t>
  </si>
  <si>
    <t>2021-08-27T14:35:09.000Z</t>
  </si>
  <si>
    <t>2021-08-27T14:25:35.000Z</t>
  </si>
  <si>
    <t>2021-08-27T12:06:39.000Z</t>
  </si>
  <si>
    <t>ㅟ'</t>
  </si>
  <si>
    <t>2021-08-27T10:44:43.000Z</t>
  </si>
  <si>
    <t>2021-08-27T14:35:10.000Z</t>
  </si>
  <si>
    <t>2021-08-27T10:50:43.000Z</t>
  </si>
  <si>
    <t>2021-08-27T14:17:49.000Z</t>
  </si>
  <si>
    <t>2021-08-27T12:30:41.000Z</t>
  </si>
  <si>
    <t>2021-08-27T10:44:44.000Z</t>
  </si>
  <si>
    <t>2021-08-27T10:58:20.000Z</t>
  </si>
  <si>
    <t>2021-08-27T12:20:25.000Z</t>
  </si>
  <si>
    <t>2021-08-27T14:25:36.000Z</t>
  </si>
  <si>
    <t>2021-08-27T14:17:50.000Z</t>
  </si>
  <si>
    <t>2021-08-27T10:50:44.000Z</t>
  </si>
  <si>
    <t>2021-08-27T10:44:45.000Z</t>
  </si>
  <si>
    <t>2021-08-27T14:17:51.000Z</t>
  </si>
  <si>
    <t>2021-08-27T14:25:37.000Z</t>
  </si>
  <si>
    <t>2021-08-27T10:50:45.000Z</t>
  </si>
  <si>
    <t>2021-08-27T14:25:38.000Z</t>
  </si>
  <si>
    <t>2021-08-27T10:44:46.000Z</t>
  </si>
  <si>
    <t>2021-08-27T10:50:46.000Z</t>
  </si>
  <si>
    <t>2021-08-27T14:25:39.000Z</t>
  </si>
  <si>
    <t>기준치 9개</t>
  </si>
  <si>
    <t>2021-08-27T10:50:47.000Z</t>
  </si>
  <si>
    <t>2021-08-27T10:50:48.000Z</t>
  </si>
  <si>
    <t>2021-08-27T10:44:54.000Z</t>
  </si>
  <si>
    <t>2021-08-27T10:58:30.000Z</t>
  </si>
  <si>
    <t>2021-08-27T12:06:48.000Z</t>
  </si>
  <si>
    <t>2021-08-27T12:20:33.000Z</t>
  </si>
  <si>
    <t>2021-08-27T12:30:49.000Z</t>
  </si>
  <si>
    <t>2021-08-27T14:17:59.000Z</t>
  </si>
  <si>
    <t>2021-08-27T14:25:47.000Z</t>
  </si>
  <si>
    <t>2021-08-27T14:35:19.000Z</t>
  </si>
  <si>
    <t>2021-08-27T10:58:31.000Z</t>
  </si>
  <si>
    <t>2021-08-27T12:30:50.000Z</t>
  </si>
  <si>
    <t>2021-08-27T14:25:48.000Z</t>
  </si>
  <si>
    <t>2021-08-27T12:20:34.000Z</t>
  </si>
  <si>
    <t>2021-08-27T14:18:00.000Z</t>
  </si>
  <si>
    <t>2021-08-27T14:35:20.000Z</t>
  </si>
  <si>
    <t>2021-08-27T10:44:55.000Z</t>
  </si>
  <si>
    <t>2021-08-27T10:58:32.000Z</t>
  </si>
  <si>
    <t>2021-08-27T12:06:49.000Z</t>
  </si>
  <si>
    <t>2021-08-27T12:20:35.000Z</t>
  </si>
  <si>
    <t>2021-08-27T14:25:49.000Z</t>
  </si>
  <si>
    <t>2021-08-27T12:30:51.000Z</t>
  </si>
  <si>
    <t>2021-08-27T14:18:01.000Z</t>
  </si>
  <si>
    <t>2021-08-27T10:44:56.000Z</t>
  </si>
  <si>
    <t>2021-08-27T10:58:33.000Z</t>
  </si>
  <si>
    <t>2021-08-27T14:25:50.000Z</t>
  </si>
  <si>
    <t>2021-08-27T14:35:21.000Z</t>
  </si>
  <si>
    <t>2021-08-27T12:06:50.000Z</t>
  </si>
  <si>
    <t>2021-08-27T12:20:36.000Z</t>
  </si>
  <si>
    <t>2021-08-27T12:30:52.000Z</t>
  </si>
  <si>
    <t>2021-08-27T14:18:02.000Z</t>
  </si>
  <si>
    <t>2021-08-27T14:25:51.000Z</t>
  </si>
  <si>
    <t>2021-08-27T14:35:22.000Z</t>
  </si>
  <si>
    <t>2021-08-27T10:44:57.000Z</t>
  </si>
  <si>
    <t>2021-08-27T10:44:58.000Z</t>
  </si>
  <si>
    <t>2021-08-27T10:58:34.000Z</t>
  </si>
  <si>
    <t>2021-08-27T12:20:38.000Z</t>
  </si>
  <si>
    <t>2021-08-27T12:30:53.000Z</t>
  </si>
  <si>
    <t>2021-08-27T14:18:04.000Z</t>
  </si>
  <si>
    <t>2021-08-27T14:25:52.000Z</t>
  </si>
  <si>
    <t>2021-08-27T14:35:23.000Z</t>
  </si>
  <si>
    <t>2021-08-27T12:06:51.000Z</t>
  </si>
  <si>
    <t>2021-08-27T10:50:57.000Z</t>
  </si>
  <si>
    <t>2021-08-27T10:58:35.000Z</t>
  </si>
  <si>
    <t>2021-08-27T14:35:24.000Z</t>
  </si>
  <si>
    <t>2021-08-27T10:50:58.000Z</t>
  </si>
  <si>
    <t>2021-08-27T10:50:59.000Z</t>
  </si>
  <si>
    <t>2021-08-27T10:51:00.000Z</t>
  </si>
  <si>
    <t>2021-08-27T10:51:03.000Z</t>
  </si>
  <si>
    <t>Trial 1 - 4 trial</t>
  </si>
  <si>
    <t>Trial 2- 5trial</t>
  </si>
  <si>
    <t>Trial 3-6trial</t>
  </si>
  <si>
    <t>2021-08-28T09:30:29.000Z</t>
  </si>
  <si>
    <t>2021-08-28T09:38:10.000Z</t>
  </si>
  <si>
    <t>2021-08-28T09:44:26.000Z</t>
  </si>
  <si>
    <t>2021-08-28T11:10:28.000Z</t>
  </si>
  <si>
    <t>2021-08-28T11:25:02.000Z</t>
  </si>
  <si>
    <t>q'</t>
  </si>
  <si>
    <t>2021-08-28T12:27:02.000Z</t>
  </si>
  <si>
    <t>2021-08-28T12:36:17.000Z</t>
  </si>
  <si>
    <t>2021-08-28T12:45:42.000Z</t>
  </si>
  <si>
    <t>2021-08-28T12:27:03.000Z</t>
  </si>
  <si>
    <t>2021-08-28T09:30:30.000Z</t>
  </si>
  <si>
    <t>2021-08-28T09:38:11.000Z</t>
  </si>
  <si>
    <t>2021-08-28T12:36:18.000Z</t>
  </si>
  <si>
    <t>2021-08-28T09:44:27.000Z</t>
  </si>
  <si>
    <t>2021-08-28T11:10:29.000Z</t>
  </si>
  <si>
    <t>2021-08-28T11:25:03.000Z</t>
  </si>
  <si>
    <t>2021-08-28T12:45:43.000Z</t>
  </si>
  <si>
    <t>2021-08-28T12:27:04.000Z</t>
  </si>
  <si>
    <t>2021-08-28T12:36:19.000Z</t>
  </si>
  <si>
    <t>2021-08-28T09:30:31.000Z</t>
  </si>
  <si>
    <t>2021-08-28T09:38:12.000Z</t>
  </si>
  <si>
    <t>2021-08-28T11:10:30.000Z</t>
  </si>
  <si>
    <t>2021-08-28T11:25:04.000Z</t>
  </si>
  <si>
    <t>2021-08-28T12:27:05.000Z</t>
  </si>
  <si>
    <t>2021-08-28T12:45:44.000Z</t>
  </si>
  <si>
    <t>2021-08-28T11:17:05.000Z</t>
  </si>
  <si>
    <t>2021-08-28T12:36:20.000Z</t>
  </si>
  <si>
    <t>2021-08-28T09:38:13.000Z</t>
  </si>
  <si>
    <t>2021-08-28T09:44:28.000Z</t>
  </si>
  <si>
    <t>2021-08-28T09:30:32.000Z</t>
  </si>
  <si>
    <t>2021-08-28T11:10:31.000Z</t>
  </si>
  <si>
    <t>2021-08-28T12:27:06.000Z</t>
  </si>
  <si>
    <t>2021-08-28T12:45:45.000Z</t>
  </si>
  <si>
    <t>2021-08-28T11:25:05.000Z</t>
  </si>
  <si>
    <t>2021-08-28T12:36:21.000Z</t>
  </si>
  <si>
    <t>2021-08-28T09:44:29.000Z</t>
  </si>
  <si>
    <t>2021-08-28T11:17:06.000Z</t>
  </si>
  <si>
    <t>2021-08-28T09:30:37.000Z</t>
  </si>
  <si>
    <t>2021-08-28T09:38:14.000Z</t>
  </si>
  <si>
    <t>2021-08-28T12:27:07.000Z</t>
  </si>
  <si>
    <t>2021-08-28T12:45:46.000Z</t>
  </si>
  <si>
    <t>2021-08-28T11:10:32.000Z</t>
  </si>
  <si>
    <t>2021-08-28T12:27:10.000Z</t>
  </si>
  <si>
    <t>2021-08-28T12:36:22.000Z</t>
  </si>
  <si>
    <t>2021-08-28T09:44:30.000Z</t>
  </si>
  <si>
    <t>2021-08-28T12:45:47.000Z</t>
  </si>
  <si>
    <t>2021-08-28T09:30:38.000Z</t>
  </si>
  <si>
    <t>2021-08-28T12:36:23.000Z</t>
  </si>
  <si>
    <t>2021-08-28T09:30:39.000Z</t>
  </si>
  <si>
    <t>2021-08-28T12:36:24.000Z</t>
  </si>
  <si>
    <t>2021-08-28T12:36:25.000Z</t>
  </si>
  <si>
    <t>2021-08-28T09:30:40.000Z</t>
  </si>
  <si>
    <t>2021-08-28T12:36:26.000Z</t>
  </si>
  <si>
    <t>2021-08-28T09:30:41.000Z</t>
  </si>
  <si>
    <t>2021-08-28T12:36:27.000Z</t>
  </si>
  <si>
    <t>2021-08-28T09:38:20.000Z</t>
  </si>
  <si>
    <t>2021-08-28T09:44:37.000Z</t>
  </si>
  <si>
    <t>2021-08-28T11:10:39.000Z</t>
  </si>
  <si>
    <t>2021-08-28T11:17:14.000Z</t>
  </si>
  <si>
    <t>2021-08-28T11:25:11.000Z</t>
  </si>
  <si>
    <t>2021-08-28T12:27:17.000Z</t>
  </si>
  <si>
    <t>2021-08-28T12:45:53.000Z</t>
  </si>
  <si>
    <t>2021-08-28T09:44:38.000Z</t>
  </si>
  <si>
    <t>2021-08-28T11:10:40.000Z</t>
  </si>
  <si>
    <t>2021-08-28T12:45:54.000Z</t>
  </si>
  <si>
    <t>2021-08-28T09:30:42.000Z</t>
  </si>
  <si>
    <t>2021-08-28T11:25:12.000Z</t>
  </si>
  <si>
    <t>2021-08-28T11:10:41.000Z</t>
  </si>
  <si>
    <t>2021-08-28T12:36:35.000Z</t>
  </si>
  <si>
    <t>ㅚ'</t>
  </si>
  <si>
    <t>2021-08-28T09:38:21.000Z</t>
  </si>
  <si>
    <t>2021-08-28T11:10:42.000Z</t>
  </si>
  <si>
    <t>2021-08-28T11:17:15.000Z</t>
  </si>
  <si>
    <t>2021-08-28T12:27:18.000Z</t>
  </si>
  <si>
    <t>원래 총 9개가 되야하는데 현재 7개임. 데이터 확인이 필요함 (기준치 9개)</t>
  </si>
  <si>
    <t>2021-08-28T12:36:36.000Z</t>
  </si>
  <si>
    <t>엔터 안치고 총 9개인데 현재 8개임. 로그 재추출하여 확인이 필요함</t>
  </si>
  <si>
    <t>2021-08-28T12:45:57.000Z</t>
  </si>
  <si>
    <t>2021-08-28T09:30:50.000Z</t>
  </si>
  <si>
    <t>2021-08-28T12:36:37.000Z</t>
  </si>
  <si>
    <t>2021-08-28T12:27:19.000Z</t>
  </si>
  <si>
    <t>2021-08-28T12:45:58.000Z</t>
  </si>
  <si>
    <t>2021-08-28T09:30:51.000Z</t>
  </si>
  <si>
    <t>2021-08-28T12:27:20.000Z</t>
  </si>
  <si>
    <t>17개가 되야하는데 16개임.  'ㅂ'다음에 'ㅗ'임. 데이터 재확인 필요</t>
  </si>
  <si>
    <t>2021-08-28T12:27:21.000Z</t>
  </si>
  <si>
    <t>2021-08-28T12:27:22.000Z</t>
  </si>
  <si>
    <t>2021-08-28T12:27:23.000Z</t>
  </si>
  <si>
    <t>2021-08-28T12:27:24.000Z</t>
  </si>
  <si>
    <t>2021-08-28T09:31:00.000Z</t>
  </si>
  <si>
    <t>2021-08-28T09:38:30.000Z</t>
  </si>
  <si>
    <t>2021-08-28T09:44:45.000Z</t>
  </si>
  <si>
    <t>2021-08-28T11:10:53.000Z</t>
  </si>
  <si>
    <t>2021-08-28T11:17:23.000Z</t>
  </si>
  <si>
    <t>2021-08-28T11:25:19.000Z</t>
  </si>
  <si>
    <t>2021-08-28T12:36:50.000Z</t>
  </si>
  <si>
    <t>2021-08-28T12:46:06.000Z</t>
  </si>
  <si>
    <t>2021-08-28T09:31:01.000Z</t>
  </si>
  <si>
    <t>2021-08-28T11:10:54.000Z</t>
  </si>
  <si>
    <t>기준 9개</t>
  </si>
  <si>
    <t>2021-08-28T09:44:46.000Z</t>
  </si>
  <si>
    <t>2021-08-28T12:36:51.000Z</t>
  </si>
  <si>
    <t>2021-08-28T09:31:02.000Z</t>
  </si>
  <si>
    <t>2021-08-28T11:10:55.000Z</t>
  </si>
  <si>
    <t>2021-08-28T11:25:20.000Z</t>
  </si>
  <si>
    <t>2021-08-28T12:46:07.000Z</t>
  </si>
  <si>
    <t>2021-08-28T09:38:31.000Z</t>
  </si>
  <si>
    <t>2021-08-28T09:44:47.000Z</t>
  </si>
  <si>
    <t>2021-08-28T11:17:24.000Z</t>
  </si>
  <si>
    <t>2021-08-28T12:36:52.000Z</t>
  </si>
  <si>
    <t>2021-08-28T09:31:03.000Z</t>
  </si>
  <si>
    <t>2021-08-28T12:46:08.000Z</t>
  </si>
  <si>
    <t>2021-08-28T09:31:04.000Z</t>
  </si>
  <si>
    <t>2021-08-28T09:38:32.000Z</t>
  </si>
  <si>
    <t>2021-08-28T11:10:56.000Z</t>
  </si>
  <si>
    <t>2021-08-28T11:17:25.000Z</t>
  </si>
  <si>
    <t>2021-08-28T11:25:21.000Z</t>
  </si>
  <si>
    <t>2021-08-28T12:36:54.000Z</t>
  </si>
  <si>
    <t>2021-08-28T09:31:07.000Z</t>
  </si>
  <si>
    <t>2021-08-28T09:44:48.000Z</t>
  </si>
  <si>
    <t>2021-08-28T11:17:26.000Z</t>
  </si>
  <si>
    <t>2021-08-28T09:31:08.000Z</t>
  </si>
  <si>
    <t>2021-08-28T09:38:33.000Z</t>
  </si>
  <si>
    <t>2021-08-28T11:10:57.000Z</t>
  </si>
  <si>
    <t>2021-08-28T11:25:22.000Z</t>
  </si>
  <si>
    <t>2021-08-28T12:46:09.000Z</t>
  </si>
  <si>
    <t>2021-08-28T09:31:10.000Z</t>
  </si>
  <si>
    <t>2021-08-28T09:44:49.000Z</t>
  </si>
  <si>
    <t>2021-08-28T11:17:27.000Z</t>
  </si>
  <si>
    <t>2021-08-28T12:46:10.000Z</t>
  </si>
  <si>
    <t>2021-08-28T11:10:58.000Z</t>
  </si>
  <si>
    <t>2021-08-28T12:46:11.000Z</t>
  </si>
  <si>
    <t>2021-08-28T11:10:59.000Z</t>
  </si>
  <si>
    <t>2021-08-28T12:27:36.000Z</t>
  </si>
  <si>
    <t>2021-08-28T12:27:37.000Z</t>
  </si>
  <si>
    <t>2021-08-28T12:27:38.000Z</t>
  </si>
  <si>
    <t>2021-08-28T12:27:39.000Z</t>
  </si>
  <si>
    <t>2021-08-28T12:27:42.000Z</t>
  </si>
  <si>
    <t>2021-08-28T12:27:45.000Z</t>
  </si>
  <si>
    <t>Trial 2 - 5trial</t>
  </si>
  <si>
    <t>Trial 3 -trail 6</t>
  </si>
  <si>
    <t>2021-08-27T09:16:01.000Z</t>
  </si>
  <si>
    <t>2021-08-27T09:23:46.000Z</t>
  </si>
  <si>
    <t>2021-08-27T09:31:00.000Z</t>
  </si>
  <si>
    <t>2021-08-27T10:52:03.000Z</t>
  </si>
  <si>
    <t>2021-08-27T11:01:56.000Z</t>
  </si>
  <si>
    <t>2021-08-27T11:12:51.000Z</t>
  </si>
  <si>
    <t>2021-08-27T12:27:05.000Z</t>
  </si>
  <si>
    <t>2021-08-27T12:43:10.000Z</t>
  </si>
  <si>
    <t>2021-08-27T12:55:53.000Z</t>
  </si>
  <si>
    <t>2021-08-27T09:23:47.000Z</t>
  </si>
  <si>
    <t>2021-08-27T09:16:02.000Z</t>
  </si>
  <si>
    <t>2021-08-27T12:55:54.000Z</t>
  </si>
  <si>
    <t>2021-08-27T10:52:04.000Z</t>
  </si>
  <si>
    <t>2021-08-27T11:01:57.000Z</t>
  </si>
  <si>
    <t>2021-08-27T11:12:52.000Z</t>
  </si>
  <si>
    <t>2021-08-27T12:27:06.000Z</t>
  </si>
  <si>
    <t>2021-08-27T12:43:11.000Z</t>
  </si>
  <si>
    <t>2021-08-27T09:31:01.000Z</t>
  </si>
  <si>
    <t>2021-08-27T12:55:55.000Z</t>
  </si>
  <si>
    <t>2021-08-27T09:23:48.000Z</t>
  </si>
  <si>
    <t>2021-08-27T09:16:03.000Z</t>
  </si>
  <si>
    <t>2021-08-27T11:12:53.000Z</t>
  </si>
  <si>
    <t>2021-08-27T12:27:07.000Z</t>
  </si>
  <si>
    <t>2021-08-27T12:55:56.000Z</t>
  </si>
  <si>
    <t>2021-08-27T10:52:05.000Z</t>
  </si>
  <si>
    <t>2021-08-27T11:01:58.000Z</t>
  </si>
  <si>
    <t>2021-08-27T12:43:12.000Z</t>
  </si>
  <si>
    <t>2021-08-27T09:31:02.000Z</t>
  </si>
  <si>
    <t>2021-08-27T09:23:49.000Z</t>
  </si>
  <si>
    <t>2021-08-27T10:52:06.000Z</t>
  </si>
  <si>
    <t>2021-08-27T11:12:54.000Z</t>
  </si>
  <si>
    <t>2021-08-27T12:27:08.000Z</t>
  </si>
  <si>
    <t>2021-08-27T12:55:57.000Z</t>
  </si>
  <si>
    <t>2021-08-27T09:16:04.000Z</t>
  </si>
  <si>
    <t>2021-08-27T11:01:59.000Z</t>
  </si>
  <si>
    <t>2021-08-27T11:12:55.000Z</t>
  </si>
  <si>
    <t>2021-08-27T12:27:09.000Z</t>
  </si>
  <si>
    <t>2021-08-27T10:52:07.000Z</t>
  </si>
  <si>
    <t>2021-08-27T12:27:10.000Z</t>
  </si>
  <si>
    <t>2021-08-27T12:43:13.000Z</t>
  </si>
  <si>
    <t>2021-08-27T09:16:05.000Z</t>
  </si>
  <si>
    <t>2021-08-27T09:31:03.000Z</t>
  </si>
  <si>
    <t>2021-08-27T11:02:00.000Z</t>
  </si>
  <si>
    <t>2021-08-27T11:12:56.000Z</t>
  </si>
  <si>
    <t>2021-08-27T12:55:58.000Z</t>
  </si>
  <si>
    <t>2021-08-27T09:23:50.000Z</t>
  </si>
  <si>
    <t>2021-08-27T12:43:14.000Z</t>
  </si>
  <si>
    <t>2021-08-27T12:43:15.000Z</t>
  </si>
  <si>
    <t>2021-08-27T12:43:16.000Z</t>
  </si>
  <si>
    <t>2021-08-27T09:16:11.000Z</t>
  </si>
  <si>
    <t>2021-08-27T09:23:58.000Z</t>
  </si>
  <si>
    <t>2021-08-27T09:31:12.000Z</t>
  </si>
  <si>
    <t>2021-08-27T10:52:14.000Z</t>
  </si>
  <si>
    <t>2021-08-27T11:02:06.000Z</t>
  </si>
  <si>
    <t>2021-08-27T11:13:03.000Z</t>
  </si>
  <si>
    <t>2021-08-27T12:43:23.000Z</t>
  </si>
  <si>
    <t>Q'</t>
  </si>
  <si>
    <t>2021-08-27T12:56:04.000Z</t>
  </si>
  <si>
    <t>2021-08-27T11:13:04.000Z</t>
  </si>
  <si>
    <t>2021-08-27T12:56:05.000Z</t>
  </si>
  <si>
    <t>2021-08-27T09:31:13.000Z</t>
  </si>
  <si>
    <t>2021-08-27T12:56:06.000Z</t>
  </si>
  <si>
    <t>2021-08-27T09:16:12.000Z</t>
  </si>
  <si>
    <t>2021-08-27T12:43:24.000Z</t>
  </si>
  <si>
    <t>2021-08-27T09:23:59.000Z</t>
  </si>
  <si>
    <t>2021-08-27T11:02:07.000Z</t>
  </si>
  <si>
    <t>2021-08-27T12:56:07.000Z</t>
  </si>
  <si>
    <t>2021-08-27T09:31:14.000Z</t>
  </si>
  <si>
    <t>2021-08-27T10:52:15.000Z</t>
  </si>
  <si>
    <t>2021-08-27T11:13:05.000Z</t>
  </si>
  <si>
    <t>2021-08-27T09:16:13.000Z</t>
  </si>
  <si>
    <t>2021-08-27T09:24:00.000Z</t>
  </si>
  <si>
    <t>2021-08-27T12:43:25.000Z</t>
  </si>
  <si>
    <t>2021-08-27T12:56:08.000Z</t>
  </si>
  <si>
    <t>2021-08-27T11:02:08.000Z</t>
  </si>
  <si>
    <t>앞에 q오타가없음. 데이터확인필요 (기준치 9개)</t>
  </si>
  <si>
    <t>2021-08-27T11:02:09.000Z</t>
  </si>
  <si>
    <t>2021-08-27T12:43:26.000Z</t>
  </si>
  <si>
    <t>뒤에 몇개 짤림 엔터를 안쳤고, 총 15개가 되야함. 데이터 재추출필요 (기준치는 9개)</t>
  </si>
  <si>
    <t>2021-08-27T12:43:27.000Z</t>
  </si>
  <si>
    <t>2021-08-27T12:43:28.000Z</t>
  </si>
  <si>
    <t>2021-08-27T09:16:21.000Z</t>
  </si>
  <si>
    <t>2021-08-27T09:24:07.000Z</t>
  </si>
  <si>
    <t>2021-08-27T09:31:23.000Z</t>
  </si>
  <si>
    <t>2021-08-27T10:52:23.000Z</t>
  </si>
  <si>
    <t>2021-08-27T11:02:18.000Z</t>
  </si>
  <si>
    <t>2021-08-27T11:13:14.000Z</t>
  </si>
  <si>
    <t>2021-08-27T12:27:18.000Z</t>
  </si>
  <si>
    <t>2021-08-27T12:43:38.000Z</t>
  </si>
  <si>
    <t>2021-08-27T12:56:19.000Z</t>
  </si>
  <si>
    <t>2021-08-27T11:13:15.000Z</t>
  </si>
  <si>
    <t>2021-08-27T09:16:22.000Z</t>
  </si>
  <si>
    <t>2021-08-27T09:31:24.000Z</t>
  </si>
  <si>
    <t>2021-08-27T09:24:08.000Z</t>
  </si>
  <si>
    <t>2021-08-27T10:52:24.000Z</t>
  </si>
  <si>
    <t>2021-08-27T11:02:19.000Z</t>
  </si>
  <si>
    <t>2021-08-27T12:27:19.000Z</t>
  </si>
  <si>
    <t>2021-08-27T12:56:20.000Z</t>
  </si>
  <si>
    <t>2021-08-27T09:16:23.000Z</t>
  </si>
  <si>
    <t>2021-08-27T09:31:26.000Z</t>
  </si>
  <si>
    <t>2021-08-27T11:13:16.000Z</t>
  </si>
  <si>
    <t>2021-08-27T12:43:39.000Z</t>
  </si>
  <si>
    <t>2021-08-27T09:31:27.000Z</t>
  </si>
  <si>
    <t>2021-08-27T12:56:21.000Z</t>
  </si>
  <si>
    <t>2021-08-27T09:16:24.000Z</t>
  </si>
  <si>
    <t>2021-08-27T09:24:09.000Z</t>
  </si>
  <si>
    <t>2021-08-27T10:52:25.000Z</t>
  </si>
  <si>
    <t>2021-08-27T11:02:20.000Z</t>
  </si>
  <si>
    <t>2021-08-27T11:13:17.000Z</t>
  </si>
  <si>
    <t>2021-08-27T12:43:40.000Z</t>
  </si>
  <si>
    <t>2021-08-27T09:24:10.000Z</t>
  </si>
  <si>
    <t>2021-08-27T09:31:28.000Z</t>
  </si>
  <si>
    <t>2021-08-27T12:27:20.000Z</t>
  </si>
  <si>
    <t>2021-08-27T12:56:22.000Z</t>
  </si>
  <si>
    <t>2021-08-27T09:16:25.000Z</t>
  </si>
  <si>
    <t>2021-08-27T11:02:21.000Z</t>
  </si>
  <si>
    <t>2021-08-27T09:16:27.000Z</t>
  </si>
  <si>
    <t>2021-08-27T10:52:26.000Z</t>
  </si>
  <si>
    <t>2021-08-27T11:02:22.000Z</t>
  </si>
  <si>
    <t>2021-08-27T11:13:18.000Z</t>
  </si>
  <si>
    <t>2021-08-27T12:43:41.000Z</t>
  </si>
  <si>
    <t>2021-08-27T10:52:27.000Z</t>
  </si>
  <si>
    <t>2021-08-27T09:24:11.000Z</t>
  </si>
  <si>
    <t>2021-08-27T09:31:29.000Z</t>
  </si>
  <si>
    <t>2021-08-27T12:56:23.000Z</t>
  </si>
  <si>
    <t>2021-08-27T11:13:19.000Z</t>
  </si>
  <si>
    <t>2021-08-27T12:56:24.000Z</t>
  </si>
  <si>
    <t>2021-08-27T11:13:20.000Z</t>
  </si>
  <si>
    <t>2021-08-27T12:43:42.000Z</t>
  </si>
  <si>
    <t>2021-08-27T12:43:43.000Z</t>
  </si>
  <si>
    <t>2021-08-27T12:43:44.000Z</t>
  </si>
  <si>
    <t>2021-08-27T12:43:45.000Z</t>
  </si>
  <si>
    <t>2021-08-27T12:43:46.000Z</t>
  </si>
  <si>
    <t>"고" 한번에 지워서 실제론 6번 backspace함, +1해서 문자 지운 횟수는 7번</t>
  </si>
  <si>
    <t>2021-08-27T12:27:27.000Z</t>
  </si>
  <si>
    <t>2021-08-27T12:27:28.000Z</t>
  </si>
  <si>
    <t>2021-08-27T12:27:29.000Z</t>
  </si>
  <si>
    <t>2021-08-27T12:27:30.000Z</t>
  </si>
  <si>
    <t>2021-08-27T12:27:31.000Z</t>
  </si>
  <si>
    <t>2021-08-27T12:27:34.000Z</t>
  </si>
  <si>
    <t>Trial 1-trial4</t>
  </si>
  <si>
    <t>Trial 2-trial 5</t>
  </si>
  <si>
    <t>Trial 3 -2trial</t>
  </si>
  <si>
    <t>2021-08-28T04:09:53.000Z</t>
  </si>
  <si>
    <t>2021-08-28T04:16:18.000Z</t>
  </si>
  <si>
    <t>2021-08-28T03:55:54.000Z</t>
  </si>
  <si>
    <t>2021-08-28T05:21:13.000Z</t>
  </si>
  <si>
    <t>2021-08-28T05:28:25.000Z</t>
  </si>
  <si>
    <t>2021-08-28T05:35:18.000Z</t>
  </si>
  <si>
    <t>2021-08-28T06:38:45.000Z</t>
  </si>
  <si>
    <t>2021-08-28T06:47:57.000Z</t>
  </si>
  <si>
    <t>2021-08-28T06:59:16.000Z</t>
  </si>
  <si>
    <t>2021-08-28T04:16:19.000Z</t>
  </si>
  <si>
    <t>2021-08-28T06:47:58.000Z</t>
  </si>
  <si>
    <t>2021-08-28T04:09:54.000Z</t>
  </si>
  <si>
    <t>2021-08-28T05:28:26.000Z</t>
  </si>
  <si>
    <t>2021-08-28T05:35:19.000Z</t>
  </si>
  <si>
    <t>2021-08-28T06:38:46.000Z</t>
  </si>
  <si>
    <t>2021-08-28T03:55:55.000Z</t>
  </si>
  <si>
    <t>2021-08-28T05:21:14.000Z</t>
  </si>
  <si>
    <t>2021-08-28T06:47:59.000Z</t>
  </si>
  <si>
    <t>2021-08-28T06:59:17.000Z</t>
  </si>
  <si>
    <t>2021-08-28T04:09:55.000Z</t>
  </si>
  <si>
    <t>2021-08-28T04:16:20.000Z</t>
  </si>
  <si>
    <t>2021-08-28T03:55:56.000Z</t>
  </si>
  <si>
    <t>2021-08-28T05:28:27.000Z</t>
  </si>
  <si>
    <t>2021-08-28T05:35:20.000Z</t>
  </si>
  <si>
    <t>2021-08-28T06:38:47.000Z</t>
  </si>
  <si>
    <t>2021-08-28T06:48:00.000Z</t>
  </si>
  <si>
    <t>2021-08-28T05:21:15.000Z</t>
  </si>
  <si>
    <t>2021-08-28T04:16:21.000Z</t>
  </si>
  <si>
    <t>2021-08-28T06:59:18.000Z</t>
  </si>
  <si>
    <t>2021-08-28T04:09:56.000Z</t>
  </si>
  <si>
    <t>2021-08-28T05:21:16.000Z</t>
  </si>
  <si>
    <t>2021-08-28T05:28:28.000Z</t>
  </si>
  <si>
    <t>2021-08-28T05:35:21.000Z</t>
  </si>
  <si>
    <t>2021-08-28T06:38:48.000Z</t>
  </si>
  <si>
    <t>2021-08-28T04:09:57.000Z</t>
  </si>
  <si>
    <t>2021-08-28T03:55:57.000Z</t>
  </si>
  <si>
    <t>p'</t>
  </si>
  <si>
    <t>2021-08-28T06:48:01.000Z</t>
  </si>
  <si>
    <t>2021-08-28T06:59:19.000Z</t>
  </si>
  <si>
    <t>2021-08-28T04:16:22.000Z</t>
  </si>
  <si>
    <t>2021-08-28T03:55:58.000Z</t>
  </si>
  <si>
    <t>2021-08-28T06:38:49.000Z</t>
  </si>
  <si>
    <t>2021-08-28T06:48:02.000Z</t>
  </si>
  <si>
    <t>2021-08-28T06:48:06.000Z</t>
  </si>
  <si>
    <t>2021-08-28T03:55:59.000Z</t>
  </si>
  <si>
    <t>2021-08-28T06:38:50.000Z</t>
  </si>
  <si>
    <t>2021-08-28T06:38:51.000Z</t>
  </si>
  <si>
    <t>2021-08-28T06:48:07.000Z</t>
  </si>
  <si>
    <t>2021-08-28T03:56:00.000Z</t>
  </si>
  <si>
    <t>2021-08-28T06:48:08.000Z</t>
  </si>
  <si>
    <t>2021-08-28T06:48:09.000Z</t>
  </si>
  <si>
    <t>2021-08-28T06:48:10.000Z</t>
  </si>
  <si>
    <t>2021-08-28T04:10:04.000Z</t>
  </si>
  <si>
    <t>2021-08-28T04:16:29.000Z</t>
  </si>
  <si>
    <t>2021-08-28T03:56:05.000Z</t>
  </si>
  <si>
    <t>2021-08-28T05:21:21.000Z</t>
  </si>
  <si>
    <t>2021-08-28T05:28:34.000Z</t>
  </si>
  <si>
    <t>2021-08-28T05:35:27.000Z</t>
  </si>
  <si>
    <t>2021-08-28T06:38:56.000Z</t>
  </si>
  <si>
    <t>2021-08-28T06:59:25.000Z</t>
  </si>
  <si>
    <t>2021-08-28T05:35:28.000Z</t>
  </si>
  <si>
    <t>2021-08-28T06:59:26.000Z</t>
  </si>
  <si>
    <t>2021-08-28T05:21:22.000Z</t>
  </si>
  <si>
    <t>2021-08-28T03:56:06.000Z</t>
  </si>
  <si>
    <t>2021-08-28T05:28:35.000Z</t>
  </si>
  <si>
    <t>2021-08-28T04:10:05.000Z</t>
  </si>
  <si>
    <t>2021-08-28T04:16:30.000Z</t>
  </si>
  <si>
    <t>2021-08-28T06:38:57.000Z</t>
  </si>
  <si>
    <t>2021-08-28T06:59:27.000Z</t>
  </si>
  <si>
    <t>원래 10개가 되야함 짤림 (기준치 10개)</t>
  </si>
  <si>
    <t>2021-08-28T03:56:07.000Z</t>
  </si>
  <si>
    <t>2021-08-28T05:28:36.000Z</t>
  </si>
  <si>
    <t>기준치 10개</t>
  </si>
  <si>
    <t>2021-08-28T06:48:16.000Z</t>
  </si>
  <si>
    <t>2021-08-28T06:59:28.000Z</t>
  </si>
  <si>
    <t>2021-08-28T06:48:17.000Z</t>
  </si>
  <si>
    <t>ㅇ'빠짐. 기준치 10개, 친개수 10개 데이터 확인 필요</t>
  </si>
  <si>
    <t>2021-08-28T04:10:12.000Z</t>
  </si>
  <si>
    <t>2021-08-28T04:16:40.000Z</t>
  </si>
  <si>
    <t>2021-08-28T03:56:15.000Z</t>
  </si>
  <si>
    <t>2021-08-28T05:21:30.000Z</t>
  </si>
  <si>
    <t>2021-08-28T05:28:46.000Z</t>
  </si>
  <si>
    <t>2021-08-28T05:35:37.000Z</t>
  </si>
  <si>
    <t>2021-08-28T06:39:05.000Z</t>
  </si>
  <si>
    <t>2021-08-28T06:48:26.000Z</t>
  </si>
  <si>
    <t>2021-08-28T06:59:36.000Z</t>
  </si>
  <si>
    <t>2021-08-28T04:16:41.000Z</t>
  </si>
  <si>
    <t>2021-08-28T05:28:47.000Z</t>
  </si>
  <si>
    <t>2021-08-28T05:35:38.000Z</t>
  </si>
  <si>
    <t>2021-08-28T06:39:06.000Z</t>
  </si>
  <si>
    <t>2021-08-28T06:59:37.000Z</t>
  </si>
  <si>
    <t>2021-08-28T04:10:13.000Z</t>
  </si>
  <si>
    <t>2021-08-28T05:21:31.000Z</t>
  </si>
  <si>
    <t>2021-08-28T06:48:27.000Z</t>
  </si>
  <si>
    <t>2021-08-28T03:56:16.000Z</t>
  </si>
  <si>
    <t>2021-08-28T06:59:38.000Z</t>
  </si>
  <si>
    <t>2021-08-28T05:28:48.000Z</t>
  </si>
  <si>
    <t>2021-08-28T06:59:40.000Z</t>
  </si>
  <si>
    <t>2021-08-28T04:16:42.000Z</t>
  </si>
  <si>
    <t>2021-08-28T03:56:17.000Z</t>
  </si>
  <si>
    <t>2021-08-28T05:21:32.000Z</t>
  </si>
  <si>
    <t>2021-08-28T06:39:07.000Z</t>
  </si>
  <si>
    <t>2021-08-28T06:48:28.000Z</t>
  </si>
  <si>
    <t>2021-08-28T04:10:15.000Z</t>
  </si>
  <si>
    <t>2021-08-28T04:16:43.000Z</t>
  </si>
  <si>
    <t>2021-08-28T05:21:34.000Z</t>
  </si>
  <si>
    <t>2021-08-28T05:28:50.000Z</t>
  </si>
  <si>
    <t>2021-08-28T05:35:40.000Z</t>
  </si>
  <si>
    <t>2021-08-28T06:48:29.000Z</t>
  </si>
  <si>
    <t>2021-08-28T06:59:41.000Z</t>
  </si>
  <si>
    <t>2021-08-28T03:56:18.000Z</t>
  </si>
  <si>
    <t>2021-08-28T05:21:35.000Z</t>
  </si>
  <si>
    <t>2021-08-28T06:39:08.000Z</t>
  </si>
  <si>
    <t>2021-08-28T06:48:30.000Z</t>
  </si>
  <si>
    <t>2021-08-28T04:16:44.000Z</t>
  </si>
  <si>
    <t>2021-08-28T04:10:17.000Z</t>
  </si>
  <si>
    <t>2021-08-28T04:16:45.000Z</t>
  </si>
  <si>
    <t>2021-08-28T03:56:19.000Z</t>
  </si>
  <si>
    <t>2021-08-28T05:21:36.000Z</t>
  </si>
  <si>
    <t>2021-08-28T05:28:53.000Z</t>
  </si>
  <si>
    <t>2021-08-28T05:35:41.000Z</t>
  </si>
  <si>
    <t>2021-08-28T06:39:09.000Z</t>
  </si>
  <si>
    <t>2021-08-28T06:48:31.000Z</t>
  </si>
  <si>
    <t>2021-08-28T06:59:43.000Z</t>
  </si>
  <si>
    <t>2021-08-28T03:56:21.000Z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</si>
</sst>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/>
    <font>
      <color rgb="FF000000"/>
      <name val="Arial"/>
    </font>
    <font>
      <sz val="11.0"/>
      <color rgb="FF000000"/>
      <name val="&quot;맑은 고딕&quot;"/>
    </font>
    <font>
      <color rgb="FFFF0000"/>
      <name val="Arial"/>
    </font>
    <font>
      <sz val="10.0"/>
      <color theme="1"/>
      <name val="Arial"/>
      <scheme val="minor"/>
    </font>
    <font>
      <color rgb="FFEA4335"/>
      <name val="Arial"/>
    </font>
    <font>
      <color theme="5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30">
    <border/>
    <border>
      <right style="thin">
        <color rgb="FF000000"/>
      </right>
    </border>
    <border>
      <left style="thin">
        <color rgb="FF0000FF"/>
      </left>
      <right style="thin">
        <color rgb="FF0000FF"/>
      </right>
      <top style="thin">
        <color rgb="FF0000FF"/>
      </top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0000FF"/>
      </left>
      <right style="thin">
        <color rgb="FF0000FF"/>
      </right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A4335"/>
      </top>
    </border>
    <border>
      <right style="thin">
        <color rgb="FFEA4335"/>
      </right>
      <top style="thin">
        <color rgb="FFEA4335"/>
      </top>
    </border>
    <border>
      <left style="thin">
        <color rgb="FFEA4335"/>
      </left>
      <top style="thin">
        <color rgb="FFEA4335"/>
      </top>
    </border>
    <border>
      <right style="thin">
        <color rgb="FFEA4335"/>
      </right>
    </border>
    <border>
      <left style="thin">
        <color rgb="FFEA4335"/>
      </left>
    </border>
    <border>
      <left style="thin">
        <color rgb="FFEA4335"/>
      </left>
      <bottom style="thin">
        <color rgb="FFEA4335"/>
      </bottom>
    </border>
    <border>
      <bottom style="thin">
        <color rgb="FFEA4335"/>
      </bottom>
    </border>
    <border>
      <right style="thin">
        <color rgb="FFEA4335"/>
      </right>
      <bottom style="thin">
        <color rgb="FFEA4335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bottom"/>
    </xf>
    <xf borderId="1" fillId="0" fontId="4" numFmtId="0" xfId="0" applyBorder="1" applyFont="1"/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3" fontId="5" numFmtId="0" xfId="0" applyAlignment="1" applyFill="1" applyFont="1">
      <alignment horizontal="center" vertical="bottom"/>
    </xf>
    <xf quotePrefix="1" borderId="2" fillId="0" fontId="6" numFmtId="0" xfId="0" applyAlignment="1" applyBorder="1" applyFont="1">
      <alignment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quotePrefix="1" borderId="0" fillId="0" fontId="6" numFmtId="0" xfId="0" applyAlignment="1" applyFont="1">
      <alignment readingOrder="0" shrinkToFit="0" wrapText="0"/>
    </xf>
    <xf quotePrefix="1" borderId="3" fillId="0" fontId="6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horizontal="right" readingOrder="0" shrinkToFit="0" wrapText="0"/>
    </xf>
    <xf borderId="4" fillId="0" fontId="6" numFmtId="0" xfId="0" applyAlignment="1" applyBorder="1" applyFont="1">
      <alignment readingOrder="0" shrinkToFit="0" wrapText="0"/>
    </xf>
    <xf borderId="5" fillId="0" fontId="6" numFmtId="0" xfId="0" applyAlignment="1" applyBorder="1" applyFont="1">
      <alignment horizontal="right" readingOrder="0" shrinkToFit="0" wrapText="0"/>
    </xf>
    <xf quotePrefix="1" borderId="6" fillId="0" fontId="6" numFmtId="0" xfId="0" applyAlignment="1" applyBorder="1" applyFont="1">
      <alignment readingOrder="0" shrinkToFit="0" wrapText="0"/>
    </xf>
    <xf quotePrefix="1" borderId="7" fillId="0" fontId="6" numFmtId="0" xfId="0" applyAlignment="1" applyBorder="1" applyFont="1">
      <alignment readingOrder="0" shrinkToFit="0" wrapText="0"/>
    </xf>
    <xf borderId="8" fillId="0" fontId="6" numFmtId="0" xfId="0" applyAlignment="1" applyBorder="1" applyFont="1">
      <alignment horizontal="right" readingOrder="0" shrinkToFit="0" wrapText="0"/>
    </xf>
    <xf quotePrefix="1" borderId="9" fillId="0" fontId="6" numFmtId="0" xfId="0" applyAlignment="1" applyBorder="1" applyFont="1">
      <alignment readingOrder="0" shrinkToFit="0" wrapText="0"/>
    </xf>
    <xf borderId="0" fillId="0" fontId="1" numFmtId="0" xfId="0" applyFont="1"/>
    <xf quotePrefix="1" borderId="10" fillId="0" fontId="6" numFmtId="0" xfId="0" applyAlignment="1" applyBorder="1" applyFont="1">
      <alignment readingOrder="0" shrinkToFit="0" wrapText="0"/>
    </xf>
    <xf borderId="11" fillId="0" fontId="6" numFmtId="0" xfId="0" applyAlignment="1" applyBorder="1" applyFont="1">
      <alignment horizontal="right" readingOrder="0" shrinkToFit="0" wrapText="0"/>
    </xf>
    <xf borderId="11" fillId="0" fontId="6" numFmtId="0" xfId="0" applyAlignment="1" applyBorder="1" applyFont="1">
      <alignment readingOrder="0" shrinkToFit="0" wrapText="0"/>
    </xf>
    <xf borderId="12" fillId="0" fontId="6" numFmtId="0" xfId="0" applyAlignment="1" applyBorder="1" applyFont="1">
      <alignment horizontal="right" readingOrder="0" shrinkToFit="0" wrapText="0"/>
    </xf>
    <xf quotePrefix="1" borderId="13" fillId="0" fontId="6" numFmtId="0" xfId="0" applyAlignment="1" applyBorder="1" applyFont="1">
      <alignment readingOrder="0" shrinkToFit="0" wrapText="0"/>
    </xf>
    <xf borderId="14" fillId="0" fontId="6" numFmtId="0" xfId="0" applyAlignment="1" applyBorder="1" applyFont="1">
      <alignment horizontal="right" readingOrder="0" shrinkToFit="0" wrapText="0"/>
    </xf>
    <xf borderId="14" fillId="0" fontId="6" numFmtId="0" xfId="0" applyAlignment="1" applyBorder="1" applyFont="1">
      <alignment readingOrder="0" shrinkToFit="0" wrapText="0"/>
    </xf>
    <xf borderId="15" fillId="0" fontId="6" numFmtId="0" xfId="0" applyAlignment="1" applyBorder="1" applyFont="1">
      <alignment horizontal="right" readingOrder="0" shrinkToFit="0" wrapText="0"/>
    </xf>
    <xf quotePrefix="1" borderId="4" fillId="0" fontId="6" numFmtId="0" xfId="0" applyAlignment="1" applyBorder="1" applyFont="1">
      <alignment readingOrder="0" shrinkToFit="0" wrapText="0"/>
    </xf>
    <xf quotePrefix="1" borderId="16" fillId="0" fontId="6" numFmtId="0" xfId="0" applyAlignment="1" applyBorder="1" applyFont="1">
      <alignment readingOrder="0" shrinkToFit="0" wrapText="0"/>
    </xf>
    <xf borderId="17" fillId="0" fontId="6" numFmtId="0" xfId="0" applyAlignment="1" applyBorder="1" applyFont="1">
      <alignment horizontal="right" readingOrder="0" shrinkToFit="0" wrapText="0"/>
    </xf>
    <xf quotePrefix="1" borderId="11" fillId="0" fontId="6" numFmtId="0" xfId="0" applyAlignment="1" applyBorder="1" applyFont="1">
      <alignment readingOrder="0" shrinkToFit="0" wrapText="0"/>
    </xf>
    <xf quotePrefix="1" borderId="18" fillId="0" fontId="6" numFmtId="0" xfId="0" applyAlignment="1" applyBorder="1" applyFont="1">
      <alignment readingOrder="0" shrinkToFit="0" wrapText="0"/>
    </xf>
    <xf borderId="19" fillId="0" fontId="6" numFmtId="0" xfId="0" applyAlignment="1" applyBorder="1" applyFont="1">
      <alignment horizontal="right" readingOrder="0" shrinkToFit="0" wrapText="0"/>
    </xf>
    <xf borderId="19" fillId="0" fontId="6" numFmtId="0" xfId="0" applyAlignment="1" applyBorder="1" applyFont="1">
      <alignment readingOrder="0" shrinkToFit="0" wrapText="0"/>
    </xf>
    <xf borderId="20" fillId="0" fontId="6" numFmtId="0" xfId="0" applyAlignment="1" applyBorder="1" applyFont="1">
      <alignment horizontal="right" readingOrder="0" shrinkToFit="0" wrapText="0"/>
    </xf>
    <xf borderId="1" fillId="0" fontId="1" numFmtId="0" xfId="0" applyBorder="1" applyFont="1"/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21" fillId="0" fontId="3" numFmtId="0" xfId="0" applyAlignment="1" applyBorder="1" applyFont="1">
      <alignment vertical="bottom"/>
    </xf>
    <xf borderId="0" fillId="4" fontId="3" numFmtId="4" xfId="0" applyAlignment="1" applyFill="1" applyFont="1" applyNumberFormat="1">
      <alignment vertical="bottom"/>
    </xf>
    <xf borderId="21" fillId="4" fontId="3" numFmtId="0" xfId="0" applyAlignment="1" applyBorder="1" applyFont="1">
      <alignment horizontal="center" vertical="bottom"/>
    </xf>
    <xf borderId="21" fillId="4" fontId="7" numFmtId="4" xfId="0" applyAlignment="1" applyBorder="1" applyFont="1" applyNumberFormat="1">
      <alignment vertical="bottom"/>
    </xf>
    <xf borderId="21" fillId="4" fontId="3" numFmtId="0" xfId="0" applyAlignment="1" applyBorder="1" applyFont="1">
      <alignment horizontal="right" vertical="bottom"/>
    </xf>
    <xf borderId="21" fillId="4" fontId="3" numFmtId="4" xfId="0" applyAlignment="1" applyBorder="1" applyFont="1" applyNumberFormat="1">
      <alignment vertical="bottom"/>
    </xf>
    <xf borderId="21" fillId="5" fontId="3" numFmtId="0" xfId="0" applyAlignment="1" applyBorder="1" applyFill="1" applyFont="1">
      <alignment horizontal="right" readingOrder="0" vertical="bottom"/>
    </xf>
    <xf borderId="0" fillId="3" fontId="8" numFmtId="4" xfId="0" applyAlignment="1" applyFont="1" applyNumberFormat="1">
      <alignment horizontal="right"/>
    </xf>
    <xf borderId="21" fillId="0" fontId="3" numFmtId="0" xfId="0" applyAlignment="1" applyBorder="1" applyFont="1">
      <alignment horizontal="right" vertical="bottom"/>
    </xf>
    <xf borderId="0" fillId="4" fontId="7" numFmtId="4" xfId="0" applyAlignment="1" applyFont="1" applyNumberFormat="1">
      <alignment vertical="bottom"/>
    </xf>
    <xf borderId="21" fillId="0" fontId="3" numFmtId="4" xfId="0" applyAlignment="1" applyBorder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0" fontId="3" numFmtId="4" xfId="0" applyAlignment="1" applyFont="1" applyNumberFormat="1">
      <alignment horizontal="center" vertical="bottom"/>
    </xf>
    <xf borderId="21" fillId="0" fontId="3" numFmtId="0" xfId="0" applyAlignment="1" applyBorder="1" applyFont="1">
      <alignment readingOrder="0" vertical="bottom"/>
    </xf>
    <xf borderId="21" fillId="6" fontId="9" numFmtId="0" xfId="0" applyAlignment="1" applyBorder="1" applyFill="1" applyFont="1">
      <alignment horizontal="right" readingOrder="0" vertical="bottom"/>
    </xf>
    <xf borderId="21" fillId="4" fontId="10" numFmtId="0" xfId="0" applyAlignment="1" applyBorder="1" applyFont="1">
      <alignment horizontal="right" vertical="bottom"/>
    </xf>
    <xf borderId="21" fillId="6" fontId="3" numFmtId="0" xfId="0" applyAlignment="1" applyBorder="1" applyFon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quotePrefix="1" borderId="22" fillId="0" fontId="6" numFmtId="0" xfId="0" applyAlignment="1" applyBorder="1" applyFont="1">
      <alignment readingOrder="0" shrinkToFit="0" wrapText="0"/>
    </xf>
    <xf borderId="22" fillId="0" fontId="6" numFmtId="0" xfId="0" applyAlignment="1" applyBorder="1" applyFont="1">
      <alignment horizontal="right" readingOrder="0" shrinkToFit="0" wrapText="0"/>
    </xf>
    <xf borderId="22" fillId="0" fontId="6" numFmtId="0" xfId="0" applyAlignment="1" applyBorder="1" applyFont="1">
      <alignment readingOrder="0" shrinkToFit="0" wrapText="0"/>
    </xf>
    <xf borderId="23" fillId="0" fontId="6" numFmtId="0" xfId="0" applyAlignment="1" applyBorder="1" applyFont="1">
      <alignment horizontal="right" readingOrder="0" shrinkToFit="0" wrapText="0"/>
    </xf>
    <xf quotePrefix="1" borderId="24" fillId="0" fontId="6" numFmtId="0" xfId="0" applyAlignment="1" applyBorder="1" applyFont="1">
      <alignment readingOrder="0" shrinkToFit="0" wrapText="0"/>
    </xf>
    <xf borderId="25" fillId="0" fontId="6" numFmtId="0" xfId="0" applyAlignment="1" applyBorder="1" applyFont="1">
      <alignment horizontal="right" readingOrder="0" shrinkToFit="0" wrapText="0"/>
    </xf>
    <xf quotePrefix="1" borderId="26" fillId="0" fontId="6" numFmtId="0" xfId="0" applyAlignment="1" applyBorder="1" applyFont="1">
      <alignment readingOrder="0" shrinkToFit="0" wrapText="0"/>
    </xf>
    <xf quotePrefix="1" borderId="27" fillId="0" fontId="6" numFmtId="0" xfId="0" applyAlignment="1" applyBorder="1" applyFont="1">
      <alignment readingOrder="0" shrinkToFit="0" wrapText="0"/>
    </xf>
    <xf borderId="28" fillId="0" fontId="6" numFmtId="0" xfId="0" applyAlignment="1" applyBorder="1" applyFont="1">
      <alignment horizontal="right" readingOrder="0" shrinkToFit="0" wrapText="0"/>
    </xf>
    <xf borderId="28" fillId="0" fontId="6" numFmtId="0" xfId="0" applyAlignment="1" applyBorder="1" applyFont="1">
      <alignment readingOrder="0" shrinkToFit="0" wrapText="0"/>
    </xf>
    <xf quotePrefix="1" borderId="28" fillId="0" fontId="6" numFmtId="0" xfId="0" applyAlignment="1" applyBorder="1" applyFont="1">
      <alignment readingOrder="0" shrinkToFit="0" wrapText="0"/>
    </xf>
    <xf borderId="29" fillId="0" fontId="6" numFmtId="0" xfId="0" applyAlignment="1" applyBorder="1" applyFont="1">
      <alignment horizontal="right" readingOrder="0" shrinkToFit="0" wrapText="0"/>
    </xf>
    <xf borderId="21" fillId="5" fontId="9" numFmtId="0" xfId="0" applyAlignment="1" applyBorder="1" applyFont="1">
      <alignment horizontal="right" readingOrder="0" vertical="bottom"/>
    </xf>
    <xf borderId="21" fillId="0" fontId="7" numFmtId="0" xfId="0" applyAlignment="1" applyBorder="1" applyFont="1">
      <alignment horizontal="left" readingOrder="0" vertical="bottom"/>
    </xf>
    <xf borderId="21" fillId="0" fontId="3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quotePrefix="1"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quotePrefix="1"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quotePrefix="1"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quotePrefix="1" borderId="24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quotePrefix="1"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quotePrefix="1" borderId="26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quotePrefix="1"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quotePrefix="1" borderId="26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25" fillId="2" fontId="1" numFmtId="0" xfId="0" applyAlignment="1" applyBorder="1" applyFont="1">
      <alignment readingOrder="0"/>
    </xf>
    <xf quotePrefix="1"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quotePrefix="1" borderId="27" fillId="2" fontId="1" numFmtId="0" xfId="0" applyAlignment="1" applyBorder="1" applyFont="1">
      <alignment readingOrder="0"/>
    </xf>
    <xf borderId="28" fillId="2" fontId="1" numFmtId="0" xfId="0" applyAlignment="1" applyBorder="1" applyFont="1">
      <alignment readingOrder="0"/>
    </xf>
    <xf borderId="29" fillId="2" fontId="1" numFmtId="0" xfId="0" applyAlignment="1" applyBorder="1" applyFont="1">
      <alignment readingOrder="0"/>
    </xf>
    <xf quotePrefix="1"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0" fillId="3" fontId="11" numFmtId="0" xfId="0" applyAlignment="1" applyFont="1">
      <alignment horizontal="left" readingOrder="0"/>
    </xf>
    <xf borderId="21" fillId="4" fontId="9" numFmtId="0" xfId="0" applyAlignment="1" applyBorder="1" applyFont="1">
      <alignment horizontal="right" readingOrder="0" vertical="bottom"/>
    </xf>
    <xf borderId="21" fillId="6" fontId="7" numFmtId="0" xfId="0" applyAlignment="1" applyBorder="1" applyFont="1">
      <alignment horizontal="right" readingOrder="0" vertical="bottom"/>
    </xf>
    <xf borderId="21" fillId="4" fontId="7" numFmtId="0" xfId="0" applyAlignment="1" applyBorder="1" applyFont="1">
      <alignment horizontal="right" readingOrder="0" vertical="bottom"/>
    </xf>
    <xf borderId="21" fillId="4" fontId="3" numFmtId="0" xfId="0" applyAlignment="1" applyBorder="1" applyFont="1">
      <alignment horizontal="right" readingOrder="0" vertical="bottom"/>
    </xf>
    <xf quotePrefix="1" borderId="14" fillId="0" fontId="6" numFmtId="0" xfId="0" applyAlignment="1" applyBorder="1" applyFont="1">
      <alignment readingOrder="0" shrinkToFit="0" wrapText="0"/>
    </xf>
    <xf quotePrefix="1" borderId="19" fillId="0" fontId="6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eather.go.kr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1" t="s">
        <v>4</v>
      </c>
      <c r="C2" s="1" t="s">
        <v>2</v>
      </c>
    </row>
    <row r="3">
      <c r="A3" s="1" t="s">
        <v>5</v>
      </c>
      <c r="B3" s="1" t="s">
        <v>6</v>
      </c>
      <c r="C3" s="1" t="s">
        <v>7</v>
      </c>
      <c r="E3" s="1" t="s">
        <v>8</v>
      </c>
    </row>
  </sheetData>
  <hyperlinks>
    <hyperlink r:id="rId1" ref="B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5" max="35" width="23.25"/>
  </cols>
  <sheetData>
    <row r="1">
      <c r="A1" s="3" t="s">
        <v>1130</v>
      </c>
      <c r="E1" s="3" t="s">
        <v>1131</v>
      </c>
      <c r="H1" s="4"/>
      <c r="I1" s="3" t="s">
        <v>1132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3" t="s">
        <v>24</v>
      </c>
      <c r="B3" s="11">
        <v>1092.0</v>
      </c>
      <c r="C3" s="12" t="s">
        <v>1133</v>
      </c>
      <c r="D3" s="11">
        <v>1.630143029704E12</v>
      </c>
      <c r="E3" s="13" t="s">
        <v>24</v>
      </c>
      <c r="F3" s="11">
        <v>1143.0</v>
      </c>
      <c r="G3" s="12" t="s">
        <v>1134</v>
      </c>
      <c r="H3" s="11">
        <v>1.630143490211E12</v>
      </c>
      <c r="I3" s="13" t="s">
        <v>24</v>
      </c>
      <c r="J3" s="11">
        <v>1067.0</v>
      </c>
      <c r="K3" s="12" t="s">
        <v>1135</v>
      </c>
      <c r="L3" s="11">
        <v>1.630143866291E12</v>
      </c>
      <c r="M3" s="13" t="s">
        <v>24</v>
      </c>
      <c r="N3" s="11">
        <v>1123.0</v>
      </c>
      <c r="O3" s="12" t="s">
        <v>1136</v>
      </c>
      <c r="P3" s="11">
        <v>1.630149028092E12</v>
      </c>
      <c r="Q3" s="13" t="s">
        <v>24</v>
      </c>
      <c r="R3" s="11">
        <v>1140.0</v>
      </c>
      <c r="S3" s="12" t="s">
        <v>907</v>
      </c>
      <c r="T3" s="11">
        <v>1.630149422934E12</v>
      </c>
      <c r="U3" s="13" t="s">
        <v>24</v>
      </c>
      <c r="V3" s="11">
        <v>1137.0</v>
      </c>
      <c r="W3" s="12" t="s">
        <v>1137</v>
      </c>
      <c r="X3" s="11">
        <v>1.63014990204E12</v>
      </c>
      <c r="Y3" s="14" t="s">
        <v>1138</v>
      </c>
      <c r="Z3" s="15">
        <v>1616.0</v>
      </c>
      <c r="AA3" s="16" t="s">
        <v>1139</v>
      </c>
      <c r="AB3" s="17">
        <v>1.630153622491E12</v>
      </c>
      <c r="AC3" s="13" t="s">
        <v>24</v>
      </c>
      <c r="AD3" s="11">
        <v>1073.0</v>
      </c>
      <c r="AE3" s="12" t="s">
        <v>1140</v>
      </c>
      <c r="AF3" s="11">
        <v>1.630154177082E12</v>
      </c>
      <c r="AG3" s="14" t="s">
        <v>24</v>
      </c>
      <c r="AH3" s="15">
        <v>1031.0</v>
      </c>
      <c r="AI3" s="16" t="s">
        <v>1141</v>
      </c>
      <c r="AJ3" s="17">
        <v>1.630154742355E12</v>
      </c>
    </row>
    <row r="4">
      <c r="A4" s="13" t="s">
        <v>22</v>
      </c>
      <c r="B4" s="11">
        <v>39.0</v>
      </c>
      <c r="C4" s="12" t="s">
        <v>1133</v>
      </c>
      <c r="D4" s="11">
        <v>1.630143029754E12</v>
      </c>
      <c r="E4" s="13" t="s">
        <v>22</v>
      </c>
      <c r="F4" s="11">
        <v>43.0</v>
      </c>
      <c r="G4" s="12" t="s">
        <v>1134</v>
      </c>
      <c r="H4" s="11">
        <v>1.630143490288E12</v>
      </c>
      <c r="I4" s="13" t="s">
        <v>22</v>
      </c>
      <c r="J4" s="11">
        <v>42.0</v>
      </c>
      <c r="K4" s="12" t="s">
        <v>1135</v>
      </c>
      <c r="L4" s="11">
        <v>1.630143866349E12</v>
      </c>
      <c r="M4" s="13" t="s">
        <v>22</v>
      </c>
      <c r="N4" s="11">
        <v>42.0</v>
      </c>
      <c r="O4" s="12" t="s">
        <v>1136</v>
      </c>
      <c r="P4" s="11">
        <v>1.630149028159E12</v>
      </c>
      <c r="Q4" s="13" t="s">
        <v>22</v>
      </c>
      <c r="R4" s="11">
        <v>38.0</v>
      </c>
      <c r="S4" s="12" t="s">
        <v>907</v>
      </c>
      <c r="T4" s="11">
        <v>1.630149422992E12</v>
      </c>
      <c r="U4" s="13" t="s">
        <v>22</v>
      </c>
      <c r="V4" s="11">
        <v>44.0</v>
      </c>
      <c r="W4" s="12" t="s">
        <v>1137</v>
      </c>
      <c r="X4" s="11">
        <v>1.630149902101E12</v>
      </c>
      <c r="Y4" s="19" t="s">
        <v>24</v>
      </c>
      <c r="Z4" s="11">
        <v>235.0</v>
      </c>
      <c r="AA4" s="12" t="s">
        <v>1139</v>
      </c>
      <c r="AB4" s="20">
        <v>1.630153622717E12</v>
      </c>
      <c r="AC4" s="13" t="s">
        <v>22</v>
      </c>
      <c r="AD4" s="11">
        <v>49.0</v>
      </c>
      <c r="AE4" s="12" t="s">
        <v>1140</v>
      </c>
      <c r="AF4" s="11">
        <v>1.630154177132E12</v>
      </c>
      <c r="AG4" s="19" t="s">
        <v>22</v>
      </c>
      <c r="AH4" s="11">
        <v>61.0</v>
      </c>
      <c r="AI4" s="12" t="s">
        <v>1141</v>
      </c>
      <c r="AJ4" s="20">
        <v>1.630154742439E12</v>
      </c>
    </row>
    <row r="5">
      <c r="A5" s="13" t="s">
        <v>24</v>
      </c>
      <c r="B5" s="11">
        <v>106.0</v>
      </c>
      <c r="C5" s="12" t="s">
        <v>1133</v>
      </c>
      <c r="D5" s="11">
        <v>1.630143029866E12</v>
      </c>
      <c r="E5" s="13" t="s">
        <v>22</v>
      </c>
      <c r="F5" s="11">
        <v>101.0</v>
      </c>
      <c r="G5" s="12" t="s">
        <v>1134</v>
      </c>
      <c r="H5" s="11">
        <v>1.630143490406E12</v>
      </c>
      <c r="I5" s="13" t="s">
        <v>24</v>
      </c>
      <c r="J5" s="11">
        <v>103.0</v>
      </c>
      <c r="K5" s="12" t="s">
        <v>1135</v>
      </c>
      <c r="L5" s="11">
        <v>1.630143866454E12</v>
      </c>
      <c r="M5" s="13" t="s">
        <v>24</v>
      </c>
      <c r="N5" s="11">
        <v>80.0</v>
      </c>
      <c r="O5" s="12" t="s">
        <v>1136</v>
      </c>
      <c r="P5" s="11">
        <v>1.630149028235E12</v>
      </c>
      <c r="Q5" s="13" t="s">
        <v>24</v>
      </c>
      <c r="R5" s="11">
        <v>140.0</v>
      </c>
      <c r="S5" s="12" t="s">
        <v>913</v>
      </c>
      <c r="T5" s="11">
        <v>1.630149423119E12</v>
      </c>
      <c r="U5" s="13" t="s">
        <v>24</v>
      </c>
      <c r="V5" s="11">
        <v>105.0</v>
      </c>
      <c r="W5" s="12" t="s">
        <v>1137</v>
      </c>
      <c r="X5" s="11">
        <v>1.630149902203E12</v>
      </c>
      <c r="Y5" s="19" t="s">
        <v>24</v>
      </c>
      <c r="Z5" s="11">
        <v>170.0</v>
      </c>
      <c r="AA5" s="12" t="s">
        <v>1139</v>
      </c>
      <c r="AB5" s="20">
        <v>1.630153622886E12</v>
      </c>
      <c r="AC5" s="13" t="s">
        <v>24</v>
      </c>
      <c r="AD5" s="11">
        <v>139.0</v>
      </c>
      <c r="AE5" s="12" t="s">
        <v>1140</v>
      </c>
      <c r="AF5" s="11">
        <v>1.630154177264E12</v>
      </c>
      <c r="AG5" s="19" t="s">
        <v>22</v>
      </c>
      <c r="AH5" s="11">
        <v>88.0</v>
      </c>
      <c r="AI5" s="12" t="s">
        <v>1141</v>
      </c>
      <c r="AJ5" s="20">
        <v>1.630154742538E12</v>
      </c>
    </row>
    <row r="6">
      <c r="A6" s="13" t="s">
        <v>22</v>
      </c>
      <c r="B6" s="11">
        <v>37.0</v>
      </c>
      <c r="C6" s="12" t="s">
        <v>1133</v>
      </c>
      <c r="D6" s="11">
        <v>1.630143029915E12</v>
      </c>
      <c r="E6" s="13" t="s">
        <v>22</v>
      </c>
      <c r="F6" s="11">
        <v>59.0</v>
      </c>
      <c r="G6" s="12" t="s">
        <v>1134</v>
      </c>
      <c r="H6" s="11">
        <v>1.630143490441E12</v>
      </c>
      <c r="I6" s="13" t="s">
        <v>22</v>
      </c>
      <c r="J6" s="11">
        <v>54.0</v>
      </c>
      <c r="K6" s="12" t="s">
        <v>1135</v>
      </c>
      <c r="L6" s="11">
        <v>1.630143866493E12</v>
      </c>
      <c r="M6" s="13" t="s">
        <v>22</v>
      </c>
      <c r="N6" s="11">
        <v>44.0</v>
      </c>
      <c r="O6" s="12" t="s">
        <v>1136</v>
      </c>
      <c r="P6" s="11">
        <v>1.630149028272E12</v>
      </c>
      <c r="Q6" s="13" t="s">
        <v>22</v>
      </c>
      <c r="R6" s="11">
        <v>51.0</v>
      </c>
      <c r="S6" s="12" t="s">
        <v>913</v>
      </c>
      <c r="T6" s="11">
        <v>1.63014942317E12</v>
      </c>
      <c r="U6" s="13" t="s">
        <v>22</v>
      </c>
      <c r="V6" s="11">
        <v>57.0</v>
      </c>
      <c r="W6" s="12" t="s">
        <v>1137</v>
      </c>
      <c r="X6" s="11">
        <v>1.630149902246E12</v>
      </c>
      <c r="Y6" s="19" t="s">
        <v>71</v>
      </c>
      <c r="Z6" s="11">
        <v>328.0</v>
      </c>
      <c r="AA6" s="12" t="s">
        <v>1142</v>
      </c>
      <c r="AB6" s="20">
        <v>1.630153623218E12</v>
      </c>
      <c r="AC6" s="13" t="s">
        <v>22</v>
      </c>
      <c r="AD6" s="11">
        <v>52.0</v>
      </c>
      <c r="AE6" s="12" t="s">
        <v>1140</v>
      </c>
      <c r="AF6" s="11">
        <v>1.630154177317E12</v>
      </c>
      <c r="AG6" s="19" t="s">
        <v>22</v>
      </c>
      <c r="AH6" s="11">
        <v>52.0</v>
      </c>
      <c r="AI6" s="12" t="s">
        <v>1141</v>
      </c>
      <c r="AJ6" s="20">
        <v>1.630154742581E12</v>
      </c>
    </row>
    <row r="7">
      <c r="A7" s="13" t="s">
        <v>22</v>
      </c>
      <c r="B7" s="11">
        <v>82.0</v>
      </c>
      <c r="C7" s="12" t="s">
        <v>1133</v>
      </c>
      <c r="D7" s="11">
        <v>1.630143029993E12</v>
      </c>
      <c r="E7" s="13" t="s">
        <v>22</v>
      </c>
      <c r="F7" s="11">
        <v>31.0</v>
      </c>
      <c r="G7" s="12" t="s">
        <v>1134</v>
      </c>
      <c r="H7" s="11">
        <v>1.630143490498E12</v>
      </c>
      <c r="I7" s="13" t="s">
        <v>22</v>
      </c>
      <c r="J7" s="11">
        <v>62.0</v>
      </c>
      <c r="K7" s="12" t="s">
        <v>1135</v>
      </c>
      <c r="L7" s="11">
        <v>1.630143866583E12</v>
      </c>
      <c r="M7" s="13" t="s">
        <v>22</v>
      </c>
      <c r="N7" s="11">
        <v>181.0</v>
      </c>
      <c r="O7" s="12" t="s">
        <v>1136</v>
      </c>
      <c r="P7" s="11">
        <v>1.63014902844E12</v>
      </c>
      <c r="Q7" s="13" t="s">
        <v>22</v>
      </c>
      <c r="R7" s="11">
        <v>131.0</v>
      </c>
      <c r="S7" s="12" t="s">
        <v>913</v>
      </c>
      <c r="T7" s="11">
        <v>1.630149423303E12</v>
      </c>
      <c r="U7" s="13" t="s">
        <v>22</v>
      </c>
      <c r="V7" s="11">
        <v>63.0</v>
      </c>
      <c r="W7" s="12" t="s">
        <v>1137</v>
      </c>
      <c r="X7" s="11">
        <v>1.63014990233E12</v>
      </c>
      <c r="Y7" s="19" t="s">
        <v>24</v>
      </c>
      <c r="Z7" s="11">
        <v>248.0</v>
      </c>
      <c r="AA7" s="12" t="s">
        <v>1142</v>
      </c>
      <c r="AB7" s="20">
        <v>1.630153623458E12</v>
      </c>
      <c r="AC7" s="13" t="s">
        <v>22</v>
      </c>
      <c r="AD7" s="11">
        <v>356.0</v>
      </c>
      <c r="AE7" s="12" t="s">
        <v>1140</v>
      </c>
      <c r="AF7" s="11">
        <v>1.630154177663E12</v>
      </c>
      <c r="AG7" s="19" t="s">
        <v>22</v>
      </c>
      <c r="AH7" s="11">
        <v>48.0</v>
      </c>
      <c r="AI7" s="12" t="s">
        <v>1141</v>
      </c>
      <c r="AJ7" s="20">
        <v>1.630154742645E12</v>
      </c>
    </row>
    <row r="8">
      <c r="A8" s="13" t="s">
        <v>24</v>
      </c>
      <c r="B8" s="11">
        <v>87.0</v>
      </c>
      <c r="C8" s="12" t="s">
        <v>1143</v>
      </c>
      <c r="D8" s="11">
        <v>1.630143030066E12</v>
      </c>
      <c r="E8" s="13" t="s">
        <v>22</v>
      </c>
      <c r="F8" s="11">
        <v>736.0</v>
      </c>
      <c r="G8" s="12" t="s">
        <v>1144</v>
      </c>
      <c r="H8" s="11">
        <v>1.630143491175E12</v>
      </c>
      <c r="I8" s="13" t="s">
        <v>24</v>
      </c>
      <c r="J8" s="11">
        <v>84.0</v>
      </c>
      <c r="K8" s="12" t="s">
        <v>1135</v>
      </c>
      <c r="L8" s="11">
        <v>1.630143866634E12</v>
      </c>
      <c r="M8" s="13" t="s">
        <v>22</v>
      </c>
      <c r="N8" s="11">
        <v>346.0</v>
      </c>
      <c r="O8" s="12" t="s">
        <v>1136</v>
      </c>
      <c r="P8" s="11">
        <v>1.630149028788E12</v>
      </c>
      <c r="Q8" s="13" t="s">
        <v>22</v>
      </c>
      <c r="R8" s="11">
        <v>258.0</v>
      </c>
      <c r="S8" s="12" t="s">
        <v>913</v>
      </c>
      <c r="T8" s="11">
        <v>1.630149423549E12</v>
      </c>
      <c r="U8" s="13" t="s">
        <v>22</v>
      </c>
      <c r="V8" s="11">
        <v>484.0</v>
      </c>
      <c r="W8" s="12" t="s">
        <v>1137</v>
      </c>
      <c r="X8" s="11">
        <v>1.630149902781E12</v>
      </c>
      <c r="Y8" s="19" t="s">
        <v>48</v>
      </c>
      <c r="Z8" s="11">
        <v>215.0</v>
      </c>
      <c r="AA8" s="12" t="s">
        <v>1142</v>
      </c>
      <c r="AB8" s="20">
        <v>1.630153623672E12</v>
      </c>
      <c r="AC8" s="13" t="s">
        <v>403</v>
      </c>
      <c r="AD8" s="11">
        <v>393.0</v>
      </c>
      <c r="AE8" s="12" t="s">
        <v>1145</v>
      </c>
      <c r="AF8" s="11">
        <v>1.630154178062E12</v>
      </c>
      <c r="AG8" s="19" t="s">
        <v>24</v>
      </c>
      <c r="AH8" s="11">
        <v>108.0</v>
      </c>
      <c r="AI8" s="12" t="s">
        <v>1141</v>
      </c>
      <c r="AJ8" s="20">
        <v>1.630154742709E12</v>
      </c>
    </row>
    <row r="9">
      <c r="A9" s="13" t="s">
        <v>24</v>
      </c>
      <c r="B9" s="11">
        <v>530.0</v>
      </c>
      <c r="C9" s="12" t="s">
        <v>1143</v>
      </c>
      <c r="D9" s="11">
        <v>1.630143030596E12</v>
      </c>
      <c r="E9" s="13" t="s">
        <v>22</v>
      </c>
      <c r="F9" s="11">
        <v>180.0</v>
      </c>
      <c r="G9" s="12" t="s">
        <v>1144</v>
      </c>
      <c r="H9" s="11">
        <v>1.63014349136E12</v>
      </c>
      <c r="I9" s="13" t="s">
        <v>71</v>
      </c>
      <c r="J9" s="11">
        <v>427.0</v>
      </c>
      <c r="K9" s="12" t="s">
        <v>1146</v>
      </c>
      <c r="L9" s="11">
        <v>1.630143867053E12</v>
      </c>
      <c r="M9" s="13" t="s">
        <v>22</v>
      </c>
      <c r="N9" s="11">
        <v>218.0</v>
      </c>
      <c r="O9" s="12" t="s">
        <v>1147</v>
      </c>
      <c r="P9" s="11">
        <v>1.630149029006E12</v>
      </c>
      <c r="Q9" s="13" t="s">
        <v>22</v>
      </c>
      <c r="R9" s="11">
        <v>158.0</v>
      </c>
      <c r="S9" s="12" t="s">
        <v>913</v>
      </c>
      <c r="T9" s="11">
        <v>1.630149423719E12</v>
      </c>
      <c r="U9" s="13" t="s">
        <v>22</v>
      </c>
      <c r="V9" s="11">
        <v>276.0</v>
      </c>
      <c r="W9" s="12" t="s">
        <v>1148</v>
      </c>
      <c r="X9" s="11">
        <v>1.630149903059E12</v>
      </c>
      <c r="Y9" s="19" t="s">
        <v>407</v>
      </c>
      <c r="Z9" s="11">
        <v>277.0</v>
      </c>
      <c r="AA9" s="12" t="s">
        <v>1142</v>
      </c>
      <c r="AB9" s="20">
        <v>1.630153623955E12</v>
      </c>
      <c r="AC9" s="13" t="s">
        <v>421</v>
      </c>
      <c r="AD9" s="11">
        <v>781.0</v>
      </c>
      <c r="AE9" s="12" t="s">
        <v>1145</v>
      </c>
      <c r="AF9" s="11">
        <v>1.630154178833E12</v>
      </c>
      <c r="AG9" s="19" t="s">
        <v>24</v>
      </c>
      <c r="AH9" s="11">
        <v>511.0</v>
      </c>
      <c r="AI9" s="12" t="s">
        <v>1149</v>
      </c>
      <c r="AJ9" s="20">
        <v>1.630154743228E12</v>
      </c>
    </row>
    <row r="10">
      <c r="A10" s="13" t="s">
        <v>71</v>
      </c>
      <c r="B10" s="11">
        <v>272.0</v>
      </c>
      <c r="C10" s="12" t="s">
        <v>1143</v>
      </c>
      <c r="D10" s="11">
        <v>1.630143030857E12</v>
      </c>
      <c r="E10" s="13" t="s">
        <v>22</v>
      </c>
      <c r="F10" s="11">
        <v>167.0</v>
      </c>
      <c r="G10" s="12" t="s">
        <v>1144</v>
      </c>
      <c r="H10" s="11">
        <v>1.630143491537E12</v>
      </c>
      <c r="I10" s="13" t="s">
        <v>24</v>
      </c>
      <c r="J10" s="11">
        <v>194.0</v>
      </c>
      <c r="K10" s="12" t="s">
        <v>1146</v>
      </c>
      <c r="L10" s="11">
        <v>1.630143867257E12</v>
      </c>
      <c r="M10" s="13" t="s">
        <v>22</v>
      </c>
      <c r="N10" s="11">
        <v>211.0</v>
      </c>
      <c r="O10" s="12" t="s">
        <v>1147</v>
      </c>
      <c r="P10" s="11">
        <v>1.630149029207E12</v>
      </c>
      <c r="Q10" s="13" t="s">
        <v>22</v>
      </c>
      <c r="R10" s="11">
        <v>207.0</v>
      </c>
      <c r="S10" s="12" t="s">
        <v>913</v>
      </c>
      <c r="T10" s="11">
        <v>1.630149423916E12</v>
      </c>
      <c r="U10" s="13" t="s">
        <v>22</v>
      </c>
      <c r="V10" s="11">
        <v>181.0</v>
      </c>
      <c r="W10" s="12" t="s">
        <v>1148</v>
      </c>
      <c r="X10" s="11">
        <v>1.630149903251E12</v>
      </c>
      <c r="Y10" s="19" t="s">
        <v>52</v>
      </c>
      <c r="Z10" s="11">
        <v>394.0</v>
      </c>
      <c r="AA10" s="12" t="s">
        <v>1150</v>
      </c>
      <c r="AB10" s="20">
        <v>1.630153624343E12</v>
      </c>
      <c r="AC10" s="13" t="s">
        <v>418</v>
      </c>
      <c r="AD10" s="11">
        <v>141.0</v>
      </c>
      <c r="AE10" s="12" t="s">
        <v>1145</v>
      </c>
      <c r="AF10" s="11">
        <v>1.630154178985E12</v>
      </c>
      <c r="AG10" s="19" t="s">
        <v>71</v>
      </c>
      <c r="AH10" s="11">
        <v>258.0</v>
      </c>
      <c r="AI10" s="12" t="s">
        <v>1149</v>
      </c>
      <c r="AJ10" s="20">
        <v>1.63015474347E12</v>
      </c>
    </row>
    <row r="11">
      <c r="A11" s="13" t="s">
        <v>22</v>
      </c>
      <c r="B11" s="11">
        <v>39.0</v>
      </c>
      <c r="C11" s="12" t="s">
        <v>1143</v>
      </c>
      <c r="D11" s="11">
        <v>1.630143030898E12</v>
      </c>
      <c r="E11" s="13" t="s">
        <v>22</v>
      </c>
      <c r="F11" s="11">
        <v>197.0</v>
      </c>
      <c r="G11" s="12" t="s">
        <v>1144</v>
      </c>
      <c r="H11" s="11">
        <v>1.630143491729E12</v>
      </c>
      <c r="I11" s="13" t="s">
        <v>24</v>
      </c>
      <c r="J11" s="11">
        <v>147.0</v>
      </c>
      <c r="K11" s="12" t="s">
        <v>1146</v>
      </c>
      <c r="L11" s="11">
        <v>1.630143867412E12</v>
      </c>
      <c r="M11" s="13" t="s">
        <v>22</v>
      </c>
      <c r="N11" s="11">
        <v>262.0</v>
      </c>
      <c r="O11" s="12" t="s">
        <v>1147</v>
      </c>
      <c r="P11" s="11">
        <v>1.630149029475E12</v>
      </c>
      <c r="Q11" s="13" t="s">
        <v>22</v>
      </c>
      <c r="R11" s="11">
        <v>250.0</v>
      </c>
      <c r="S11" s="12" t="s">
        <v>918</v>
      </c>
      <c r="T11" s="11">
        <v>1.630149424167E12</v>
      </c>
      <c r="U11" s="13" t="s">
        <v>22</v>
      </c>
      <c r="V11" s="11">
        <v>225.0</v>
      </c>
      <c r="W11" s="12" t="s">
        <v>1148</v>
      </c>
      <c r="X11" s="11">
        <v>1.630149903465E12</v>
      </c>
      <c r="Y11" s="19" t="s">
        <v>53</v>
      </c>
      <c r="Z11" s="11">
        <v>284.0</v>
      </c>
      <c r="AA11" s="12" t="s">
        <v>1150</v>
      </c>
      <c r="AB11" s="20">
        <v>1.630153624626E12</v>
      </c>
      <c r="AC11" s="13" t="s">
        <v>71</v>
      </c>
      <c r="AD11" s="11">
        <v>119.0</v>
      </c>
      <c r="AE11" s="12" t="s">
        <v>1151</v>
      </c>
      <c r="AF11" s="11">
        <v>1.63015417912E12</v>
      </c>
      <c r="AG11" s="19" t="s">
        <v>22</v>
      </c>
      <c r="AH11" s="11">
        <v>36.0</v>
      </c>
      <c r="AI11" s="12" t="s">
        <v>1149</v>
      </c>
      <c r="AJ11" s="20">
        <v>1.63015474351E12</v>
      </c>
    </row>
    <row r="12">
      <c r="A12" s="13" t="s">
        <v>22</v>
      </c>
      <c r="B12" s="11">
        <v>176.0</v>
      </c>
      <c r="C12" s="12" t="s">
        <v>1152</v>
      </c>
      <c r="D12" s="11">
        <v>1.630143031087E12</v>
      </c>
      <c r="E12" s="13" t="s">
        <v>22</v>
      </c>
      <c r="F12" s="11">
        <v>541.0</v>
      </c>
      <c r="G12" s="12" t="s">
        <v>1153</v>
      </c>
      <c r="H12" s="11">
        <v>1.630143492267E12</v>
      </c>
      <c r="I12" s="13" t="s">
        <v>71</v>
      </c>
      <c r="J12" s="11">
        <v>354.0</v>
      </c>
      <c r="K12" s="12" t="s">
        <v>1146</v>
      </c>
      <c r="L12" s="11">
        <v>1.630143867758E12</v>
      </c>
      <c r="M12" s="13" t="s">
        <v>22</v>
      </c>
      <c r="N12" s="11">
        <v>658.0</v>
      </c>
      <c r="O12" s="12" t="s">
        <v>1154</v>
      </c>
      <c r="P12" s="11">
        <v>1.630149030128E12</v>
      </c>
      <c r="Q12" s="13" t="s">
        <v>22</v>
      </c>
      <c r="R12" s="11">
        <v>365.0</v>
      </c>
      <c r="S12" s="12" t="s">
        <v>918</v>
      </c>
      <c r="T12" s="11">
        <v>1.630149424537E12</v>
      </c>
      <c r="U12" s="13" t="s">
        <v>22</v>
      </c>
      <c r="V12" s="11">
        <v>517.0</v>
      </c>
      <c r="W12" s="12" t="s">
        <v>1148</v>
      </c>
      <c r="X12" s="11">
        <v>1.630149903997E12</v>
      </c>
      <c r="Y12" s="19" t="s">
        <v>48</v>
      </c>
      <c r="Z12" s="11">
        <v>352.0</v>
      </c>
      <c r="AA12" s="12" t="s">
        <v>1150</v>
      </c>
      <c r="AB12" s="20">
        <v>1.630153624981E12</v>
      </c>
      <c r="AC12" s="13" t="s">
        <v>71</v>
      </c>
      <c r="AD12" s="11">
        <v>768.0</v>
      </c>
      <c r="AE12" s="12" t="s">
        <v>1151</v>
      </c>
      <c r="AF12" s="11">
        <v>1.630154179871E12</v>
      </c>
      <c r="AG12" s="19" t="s">
        <v>22</v>
      </c>
      <c r="AH12" s="11">
        <v>328.0</v>
      </c>
      <c r="AI12" s="12" t="s">
        <v>1149</v>
      </c>
      <c r="AJ12" s="20">
        <v>1.630154743841E12</v>
      </c>
    </row>
    <row r="13">
      <c r="A13" s="13" t="s">
        <v>22</v>
      </c>
      <c r="B13" s="11">
        <v>372.0</v>
      </c>
      <c r="C13" s="12" t="s">
        <v>1152</v>
      </c>
      <c r="D13" s="11">
        <v>1.630143031443E12</v>
      </c>
      <c r="E13" s="13" t="s">
        <v>22</v>
      </c>
      <c r="F13" s="11">
        <v>302.0</v>
      </c>
      <c r="G13" s="12" t="s">
        <v>1153</v>
      </c>
      <c r="H13" s="11">
        <v>1.630143492567E12</v>
      </c>
      <c r="I13" s="13" t="s">
        <v>22</v>
      </c>
      <c r="J13" s="11">
        <v>40.0</v>
      </c>
      <c r="K13" s="12" t="s">
        <v>1146</v>
      </c>
      <c r="L13" s="11">
        <v>1.630143867807E12</v>
      </c>
      <c r="M13" s="13" t="s">
        <v>22</v>
      </c>
      <c r="N13" s="11">
        <v>277.0</v>
      </c>
      <c r="O13" s="12" t="s">
        <v>1154</v>
      </c>
      <c r="P13" s="11">
        <v>1.630149030412E12</v>
      </c>
      <c r="Q13" s="13" t="s">
        <v>22</v>
      </c>
      <c r="R13" s="11">
        <v>252.0</v>
      </c>
      <c r="S13" s="12" t="s">
        <v>918</v>
      </c>
      <c r="T13" s="11">
        <v>1.630149424788E12</v>
      </c>
      <c r="U13" s="13" t="s">
        <v>22</v>
      </c>
      <c r="V13" s="11">
        <v>202.0</v>
      </c>
      <c r="W13" s="12" t="s">
        <v>1155</v>
      </c>
      <c r="X13" s="11">
        <v>1.630149904185E12</v>
      </c>
      <c r="Y13" s="19" t="s">
        <v>22</v>
      </c>
      <c r="Z13" s="11">
        <v>192.0</v>
      </c>
      <c r="AA13" s="12" t="s">
        <v>1156</v>
      </c>
      <c r="AB13" s="20">
        <v>1.630153625187E12</v>
      </c>
      <c r="AC13" s="13" t="s">
        <v>22</v>
      </c>
      <c r="AD13" s="11">
        <v>41.0</v>
      </c>
      <c r="AE13" s="12" t="s">
        <v>1151</v>
      </c>
      <c r="AF13" s="11">
        <v>1.630154179915E12</v>
      </c>
      <c r="AG13" s="19" t="s">
        <v>22</v>
      </c>
      <c r="AH13" s="11">
        <v>201.0</v>
      </c>
      <c r="AI13" s="12" t="s">
        <v>1157</v>
      </c>
      <c r="AJ13" s="20">
        <v>1.63015474404E12</v>
      </c>
    </row>
    <row r="14">
      <c r="A14" s="13" t="s">
        <v>22</v>
      </c>
      <c r="B14" s="11">
        <v>230.0</v>
      </c>
      <c r="C14" s="12" t="s">
        <v>1152</v>
      </c>
      <c r="D14" s="11">
        <v>1.630143031669E12</v>
      </c>
      <c r="E14" s="13" t="s">
        <v>22</v>
      </c>
      <c r="F14" s="11">
        <v>318.0</v>
      </c>
      <c r="G14" s="12" t="s">
        <v>1153</v>
      </c>
      <c r="H14" s="11">
        <v>1.630143492884E12</v>
      </c>
      <c r="I14" s="13" t="s">
        <v>22</v>
      </c>
      <c r="J14" s="11">
        <v>116.0</v>
      </c>
      <c r="K14" s="12" t="s">
        <v>1146</v>
      </c>
      <c r="L14" s="11">
        <v>1.630143867942E12</v>
      </c>
      <c r="M14" s="13" t="s">
        <v>22</v>
      </c>
      <c r="N14" s="11">
        <v>268.0</v>
      </c>
      <c r="O14" s="12" t="s">
        <v>1154</v>
      </c>
      <c r="P14" s="11">
        <v>1.630149030681E12</v>
      </c>
      <c r="Q14" s="13" t="s">
        <v>22</v>
      </c>
      <c r="R14" s="11">
        <v>277.0</v>
      </c>
      <c r="S14" s="12" t="s">
        <v>1158</v>
      </c>
      <c r="T14" s="11">
        <v>1.630149425059E12</v>
      </c>
      <c r="U14" s="13" t="s">
        <v>22</v>
      </c>
      <c r="V14" s="11">
        <v>292.0</v>
      </c>
      <c r="W14" s="12" t="s">
        <v>1155</v>
      </c>
      <c r="X14" s="11">
        <v>1.630149904482E12</v>
      </c>
      <c r="Y14" s="19" t="s">
        <v>71</v>
      </c>
      <c r="Z14" s="11">
        <v>390.0</v>
      </c>
      <c r="AA14" s="12" t="s">
        <v>1156</v>
      </c>
      <c r="AB14" s="20">
        <v>1.630153625562E12</v>
      </c>
      <c r="AC14" s="13" t="s">
        <v>22</v>
      </c>
      <c r="AD14" s="11">
        <v>227.0</v>
      </c>
      <c r="AE14" s="12" t="s">
        <v>1159</v>
      </c>
      <c r="AF14" s="11">
        <v>1.630154180153E12</v>
      </c>
      <c r="AG14" s="19" t="s">
        <v>22</v>
      </c>
      <c r="AH14" s="11">
        <v>234.0</v>
      </c>
      <c r="AI14" s="12" t="s">
        <v>1157</v>
      </c>
      <c r="AJ14" s="20">
        <v>1.630154744276E12</v>
      </c>
    </row>
    <row r="15">
      <c r="A15" s="13" t="s">
        <v>22</v>
      </c>
      <c r="B15" s="11">
        <v>222.0</v>
      </c>
      <c r="C15" s="12" t="s">
        <v>1152</v>
      </c>
      <c r="D15" s="11">
        <v>1.630143031894E12</v>
      </c>
      <c r="E15" s="13" t="s">
        <v>22</v>
      </c>
      <c r="F15" s="11">
        <v>166.0</v>
      </c>
      <c r="G15" s="12" t="s">
        <v>1160</v>
      </c>
      <c r="H15" s="11">
        <v>1.630143493054E12</v>
      </c>
      <c r="I15" s="13" t="s">
        <v>22</v>
      </c>
      <c r="J15" s="11">
        <v>172.0</v>
      </c>
      <c r="K15" s="12" t="s">
        <v>1161</v>
      </c>
      <c r="L15" s="11">
        <v>1.630143868088E12</v>
      </c>
      <c r="M15" s="13" t="s">
        <v>22</v>
      </c>
      <c r="N15" s="11">
        <v>171.0</v>
      </c>
      <c r="O15" s="12" t="s">
        <v>1154</v>
      </c>
      <c r="P15" s="11">
        <v>1.630149030855E12</v>
      </c>
      <c r="Q15" s="13" t="s">
        <v>22</v>
      </c>
      <c r="R15" s="11">
        <v>191.0</v>
      </c>
      <c r="S15" s="12" t="s">
        <v>1158</v>
      </c>
      <c r="T15" s="11">
        <v>1.630149425255E12</v>
      </c>
      <c r="U15" s="13" t="s">
        <v>22</v>
      </c>
      <c r="V15" s="11">
        <v>163.0</v>
      </c>
      <c r="W15" s="12" t="s">
        <v>1155</v>
      </c>
      <c r="X15" s="11">
        <v>1.630149904656E12</v>
      </c>
      <c r="Y15" s="19" t="s">
        <v>400</v>
      </c>
      <c r="Z15" s="11">
        <v>277.0</v>
      </c>
      <c r="AA15" s="12" t="s">
        <v>1156</v>
      </c>
      <c r="AB15" s="20">
        <v>1.630153625848E12</v>
      </c>
      <c r="AC15" s="13" t="s">
        <v>24</v>
      </c>
      <c r="AD15" s="11">
        <v>39.0</v>
      </c>
      <c r="AE15" s="12" t="s">
        <v>1159</v>
      </c>
      <c r="AF15" s="11">
        <v>1.630154180181E12</v>
      </c>
      <c r="AG15" s="19" t="s">
        <v>22</v>
      </c>
      <c r="AH15" s="11">
        <v>612.0</v>
      </c>
      <c r="AI15" s="12" t="s">
        <v>1157</v>
      </c>
      <c r="AJ15" s="20">
        <v>1.630154744882E12</v>
      </c>
    </row>
    <row r="16">
      <c r="A16" s="13" t="s">
        <v>400</v>
      </c>
      <c r="B16" s="11">
        <v>183.0</v>
      </c>
      <c r="C16" s="12" t="s">
        <v>1162</v>
      </c>
      <c r="D16" s="11">
        <v>1.630143032078E12</v>
      </c>
      <c r="E16" s="13" t="s">
        <v>22</v>
      </c>
      <c r="F16" s="11">
        <v>286.0</v>
      </c>
      <c r="G16" s="12" t="s">
        <v>1160</v>
      </c>
      <c r="H16" s="11">
        <v>1.630143493337E12</v>
      </c>
      <c r="I16" s="13" t="s">
        <v>22</v>
      </c>
      <c r="J16" s="11">
        <v>205.0</v>
      </c>
      <c r="K16" s="12" t="s">
        <v>1161</v>
      </c>
      <c r="L16" s="11">
        <v>1.630143868295E12</v>
      </c>
      <c r="M16" s="13" t="s">
        <v>22</v>
      </c>
      <c r="N16" s="11">
        <v>318.0</v>
      </c>
      <c r="O16" s="12" t="s">
        <v>1163</v>
      </c>
      <c r="P16" s="11">
        <v>1.630149031169E12</v>
      </c>
      <c r="Q16" s="13" t="s">
        <v>22</v>
      </c>
      <c r="R16" s="11">
        <v>252.0</v>
      </c>
      <c r="S16" s="12" t="s">
        <v>1158</v>
      </c>
      <c r="T16" s="11">
        <v>1.630149425507E12</v>
      </c>
      <c r="U16" s="13" t="s">
        <v>22</v>
      </c>
      <c r="V16" s="11">
        <v>188.0</v>
      </c>
      <c r="W16" s="12" t="s">
        <v>1155</v>
      </c>
      <c r="X16" s="11">
        <v>1.630149904842E12</v>
      </c>
      <c r="Y16" s="19" t="s">
        <v>421</v>
      </c>
      <c r="Z16" s="11">
        <v>303.0</v>
      </c>
      <c r="AA16" s="12" t="s">
        <v>1164</v>
      </c>
      <c r="AB16" s="20">
        <v>1.630153626148E12</v>
      </c>
      <c r="AC16" s="13" t="s">
        <v>48</v>
      </c>
      <c r="AD16" s="11">
        <v>533.0</v>
      </c>
      <c r="AE16" s="12" t="s">
        <v>1159</v>
      </c>
      <c r="AF16" s="11">
        <v>1.630154180713E12</v>
      </c>
      <c r="AG16" s="19" t="s">
        <v>22</v>
      </c>
      <c r="AH16" s="11">
        <v>458.0</v>
      </c>
      <c r="AI16" s="12" t="s">
        <v>1165</v>
      </c>
      <c r="AJ16" s="20">
        <v>1.630154745345E12</v>
      </c>
    </row>
    <row r="17">
      <c r="A17" s="13" t="s">
        <v>48</v>
      </c>
      <c r="B17" s="11">
        <v>230.0</v>
      </c>
      <c r="C17" s="12" t="s">
        <v>1162</v>
      </c>
      <c r="D17" s="11">
        <v>1.630143032313E12</v>
      </c>
      <c r="E17" s="13" t="s">
        <v>22</v>
      </c>
      <c r="F17" s="11">
        <v>189.0</v>
      </c>
      <c r="G17" s="12" t="s">
        <v>1160</v>
      </c>
      <c r="H17" s="11">
        <v>1.630143493527E12</v>
      </c>
      <c r="I17" s="13" t="s">
        <v>22</v>
      </c>
      <c r="J17" s="11">
        <v>575.0</v>
      </c>
      <c r="K17" s="12" t="s">
        <v>1161</v>
      </c>
      <c r="L17" s="11">
        <v>1.630143868864E12</v>
      </c>
      <c r="M17" s="13" t="s">
        <v>22</v>
      </c>
      <c r="N17" s="11">
        <v>133.0</v>
      </c>
      <c r="O17" s="12" t="s">
        <v>1163</v>
      </c>
      <c r="P17" s="11">
        <v>1.630149031325E12</v>
      </c>
      <c r="Q17" s="13" t="s">
        <v>22</v>
      </c>
      <c r="R17" s="11">
        <v>357.0</v>
      </c>
      <c r="S17" s="12" t="s">
        <v>1158</v>
      </c>
      <c r="T17" s="11">
        <v>1.630149425858E12</v>
      </c>
      <c r="U17" s="13" t="s">
        <v>22</v>
      </c>
      <c r="V17" s="11">
        <v>170.0</v>
      </c>
      <c r="W17" s="12" t="s">
        <v>1166</v>
      </c>
      <c r="X17" s="11">
        <v>1.630149905011E12</v>
      </c>
      <c r="Y17" s="19" t="s">
        <v>71</v>
      </c>
      <c r="Z17" s="11">
        <v>407.0</v>
      </c>
      <c r="AA17" s="12" t="s">
        <v>1164</v>
      </c>
      <c r="AB17" s="20">
        <v>1.630153626548E12</v>
      </c>
      <c r="AC17" s="13" t="s">
        <v>24</v>
      </c>
      <c r="AD17" s="11">
        <v>323.0</v>
      </c>
      <c r="AE17" s="12" t="s">
        <v>1167</v>
      </c>
      <c r="AF17" s="11">
        <v>1.630154181029E12</v>
      </c>
      <c r="AG17" s="19" t="s">
        <v>22</v>
      </c>
      <c r="AH17" s="11">
        <v>268.0</v>
      </c>
      <c r="AI17" s="12" t="s">
        <v>1165</v>
      </c>
      <c r="AJ17" s="20">
        <v>1.630154745613E12</v>
      </c>
    </row>
    <row r="18">
      <c r="A18" s="13" t="s">
        <v>22</v>
      </c>
      <c r="B18" s="11">
        <v>163.0</v>
      </c>
      <c r="C18" s="12" t="s">
        <v>1162</v>
      </c>
      <c r="D18" s="11">
        <v>1.630143032472E12</v>
      </c>
      <c r="E18" s="13" t="s">
        <v>22</v>
      </c>
      <c r="F18" s="11">
        <v>185.0</v>
      </c>
      <c r="G18" s="12" t="s">
        <v>1160</v>
      </c>
      <c r="H18" s="11">
        <v>1.630143493713E12</v>
      </c>
      <c r="I18" s="13" t="s">
        <v>22</v>
      </c>
      <c r="J18" s="11">
        <v>203.0</v>
      </c>
      <c r="K18" s="12" t="s">
        <v>1168</v>
      </c>
      <c r="L18" s="11">
        <v>1.630143869067E12</v>
      </c>
      <c r="M18" s="13" t="s">
        <v>22</v>
      </c>
      <c r="N18" s="11">
        <v>209.0</v>
      </c>
      <c r="O18" s="12" t="s">
        <v>1163</v>
      </c>
      <c r="P18" s="11">
        <v>1.630149031518E12</v>
      </c>
      <c r="Q18" s="13" t="s">
        <v>22</v>
      </c>
      <c r="R18" s="11">
        <v>314.0</v>
      </c>
      <c r="S18" s="12" t="s">
        <v>1169</v>
      </c>
      <c r="T18" s="11">
        <v>1.630149426176E12</v>
      </c>
      <c r="U18" s="13" t="s">
        <v>22</v>
      </c>
      <c r="V18" s="11">
        <v>185.0</v>
      </c>
      <c r="W18" s="12" t="s">
        <v>1166</v>
      </c>
      <c r="X18" s="11">
        <v>1.630149905193E12</v>
      </c>
      <c r="Y18" s="19" t="s">
        <v>73</v>
      </c>
      <c r="Z18" s="11">
        <v>354.0</v>
      </c>
      <c r="AA18" s="12" t="s">
        <v>1164</v>
      </c>
      <c r="AB18" s="20">
        <v>1.630153626917E12</v>
      </c>
      <c r="AC18" s="13" t="s">
        <v>71</v>
      </c>
      <c r="AD18" s="11">
        <v>149.0</v>
      </c>
      <c r="AE18" s="12" t="s">
        <v>1167</v>
      </c>
      <c r="AF18" s="11">
        <v>1.63015418118E12</v>
      </c>
      <c r="AG18" s="19" t="s">
        <v>22</v>
      </c>
      <c r="AH18" s="11">
        <v>189.0</v>
      </c>
      <c r="AI18" s="12" t="s">
        <v>1165</v>
      </c>
      <c r="AJ18" s="20">
        <v>1.630154745798E12</v>
      </c>
    </row>
    <row r="19">
      <c r="A19" s="13" t="s">
        <v>24</v>
      </c>
      <c r="B19" s="11">
        <v>990.0</v>
      </c>
      <c r="C19" s="12" t="s">
        <v>1170</v>
      </c>
      <c r="D19" s="11">
        <v>1.63014303742E12</v>
      </c>
      <c r="E19" s="13" t="s">
        <v>22</v>
      </c>
      <c r="F19" s="11">
        <v>361.0</v>
      </c>
      <c r="G19" s="12" t="s">
        <v>1171</v>
      </c>
      <c r="H19" s="11">
        <v>1.630143494072E12</v>
      </c>
      <c r="I19" s="13" t="s">
        <v>22</v>
      </c>
      <c r="J19" s="11">
        <v>273.0</v>
      </c>
      <c r="K19" s="12" t="s">
        <v>1168</v>
      </c>
      <c r="L19" s="11">
        <v>1.630143869338E12</v>
      </c>
      <c r="M19" s="13" t="s">
        <v>22</v>
      </c>
      <c r="N19" s="11">
        <v>311.0</v>
      </c>
      <c r="O19" s="12" t="s">
        <v>1163</v>
      </c>
      <c r="P19" s="11">
        <v>1.630149031817E12</v>
      </c>
      <c r="Q19" s="13" t="s">
        <v>22</v>
      </c>
      <c r="R19" s="11">
        <v>269.0</v>
      </c>
      <c r="S19" s="12" t="s">
        <v>1169</v>
      </c>
      <c r="T19" s="11">
        <v>1.630149426451E12</v>
      </c>
      <c r="U19" s="13" t="s">
        <v>22</v>
      </c>
      <c r="V19" s="11">
        <v>282.0</v>
      </c>
      <c r="W19" s="12" t="s">
        <v>1166</v>
      </c>
      <c r="X19" s="11">
        <v>1.630149905475E12</v>
      </c>
      <c r="Y19" s="19" t="s">
        <v>22</v>
      </c>
      <c r="Z19" s="11">
        <v>119.0</v>
      </c>
      <c r="AA19" s="12" t="s">
        <v>1172</v>
      </c>
      <c r="AB19" s="20">
        <v>1.630153627028E12</v>
      </c>
      <c r="AC19" s="13" t="s">
        <v>71</v>
      </c>
      <c r="AD19" s="11">
        <v>125.0</v>
      </c>
      <c r="AE19" s="12" t="s">
        <v>1167</v>
      </c>
      <c r="AF19" s="11">
        <v>1.630154181314E12</v>
      </c>
      <c r="AG19" s="19" t="s">
        <v>22</v>
      </c>
      <c r="AH19" s="11">
        <v>382.0</v>
      </c>
      <c r="AI19" s="12" t="s">
        <v>1173</v>
      </c>
      <c r="AJ19" s="20">
        <v>1.630154746183E12</v>
      </c>
    </row>
    <row r="20">
      <c r="A20" s="13" t="s">
        <v>22</v>
      </c>
      <c r="B20" s="11">
        <v>39.0</v>
      </c>
      <c r="C20" s="12" t="s">
        <v>1170</v>
      </c>
      <c r="D20" s="11">
        <v>1.630143037479E12</v>
      </c>
      <c r="E20" s="13" t="s">
        <v>22</v>
      </c>
      <c r="F20" s="11">
        <v>258.0</v>
      </c>
      <c r="G20" s="12" t="s">
        <v>1171</v>
      </c>
      <c r="H20" s="11">
        <v>1.630143494327E12</v>
      </c>
      <c r="I20" s="13" t="s">
        <v>22</v>
      </c>
      <c r="J20" s="11">
        <v>161.0</v>
      </c>
      <c r="K20" s="12" t="s">
        <v>1168</v>
      </c>
      <c r="L20" s="11">
        <v>1.630143869506E12</v>
      </c>
      <c r="M20" s="13" t="s">
        <v>22</v>
      </c>
      <c r="N20" s="11">
        <v>219.0</v>
      </c>
      <c r="O20" s="12" t="s">
        <v>1174</v>
      </c>
      <c r="P20" s="11">
        <v>1.630149032038E12</v>
      </c>
      <c r="Q20" s="13" t="s">
        <v>22</v>
      </c>
      <c r="R20" s="11">
        <v>221.0</v>
      </c>
      <c r="S20" s="12" t="s">
        <v>1169</v>
      </c>
      <c r="T20" s="11">
        <v>1.630149426663E12</v>
      </c>
      <c r="U20" s="13" t="s">
        <v>22</v>
      </c>
      <c r="V20" s="11">
        <v>223.0</v>
      </c>
      <c r="W20" s="12" t="s">
        <v>1166</v>
      </c>
      <c r="X20" s="11">
        <v>1.630149905687E12</v>
      </c>
      <c r="Y20" s="19" t="s">
        <v>22</v>
      </c>
      <c r="Z20" s="11">
        <v>3372.0</v>
      </c>
      <c r="AA20" s="12" t="s">
        <v>1175</v>
      </c>
      <c r="AB20" s="20">
        <v>1.630153630407E12</v>
      </c>
      <c r="AC20" s="13" t="s">
        <v>24</v>
      </c>
      <c r="AD20" s="11">
        <v>748.0</v>
      </c>
      <c r="AE20" s="12" t="s">
        <v>1176</v>
      </c>
      <c r="AF20" s="11">
        <v>1.630154182046E12</v>
      </c>
      <c r="AG20" s="19" t="s">
        <v>22</v>
      </c>
      <c r="AH20" s="11">
        <v>196.0</v>
      </c>
      <c r="AI20" s="12" t="s">
        <v>1173</v>
      </c>
      <c r="AJ20" s="20">
        <v>1.630154746382E12</v>
      </c>
    </row>
    <row r="21">
      <c r="A21" s="13" t="s">
        <v>24</v>
      </c>
      <c r="B21" s="11">
        <v>157.0</v>
      </c>
      <c r="C21" s="12" t="s">
        <v>1170</v>
      </c>
      <c r="D21" s="11">
        <v>1.630143037615E12</v>
      </c>
      <c r="I21" s="13" t="s">
        <v>22</v>
      </c>
      <c r="J21" s="11">
        <v>221.0</v>
      </c>
      <c r="K21" s="12" t="s">
        <v>1168</v>
      </c>
      <c r="L21" s="11">
        <v>1.630143869721E12</v>
      </c>
      <c r="Y21" s="23" t="s">
        <v>22</v>
      </c>
      <c r="Z21" s="24">
        <v>272.0</v>
      </c>
      <c r="AA21" s="25" t="s">
        <v>1175</v>
      </c>
      <c r="AB21" s="26">
        <v>1.630153630666E12</v>
      </c>
      <c r="AC21" s="13" t="s">
        <v>22</v>
      </c>
      <c r="AD21" s="11">
        <v>39.0</v>
      </c>
      <c r="AE21" s="12" t="s">
        <v>1176</v>
      </c>
      <c r="AF21" s="11">
        <v>1.630154182102E12</v>
      </c>
      <c r="AG21" s="19" t="s">
        <v>22</v>
      </c>
      <c r="AH21" s="11">
        <v>220.0</v>
      </c>
      <c r="AI21" s="12" t="s">
        <v>1173</v>
      </c>
      <c r="AJ21" s="20">
        <v>1.6301547466E12</v>
      </c>
    </row>
    <row r="22">
      <c r="A22" s="13" t="s">
        <v>22</v>
      </c>
      <c r="B22" s="11">
        <v>41.0</v>
      </c>
      <c r="C22" s="12" t="s">
        <v>1170</v>
      </c>
      <c r="D22" s="11">
        <v>1.630143037654E12</v>
      </c>
      <c r="I22" s="13" t="s">
        <v>22</v>
      </c>
      <c r="J22" s="11">
        <v>147.0</v>
      </c>
      <c r="K22" s="12" t="s">
        <v>1168</v>
      </c>
      <c r="L22" s="11">
        <v>1.630143869874E12</v>
      </c>
      <c r="Y22" s="1">
        <v>20.0</v>
      </c>
      <c r="AC22" s="13" t="s">
        <v>22</v>
      </c>
      <c r="AD22" s="11">
        <v>274.0</v>
      </c>
      <c r="AE22" s="12" t="s">
        <v>1176</v>
      </c>
      <c r="AF22" s="11">
        <v>1.630154182367E12</v>
      </c>
      <c r="AG22" s="19" t="s">
        <v>22</v>
      </c>
      <c r="AH22" s="11">
        <v>349.0</v>
      </c>
      <c r="AI22" s="12" t="s">
        <v>1173</v>
      </c>
      <c r="AJ22" s="20">
        <v>1.630154746953E12</v>
      </c>
    </row>
    <row r="23">
      <c r="A23" s="13" t="s">
        <v>22</v>
      </c>
      <c r="B23" s="11">
        <v>142.0</v>
      </c>
      <c r="C23" s="12" t="s">
        <v>1170</v>
      </c>
      <c r="D23" s="11">
        <v>1.630143037802E12</v>
      </c>
      <c r="I23" s="13" t="s">
        <v>22</v>
      </c>
      <c r="J23" s="11">
        <v>130.0</v>
      </c>
      <c r="K23" s="12" t="s">
        <v>1177</v>
      </c>
      <c r="L23" s="11">
        <v>1.630143870015E12</v>
      </c>
      <c r="AC23" s="13" t="s">
        <v>22</v>
      </c>
      <c r="AD23" s="11">
        <v>294.0</v>
      </c>
      <c r="AE23" s="12" t="s">
        <v>1176</v>
      </c>
      <c r="AF23" s="11">
        <v>1.630154182652E12</v>
      </c>
      <c r="AG23" s="23" t="s">
        <v>22</v>
      </c>
      <c r="AH23" s="24">
        <v>266.0</v>
      </c>
      <c r="AI23" s="25" t="s">
        <v>1178</v>
      </c>
      <c r="AJ23" s="26">
        <v>1.630154747208E12</v>
      </c>
    </row>
    <row r="24">
      <c r="A24" s="13" t="s">
        <v>22</v>
      </c>
      <c r="B24" s="11">
        <v>374.0</v>
      </c>
      <c r="C24" s="12" t="s">
        <v>1179</v>
      </c>
      <c r="D24" s="11">
        <v>1.630143038173E12</v>
      </c>
      <c r="I24" s="13" t="s">
        <v>22</v>
      </c>
      <c r="J24" s="11">
        <v>235.0</v>
      </c>
      <c r="K24" s="12" t="s">
        <v>1177</v>
      </c>
      <c r="L24" s="11">
        <v>1.630143870235E12</v>
      </c>
      <c r="AC24" s="13" t="s">
        <v>22</v>
      </c>
      <c r="AD24" s="11">
        <v>334.0</v>
      </c>
      <c r="AE24" s="12" t="s">
        <v>1176</v>
      </c>
      <c r="AF24" s="11">
        <v>1.630154182991E12</v>
      </c>
      <c r="AG24" s="1">
        <v>20.0</v>
      </c>
    </row>
    <row r="25">
      <c r="A25" s="13" t="s">
        <v>22</v>
      </c>
      <c r="B25" s="11">
        <v>206.0</v>
      </c>
      <c r="C25" s="12" t="s">
        <v>1179</v>
      </c>
      <c r="D25" s="11">
        <v>1.630143038372E12</v>
      </c>
      <c r="I25" s="13" t="s">
        <v>22</v>
      </c>
      <c r="J25" s="11">
        <v>169.0</v>
      </c>
      <c r="K25" s="12" t="s">
        <v>1177</v>
      </c>
      <c r="L25" s="11">
        <v>1.630143870405E12</v>
      </c>
      <c r="AC25" s="13" t="s">
        <v>22</v>
      </c>
      <c r="AD25" s="11">
        <v>259.0</v>
      </c>
      <c r="AE25" s="12" t="s">
        <v>1180</v>
      </c>
      <c r="AF25" s="11">
        <v>1.630154183254E12</v>
      </c>
    </row>
    <row r="26">
      <c r="A26" s="13" t="s">
        <v>22</v>
      </c>
      <c r="B26" s="11">
        <v>220.0</v>
      </c>
      <c r="C26" s="12" t="s">
        <v>1179</v>
      </c>
      <c r="D26" s="11">
        <v>1.630143038592E12</v>
      </c>
      <c r="AC26" s="13" t="s">
        <v>22</v>
      </c>
      <c r="AD26" s="11">
        <v>351.0</v>
      </c>
      <c r="AE26" s="12" t="s">
        <v>1180</v>
      </c>
      <c r="AF26" s="11">
        <v>1.630154183599E12</v>
      </c>
    </row>
    <row r="27">
      <c r="A27" s="13" t="s">
        <v>22</v>
      </c>
      <c r="B27" s="11">
        <v>243.0</v>
      </c>
      <c r="C27" s="12" t="s">
        <v>1179</v>
      </c>
      <c r="D27" s="11">
        <v>1.630143038839E12</v>
      </c>
      <c r="AC27" s="13" t="s">
        <v>22</v>
      </c>
      <c r="AD27" s="11">
        <v>202.0</v>
      </c>
      <c r="AE27" s="12" t="s">
        <v>1180</v>
      </c>
      <c r="AF27" s="11">
        <v>1.630154183804E12</v>
      </c>
    </row>
    <row r="28">
      <c r="A28" s="13" t="s">
        <v>22</v>
      </c>
      <c r="B28" s="11">
        <v>334.0</v>
      </c>
      <c r="C28" s="12" t="s">
        <v>1181</v>
      </c>
      <c r="D28" s="11">
        <v>1.630143039173E12</v>
      </c>
      <c r="AC28" s="13" t="s">
        <v>22</v>
      </c>
      <c r="AD28" s="11">
        <v>950.0</v>
      </c>
      <c r="AE28" s="12" t="s">
        <v>1182</v>
      </c>
      <c r="AF28" s="11">
        <v>1.630154184759E12</v>
      </c>
    </row>
    <row r="29">
      <c r="A29" s="13" t="s">
        <v>22</v>
      </c>
      <c r="B29" s="11">
        <v>236.0</v>
      </c>
      <c r="C29" s="12" t="s">
        <v>1181</v>
      </c>
      <c r="D29" s="11">
        <v>1.630143039409E12</v>
      </c>
      <c r="AC29" s="13" t="s">
        <v>22</v>
      </c>
      <c r="AD29" s="11">
        <v>221.0</v>
      </c>
      <c r="AE29" s="12" t="s">
        <v>1182</v>
      </c>
      <c r="AF29" s="11">
        <v>1.630154184978E12</v>
      </c>
    </row>
    <row r="30">
      <c r="A30" s="13" t="s">
        <v>22</v>
      </c>
      <c r="B30" s="11">
        <v>268.0</v>
      </c>
      <c r="C30" s="12" t="s">
        <v>1181</v>
      </c>
      <c r="D30" s="11">
        <v>1.630143039676E12</v>
      </c>
      <c r="AC30" s="13" t="s">
        <v>22</v>
      </c>
      <c r="AD30" s="11">
        <v>227.0</v>
      </c>
      <c r="AE30" s="12" t="s">
        <v>1183</v>
      </c>
      <c r="AF30" s="11">
        <v>1.6301541852E12</v>
      </c>
    </row>
    <row r="31">
      <c r="A31" s="13" t="s">
        <v>22</v>
      </c>
      <c r="B31" s="11">
        <v>215.0</v>
      </c>
      <c r="C31" s="12" t="s">
        <v>1181</v>
      </c>
      <c r="D31" s="11">
        <v>1.630143039893E12</v>
      </c>
      <c r="AC31" s="13" t="s">
        <v>403</v>
      </c>
      <c r="AD31" s="11">
        <v>353.0</v>
      </c>
      <c r="AE31" s="12" t="s">
        <v>1183</v>
      </c>
      <c r="AF31" s="11">
        <v>1.630154185562E12</v>
      </c>
    </row>
    <row r="32">
      <c r="A32" s="13" t="s">
        <v>22</v>
      </c>
      <c r="B32" s="11">
        <v>266.0</v>
      </c>
      <c r="C32" s="12" t="s">
        <v>1184</v>
      </c>
      <c r="D32" s="11">
        <v>1.630143040162E12</v>
      </c>
      <c r="AC32" s="13" t="s">
        <v>403</v>
      </c>
      <c r="AD32" s="11">
        <v>230.0</v>
      </c>
      <c r="AE32" s="12" t="s">
        <v>1183</v>
      </c>
      <c r="AF32" s="11">
        <v>1.630154185787E12</v>
      </c>
    </row>
    <row r="33">
      <c r="A33" s="13" t="s">
        <v>22</v>
      </c>
      <c r="B33" s="11">
        <v>185.0</v>
      </c>
      <c r="C33" s="12" t="s">
        <v>1184</v>
      </c>
      <c r="D33" s="11">
        <v>1.630143040347E12</v>
      </c>
      <c r="AC33" s="13" t="s">
        <v>22</v>
      </c>
      <c r="AD33" s="11">
        <v>190.0</v>
      </c>
      <c r="AE33" s="12" t="s">
        <v>1183</v>
      </c>
      <c r="AF33" s="11">
        <v>1.630154185997E12</v>
      </c>
    </row>
    <row r="34">
      <c r="A34" s="13" t="s">
        <v>22</v>
      </c>
      <c r="B34" s="11">
        <v>161.0</v>
      </c>
      <c r="C34" s="12" t="s">
        <v>1184</v>
      </c>
      <c r="D34" s="11">
        <v>1.63014304051E12</v>
      </c>
      <c r="AC34" s="13" t="s">
        <v>403</v>
      </c>
      <c r="AD34" s="11">
        <v>214.0</v>
      </c>
      <c r="AE34" s="12" t="s">
        <v>1185</v>
      </c>
      <c r="AF34" s="11">
        <v>1.630154186197E12</v>
      </c>
    </row>
    <row r="35">
      <c r="A35" s="13" t="s">
        <v>403</v>
      </c>
      <c r="B35" s="11">
        <v>287.0</v>
      </c>
      <c r="C35" s="12" t="s">
        <v>1184</v>
      </c>
      <c r="D35" s="11">
        <v>1.630143040795E12</v>
      </c>
      <c r="AC35" s="13" t="s">
        <v>403</v>
      </c>
      <c r="AD35" s="11">
        <v>144.0</v>
      </c>
      <c r="AE35" s="12" t="s">
        <v>1185</v>
      </c>
      <c r="AF35" s="11">
        <v>1.630154186339E12</v>
      </c>
    </row>
    <row r="36">
      <c r="A36" s="13" t="s">
        <v>403</v>
      </c>
      <c r="B36" s="11">
        <v>205.0</v>
      </c>
      <c r="C36" s="12" t="s">
        <v>1184</v>
      </c>
      <c r="D36" s="11">
        <v>1.630143040995E12</v>
      </c>
      <c r="AC36" s="13" t="s">
        <v>421</v>
      </c>
      <c r="AD36" s="11">
        <v>195.0</v>
      </c>
      <c r="AE36" s="12" t="s">
        <v>1185</v>
      </c>
      <c r="AF36" s="11">
        <v>1.630154186568E12</v>
      </c>
    </row>
    <row r="37">
      <c r="A37" s="13" t="s">
        <v>22</v>
      </c>
      <c r="B37" s="11">
        <v>80.0</v>
      </c>
      <c r="C37" s="12" t="s">
        <v>1186</v>
      </c>
      <c r="D37" s="11">
        <v>1.630143041095E12</v>
      </c>
      <c r="AC37" s="13" t="s">
        <v>418</v>
      </c>
      <c r="AD37" s="11">
        <v>175.0</v>
      </c>
      <c r="AE37" s="12" t="s">
        <v>1185</v>
      </c>
      <c r="AF37" s="11">
        <v>1.630154186707E12</v>
      </c>
    </row>
    <row r="38">
      <c r="A38" s="13" t="s">
        <v>403</v>
      </c>
      <c r="B38" s="11">
        <v>284.0</v>
      </c>
      <c r="C38" s="12" t="s">
        <v>1186</v>
      </c>
      <c r="D38" s="11">
        <v>1.630143041367E12</v>
      </c>
      <c r="U38" s="12"/>
      <c r="V38" s="11"/>
      <c r="W38" s="12"/>
      <c r="X38" s="11"/>
      <c r="AC38" s="13" t="s">
        <v>71</v>
      </c>
      <c r="AD38" s="11">
        <v>416.0</v>
      </c>
      <c r="AE38" s="12" t="s">
        <v>1187</v>
      </c>
      <c r="AF38" s="11">
        <v>1.63015418712E12</v>
      </c>
    </row>
    <row r="39">
      <c r="A39" s="13" t="s">
        <v>403</v>
      </c>
      <c r="B39" s="11">
        <v>131.0</v>
      </c>
      <c r="C39" s="12" t="s">
        <v>1186</v>
      </c>
      <c r="D39" s="11">
        <v>1.630143041487E12</v>
      </c>
      <c r="H39" s="39"/>
      <c r="U39" s="12"/>
      <c r="V39" s="11"/>
      <c r="W39" s="12"/>
      <c r="X39" s="11"/>
      <c r="AC39" s="13" t="s">
        <v>73</v>
      </c>
      <c r="AD39" s="11">
        <v>519.0</v>
      </c>
      <c r="AE39" s="12" t="s">
        <v>1187</v>
      </c>
      <c r="AF39" s="11">
        <v>1.630154187637E12</v>
      </c>
    </row>
    <row r="40">
      <c r="A40" s="13" t="s">
        <v>421</v>
      </c>
      <c r="B40" s="11">
        <v>123.0</v>
      </c>
      <c r="C40" s="12" t="s">
        <v>1186</v>
      </c>
      <c r="D40" s="11">
        <v>1.63014304163E12</v>
      </c>
      <c r="E40" s="65" t="s">
        <v>78</v>
      </c>
      <c r="F40" s="62">
        <v>1507.0</v>
      </c>
      <c r="G40" s="63" t="s">
        <v>1188</v>
      </c>
      <c r="H40" s="64">
        <v>1.630143500413E12</v>
      </c>
      <c r="I40" s="13" t="s">
        <v>119</v>
      </c>
      <c r="J40" s="11">
        <v>1363.0</v>
      </c>
      <c r="K40" s="12" t="s">
        <v>1189</v>
      </c>
      <c r="L40" s="11">
        <v>1.630143877941E12</v>
      </c>
      <c r="M40" s="13" t="s">
        <v>75</v>
      </c>
      <c r="N40" s="11">
        <v>2348.0</v>
      </c>
      <c r="O40" s="12" t="s">
        <v>1190</v>
      </c>
      <c r="P40" s="11">
        <v>1.630149039845E12</v>
      </c>
      <c r="Q40" s="13" t="s">
        <v>81</v>
      </c>
      <c r="R40" s="11">
        <v>1239.0</v>
      </c>
      <c r="S40" s="12" t="s">
        <v>1191</v>
      </c>
      <c r="T40" s="11">
        <v>1.630149434421E12</v>
      </c>
      <c r="U40" s="65" t="s">
        <v>95</v>
      </c>
      <c r="V40" s="62">
        <v>1999.0</v>
      </c>
      <c r="W40" s="63" t="s">
        <v>1192</v>
      </c>
      <c r="X40" s="62">
        <v>1.630149911778E12</v>
      </c>
      <c r="Y40" s="27" t="s">
        <v>75</v>
      </c>
      <c r="Z40" s="28">
        <v>1730.0</v>
      </c>
      <c r="AA40" s="29" t="s">
        <v>1193</v>
      </c>
      <c r="AB40" s="30">
        <v>1.630153637107E12</v>
      </c>
      <c r="AC40" s="13" t="s">
        <v>22</v>
      </c>
      <c r="AD40" s="11">
        <v>37.0</v>
      </c>
      <c r="AE40" s="12" t="s">
        <v>1187</v>
      </c>
      <c r="AF40" s="11">
        <v>1.630154187685E12</v>
      </c>
      <c r="AG40" s="65" t="s">
        <v>88</v>
      </c>
      <c r="AH40" s="62">
        <v>1689.0</v>
      </c>
      <c r="AI40" s="63" t="s">
        <v>1194</v>
      </c>
      <c r="AJ40" s="64">
        <v>1.630154753969E12</v>
      </c>
    </row>
    <row r="41">
      <c r="A41" s="13" t="s">
        <v>418</v>
      </c>
      <c r="B41" s="11">
        <v>117.0</v>
      </c>
      <c r="C41" s="12" t="s">
        <v>1186</v>
      </c>
      <c r="D41" s="11">
        <v>1.630143041747E12</v>
      </c>
      <c r="E41" s="67" t="s">
        <v>75</v>
      </c>
      <c r="F41" s="11">
        <v>85.0</v>
      </c>
      <c r="G41" s="12" t="s">
        <v>1188</v>
      </c>
      <c r="H41" s="66">
        <v>1.630143500485E12</v>
      </c>
      <c r="I41" s="13" t="s">
        <v>92</v>
      </c>
      <c r="J41" s="11">
        <v>125.0</v>
      </c>
      <c r="K41" s="12" t="s">
        <v>1195</v>
      </c>
      <c r="L41" s="11">
        <v>1.6301438781E12</v>
      </c>
      <c r="M41" s="13" t="s">
        <v>91</v>
      </c>
      <c r="N41" s="11">
        <v>181.0</v>
      </c>
      <c r="O41" s="12" t="s">
        <v>1196</v>
      </c>
      <c r="P41" s="11">
        <v>1.630149040028E12</v>
      </c>
      <c r="Q41" s="13" t="s">
        <v>83</v>
      </c>
      <c r="R41" s="11">
        <v>91.0</v>
      </c>
      <c r="S41" s="12" t="s">
        <v>1191</v>
      </c>
      <c r="T41" s="11">
        <v>1.630149434478E12</v>
      </c>
      <c r="U41" s="67" t="s">
        <v>83</v>
      </c>
      <c r="V41" s="11">
        <v>235.0</v>
      </c>
      <c r="W41" s="12" t="s">
        <v>1192</v>
      </c>
      <c r="X41" s="11">
        <v>1.630149911996E12</v>
      </c>
      <c r="Y41" s="32" t="s">
        <v>92</v>
      </c>
      <c r="Z41" s="11">
        <v>293.0</v>
      </c>
      <c r="AA41" s="12" t="s">
        <v>1193</v>
      </c>
      <c r="AB41" s="33">
        <v>1.630153637378E12</v>
      </c>
      <c r="AG41" s="67" t="s">
        <v>75</v>
      </c>
      <c r="AH41" s="11">
        <v>117.0</v>
      </c>
      <c r="AI41" s="12" t="s">
        <v>1197</v>
      </c>
      <c r="AJ41" s="66">
        <v>1.630154754098E12</v>
      </c>
    </row>
    <row r="42">
      <c r="A42" s="13" t="s">
        <v>71</v>
      </c>
      <c r="B42" s="11">
        <v>408.0</v>
      </c>
      <c r="C42" s="12" t="s">
        <v>1198</v>
      </c>
      <c r="D42" s="11">
        <v>1.630143042135E12</v>
      </c>
      <c r="E42" s="67" t="s">
        <v>280</v>
      </c>
      <c r="F42" s="11">
        <v>165.0</v>
      </c>
      <c r="G42" s="12" t="s">
        <v>1188</v>
      </c>
      <c r="H42" s="66">
        <v>1.630143500664E12</v>
      </c>
      <c r="I42" s="13" t="s">
        <v>75</v>
      </c>
      <c r="J42" s="11">
        <v>105.0</v>
      </c>
      <c r="K42" s="12" t="s">
        <v>1195</v>
      </c>
      <c r="L42" s="11">
        <v>1.630143878179E12</v>
      </c>
      <c r="M42" s="13" t="s">
        <v>75</v>
      </c>
      <c r="N42" s="11">
        <v>142.0</v>
      </c>
      <c r="O42" s="12" t="s">
        <v>1196</v>
      </c>
      <c r="P42" s="11">
        <v>1.63014904017E12</v>
      </c>
      <c r="Q42" s="13" t="s">
        <v>94</v>
      </c>
      <c r="R42" s="11">
        <v>44.0</v>
      </c>
      <c r="S42" s="12" t="s">
        <v>1191</v>
      </c>
      <c r="T42" s="11">
        <v>1.630149434524E12</v>
      </c>
      <c r="U42" s="67" t="s">
        <v>83</v>
      </c>
      <c r="V42" s="11">
        <v>73.0</v>
      </c>
      <c r="W42" s="12" t="s">
        <v>1199</v>
      </c>
      <c r="X42" s="11">
        <v>1.630149912054E12</v>
      </c>
      <c r="Y42" s="32" t="s">
        <v>97</v>
      </c>
      <c r="Z42" s="11">
        <v>118.0</v>
      </c>
      <c r="AA42" s="12" t="s">
        <v>1193</v>
      </c>
      <c r="AB42" s="33">
        <v>1.630153637497E12</v>
      </c>
      <c r="AG42" s="67" t="s">
        <v>119</v>
      </c>
      <c r="AH42" s="11">
        <v>153.0</v>
      </c>
      <c r="AI42" s="12" t="s">
        <v>1197</v>
      </c>
      <c r="AJ42" s="66">
        <v>1.630154754195E12</v>
      </c>
    </row>
    <row r="43">
      <c r="A43" s="13" t="s">
        <v>73</v>
      </c>
      <c r="B43" s="11">
        <v>364.0</v>
      </c>
      <c r="C43" s="12" t="s">
        <v>1198</v>
      </c>
      <c r="D43" s="11">
        <v>1.630143042504E12</v>
      </c>
      <c r="E43" s="67" t="s">
        <v>75</v>
      </c>
      <c r="F43" s="11">
        <v>109.0</v>
      </c>
      <c r="G43" s="12" t="s">
        <v>1188</v>
      </c>
      <c r="H43" s="66">
        <v>1.630143500765E12</v>
      </c>
      <c r="I43" s="13" t="s">
        <v>280</v>
      </c>
      <c r="J43" s="11">
        <v>197.0</v>
      </c>
      <c r="K43" s="12" t="s">
        <v>1195</v>
      </c>
      <c r="L43" s="11">
        <v>1.630143878394E12</v>
      </c>
      <c r="M43" s="13" t="s">
        <v>75</v>
      </c>
      <c r="N43" s="11">
        <v>1262.0</v>
      </c>
      <c r="O43" s="12" t="s">
        <v>1200</v>
      </c>
      <c r="P43" s="11">
        <v>1.630149041432E12</v>
      </c>
      <c r="Q43" s="13" t="s">
        <v>75</v>
      </c>
      <c r="R43" s="11">
        <v>197.0</v>
      </c>
      <c r="S43" s="12" t="s">
        <v>1191</v>
      </c>
      <c r="T43" s="11">
        <v>1.630149434782E12</v>
      </c>
      <c r="U43" s="67" t="s">
        <v>94</v>
      </c>
      <c r="V43" s="11">
        <v>94.0</v>
      </c>
      <c r="W43" s="12" t="s">
        <v>1199</v>
      </c>
      <c r="X43" s="11">
        <v>1.630149912098E12</v>
      </c>
      <c r="Y43" s="32" t="s">
        <v>78</v>
      </c>
      <c r="Z43" s="11">
        <v>218.0</v>
      </c>
      <c r="AA43" s="12" t="s">
        <v>1193</v>
      </c>
      <c r="AB43" s="33">
        <v>1.630153637719E12</v>
      </c>
      <c r="AG43" s="67" t="s">
        <v>92</v>
      </c>
      <c r="AH43" s="11">
        <v>106.0</v>
      </c>
      <c r="AI43" s="12" t="s">
        <v>1197</v>
      </c>
      <c r="AJ43" s="66">
        <v>1.630154754279E12</v>
      </c>
    </row>
    <row r="44">
      <c r="A44" s="13" t="s">
        <v>22</v>
      </c>
      <c r="B44" s="11">
        <v>38.0</v>
      </c>
      <c r="C44" s="12" t="s">
        <v>1198</v>
      </c>
      <c r="D44" s="11">
        <v>1.630143042551E12</v>
      </c>
      <c r="E44" s="67" t="s">
        <v>75</v>
      </c>
      <c r="F44" s="11">
        <v>53.0</v>
      </c>
      <c r="G44" s="12" t="s">
        <v>1188</v>
      </c>
      <c r="H44" s="66">
        <v>1.63014350078E12</v>
      </c>
      <c r="I44" s="13" t="s">
        <v>101</v>
      </c>
      <c r="J44" s="11">
        <v>86.0</v>
      </c>
      <c r="K44" s="12" t="s">
        <v>1195</v>
      </c>
      <c r="L44" s="11">
        <v>1.630143878448E12</v>
      </c>
      <c r="M44" s="13" t="s">
        <v>90</v>
      </c>
      <c r="N44" s="11">
        <v>341.0</v>
      </c>
      <c r="O44" s="12" t="s">
        <v>1200</v>
      </c>
      <c r="P44" s="11">
        <v>1.630149041768E12</v>
      </c>
      <c r="Q44" s="13" t="s">
        <v>90</v>
      </c>
      <c r="R44" s="11">
        <v>74.0</v>
      </c>
      <c r="S44" s="12" t="s">
        <v>1191</v>
      </c>
      <c r="T44" s="11">
        <v>1.630149434837E12</v>
      </c>
      <c r="U44" s="67" t="s">
        <v>97</v>
      </c>
      <c r="V44" s="11">
        <v>135.0</v>
      </c>
      <c r="W44" s="12" t="s">
        <v>1199</v>
      </c>
      <c r="X44" s="11">
        <v>1.630149912266E12</v>
      </c>
      <c r="Y44" s="32" t="s">
        <v>101</v>
      </c>
      <c r="Z44" s="11">
        <v>120.0</v>
      </c>
      <c r="AA44" s="12" t="s">
        <v>1193</v>
      </c>
      <c r="AB44" s="33">
        <v>1.630153637845E12</v>
      </c>
      <c r="AC44" s="13" t="s">
        <v>75</v>
      </c>
      <c r="AD44" s="11">
        <v>2190.0</v>
      </c>
      <c r="AE44" s="12" t="s">
        <v>1201</v>
      </c>
      <c r="AF44" s="11">
        <v>1.630154195381E12</v>
      </c>
      <c r="AG44" s="67" t="s">
        <v>1202</v>
      </c>
      <c r="AH44" s="11">
        <v>209.0</v>
      </c>
      <c r="AI44" s="12" t="s">
        <v>1197</v>
      </c>
      <c r="AJ44" s="66">
        <v>1.6301547545E12</v>
      </c>
    </row>
    <row r="45">
      <c r="E45" s="67" t="s">
        <v>97</v>
      </c>
      <c r="F45" s="11">
        <v>157.0</v>
      </c>
      <c r="G45" s="12" t="s">
        <v>1188</v>
      </c>
      <c r="H45" s="66">
        <v>1.630143500956E12</v>
      </c>
      <c r="I45" s="13" t="s">
        <v>75</v>
      </c>
      <c r="J45" s="11">
        <v>101.0</v>
      </c>
      <c r="K45" s="12" t="s">
        <v>1195</v>
      </c>
      <c r="L45" s="11">
        <v>1.630143878534E12</v>
      </c>
      <c r="M45" s="13" t="s">
        <v>75</v>
      </c>
      <c r="N45" s="11">
        <v>54.0</v>
      </c>
      <c r="O45" s="12" t="s">
        <v>1200</v>
      </c>
      <c r="P45" s="11">
        <v>1.630149041793E12</v>
      </c>
      <c r="Q45" s="13" t="s">
        <v>75</v>
      </c>
      <c r="R45" s="11">
        <v>65.0</v>
      </c>
      <c r="S45" s="12" t="s">
        <v>1191</v>
      </c>
      <c r="T45" s="11">
        <v>1.630149434876E12</v>
      </c>
      <c r="U45" s="67" t="s">
        <v>102</v>
      </c>
      <c r="V45" s="11">
        <v>100.0</v>
      </c>
      <c r="W45" s="12" t="s">
        <v>1199</v>
      </c>
      <c r="X45" s="11">
        <v>1.630149912351E12</v>
      </c>
      <c r="Y45" s="32" t="s">
        <v>95</v>
      </c>
      <c r="Z45" s="11">
        <v>97.0</v>
      </c>
      <c r="AA45" s="12" t="s">
        <v>1193</v>
      </c>
      <c r="AB45" s="33">
        <v>1.63015363793E12</v>
      </c>
      <c r="AC45" s="13" t="s">
        <v>86</v>
      </c>
      <c r="AD45" s="11">
        <v>141.0</v>
      </c>
      <c r="AE45" s="12" t="s">
        <v>1201</v>
      </c>
      <c r="AF45" s="11">
        <v>1.63015419552E12</v>
      </c>
      <c r="AG45" s="67" t="s">
        <v>97</v>
      </c>
      <c r="AH45" s="11">
        <v>113.0</v>
      </c>
      <c r="AI45" s="12" t="s">
        <v>1197</v>
      </c>
      <c r="AJ45" s="66">
        <v>1.630154754615E12</v>
      </c>
    </row>
    <row r="46">
      <c r="E46" s="67" t="s">
        <v>102</v>
      </c>
      <c r="F46" s="11">
        <v>105.0</v>
      </c>
      <c r="G46" s="12" t="s">
        <v>1203</v>
      </c>
      <c r="H46" s="66">
        <v>1.630143501072E12</v>
      </c>
      <c r="I46" s="13" t="s">
        <v>97</v>
      </c>
      <c r="J46" s="11">
        <v>162.0</v>
      </c>
      <c r="K46" s="12" t="s">
        <v>1195</v>
      </c>
      <c r="L46" s="11">
        <v>1.630143878724E12</v>
      </c>
      <c r="M46" s="13" t="s">
        <v>97</v>
      </c>
      <c r="N46" s="11">
        <v>946.0</v>
      </c>
      <c r="O46" s="12" t="s">
        <v>1204</v>
      </c>
      <c r="P46" s="11">
        <v>1.630149042763E12</v>
      </c>
      <c r="Q46" s="13" t="s">
        <v>97</v>
      </c>
      <c r="R46" s="11">
        <v>480.0</v>
      </c>
      <c r="S46" s="12" t="s">
        <v>1205</v>
      </c>
      <c r="T46" s="11">
        <v>1.630149435359E12</v>
      </c>
      <c r="U46" s="68" t="s">
        <v>94</v>
      </c>
      <c r="V46" s="69">
        <v>88.0</v>
      </c>
      <c r="W46" s="70" t="s">
        <v>1199</v>
      </c>
      <c r="X46" s="69">
        <v>1.630149912431E12</v>
      </c>
      <c r="Y46" s="32" t="s">
        <v>97</v>
      </c>
      <c r="Z46" s="11">
        <v>221.0</v>
      </c>
      <c r="AA46" s="12" t="s">
        <v>1206</v>
      </c>
      <c r="AB46" s="33">
        <v>1.630153638211E12</v>
      </c>
      <c r="AC46" s="13" t="s">
        <v>93</v>
      </c>
      <c r="AD46" s="11">
        <v>232.0</v>
      </c>
      <c r="AE46" s="12" t="s">
        <v>1201</v>
      </c>
      <c r="AF46" s="11">
        <v>1.630154195763E12</v>
      </c>
      <c r="AG46" s="67" t="s">
        <v>102</v>
      </c>
      <c r="AH46" s="11">
        <v>70.0</v>
      </c>
      <c r="AI46" s="12" t="s">
        <v>1197</v>
      </c>
      <c r="AJ46" s="66">
        <v>1.630154754662E12</v>
      </c>
    </row>
    <row r="47">
      <c r="E47" s="68" t="s">
        <v>94</v>
      </c>
      <c r="F47" s="69">
        <v>57.0</v>
      </c>
      <c r="G47" s="70" t="s">
        <v>1203</v>
      </c>
      <c r="H47" s="72">
        <v>1.630143501096E12</v>
      </c>
      <c r="I47" s="13" t="s">
        <v>102</v>
      </c>
      <c r="J47" s="11">
        <v>87.0</v>
      </c>
      <c r="K47" s="12" t="s">
        <v>1195</v>
      </c>
      <c r="L47" s="11">
        <v>1.630143878809E12</v>
      </c>
      <c r="M47" s="13" t="s">
        <v>102</v>
      </c>
      <c r="N47" s="11">
        <v>89.0</v>
      </c>
      <c r="O47" s="12" t="s">
        <v>1204</v>
      </c>
      <c r="P47" s="11">
        <v>1.630149042845E12</v>
      </c>
      <c r="Q47" s="13" t="s">
        <v>102</v>
      </c>
      <c r="R47" s="11">
        <v>91.0</v>
      </c>
      <c r="S47" s="12" t="s">
        <v>1205</v>
      </c>
      <c r="T47" s="11">
        <v>1.630149435444E12</v>
      </c>
      <c r="U47" s="1" t="s">
        <v>1207</v>
      </c>
      <c r="Y47" s="32" t="s">
        <v>102</v>
      </c>
      <c r="Z47" s="11">
        <v>157.0</v>
      </c>
      <c r="AA47" s="12" t="s">
        <v>1206</v>
      </c>
      <c r="AB47" s="33">
        <v>1.630153638329E12</v>
      </c>
      <c r="AC47" s="13" t="s">
        <v>98</v>
      </c>
      <c r="AD47" s="11">
        <v>337.0</v>
      </c>
      <c r="AE47" s="12" t="s">
        <v>1208</v>
      </c>
      <c r="AF47" s="11">
        <v>1.630154196093E12</v>
      </c>
      <c r="AG47" s="67" t="s">
        <v>94</v>
      </c>
      <c r="AH47" s="11">
        <v>126.0</v>
      </c>
      <c r="AI47" s="12" t="s">
        <v>1197</v>
      </c>
      <c r="AJ47" s="66">
        <v>1.630154754796E12</v>
      </c>
    </row>
    <row r="48">
      <c r="E48" s="1" t="s">
        <v>1209</v>
      </c>
      <c r="I48" s="13" t="s">
        <v>94</v>
      </c>
      <c r="J48" s="11">
        <v>105.0</v>
      </c>
      <c r="K48" s="12" t="s">
        <v>1195</v>
      </c>
      <c r="L48" s="11">
        <v>1.630143878924E12</v>
      </c>
      <c r="M48" s="13" t="s">
        <v>94</v>
      </c>
      <c r="N48" s="11">
        <v>130.0</v>
      </c>
      <c r="O48" s="12" t="s">
        <v>1204</v>
      </c>
      <c r="P48" s="11">
        <v>1.630149042981E12</v>
      </c>
      <c r="Q48" s="13" t="s">
        <v>94</v>
      </c>
      <c r="R48" s="11">
        <v>71.0</v>
      </c>
      <c r="S48" s="12" t="s">
        <v>1205</v>
      </c>
      <c r="T48" s="11">
        <v>1.630149435499E12</v>
      </c>
      <c r="Y48" s="32" t="s">
        <v>94</v>
      </c>
      <c r="Z48" s="11">
        <v>90.0</v>
      </c>
      <c r="AA48" s="12" t="s">
        <v>1206</v>
      </c>
      <c r="AB48" s="33">
        <v>1.630153638382E12</v>
      </c>
      <c r="AC48" s="13" t="s">
        <v>91</v>
      </c>
      <c r="AD48" s="11">
        <v>163.0</v>
      </c>
      <c r="AE48" s="12" t="s">
        <v>1208</v>
      </c>
      <c r="AF48" s="11">
        <v>1.630154196262E12</v>
      </c>
      <c r="AG48" s="67" t="s">
        <v>102</v>
      </c>
      <c r="AH48" s="11">
        <v>2511.0</v>
      </c>
      <c r="AI48" s="12" t="s">
        <v>1210</v>
      </c>
      <c r="AJ48" s="66">
        <v>1.63015475731E12</v>
      </c>
    </row>
    <row r="49">
      <c r="Y49" s="32" t="s">
        <v>102</v>
      </c>
      <c r="Z49" s="11">
        <v>188.0</v>
      </c>
      <c r="AA49" s="12" t="s">
        <v>1206</v>
      </c>
      <c r="AB49" s="33">
        <v>1.630153638602E12</v>
      </c>
      <c r="AC49" s="13" t="s">
        <v>75</v>
      </c>
      <c r="AD49" s="11">
        <v>80.0</v>
      </c>
      <c r="AE49" s="12" t="s">
        <v>1208</v>
      </c>
      <c r="AF49" s="11">
        <v>1.630154196321E12</v>
      </c>
      <c r="AG49" s="67" t="s">
        <v>97</v>
      </c>
      <c r="AH49" s="11">
        <v>139.0</v>
      </c>
      <c r="AI49" s="12" t="s">
        <v>1210</v>
      </c>
      <c r="AJ49" s="66">
        <v>1.630154757465E12</v>
      </c>
    </row>
    <row r="50">
      <c r="A50" s="13" t="s">
        <v>78</v>
      </c>
      <c r="B50" s="11">
        <v>1350.0</v>
      </c>
      <c r="C50" s="12" t="s">
        <v>1211</v>
      </c>
      <c r="D50" s="11">
        <v>1.630143050235E12</v>
      </c>
      <c r="Y50" s="32" t="s">
        <v>97</v>
      </c>
      <c r="Z50" s="11">
        <v>122.0</v>
      </c>
      <c r="AA50" s="12" t="s">
        <v>1206</v>
      </c>
      <c r="AB50" s="33">
        <v>1.630153638712E12</v>
      </c>
      <c r="AC50" s="13" t="s">
        <v>97</v>
      </c>
      <c r="AD50" s="11">
        <v>1259.0</v>
      </c>
      <c r="AE50" s="12" t="s">
        <v>1212</v>
      </c>
      <c r="AF50" s="11">
        <v>1.630154197611E12</v>
      </c>
      <c r="AG50" s="67" t="s">
        <v>1202</v>
      </c>
      <c r="AH50" s="11">
        <v>148.0</v>
      </c>
      <c r="AI50" s="12" t="s">
        <v>1210</v>
      </c>
      <c r="AJ50" s="66">
        <v>1.630154757588E12</v>
      </c>
    </row>
    <row r="51">
      <c r="A51" s="13" t="s">
        <v>83</v>
      </c>
      <c r="B51" s="11">
        <v>253.0</v>
      </c>
      <c r="C51" s="12" t="s">
        <v>1211</v>
      </c>
      <c r="D51" s="11">
        <v>1.630143050485E12</v>
      </c>
      <c r="Y51" s="32" t="s">
        <v>95</v>
      </c>
      <c r="Z51" s="11">
        <v>211.0</v>
      </c>
      <c r="AA51" s="12" t="s">
        <v>1206</v>
      </c>
      <c r="AB51" s="33">
        <v>1.630153638921E12</v>
      </c>
      <c r="AC51" s="13" t="s">
        <v>102</v>
      </c>
      <c r="AD51" s="11">
        <v>117.0</v>
      </c>
      <c r="AE51" s="12" t="s">
        <v>1212</v>
      </c>
      <c r="AF51" s="11">
        <v>1.630154197721E12</v>
      </c>
      <c r="AG51" s="67" t="s">
        <v>92</v>
      </c>
      <c r="AH51" s="11">
        <v>95.0</v>
      </c>
      <c r="AI51" s="12" t="s">
        <v>1210</v>
      </c>
      <c r="AJ51" s="66">
        <v>1.630154757672E12</v>
      </c>
    </row>
    <row r="52">
      <c r="A52" s="13" t="s">
        <v>75</v>
      </c>
      <c r="B52" s="11">
        <v>134.0</v>
      </c>
      <c r="C52" s="12" t="s">
        <v>1211</v>
      </c>
      <c r="D52" s="11">
        <v>1.630143050614E12</v>
      </c>
      <c r="Y52" s="32" t="s">
        <v>101</v>
      </c>
      <c r="Z52" s="11">
        <v>485.0</v>
      </c>
      <c r="AA52" s="12" t="s">
        <v>1213</v>
      </c>
      <c r="AB52" s="33">
        <v>1.630153639404E12</v>
      </c>
      <c r="AC52" s="13" t="s">
        <v>94</v>
      </c>
      <c r="AD52" s="11">
        <v>93.0</v>
      </c>
      <c r="AE52" s="12" t="s">
        <v>1212</v>
      </c>
      <c r="AF52" s="11">
        <v>1.630154197811E12</v>
      </c>
      <c r="AG52" s="67" t="s">
        <v>104</v>
      </c>
      <c r="AH52" s="11">
        <v>747.0</v>
      </c>
      <c r="AI52" s="12" t="s">
        <v>1214</v>
      </c>
      <c r="AJ52" s="66">
        <v>1.630154758426E12</v>
      </c>
    </row>
    <row r="53">
      <c r="A53" s="13" t="s">
        <v>94</v>
      </c>
      <c r="B53" s="11">
        <v>223.0</v>
      </c>
      <c r="C53" s="12" t="s">
        <v>1211</v>
      </c>
      <c r="D53" s="11">
        <v>1.630143050868E12</v>
      </c>
      <c r="Y53" s="32" t="s">
        <v>78</v>
      </c>
      <c r="Z53" s="11">
        <v>537.0</v>
      </c>
      <c r="AA53" s="12" t="s">
        <v>1213</v>
      </c>
      <c r="AB53" s="33">
        <v>1.630153639966E12</v>
      </c>
      <c r="AG53" s="67" t="s">
        <v>97</v>
      </c>
      <c r="AH53" s="11">
        <v>229.0</v>
      </c>
      <c r="AI53" s="12" t="s">
        <v>1214</v>
      </c>
      <c r="AJ53" s="66">
        <v>1.630154758678E12</v>
      </c>
    </row>
    <row r="54">
      <c r="A54" s="13" t="s">
        <v>91</v>
      </c>
      <c r="B54" s="11">
        <v>184.0</v>
      </c>
      <c r="C54" s="12" t="s">
        <v>1215</v>
      </c>
      <c r="D54" s="11">
        <v>1.630143051053E12</v>
      </c>
      <c r="Y54" s="32" t="s">
        <v>101</v>
      </c>
      <c r="Z54" s="11">
        <v>301.0</v>
      </c>
      <c r="AA54" s="12" t="s">
        <v>1216</v>
      </c>
      <c r="AB54" s="33">
        <v>1.630153640239E12</v>
      </c>
      <c r="AG54" s="67" t="s">
        <v>102</v>
      </c>
      <c r="AH54" s="11">
        <v>82.0</v>
      </c>
      <c r="AI54" s="12" t="s">
        <v>1214</v>
      </c>
      <c r="AJ54" s="66">
        <v>1.630154758731E12</v>
      </c>
    </row>
    <row r="55">
      <c r="A55" s="13" t="s">
        <v>75</v>
      </c>
      <c r="B55" s="11">
        <v>145.0</v>
      </c>
      <c r="C55" s="12" t="s">
        <v>1215</v>
      </c>
      <c r="D55" s="11">
        <v>1.630143051172E12</v>
      </c>
      <c r="Y55" s="32" t="s">
        <v>94</v>
      </c>
      <c r="Z55" s="11">
        <v>170.0</v>
      </c>
      <c r="AA55" s="12" t="s">
        <v>1216</v>
      </c>
      <c r="AB55" s="33">
        <v>1.630153640424E12</v>
      </c>
      <c r="AG55" s="68" t="s">
        <v>94</v>
      </c>
      <c r="AH55" s="69">
        <v>98.0</v>
      </c>
      <c r="AI55" s="70" t="s">
        <v>1214</v>
      </c>
      <c r="AJ55" s="72">
        <v>1.630154758831E12</v>
      </c>
    </row>
    <row r="56">
      <c r="A56" s="13" t="s">
        <v>97</v>
      </c>
      <c r="B56" s="11">
        <v>254.0</v>
      </c>
      <c r="C56" s="12" t="s">
        <v>1215</v>
      </c>
      <c r="D56" s="11">
        <v>1.630143051422E12</v>
      </c>
      <c r="Y56" s="32" t="s">
        <v>97</v>
      </c>
      <c r="Z56" s="11">
        <v>360.0</v>
      </c>
      <c r="AA56" s="12" t="s">
        <v>1216</v>
      </c>
      <c r="AB56" s="33">
        <v>1.630153640774E12</v>
      </c>
      <c r="AG56" s="1" t="s">
        <v>1217</v>
      </c>
    </row>
    <row r="57">
      <c r="A57" s="13" t="s">
        <v>102</v>
      </c>
      <c r="B57" s="11">
        <v>179.0</v>
      </c>
      <c r="C57" s="12" t="s">
        <v>1215</v>
      </c>
      <c r="D57" s="11">
        <v>1.630143051606E12</v>
      </c>
      <c r="U57" s="12"/>
      <c r="V57" s="11"/>
      <c r="W57" s="12"/>
      <c r="X57" s="11"/>
      <c r="Y57" s="32" t="s">
        <v>102</v>
      </c>
      <c r="Z57" s="11">
        <v>234.0</v>
      </c>
      <c r="AA57" s="12" t="s">
        <v>1218</v>
      </c>
      <c r="AB57" s="33">
        <v>1.630153641024E12</v>
      </c>
    </row>
    <row r="58">
      <c r="A58" s="13" t="s">
        <v>94</v>
      </c>
      <c r="B58" s="11">
        <v>89.0</v>
      </c>
      <c r="C58" s="12" t="s">
        <v>1215</v>
      </c>
      <c r="D58" s="11">
        <v>1.63014305167E12</v>
      </c>
      <c r="H58" s="39"/>
      <c r="U58" s="12"/>
      <c r="V58" s="11"/>
      <c r="W58" s="12"/>
      <c r="X58" s="11"/>
      <c r="Y58" s="32" t="s">
        <v>94</v>
      </c>
      <c r="Z58" s="11">
        <v>172.0</v>
      </c>
      <c r="AA58" s="12" t="s">
        <v>1218</v>
      </c>
      <c r="AB58" s="33">
        <v>1.630153641174E12</v>
      </c>
    </row>
    <row r="59">
      <c r="H59" s="39"/>
      <c r="U59" s="12"/>
      <c r="V59" s="11"/>
      <c r="W59" s="12"/>
      <c r="X59" s="11"/>
      <c r="Y59" s="32" t="s">
        <v>102</v>
      </c>
      <c r="Z59" s="11">
        <v>319.0</v>
      </c>
      <c r="AA59" s="12" t="s">
        <v>1218</v>
      </c>
      <c r="AB59" s="33">
        <v>1.630153641503E12</v>
      </c>
    </row>
    <row r="60">
      <c r="H60" s="39"/>
      <c r="L60" s="39"/>
      <c r="T60" s="39"/>
      <c r="U60" s="12"/>
      <c r="V60" s="11"/>
      <c r="W60" s="12"/>
      <c r="X60" s="11"/>
      <c r="Y60" s="32" t="s">
        <v>97</v>
      </c>
      <c r="Z60" s="11">
        <v>125.0</v>
      </c>
      <c r="AA60" s="12" t="s">
        <v>1218</v>
      </c>
      <c r="AB60" s="33">
        <v>1.630153641641E12</v>
      </c>
    </row>
    <row r="61">
      <c r="H61" s="39"/>
      <c r="L61" s="39"/>
      <c r="T61" s="39"/>
      <c r="U61" s="12"/>
      <c r="V61" s="11"/>
      <c r="W61" s="12"/>
      <c r="X61" s="11"/>
      <c r="Y61" s="32" t="s">
        <v>94</v>
      </c>
      <c r="Z61" s="11">
        <v>216.0</v>
      </c>
      <c r="AA61" s="12" t="s">
        <v>1218</v>
      </c>
      <c r="AB61" s="33">
        <v>1.630153641851E12</v>
      </c>
    </row>
    <row r="62">
      <c r="H62" s="39"/>
      <c r="L62" s="39"/>
      <c r="T62" s="39"/>
      <c r="Y62" s="32" t="s">
        <v>101</v>
      </c>
      <c r="Z62" s="11">
        <v>173.0</v>
      </c>
      <c r="AA62" s="12" t="s">
        <v>1219</v>
      </c>
      <c r="AB62" s="33">
        <v>1.630153642012E12</v>
      </c>
    </row>
    <row r="63">
      <c r="H63" s="39"/>
      <c r="L63" s="39"/>
      <c r="P63" s="39"/>
      <c r="T63" s="39"/>
      <c r="Y63" s="32" t="s">
        <v>78</v>
      </c>
      <c r="Z63" s="11">
        <v>233.0</v>
      </c>
      <c r="AA63" s="12" t="s">
        <v>1219</v>
      </c>
      <c r="AB63" s="33">
        <v>1.630153642256E12</v>
      </c>
      <c r="AF63" s="39"/>
    </row>
    <row r="64">
      <c r="H64" s="39"/>
      <c r="L64" s="39"/>
      <c r="P64" s="39"/>
      <c r="T64" s="39"/>
      <c r="Y64" s="32" t="s">
        <v>101</v>
      </c>
      <c r="Z64" s="11">
        <v>167.0</v>
      </c>
      <c r="AA64" s="12" t="s">
        <v>1219</v>
      </c>
      <c r="AB64" s="33">
        <v>1.630153642414E12</v>
      </c>
      <c r="AF64" s="39"/>
    </row>
    <row r="65">
      <c r="H65" s="39"/>
      <c r="L65" s="39"/>
      <c r="P65" s="39"/>
      <c r="T65" s="39"/>
      <c r="Y65" s="32" t="s">
        <v>78</v>
      </c>
      <c r="Z65" s="11">
        <v>457.0</v>
      </c>
      <c r="AA65" s="12" t="s">
        <v>1219</v>
      </c>
      <c r="AB65" s="33">
        <v>1.630153642868E12</v>
      </c>
      <c r="AF65" s="39"/>
    </row>
    <row r="66">
      <c r="H66" s="39"/>
      <c r="L66" s="39"/>
      <c r="P66" s="39"/>
      <c r="T66" s="39"/>
      <c r="Y66" s="32" t="s">
        <v>101</v>
      </c>
      <c r="Z66" s="11">
        <v>959.0</v>
      </c>
      <c r="AA66" s="12" t="s">
        <v>1220</v>
      </c>
      <c r="AB66" s="33">
        <v>1.63015364385E12</v>
      </c>
      <c r="AF66" s="39"/>
    </row>
    <row r="67">
      <c r="H67" s="39"/>
      <c r="L67" s="39"/>
      <c r="P67" s="39"/>
      <c r="T67" s="39"/>
      <c r="Y67" s="32" t="s">
        <v>94</v>
      </c>
      <c r="Z67" s="11">
        <v>193.0</v>
      </c>
      <c r="AA67" s="12" t="s">
        <v>1221</v>
      </c>
      <c r="AB67" s="33">
        <v>1.630153644024E12</v>
      </c>
      <c r="AF67" s="39"/>
    </row>
    <row r="68">
      <c r="H68" s="39"/>
      <c r="L68" s="39"/>
      <c r="P68" s="39"/>
      <c r="T68" s="39"/>
      <c r="Y68" s="32" t="s">
        <v>97</v>
      </c>
      <c r="Z68" s="11">
        <v>325.0</v>
      </c>
      <c r="AA68" s="12" t="s">
        <v>1221</v>
      </c>
      <c r="AB68" s="33">
        <v>1.630153644359E12</v>
      </c>
      <c r="AF68" s="39"/>
      <c r="AJ68" s="39"/>
    </row>
    <row r="69">
      <c r="H69" s="39"/>
      <c r="L69" s="39"/>
      <c r="P69" s="39"/>
      <c r="T69" s="39"/>
      <c r="Y69" s="32" t="s">
        <v>102</v>
      </c>
      <c r="Z69" s="11">
        <v>205.0</v>
      </c>
      <c r="AA69" s="12" t="s">
        <v>1221</v>
      </c>
      <c r="AB69" s="33">
        <v>1.630153644561E12</v>
      </c>
      <c r="AF69" s="39"/>
      <c r="AJ69" s="39"/>
    </row>
    <row r="70">
      <c r="A70" s="13" t="s">
        <v>128</v>
      </c>
      <c r="B70" s="11">
        <v>5779.0</v>
      </c>
      <c r="C70" s="12" t="s">
        <v>1222</v>
      </c>
      <c r="D70" s="11">
        <v>1.630143060944E12</v>
      </c>
      <c r="E70" s="13" t="s">
        <v>128</v>
      </c>
      <c r="F70" s="11">
        <v>6516.0</v>
      </c>
      <c r="G70" s="12" t="s">
        <v>1223</v>
      </c>
      <c r="H70" s="11">
        <v>1.630143510369E12</v>
      </c>
      <c r="I70" s="13" t="s">
        <v>128</v>
      </c>
      <c r="J70" s="11">
        <v>4344.0</v>
      </c>
      <c r="K70" s="12" t="s">
        <v>1224</v>
      </c>
      <c r="L70" s="11">
        <v>1.630143885662E12</v>
      </c>
      <c r="M70" s="13" t="s">
        <v>128</v>
      </c>
      <c r="N70" s="11">
        <v>8336.0</v>
      </c>
      <c r="O70" s="12" t="s">
        <v>1225</v>
      </c>
      <c r="P70" s="11">
        <v>1.630149053759E12</v>
      </c>
      <c r="Q70" s="13" t="s">
        <v>128</v>
      </c>
      <c r="R70" s="11">
        <v>5386.0</v>
      </c>
      <c r="S70" s="12" t="s">
        <v>1226</v>
      </c>
      <c r="T70" s="11">
        <v>1.630149443089E12</v>
      </c>
      <c r="U70" s="13" t="s">
        <v>128</v>
      </c>
      <c r="V70" s="11">
        <v>4348.0</v>
      </c>
      <c r="W70" s="12" t="s">
        <v>1227</v>
      </c>
      <c r="X70" s="11">
        <v>1.630149919412E12</v>
      </c>
      <c r="Y70" s="35" t="s">
        <v>94</v>
      </c>
      <c r="Z70" s="36">
        <v>172.0</v>
      </c>
      <c r="AA70" s="37" t="s">
        <v>1221</v>
      </c>
      <c r="AB70" s="38">
        <v>1.630153644735E12</v>
      </c>
      <c r="AC70" s="13" t="s">
        <v>128</v>
      </c>
      <c r="AD70" s="11">
        <v>10451.0</v>
      </c>
      <c r="AE70" s="12" t="s">
        <v>1228</v>
      </c>
      <c r="AF70" s="11">
        <v>1.630154210411E12</v>
      </c>
      <c r="AG70" s="13" t="s">
        <v>137</v>
      </c>
      <c r="AH70" s="11">
        <v>4868.0</v>
      </c>
      <c r="AI70" s="12" t="s">
        <v>1229</v>
      </c>
      <c r="AJ70" s="11">
        <v>1.63015476614E12</v>
      </c>
    </row>
    <row r="71">
      <c r="A71" s="13" t="s">
        <v>153</v>
      </c>
      <c r="B71" s="11">
        <v>298.0</v>
      </c>
      <c r="C71" s="12" t="s">
        <v>1230</v>
      </c>
      <c r="D71" s="11">
        <v>1.630143061247E12</v>
      </c>
      <c r="E71" s="13" t="s">
        <v>142</v>
      </c>
      <c r="F71" s="11">
        <v>170.0</v>
      </c>
      <c r="G71" s="12" t="s">
        <v>1223</v>
      </c>
      <c r="H71" s="11">
        <v>1.630143510538E12</v>
      </c>
      <c r="I71" s="13" t="s">
        <v>142</v>
      </c>
      <c r="J71" s="11">
        <v>168.0</v>
      </c>
      <c r="K71" s="12" t="s">
        <v>1224</v>
      </c>
      <c r="L71" s="11">
        <v>1.63014388583E12</v>
      </c>
      <c r="M71" s="13" t="s">
        <v>152</v>
      </c>
      <c r="N71" s="11">
        <v>737.0</v>
      </c>
      <c r="O71" s="12" t="s">
        <v>1231</v>
      </c>
      <c r="P71" s="11">
        <v>1.630149054494E12</v>
      </c>
      <c r="Q71" s="13" t="s">
        <v>137</v>
      </c>
      <c r="R71" s="11">
        <v>181.0</v>
      </c>
      <c r="S71" s="12" t="s">
        <v>1226</v>
      </c>
      <c r="T71" s="11">
        <v>1.630149443271E12</v>
      </c>
      <c r="U71" s="13" t="s">
        <v>142</v>
      </c>
      <c r="V71" s="11">
        <v>216.0</v>
      </c>
      <c r="W71" s="12" t="s">
        <v>1227</v>
      </c>
      <c r="X71" s="11">
        <v>1.630149919622E12</v>
      </c>
      <c r="Y71" s="1" t="s">
        <v>1232</v>
      </c>
      <c r="AC71" s="13" t="s">
        <v>140</v>
      </c>
      <c r="AD71" s="11">
        <v>375.0</v>
      </c>
      <c r="AE71" s="12" t="s">
        <v>1228</v>
      </c>
      <c r="AF71" s="11">
        <v>1.630154210783E12</v>
      </c>
      <c r="AG71" s="13" t="s">
        <v>141</v>
      </c>
      <c r="AH71" s="11">
        <v>146.0</v>
      </c>
      <c r="AI71" s="12" t="s">
        <v>1229</v>
      </c>
      <c r="AJ71" s="11">
        <v>1.630154766281E12</v>
      </c>
    </row>
    <row r="72">
      <c r="A72" s="13" t="s">
        <v>71</v>
      </c>
      <c r="B72" s="11">
        <v>615.0</v>
      </c>
      <c r="C72" s="12" t="s">
        <v>1230</v>
      </c>
      <c r="D72" s="11">
        <v>1.63014306188E12</v>
      </c>
      <c r="E72" s="13" t="s">
        <v>71</v>
      </c>
      <c r="F72" s="11">
        <v>197.0</v>
      </c>
      <c r="G72" s="12" t="s">
        <v>1223</v>
      </c>
      <c r="H72" s="11">
        <v>1.630143510733E12</v>
      </c>
      <c r="I72" s="13" t="s">
        <v>71</v>
      </c>
      <c r="J72" s="11">
        <v>473.0</v>
      </c>
      <c r="K72" s="12" t="s">
        <v>1233</v>
      </c>
      <c r="L72" s="11">
        <v>1.630143886298E12</v>
      </c>
      <c r="M72" s="13" t="s">
        <v>71</v>
      </c>
      <c r="N72" s="11">
        <v>451.0</v>
      </c>
      <c r="O72" s="12" t="s">
        <v>1231</v>
      </c>
      <c r="P72" s="11">
        <v>1.630149054944E12</v>
      </c>
      <c r="Q72" s="13" t="s">
        <v>71</v>
      </c>
      <c r="R72" s="11">
        <v>179.0</v>
      </c>
      <c r="S72" s="12" t="s">
        <v>1226</v>
      </c>
      <c r="T72" s="11">
        <v>1.630149443441E12</v>
      </c>
      <c r="U72" s="13" t="s">
        <v>71</v>
      </c>
      <c r="V72" s="11">
        <v>184.0</v>
      </c>
      <c r="W72" s="12" t="s">
        <v>1227</v>
      </c>
      <c r="X72" s="11">
        <v>1.630149919802E12</v>
      </c>
      <c r="AC72" s="13" t="s">
        <v>71</v>
      </c>
      <c r="AD72" s="11">
        <v>229.0</v>
      </c>
      <c r="AE72" s="12" t="s">
        <v>1234</v>
      </c>
      <c r="AF72" s="11">
        <v>1.630154211018E12</v>
      </c>
      <c r="AG72" s="13" t="s">
        <v>137</v>
      </c>
      <c r="AH72" s="11">
        <v>517.0</v>
      </c>
      <c r="AI72" s="12" t="s">
        <v>1229</v>
      </c>
      <c r="AJ72" s="11">
        <v>1.630154766815E12</v>
      </c>
    </row>
    <row r="73">
      <c r="A73" s="13" t="s">
        <v>139</v>
      </c>
      <c r="B73" s="11">
        <v>290.0</v>
      </c>
      <c r="C73" s="12" t="s">
        <v>1235</v>
      </c>
      <c r="D73" s="11">
        <v>1.630143062143E12</v>
      </c>
      <c r="E73" s="13" t="s">
        <v>128</v>
      </c>
      <c r="F73" s="11">
        <v>88.0</v>
      </c>
      <c r="G73" s="12" t="s">
        <v>1223</v>
      </c>
      <c r="H73" s="11">
        <v>1.630143510824E12</v>
      </c>
      <c r="I73" s="13" t="s">
        <v>128</v>
      </c>
      <c r="J73" s="11">
        <v>121.0</v>
      </c>
      <c r="K73" s="12" t="s">
        <v>1233</v>
      </c>
      <c r="L73" s="11">
        <v>1.630143886421E12</v>
      </c>
      <c r="M73" s="13" t="s">
        <v>142</v>
      </c>
      <c r="N73" s="11">
        <v>232.0</v>
      </c>
      <c r="O73" s="12" t="s">
        <v>1236</v>
      </c>
      <c r="P73" s="11">
        <v>1.630149055183E12</v>
      </c>
      <c r="Q73" s="13" t="s">
        <v>142</v>
      </c>
      <c r="R73" s="11">
        <v>165.0</v>
      </c>
      <c r="S73" s="12" t="s">
        <v>1226</v>
      </c>
      <c r="T73" s="11">
        <v>1.63014944361E12</v>
      </c>
      <c r="U73" s="13" t="s">
        <v>151</v>
      </c>
      <c r="V73" s="11">
        <v>207.0</v>
      </c>
      <c r="W73" s="12" t="s">
        <v>1237</v>
      </c>
      <c r="X73" s="11">
        <v>1.63014992001E12</v>
      </c>
      <c r="AC73" s="13" t="s">
        <v>139</v>
      </c>
      <c r="AD73" s="11">
        <v>184.0</v>
      </c>
      <c r="AE73" s="12" t="s">
        <v>1234</v>
      </c>
      <c r="AF73" s="11">
        <v>1.630154211199E12</v>
      </c>
      <c r="AG73" s="13" t="s">
        <v>139</v>
      </c>
      <c r="AH73" s="11">
        <v>721.0</v>
      </c>
      <c r="AI73" s="12" t="s">
        <v>1238</v>
      </c>
      <c r="AJ73" s="11">
        <v>1.630154767529E12</v>
      </c>
    </row>
    <row r="74">
      <c r="A74" s="13" t="s">
        <v>81</v>
      </c>
      <c r="B74" s="11">
        <v>715.0</v>
      </c>
      <c r="C74" s="12" t="s">
        <v>1235</v>
      </c>
      <c r="D74" s="11">
        <v>1.63014306287E12</v>
      </c>
      <c r="E74" s="13" t="s">
        <v>81</v>
      </c>
      <c r="F74" s="11">
        <v>690.0</v>
      </c>
      <c r="G74" s="12" t="s">
        <v>1239</v>
      </c>
      <c r="H74" s="11">
        <v>1.630143511525E12</v>
      </c>
      <c r="I74" s="13" t="s">
        <v>81</v>
      </c>
      <c r="J74" s="11">
        <v>705.0</v>
      </c>
      <c r="K74" s="12" t="s">
        <v>1240</v>
      </c>
      <c r="L74" s="11">
        <v>1.63014388713E12</v>
      </c>
      <c r="M74" s="13" t="s">
        <v>81</v>
      </c>
      <c r="N74" s="11">
        <v>264.0</v>
      </c>
      <c r="O74" s="12" t="s">
        <v>1236</v>
      </c>
      <c r="P74" s="11">
        <v>1.630149055469E12</v>
      </c>
      <c r="Q74" s="13" t="s">
        <v>81</v>
      </c>
      <c r="R74" s="11">
        <v>538.0</v>
      </c>
      <c r="S74" s="12" t="s">
        <v>1241</v>
      </c>
      <c r="T74" s="11">
        <v>1.630149444149E12</v>
      </c>
      <c r="U74" s="13" t="s">
        <v>81</v>
      </c>
      <c r="V74" s="11">
        <v>628.0</v>
      </c>
      <c r="W74" s="12" t="s">
        <v>1237</v>
      </c>
      <c r="X74" s="11">
        <v>1.630149920649E12</v>
      </c>
      <c r="AC74" s="13" t="s">
        <v>81</v>
      </c>
      <c r="AD74" s="11">
        <v>1327.0</v>
      </c>
      <c r="AE74" s="12" t="s">
        <v>1242</v>
      </c>
      <c r="AF74" s="11">
        <v>1.630154212527E12</v>
      </c>
      <c r="AG74" s="13" t="s">
        <v>71</v>
      </c>
      <c r="AH74" s="11">
        <v>164.0</v>
      </c>
      <c r="AI74" s="12" t="s">
        <v>1238</v>
      </c>
      <c r="AJ74" s="11">
        <v>1.630154767685E12</v>
      </c>
    </row>
    <row r="75">
      <c r="A75" s="13" t="s">
        <v>92</v>
      </c>
      <c r="B75" s="11">
        <v>178.0</v>
      </c>
      <c r="C75" s="12" t="s">
        <v>1243</v>
      </c>
      <c r="D75" s="11">
        <v>1.630143063037E12</v>
      </c>
      <c r="E75" s="13" t="s">
        <v>92</v>
      </c>
      <c r="F75" s="11">
        <v>79.0</v>
      </c>
      <c r="G75" s="12" t="s">
        <v>1239</v>
      </c>
      <c r="H75" s="11">
        <v>1.630143511593E12</v>
      </c>
      <c r="I75" s="13" t="s">
        <v>92</v>
      </c>
      <c r="J75" s="11">
        <v>83.0</v>
      </c>
      <c r="K75" s="12" t="s">
        <v>1240</v>
      </c>
      <c r="L75" s="11">
        <v>1.630143887205E12</v>
      </c>
      <c r="M75" s="13" t="s">
        <v>92</v>
      </c>
      <c r="N75" s="11">
        <v>118.0</v>
      </c>
      <c r="O75" s="12" t="s">
        <v>1236</v>
      </c>
      <c r="P75" s="11">
        <v>1.630149055568E12</v>
      </c>
      <c r="Q75" s="13" t="s">
        <v>92</v>
      </c>
      <c r="R75" s="11">
        <v>87.0</v>
      </c>
      <c r="S75" s="12" t="s">
        <v>1241</v>
      </c>
      <c r="T75" s="11">
        <v>1.630149444233E12</v>
      </c>
      <c r="U75" s="13" t="s">
        <v>92</v>
      </c>
      <c r="V75" s="11">
        <v>77.0</v>
      </c>
      <c r="W75" s="12" t="s">
        <v>1237</v>
      </c>
      <c r="X75" s="11">
        <v>1.630149920717E12</v>
      </c>
      <c r="AC75" s="13" t="s">
        <v>92</v>
      </c>
      <c r="AD75" s="11">
        <v>79.0</v>
      </c>
      <c r="AE75" s="12" t="s">
        <v>1242</v>
      </c>
      <c r="AF75" s="11">
        <v>1.6301542126E12</v>
      </c>
      <c r="AG75" s="13" t="s">
        <v>141</v>
      </c>
      <c r="AH75" s="11">
        <v>355.0</v>
      </c>
      <c r="AI75" s="12" t="s">
        <v>1244</v>
      </c>
      <c r="AJ75" s="11">
        <v>1.630154768042E12</v>
      </c>
    </row>
    <row r="76">
      <c r="A76" s="13" t="s">
        <v>165</v>
      </c>
      <c r="B76" s="11">
        <v>1125.0</v>
      </c>
      <c r="C76" s="12" t="s">
        <v>1245</v>
      </c>
      <c r="D76" s="11">
        <v>1.630143064163E12</v>
      </c>
      <c r="E76" s="13" t="s">
        <v>164</v>
      </c>
      <c r="F76" s="11">
        <v>442.0</v>
      </c>
      <c r="G76" s="12" t="s">
        <v>1246</v>
      </c>
      <c r="H76" s="11">
        <v>1.630143512043E12</v>
      </c>
      <c r="I76" s="13" t="s">
        <v>165</v>
      </c>
      <c r="J76" s="11">
        <v>614.0</v>
      </c>
      <c r="K76" s="12" t="s">
        <v>1240</v>
      </c>
      <c r="L76" s="11">
        <v>1.630143887832E12</v>
      </c>
      <c r="M76" s="13" t="s">
        <v>164</v>
      </c>
      <c r="N76" s="11">
        <v>291.0</v>
      </c>
      <c r="O76" s="12" t="s">
        <v>1236</v>
      </c>
      <c r="P76" s="11">
        <v>1.630149055854E12</v>
      </c>
      <c r="Q76" s="13" t="s">
        <v>165</v>
      </c>
      <c r="R76" s="11">
        <v>708.0</v>
      </c>
      <c r="S76" s="12" t="s">
        <v>1241</v>
      </c>
      <c r="T76" s="11">
        <v>1.630149444948E12</v>
      </c>
      <c r="U76" s="13" t="s">
        <v>164</v>
      </c>
      <c r="V76" s="11">
        <v>196.0</v>
      </c>
      <c r="W76" s="12" t="s">
        <v>1237</v>
      </c>
      <c r="X76" s="11">
        <v>1.630149920938E12</v>
      </c>
      <c r="AC76" s="13" t="s">
        <v>164</v>
      </c>
      <c r="AD76" s="11">
        <v>271.0</v>
      </c>
      <c r="AE76" s="12" t="s">
        <v>1242</v>
      </c>
      <c r="AF76" s="11">
        <v>1.630154212871E12</v>
      </c>
      <c r="AG76" s="13" t="s">
        <v>81</v>
      </c>
      <c r="AH76" s="11">
        <v>633.0</v>
      </c>
      <c r="AI76" s="12" t="s">
        <v>1244</v>
      </c>
      <c r="AJ76" s="11">
        <v>1.630154768681E12</v>
      </c>
    </row>
    <row r="77">
      <c r="A77" s="13" t="s">
        <v>164</v>
      </c>
      <c r="B77" s="11">
        <v>408.0</v>
      </c>
      <c r="C77" s="12" t="s">
        <v>1245</v>
      </c>
      <c r="D77" s="11">
        <v>1.63014306457E12</v>
      </c>
      <c r="E77" s="13" t="s">
        <v>153</v>
      </c>
      <c r="F77" s="11">
        <v>596.0</v>
      </c>
      <c r="G77" s="12" t="s">
        <v>1246</v>
      </c>
      <c r="H77" s="11">
        <v>1.630143512635E12</v>
      </c>
      <c r="I77" s="13" t="s">
        <v>164</v>
      </c>
      <c r="J77" s="11">
        <v>174.0</v>
      </c>
      <c r="K77" s="12" t="s">
        <v>1240</v>
      </c>
      <c r="L77" s="11">
        <v>1.630143887998E12</v>
      </c>
      <c r="M77" s="13" t="s">
        <v>152</v>
      </c>
      <c r="N77" s="11">
        <v>432.0</v>
      </c>
      <c r="O77" s="12" t="s">
        <v>1247</v>
      </c>
      <c r="P77" s="11">
        <v>1.630149056284E12</v>
      </c>
      <c r="Q77" s="13" t="s">
        <v>164</v>
      </c>
      <c r="R77" s="11">
        <v>574.0</v>
      </c>
      <c r="S77" s="12" t="s">
        <v>1248</v>
      </c>
      <c r="T77" s="11">
        <v>1.630149445527E12</v>
      </c>
      <c r="U77" s="13" t="s">
        <v>141</v>
      </c>
      <c r="V77" s="11">
        <v>591.0</v>
      </c>
      <c r="W77" s="12" t="s">
        <v>1249</v>
      </c>
      <c r="X77" s="11">
        <v>1.630149921504E12</v>
      </c>
      <c r="AC77" s="13" t="s">
        <v>141</v>
      </c>
      <c r="AD77" s="11">
        <v>1142.0</v>
      </c>
      <c r="AE77" s="12" t="s">
        <v>1250</v>
      </c>
      <c r="AF77" s="11">
        <v>1.630154214016E12</v>
      </c>
      <c r="AG77" s="13" t="s">
        <v>92</v>
      </c>
      <c r="AH77" s="11">
        <v>69.0</v>
      </c>
      <c r="AI77" s="12" t="s">
        <v>1244</v>
      </c>
      <c r="AJ77" s="11">
        <v>1.630154768741E12</v>
      </c>
    </row>
    <row r="78">
      <c r="A78" s="13" t="s">
        <v>139</v>
      </c>
      <c r="B78" s="11">
        <v>3346.0</v>
      </c>
      <c r="C78" s="12" t="s">
        <v>1251</v>
      </c>
      <c r="D78" s="11">
        <v>1.630143067917E12</v>
      </c>
      <c r="E78" s="13" t="s">
        <v>153</v>
      </c>
      <c r="F78" s="11">
        <v>162.0</v>
      </c>
      <c r="G78" s="12" t="s">
        <v>1246</v>
      </c>
      <c r="H78" s="11">
        <v>1.630143512794E12</v>
      </c>
      <c r="I78" s="13" t="s">
        <v>141</v>
      </c>
      <c r="J78" s="11">
        <v>391.0</v>
      </c>
      <c r="K78" s="12" t="s">
        <v>1252</v>
      </c>
      <c r="L78" s="11">
        <v>1.630143888387E12</v>
      </c>
      <c r="M78" s="13" t="s">
        <v>144</v>
      </c>
      <c r="N78" s="11">
        <v>382.0</v>
      </c>
      <c r="O78" s="12" t="s">
        <v>1247</v>
      </c>
      <c r="P78" s="11">
        <v>1.630149056674E12</v>
      </c>
      <c r="Q78" s="13" t="s">
        <v>141</v>
      </c>
      <c r="R78" s="11">
        <v>513.0</v>
      </c>
      <c r="S78" s="12" t="s">
        <v>1253</v>
      </c>
      <c r="T78" s="11">
        <v>1.630149446028E12</v>
      </c>
      <c r="U78" s="13" t="s">
        <v>137</v>
      </c>
      <c r="V78" s="11">
        <v>128.0</v>
      </c>
      <c r="W78" s="12" t="s">
        <v>1249</v>
      </c>
      <c r="X78" s="11">
        <v>1.630149921635E12</v>
      </c>
      <c r="AC78" s="13" t="s">
        <v>137</v>
      </c>
      <c r="AD78" s="11">
        <v>189.0</v>
      </c>
      <c r="AE78" s="12" t="s">
        <v>1250</v>
      </c>
      <c r="AF78" s="11">
        <v>1.630154214214E12</v>
      </c>
      <c r="AG78" s="13" t="s">
        <v>164</v>
      </c>
      <c r="AH78" s="11">
        <v>221.0</v>
      </c>
      <c r="AI78" s="12" t="s">
        <v>1244</v>
      </c>
      <c r="AJ78" s="11">
        <v>1.630154768964E12</v>
      </c>
    </row>
    <row r="79">
      <c r="A79" s="13" t="s">
        <v>141</v>
      </c>
      <c r="B79" s="11">
        <v>489.0</v>
      </c>
      <c r="C79" s="12" t="s">
        <v>1254</v>
      </c>
      <c r="D79" s="11">
        <v>1.630143068411E12</v>
      </c>
      <c r="E79" s="13" t="s">
        <v>181</v>
      </c>
      <c r="F79" s="11">
        <v>1123.0</v>
      </c>
      <c r="G79" s="12" t="s">
        <v>1255</v>
      </c>
      <c r="H79" s="11">
        <v>1.630143513914E12</v>
      </c>
      <c r="I79" s="13" t="s">
        <v>141</v>
      </c>
      <c r="J79" s="11">
        <v>172.0</v>
      </c>
      <c r="K79" s="12" t="s">
        <v>1252</v>
      </c>
      <c r="L79" s="11">
        <v>1.63014388857E12</v>
      </c>
      <c r="M79" s="13" t="s">
        <v>152</v>
      </c>
      <c r="N79" s="11">
        <v>633.0</v>
      </c>
      <c r="O79" s="12" t="s">
        <v>1256</v>
      </c>
      <c r="P79" s="11">
        <v>1.630149057297E12</v>
      </c>
      <c r="Q79" s="13" t="s">
        <v>137</v>
      </c>
      <c r="R79" s="11">
        <v>208.0</v>
      </c>
      <c r="S79" s="12" t="s">
        <v>1253</v>
      </c>
      <c r="T79" s="11">
        <v>1.630149446239E12</v>
      </c>
      <c r="U79" s="13" t="s">
        <v>181</v>
      </c>
      <c r="V79" s="11">
        <v>930.0</v>
      </c>
      <c r="W79" s="12" t="s">
        <v>1257</v>
      </c>
      <c r="X79" s="11">
        <v>1.630149922562E12</v>
      </c>
      <c r="AC79" s="13" t="s">
        <v>181</v>
      </c>
      <c r="AD79" s="11">
        <v>414.0</v>
      </c>
      <c r="AE79" s="12" t="s">
        <v>1250</v>
      </c>
      <c r="AF79" s="11">
        <v>1.63015421462E12</v>
      </c>
      <c r="AG79" s="13" t="s">
        <v>141</v>
      </c>
      <c r="AH79" s="11">
        <v>718.0</v>
      </c>
      <c r="AI79" s="12" t="s">
        <v>1258</v>
      </c>
      <c r="AJ79" s="11">
        <v>1.630154769681E12</v>
      </c>
    </row>
    <row r="80">
      <c r="A80" s="13" t="s">
        <v>181</v>
      </c>
      <c r="B80" s="11">
        <v>2017.0</v>
      </c>
      <c r="C80" s="12" t="s">
        <v>1259</v>
      </c>
      <c r="D80" s="11">
        <v>1.630143070422E12</v>
      </c>
      <c r="H80" s="39"/>
      <c r="I80" s="13" t="s">
        <v>181</v>
      </c>
      <c r="J80" s="11">
        <v>685.0</v>
      </c>
      <c r="K80" s="12" t="s">
        <v>1260</v>
      </c>
      <c r="L80" s="11">
        <v>1.630143889246E12</v>
      </c>
      <c r="M80" s="13" t="s">
        <v>164</v>
      </c>
      <c r="N80" s="11">
        <v>140.0</v>
      </c>
      <c r="O80" s="12" t="s">
        <v>1256</v>
      </c>
      <c r="P80" s="11">
        <v>1.630149057437E12</v>
      </c>
      <c r="Q80" s="13" t="s">
        <v>181</v>
      </c>
      <c r="R80" s="11">
        <v>921.0</v>
      </c>
      <c r="S80" s="12" t="s">
        <v>1261</v>
      </c>
      <c r="T80" s="11">
        <v>1.630149447156E12</v>
      </c>
      <c r="X80" s="39"/>
      <c r="AG80" s="13" t="s">
        <v>144</v>
      </c>
      <c r="AH80" s="11">
        <v>361.0</v>
      </c>
      <c r="AI80" s="12" t="s">
        <v>1262</v>
      </c>
      <c r="AJ80" s="11">
        <v>1.630154770055E12</v>
      </c>
    </row>
    <row r="81">
      <c r="D81" s="39"/>
      <c r="H81" s="39"/>
      <c r="L81" s="39"/>
      <c r="M81" s="13" t="s">
        <v>141</v>
      </c>
      <c r="N81" s="11">
        <v>579.0</v>
      </c>
      <c r="O81" s="12" t="s">
        <v>1263</v>
      </c>
      <c r="P81" s="11">
        <v>1.630149058021E12</v>
      </c>
      <c r="T81" s="39"/>
      <c r="X81" s="39"/>
      <c r="AG81" s="13" t="s">
        <v>181</v>
      </c>
      <c r="AH81" s="11">
        <v>1924.0</v>
      </c>
      <c r="AI81" s="12" t="s">
        <v>1264</v>
      </c>
      <c r="AJ81" s="11">
        <v>1.630154771967E12</v>
      </c>
    </row>
    <row r="82">
      <c r="D82" s="39"/>
      <c r="H82" s="39"/>
      <c r="L82" s="39"/>
      <c r="M82" s="13" t="s">
        <v>144</v>
      </c>
      <c r="N82" s="11">
        <v>395.0</v>
      </c>
      <c r="O82" s="12" t="s">
        <v>1263</v>
      </c>
      <c r="P82" s="11">
        <v>1.630149058415E12</v>
      </c>
      <c r="T82" s="39"/>
      <c r="X82" s="39"/>
      <c r="AJ82" s="39"/>
    </row>
    <row r="83">
      <c r="D83" s="39"/>
      <c r="H83" s="39"/>
      <c r="L83" s="39"/>
      <c r="M83" s="13" t="s">
        <v>181</v>
      </c>
      <c r="N83" s="11">
        <v>666.0</v>
      </c>
      <c r="O83" s="12" t="s">
        <v>1265</v>
      </c>
      <c r="P83" s="11">
        <v>1.630149059078E12</v>
      </c>
      <c r="T83" s="39"/>
      <c r="X83" s="39"/>
      <c r="AJ83" s="39"/>
    </row>
    <row r="84">
      <c r="D84" s="39"/>
      <c r="H84" s="39"/>
      <c r="L84" s="39"/>
      <c r="P84" s="39"/>
      <c r="T84" s="39"/>
      <c r="X84" s="39"/>
      <c r="AJ84" s="39"/>
    </row>
    <row r="85">
      <c r="D85" s="39"/>
      <c r="H85" s="39"/>
      <c r="L85" s="39"/>
      <c r="P85" s="39"/>
      <c r="T85" s="39"/>
      <c r="X85" s="39"/>
      <c r="AJ85" s="39"/>
    </row>
    <row r="86">
      <c r="D86" s="39"/>
      <c r="H86" s="39"/>
      <c r="L86" s="39"/>
      <c r="P86" s="39"/>
      <c r="T86" s="39"/>
      <c r="X86" s="39"/>
      <c r="AJ86" s="39"/>
    </row>
    <row r="87">
      <c r="D87" s="39"/>
      <c r="H87" s="39"/>
      <c r="L87" s="39"/>
      <c r="P87" s="39"/>
      <c r="T87" s="39"/>
      <c r="X87" s="39"/>
      <c r="Y87" s="13" t="s">
        <v>128</v>
      </c>
      <c r="Z87" s="11">
        <v>8657.0</v>
      </c>
      <c r="AA87" s="12" t="s">
        <v>1266</v>
      </c>
      <c r="AB87" s="11">
        <v>1.630153656185E12</v>
      </c>
      <c r="AJ87" s="39"/>
    </row>
    <row r="88">
      <c r="D88" s="39"/>
      <c r="H88" s="39"/>
      <c r="L88" s="39"/>
      <c r="P88" s="39"/>
      <c r="T88" s="39"/>
      <c r="X88" s="39"/>
      <c r="Y88" s="13" t="s">
        <v>137</v>
      </c>
      <c r="Z88" s="11">
        <v>174.0</v>
      </c>
      <c r="AA88" s="12" t="s">
        <v>1266</v>
      </c>
      <c r="AB88" s="11">
        <v>1.630153656359E12</v>
      </c>
      <c r="AJ88" s="39"/>
    </row>
    <row r="89">
      <c r="D89" s="39"/>
      <c r="H89" s="39"/>
      <c r="L89" s="39"/>
      <c r="P89" s="39"/>
      <c r="T89" s="39"/>
      <c r="X89" s="39"/>
      <c r="Y89" s="13" t="s">
        <v>71</v>
      </c>
      <c r="Z89" s="11">
        <v>312.0</v>
      </c>
      <c r="AA89" s="12" t="s">
        <v>1266</v>
      </c>
      <c r="AB89" s="11">
        <v>1.63015365667E12</v>
      </c>
      <c r="AF89" s="39"/>
      <c r="AJ89" s="39"/>
    </row>
    <row r="90">
      <c r="D90" s="39"/>
      <c r="H90" s="39"/>
      <c r="L90" s="39"/>
      <c r="P90" s="39"/>
      <c r="T90" s="39"/>
      <c r="X90" s="39"/>
      <c r="Y90" s="13" t="s">
        <v>141</v>
      </c>
      <c r="Z90" s="11">
        <v>442.0</v>
      </c>
      <c r="AA90" s="12" t="s">
        <v>1267</v>
      </c>
      <c r="AB90" s="11">
        <v>1.630153657112E12</v>
      </c>
      <c r="AF90" s="39"/>
      <c r="AJ90" s="39"/>
    </row>
    <row r="91">
      <c r="D91" s="39"/>
      <c r="H91" s="39"/>
      <c r="L91" s="39"/>
      <c r="P91" s="39"/>
      <c r="T91" s="39"/>
      <c r="X91" s="39"/>
      <c r="Y91" s="13" t="s">
        <v>164</v>
      </c>
      <c r="Z91" s="11">
        <v>1054.0</v>
      </c>
      <c r="AA91" s="12" t="s">
        <v>1268</v>
      </c>
      <c r="AB91" s="11">
        <v>1.630153658166E12</v>
      </c>
      <c r="AF91" s="39"/>
      <c r="AJ91" s="39"/>
    </row>
    <row r="92">
      <c r="D92" s="39"/>
      <c r="H92" s="39"/>
      <c r="L92" s="39"/>
      <c r="P92" s="39"/>
      <c r="T92" s="39"/>
      <c r="X92" s="39"/>
      <c r="Y92" s="13" t="s">
        <v>153</v>
      </c>
      <c r="Z92" s="11">
        <v>1482.0</v>
      </c>
      <c r="AA92" s="12" t="s">
        <v>1269</v>
      </c>
      <c r="AB92" s="11">
        <v>1.630153659648E12</v>
      </c>
      <c r="AF92" s="39"/>
      <c r="AJ92" s="39"/>
    </row>
    <row r="93">
      <c r="D93" s="39"/>
      <c r="H93" s="39"/>
      <c r="L93" s="39"/>
      <c r="P93" s="39"/>
      <c r="T93" s="39"/>
      <c r="X93" s="39"/>
      <c r="Y93" s="13" t="s">
        <v>151</v>
      </c>
      <c r="Z93" s="11">
        <v>295.0</v>
      </c>
      <c r="AA93" s="12" t="s">
        <v>1269</v>
      </c>
      <c r="AB93" s="11">
        <v>1.630153659943E12</v>
      </c>
      <c r="AF93" s="39"/>
      <c r="AJ93" s="39"/>
    </row>
    <row r="94">
      <c r="D94" s="39"/>
      <c r="H94" s="39"/>
      <c r="L94" s="39"/>
      <c r="P94" s="39"/>
      <c r="T94" s="39"/>
      <c r="X94" s="39"/>
      <c r="Y94" s="13" t="s">
        <v>151</v>
      </c>
      <c r="Z94" s="11">
        <v>2329.0</v>
      </c>
      <c r="AA94" s="12" t="s">
        <v>1270</v>
      </c>
      <c r="AB94" s="11">
        <v>1.630153662282E12</v>
      </c>
      <c r="AF94" s="39"/>
      <c r="AJ94" s="39"/>
    </row>
    <row r="95">
      <c r="D95" s="39"/>
      <c r="H95" s="39"/>
      <c r="L95" s="39"/>
      <c r="P95" s="39"/>
      <c r="T95" s="39"/>
      <c r="X95" s="39"/>
      <c r="Y95" s="13" t="s">
        <v>151</v>
      </c>
      <c r="Z95" s="11">
        <v>79.0</v>
      </c>
      <c r="AA95" s="12" t="s">
        <v>1270</v>
      </c>
      <c r="AB95" s="11">
        <v>1.630153662351E12</v>
      </c>
      <c r="AF95" s="39"/>
      <c r="AJ95" s="39"/>
    </row>
    <row r="96">
      <c r="D96" s="39"/>
      <c r="H96" s="39"/>
      <c r="L96" s="39"/>
      <c r="P96" s="39"/>
      <c r="T96" s="39"/>
      <c r="X96" s="39"/>
      <c r="Y96" s="13" t="s">
        <v>181</v>
      </c>
      <c r="Z96" s="11">
        <v>2854.0</v>
      </c>
      <c r="AA96" s="12" t="s">
        <v>1271</v>
      </c>
      <c r="AB96" s="11">
        <v>1.630153665211E12</v>
      </c>
      <c r="AF96" s="39"/>
      <c r="AJ96" s="39"/>
    </row>
    <row r="97">
      <c r="D97" s="39"/>
      <c r="H97" s="39"/>
      <c r="L97" s="39"/>
      <c r="P97" s="39"/>
      <c r="T97" s="39"/>
      <c r="X97" s="39"/>
      <c r="AF97" s="39"/>
      <c r="AJ97" s="39"/>
    </row>
    <row r="98">
      <c r="D98" s="39"/>
      <c r="H98" s="39"/>
      <c r="L98" s="39"/>
      <c r="P98" s="39"/>
      <c r="T98" s="39"/>
      <c r="X98" s="39"/>
      <c r="AF98" s="39"/>
      <c r="AJ98" s="39"/>
    </row>
    <row r="99">
      <c r="D99" s="39"/>
      <c r="H99" s="39"/>
      <c r="L99" s="39"/>
      <c r="P99" s="39"/>
      <c r="T99" s="39"/>
      <c r="X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AVERAGE(B4:B44)</f>
        <v>216.6341463</v>
      </c>
      <c r="D201" s="39"/>
      <c r="E201" s="43" t="s">
        <v>197</v>
      </c>
      <c r="F201" s="44">
        <f> AVERAGE(F4:F39)</f>
        <v>242.3529412</v>
      </c>
      <c r="H201" s="39"/>
      <c r="I201" s="43" t="s">
        <v>197</v>
      </c>
      <c r="J201" s="44">
        <f> AVERAGE(J4:J39)</f>
        <v>187</v>
      </c>
      <c r="L201" s="39"/>
      <c r="M201" s="43" t="s">
        <v>197</v>
      </c>
      <c r="N201" s="44">
        <f> AVERAGE(N4:N39)</f>
        <v>232.2352941</v>
      </c>
      <c r="P201" s="39"/>
      <c r="Q201" s="43" t="s">
        <v>197</v>
      </c>
      <c r="R201" s="44">
        <f> AVERAGE(R4:R39)</f>
        <v>219.4705882</v>
      </c>
      <c r="T201" s="39"/>
      <c r="U201" s="43" t="s">
        <v>197</v>
      </c>
      <c r="V201" s="44">
        <f> AVERAGE(V4:V39)</f>
        <v>215.1176471</v>
      </c>
      <c r="X201" s="39"/>
      <c r="Y201" s="43" t="s">
        <v>197</v>
      </c>
      <c r="Z201" s="44">
        <f> AVERAGE(Z4:Z39)</f>
        <v>454.9444444</v>
      </c>
      <c r="AC201" s="43" t="s">
        <v>197</v>
      </c>
      <c r="AD201" s="44">
        <f> AVERAGE(AD4:AD40)</f>
        <v>286.6756757</v>
      </c>
      <c r="AF201" s="39"/>
      <c r="AG201" s="43" t="s">
        <v>197</v>
      </c>
      <c r="AH201" s="44">
        <f> AVERAGE(AH4:AH39)</f>
        <v>243.25</v>
      </c>
      <c r="AJ201" s="39"/>
    </row>
    <row r="202">
      <c r="A202" s="45" t="s">
        <v>198</v>
      </c>
      <c r="B202" s="46">
        <f>STDEV(B4:B44)</f>
        <v>168.604086</v>
      </c>
      <c r="D202" s="39"/>
      <c r="E202" s="45" t="s">
        <v>198</v>
      </c>
      <c r="F202" s="46">
        <f>STDEV(F4:F39)</f>
        <v>180.2747699</v>
      </c>
      <c r="H202" s="39"/>
      <c r="I202" s="45" t="s">
        <v>198</v>
      </c>
      <c r="J202" s="46">
        <f>STDEV(J4:J39)</f>
        <v>129.8068162</v>
      </c>
      <c r="L202" s="39"/>
      <c r="M202" s="45" t="s">
        <v>198</v>
      </c>
      <c r="N202" s="46">
        <f>STDEV(N4:N39)</f>
        <v>142.3760555</v>
      </c>
      <c r="P202" s="39"/>
      <c r="Q202" s="45" t="s">
        <v>198</v>
      </c>
      <c r="R202" s="46">
        <f>STDEV(R4:R39)</f>
        <v>93.38369615</v>
      </c>
      <c r="T202" s="39"/>
      <c r="U202" s="45" t="s">
        <v>198</v>
      </c>
      <c r="V202" s="46">
        <f>STDEV(V4:V39)</f>
        <v>131.091515</v>
      </c>
      <c r="X202" s="39"/>
      <c r="Y202" s="45" t="s">
        <v>198</v>
      </c>
      <c r="Z202" s="46">
        <f>STDEV(Z4:Z39)</f>
        <v>732.3378738</v>
      </c>
      <c r="AC202" s="45" t="s">
        <v>198</v>
      </c>
      <c r="AD202" s="46">
        <f>STDEV(AD4:AD40)</f>
        <v>226.0942594</v>
      </c>
      <c r="AF202" s="39"/>
      <c r="AG202" s="45" t="s">
        <v>198</v>
      </c>
      <c r="AH202" s="46">
        <f>STDEV(AH4:AH39)</f>
        <v>161.1794929</v>
      </c>
      <c r="AJ202" s="39"/>
    </row>
    <row r="203">
      <c r="A203" s="47" t="s">
        <v>199</v>
      </c>
      <c r="B203" s="46">
        <f>MEDIAN(B4:B44)</f>
        <v>205</v>
      </c>
      <c r="D203" s="39"/>
      <c r="E203" s="47" t="s">
        <v>199</v>
      </c>
      <c r="F203" s="46">
        <f>MEDIAN(F4:F39)</f>
        <v>189</v>
      </c>
      <c r="H203" s="39"/>
      <c r="I203" s="47" t="s">
        <v>199</v>
      </c>
      <c r="J203" s="46">
        <f>MEDIAN(J4:J39)</f>
        <v>165</v>
      </c>
      <c r="L203" s="39"/>
      <c r="M203" s="47" t="s">
        <v>199</v>
      </c>
      <c r="N203" s="46">
        <f>MEDIAN(N4:N39)</f>
        <v>218</v>
      </c>
      <c r="P203" s="39"/>
      <c r="Q203" s="47" t="s">
        <v>199</v>
      </c>
      <c r="R203" s="46">
        <f>MEDIAN(R4:R39)</f>
        <v>250</v>
      </c>
      <c r="T203" s="39"/>
      <c r="U203" s="47" t="s">
        <v>199</v>
      </c>
      <c r="V203" s="46">
        <f>MEDIAN(V4:V39)</f>
        <v>188</v>
      </c>
      <c r="X203" s="39"/>
      <c r="Y203" s="47" t="s">
        <v>199</v>
      </c>
      <c r="Z203" s="46">
        <f>MEDIAN(Z4:Z39)</f>
        <v>280.5</v>
      </c>
      <c r="AC203" s="47" t="s">
        <v>199</v>
      </c>
      <c r="AD203" s="46">
        <f>MEDIAN(AD4:AD40)</f>
        <v>227</v>
      </c>
      <c r="AF203" s="39"/>
      <c r="AG203" s="47" t="s">
        <v>199</v>
      </c>
      <c r="AH203" s="46">
        <f>MEDIAN(AH4:AH39)</f>
        <v>227</v>
      </c>
      <c r="AJ203" s="39"/>
    </row>
    <row r="204">
      <c r="A204" s="47" t="s">
        <v>200</v>
      </c>
      <c r="B204" s="46">
        <f>min(B4:B44)</f>
        <v>37</v>
      </c>
      <c r="D204" s="39"/>
      <c r="E204" s="47" t="s">
        <v>200</v>
      </c>
      <c r="F204" s="46">
        <f>min(F4:F39)</f>
        <v>31</v>
      </c>
      <c r="H204" s="39"/>
      <c r="I204" s="47" t="s">
        <v>200</v>
      </c>
      <c r="J204" s="46">
        <f>min(J4:J39)</f>
        <v>40</v>
      </c>
      <c r="L204" s="39"/>
      <c r="M204" s="47" t="s">
        <v>200</v>
      </c>
      <c r="N204" s="46">
        <f>min(N4:N39)</f>
        <v>42</v>
      </c>
      <c r="P204" s="39"/>
      <c r="Q204" s="47" t="s">
        <v>200</v>
      </c>
      <c r="R204" s="46">
        <f>min(R4:R39)</f>
        <v>38</v>
      </c>
      <c r="T204" s="39"/>
      <c r="U204" s="47" t="s">
        <v>200</v>
      </c>
      <c r="V204" s="46">
        <f>min(V4:V39)</f>
        <v>44</v>
      </c>
      <c r="X204" s="39"/>
      <c r="Y204" s="47" t="s">
        <v>200</v>
      </c>
      <c r="Z204" s="46">
        <f>min(Z4:Z39)</f>
        <v>119</v>
      </c>
      <c r="AC204" s="47" t="s">
        <v>200</v>
      </c>
      <c r="AD204" s="46">
        <f>min(AD4:AD40)</f>
        <v>37</v>
      </c>
      <c r="AF204" s="39"/>
      <c r="AG204" s="47" t="s">
        <v>200</v>
      </c>
      <c r="AH204" s="46">
        <f>min(AH4:AH39)</f>
        <v>36</v>
      </c>
      <c r="AJ204" s="39"/>
    </row>
    <row r="205">
      <c r="A205" s="47" t="s">
        <v>201</v>
      </c>
      <c r="B205" s="46">
        <f>max(B4:B44)</f>
        <v>990</v>
      </c>
      <c r="D205" s="39"/>
      <c r="E205" s="47" t="s">
        <v>201</v>
      </c>
      <c r="F205" s="46">
        <f>max(F4:F39)</f>
        <v>736</v>
      </c>
      <c r="H205" s="39"/>
      <c r="I205" s="47" t="s">
        <v>201</v>
      </c>
      <c r="J205" s="46">
        <f>max(J4:J39)</f>
        <v>575</v>
      </c>
      <c r="L205" s="39"/>
      <c r="M205" s="47" t="s">
        <v>201</v>
      </c>
      <c r="N205" s="46">
        <f>max(N4:N39)</f>
        <v>658</v>
      </c>
      <c r="P205" s="39"/>
      <c r="Q205" s="47" t="s">
        <v>201</v>
      </c>
      <c r="R205" s="46">
        <f>max(R4:R39)</f>
        <v>365</v>
      </c>
      <c r="T205" s="39"/>
      <c r="U205" s="47" t="s">
        <v>201</v>
      </c>
      <c r="V205" s="46">
        <f>max(V4:V39)</f>
        <v>517</v>
      </c>
      <c r="X205" s="39"/>
      <c r="Y205" s="47" t="s">
        <v>201</v>
      </c>
      <c r="Z205" s="46">
        <f>max(Z4:Z39)</f>
        <v>3372</v>
      </c>
      <c r="AC205" s="47" t="s">
        <v>201</v>
      </c>
      <c r="AD205" s="46">
        <f>max(AD4:AD40)</f>
        <v>950</v>
      </c>
      <c r="AF205" s="39"/>
      <c r="AG205" s="47" t="s">
        <v>201</v>
      </c>
      <c r="AH205" s="46">
        <f>max(AH4:AH39)</f>
        <v>612</v>
      </c>
      <c r="AJ205" s="39"/>
    </row>
    <row r="206">
      <c r="A206" s="47" t="s">
        <v>202</v>
      </c>
      <c r="B206" s="46">
        <f>sum(B4:B44)/1000</f>
        <v>8.882</v>
      </c>
      <c r="D206" s="39"/>
      <c r="E206" s="47" t="s">
        <v>202</v>
      </c>
      <c r="F206" s="46">
        <f>sum(F4:F39)/1000</f>
        <v>4.12</v>
      </c>
      <c r="H206" s="39"/>
      <c r="I206" s="47" t="s">
        <v>202</v>
      </c>
      <c r="J206" s="46">
        <f>sum(J4:J39)/1000</f>
        <v>4.114</v>
      </c>
      <c r="L206" s="39"/>
      <c r="M206" s="47" t="s">
        <v>202</v>
      </c>
      <c r="N206" s="46">
        <f>sum(N4:N39)/1000</f>
        <v>3.948</v>
      </c>
      <c r="P206" s="39"/>
      <c r="Q206" s="47" t="s">
        <v>202</v>
      </c>
      <c r="R206" s="46">
        <f>sum(R4:R39)/1000</f>
        <v>3.731</v>
      </c>
      <c r="T206" s="39"/>
      <c r="U206" s="47" t="s">
        <v>202</v>
      </c>
      <c r="V206" s="46">
        <f>sum(V4:V39)/1000</f>
        <v>3.657</v>
      </c>
      <c r="X206" s="39"/>
      <c r="Y206" s="47" t="s">
        <v>202</v>
      </c>
      <c r="Z206" s="46">
        <f>sum(Z4:Z39)/1000</f>
        <v>8.189</v>
      </c>
      <c r="AC206" s="47" t="s">
        <v>202</v>
      </c>
      <c r="AD206" s="46">
        <f>sum(AD4:AD40)/1000</f>
        <v>10.607</v>
      </c>
      <c r="AF206" s="39"/>
      <c r="AG206" s="47" t="s">
        <v>202</v>
      </c>
      <c r="AH206" s="46">
        <f>sum(AH4:AH39)/1000</f>
        <v>4.865</v>
      </c>
      <c r="AJ206" s="39"/>
    </row>
    <row r="207">
      <c r="A207" s="47" t="s">
        <v>203</v>
      </c>
      <c r="B207" s="46">
        <f>COUNTA(B4:B44)+1</f>
        <v>42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59">
        <v>22.0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59">
        <v>20.0</v>
      </c>
      <c r="AC207" s="47" t="s">
        <v>203</v>
      </c>
      <c r="AD207" s="46">
        <f>COUNTA(AD4:AD40)+1</f>
        <v>38</v>
      </c>
      <c r="AF207" s="39"/>
      <c r="AG207" s="47" t="s">
        <v>203</v>
      </c>
      <c r="AH207" s="59">
        <v>20.0</v>
      </c>
      <c r="AJ207" s="39"/>
    </row>
    <row r="208">
      <c r="A208" s="47" t="s">
        <v>204</v>
      </c>
      <c r="B208" s="49">
        <f>B210+B209+B211+B212</f>
        <v>42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22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20</v>
      </c>
      <c r="AC208" s="47" t="s">
        <v>204</v>
      </c>
      <c r="AD208" s="49">
        <f>AD210+AD209+AD211+AD212</f>
        <v>38</v>
      </c>
      <c r="AF208" s="39"/>
      <c r="AG208" s="47" t="s">
        <v>204</v>
      </c>
      <c r="AH208" s="49">
        <f>AH210+AH209+AH211+AH212</f>
        <v>20</v>
      </c>
      <c r="AJ208" s="39"/>
    </row>
    <row r="209">
      <c r="A209" s="47" t="s">
        <v>205</v>
      </c>
      <c r="B209" s="50">
        <f>(B207-18)/2</f>
        <v>12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2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1</v>
      </c>
      <c r="AA209" s="42"/>
      <c r="AB209" s="42"/>
      <c r="AC209" s="47" t="s">
        <v>205</v>
      </c>
      <c r="AD209" s="50">
        <f>(AD207-18)/2</f>
        <v>10</v>
      </c>
      <c r="AE209" s="42"/>
      <c r="AF209" s="42"/>
      <c r="AG209" s="47" t="s">
        <v>205</v>
      </c>
      <c r="AH209" s="50">
        <f>(AH207-18)/2</f>
        <v>1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12</v>
      </c>
      <c r="E211" s="43" t="s">
        <v>207</v>
      </c>
      <c r="F211" s="53">
        <f>F209</f>
        <v>0</v>
      </c>
      <c r="I211" s="43" t="s">
        <v>207</v>
      </c>
      <c r="J211" s="53">
        <f>J209</f>
        <v>2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1</v>
      </c>
      <c r="AC211" s="43" t="s">
        <v>207</v>
      </c>
      <c r="AD211" s="53">
        <f>AD209</f>
        <v>10</v>
      </c>
      <c r="AG211" s="43" t="s">
        <v>207</v>
      </c>
      <c r="AH211" s="53">
        <f>AH209</f>
        <v>1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42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22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20</v>
      </c>
      <c r="AC214" s="43" t="s">
        <v>210</v>
      </c>
      <c r="AD214" s="53">
        <f>AD208+AD213</f>
        <v>38</v>
      </c>
      <c r="AG214" s="43" t="s">
        <v>210</v>
      </c>
      <c r="AH214" s="53">
        <f>AH208+AH213</f>
        <v>20</v>
      </c>
    </row>
    <row r="215">
      <c r="A215" s="43" t="s">
        <v>211</v>
      </c>
      <c r="B215" s="53">
        <f>B207-B209</f>
        <v>30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20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19</v>
      </c>
      <c r="AC215" s="43" t="s">
        <v>211</v>
      </c>
      <c r="AD215" s="53">
        <f>AD207-AD209</f>
        <v>28</v>
      </c>
      <c r="AG215" s="43" t="s">
        <v>211</v>
      </c>
      <c r="AH215" s="53">
        <f>AH207-AH209</f>
        <v>19</v>
      </c>
    </row>
    <row r="216">
      <c r="A216" s="54" t="s">
        <v>212</v>
      </c>
      <c r="B216" s="53">
        <f>((ABS(B215)-1)/B206)*1/5</f>
        <v>0.6530060797</v>
      </c>
      <c r="E216" s="54" t="s">
        <v>212</v>
      </c>
      <c r="F216" s="53">
        <f>((ABS(F215)-1)/F206)*1/5</f>
        <v>0.8252427184</v>
      </c>
      <c r="I216" s="54" t="s">
        <v>212</v>
      </c>
      <c r="J216" s="53">
        <f>((ABS(J215)-1)/J206)*1/5</f>
        <v>0.9236752552</v>
      </c>
      <c r="M216" s="54" t="s">
        <v>212</v>
      </c>
      <c r="N216" s="53">
        <f>((ABS(N215)-1)/N206)*1/5</f>
        <v>0.861195542</v>
      </c>
      <c r="Q216" s="54" t="s">
        <v>212</v>
      </c>
      <c r="R216" s="53">
        <f>((ABS(R215)-1)/R206)*1/5</f>
        <v>0.9112838381</v>
      </c>
      <c r="U216" s="54" t="s">
        <v>212</v>
      </c>
      <c r="V216" s="53">
        <f>((ABS(V215)-1)/V206)*1/5</f>
        <v>0.9297238173</v>
      </c>
      <c r="Y216" s="54" t="s">
        <v>212</v>
      </c>
      <c r="Z216" s="53">
        <f>((ABS(Z215)-1)/Z206)*1/5</f>
        <v>0.4396141165</v>
      </c>
      <c r="AC216" s="54" t="s">
        <v>212</v>
      </c>
      <c r="AD216" s="53">
        <f>((ABS(AD215)-1)/AD206)*1/5</f>
        <v>0.5090977656</v>
      </c>
      <c r="AG216" s="54" t="s">
        <v>212</v>
      </c>
      <c r="AH216" s="53">
        <f>((ABS(AH215)-1)/AH206)*1/5</f>
        <v>0.739979445</v>
      </c>
    </row>
    <row r="217">
      <c r="A217" s="54" t="s">
        <v>213</v>
      </c>
      <c r="B217" s="53">
        <f>((ABS(B215)-1)/B206)*1/5*60</f>
        <v>39.18036478</v>
      </c>
      <c r="E217" s="54" t="s">
        <v>213</v>
      </c>
      <c r="F217" s="53">
        <f>((ABS(F215)-1)/F206)*1/5*60</f>
        <v>49.51456311</v>
      </c>
      <c r="I217" s="54" t="s">
        <v>213</v>
      </c>
      <c r="J217" s="53">
        <f>((ABS(J215)-1)/J206)*1/5*60</f>
        <v>55.42051531</v>
      </c>
      <c r="M217" s="54" t="s">
        <v>213</v>
      </c>
      <c r="N217" s="53">
        <f>((ABS(N215)-1)/N206)*1/5*60</f>
        <v>51.67173252</v>
      </c>
      <c r="Q217" s="54" t="s">
        <v>213</v>
      </c>
      <c r="R217" s="53">
        <f>((ABS(R215)-1)/R206)*1/5*60</f>
        <v>54.67703029</v>
      </c>
      <c r="U217" s="54" t="s">
        <v>213</v>
      </c>
      <c r="V217" s="53">
        <f>((ABS(V215)-1)/V206)*1/5*60</f>
        <v>55.78342904</v>
      </c>
      <c r="Y217" s="54" t="s">
        <v>213</v>
      </c>
      <c r="Z217" s="53">
        <f>((ABS(Z215)-1)/Z206)*1/5*60</f>
        <v>26.37684699</v>
      </c>
      <c r="AC217" s="54" t="s">
        <v>213</v>
      </c>
      <c r="AD217" s="53">
        <f>((ABS(AD215)-1)/AD206)*1/5*60</f>
        <v>30.54586594</v>
      </c>
      <c r="AG217" s="54" t="s">
        <v>213</v>
      </c>
      <c r="AH217" s="53">
        <f>((ABS(AH215)-1)/AH206)*1/5*60</f>
        <v>44.3987667</v>
      </c>
    </row>
    <row r="218">
      <c r="A218" s="54" t="s">
        <v>214</v>
      </c>
      <c r="B218" s="53">
        <f>B216*(1-B227)</f>
        <v>0.6530060797</v>
      </c>
      <c r="E218" s="54" t="s">
        <v>214</v>
      </c>
      <c r="F218" s="53">
        <f>F216*(1-F227)</f>
        <v>0.8252427184</v>
      </c>
      <c r="I218" s="54" t="s">
        <v>214</v>
      </c>
      <c r="J218" s="53">
        <f>J216*(1-J227)</f>
        <v>0.9236752552</v>
      </c>
      <c r="M218" s="54" t="s">
        <v>214</v>
      </c>
      <c r="N218" s="53">
        <f>N216*(1-N227)</f>
        <v>0.861195542</v>
      </c>
      <c r="Q218" s="54" t="s">
        <v>214</v>
      </c>
      <c r="R218" s="53">
        <f>R216*(1-R227)</f>
        <v>0.9112838381</v>
      </c>
      <c r="U218" s="54" t="s">
        <v>214</v>
      </c>
      <c r="V218" s="53">
        <f>V216*(1-V227)</f>
        <v>0.9297238173</v>
      </c>
      <c r="Y218" s="54" t="s">
        <v>214</v>
      </c>
      <c r="Z218" s="53">
        <f>Z216*(1-Z227)</f>
        <v>0.4396141165</v>
      </c>
      <c r="AC218" s="54" t="s">
        <v>214</v>
      </c>
      <c r="AD218" s="53">
        <f>AD216*(1-AD227)</f>
        <v>0.5090977656</v>
      </c>
      <c r="AG218" s="54" t="s">
        <v>214</v>
      </c>
      <c r="AH218" s="53">
        <f>AH216*(1-AH227)</f>
        <v>0.739979445</v>
      </c>
    </row>
    <row r="219">
      <c r="A219" s="54" t="s">
        <v>215</v>
      </c>
      <c r="B219" s="53">
        <f>B217*(1-B227)</f>
        <v>39.18036478</v>
      </c>
      <c r="E219" s="54" t="s">
        <v>215</v>
      </c>
      <c r="F219" s="53">
        <f>F217*(1-F227)</f>
        <v>49.51456311</v>
      </c>
      <c r="I219" s="54" t="s">
        <v>215</v>
      </c>
      <c r="J219" s="53">
        <f>J217*(1-J227)</f>
        <v>55.42051531</v>
      </c>
      <c r="M219" s="54" t="s">
        <v>215</v>
      </c>
      <c r="N219" s="53">
        <f>N217*(1-N227)</f>
        <v>51.67173252</v>
      </c>
      <c r="Q219" s="54" t="s">
        <v>215</v>
      </c>
      <c r="R219" s="53">
        <f>R217*(1-R227)</f>
        <v>54.67703029</v>
      </c>
      <c r="U219" s="54" t="s">
        <v>215</v>
      </c>
      <c r="V219" s="53">
        <f>V217*(1-V227)</f>
        <v>55.78342904</v>
      </c>
      <c r="Y219" s="54" t="s">
        <v>215</v>
      </c>
      <c r="Z219" s="53">
        <f>Z217*(1-Z227)</f>
        <v>26.37684699</v>
      </c>
      <c r="AC219" s="54" t="s">
        <v>215</v>
      </c>
      <c r="AD219" s="53">
        <f>AD217*(1-AD227)</f>
        <v>30.54586594</v>
      </c>
      <c r="AG219" s="54" t="s">
        <v>215</v>
      </c>
      <c r="AH219" s="53">
        <f>AH217*(1-AH227)</f>
        <v>44.3987667</v>
      </c>
    </row>
    <row r="220">
      <c r="A220" s="54" t="s">
        <v>216</v>
      </c>
      <c r="B220" s="53">
        <f>(ABS(B215)-1)/B206</f>
        <v>3.265030399</v>
      </c>
      <c r="E220" s="54" t="s">
        <v>216</v>
      </c>
      <c r="F220" s="53">
        <f>(ABS(F215)-1)/F206</f>
        <v>4.126213592</v>
      </c>
      <c r="I220" s="54" t="s">
        <v>216</v>
      </c>
      <c r="J220" s="53">
        <f>(ABS(J215)-1)/J206</f>
        <v>4.618376276</v>
      </c>
      <c r="M220" s="54" t="s">
        <v>216</v>
      </c>
      <c r="N220" s="53">
        <f>(ABS(N215)-1)/N206</f>
        <v>4.30597771</v>
      </c>
      <c r="Q220" s="54" t="s">
        <v>216</v>
      </c>
      <c r="R220" s="53">
        <f>(ABS(R215)-1)/R206</f>
        <v>4.556419191</v>
      </c>
      <c r="U220" s="54" t="s">
        <v>216</v>
      </c>
      <c r="V220" s="53">
        <f>(ABS(V215)-1)/V206</f>
        <v>4.648619087</v>
      </c>
      <c r="Y220" s="54" t="s">
        <v>216</v>
      </c>
      <c r="Z220" s="53">
        <f>(ABS(Z215)-1)/Z206</f>
        <v>2.198070582</v>
      </c>
      <c r="AC220" s="54" t="s">
        <v>216</v>
      </c>
      <c r="AD220" s="53">
        <f>(ABS(AD215)-1)/AD206</f>
        <v>2.545488828</v>
      </c>
      <c r="AG220" s="54" t="s">
        <v>216</v>
      </c>
      <c r="AH220" s="53">
        <f>(ABS(AH215)-1)/AH206</f>
        <v>3.699897225</v>
      </c>
    </row>
    <row r="221">
      <c r="A221" s="54" t="s">
        <v>217</v>
      </c>
      <c r="B221" s="53">
        <f>(ABS(B208)-1)/B206</f>
        <v>4.61607746</v>
      </c>
      <c r="E221" s="54" t="s">
        <v>217</v>
      </c>
      <c r="F221" s="53">
        <f>(ABS(F208)-1)/F206</f>
        <v>4.126213592</v>
      </c>
      <c r="I221" s="54" t="s">
        <v>217</v>
      </c>
      <c r="J221" s="53">
        <f>(ABS(J208)-1)/J206</f>
        <v>5.104521147</v>
      </c>
      <c r="M221" s="54" t="s">
        <v>217</v>
      </c>
      <c r="N221" s="53">
        <f>(ABS(N208)-1)/N206</f>
        <v>4.30597771</v>
      </c>
      <c r="Q221" s="54" t="s">
        <v>217</v>
      </c>
      <c r="R221" s="53">
        <f>(ABS(R208)-1)/R206</f>
        <v>4.556419191</v>
      </c>
      <c r="U221" s="54" t="s">
        <v>217</v>
      </c>
      <c r="V221" s="53">
        <f>(ABS(V208)-1)/V206</f>
        <v>4.648619087</v>
      </c>
      <c r="Y221" s="54" t="s">
        <v>217</v>
      </c>
      <c r="Z221" s="53">
        <f>(ABS(Z208)-1)/Z206</f>
        <v>2.320185615</v>
      </c>
      <c r="AC221" s="54" t="s">
        <v>217</v>
      </c>
      <c r="AD221" s="53">
        <f>(ABS(AD208)-1)/AD206</f>
        <v>3.488262468</v>
      </c>
      <c r="AG221" s="54" t="s">
        <v>217</v>
      </c>
      <c r="AH221" s="53">
        <f>(ABS(AH208)-1)/AH206</f>
        <v>3.905447071</v>
      </c>
    </row>
    <row r="222">
      <c r="A222" s="6" t="s">
        <v>218</v>
      </c>
      <c r="B222" s="53">
        <f>(ABS(B214)-1)/B206</f>
        <v>4.61607746</v>
      </c>
      <c r="E222" s="6" t="s">
        <v>218</v>
      </c>
      <c r="F222" s="53">
        <f>(ABS(F214)-1)/F206</f>
        <v>4.126213592</v>
      </c>
      <c r="I222" s="6" t="s">
        <v>218</v>
      </c>
      <c r="J222" s="53">
        <f>(ABS(J214)-1)/J206</f>
        <v>5.104521147</v>
      </c>
      <c r="M222" s="6" t="s">
        <v>218</v>
      </c>
      <c r="N222" s="53">
        <f>(ABS(N214)-1)/N206</f>
        <v>4.30597771</v>
      </c>
      <c r="Q222" s="6" t="s">
        <v>218</v>
      </c>
      <c r="R222" s="53">
        <f>(ABS(R214)-1)/R206</f>
        <v>4.556419191</v>
      </c>
      <c r="U222" s="6" t="s">
        <v>218</v>
      </c>
      <c r="V222" s="53">
        <f>(ABS(V214)-1)/V206</f>
        <v>4.648619087</v>
      </c>
      <c r="Y222" s="6" t="s">
        <v>218</v>
      </c>
      <c r="Z222" s="53">
        <f>(ABS(Z214)-1)/Z206</f>
        <v>2.320185615</v>
      </c>
      <c r="AC222" s="6" t="s">
        <v>218</v>
      </c>
      <c r="AD222" s="53">
        <f>(ABS(AD214)-1)/AD206</f>
        <v>3.488262468</v>
      </c>
      <c r="AG222" s="6" t="s">
        <v>218</v>
      </c>
      <c r="AH222" s="53">
        <f>(ABS(AH214)-1)/AH206</f>
        <v>3.905447071</v>
      </c>
    </row>
    <row r="223">
      <c r="A223" s="6" t="s">
        <v>219</v>
      </c>
      <c r="B223" s="53">
        <f>ABS(B208)/ABS(B215)</f>
        <v>1.4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1.1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1.052631579</v>
      </c>
      <c r="AC223" s="6" t="s">
        <v>219</v>
      </c>
      <c r="AD223" s="53">
        <f>ABS(AD208)/ABS(AD215)</f>
        <v>1.357142857</v>
      </c>
      <c r="AG223" s="6" t="s">
        <v>219</v>
      </c>
      <c r="AH223" s="53">
        <f>ABS(AH208)/ABS(AH215)</f>
        <v>1.052631579</v>
      </c>
    </row>
    <row r="224">
      <c r="A224" s="6" t="s">
        <v>220</v>
      </c>
      <c r="B224" s="53">
        <f>ABS(B214)/ABS(B215)</f>
        <v>1.4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1.1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1.052631579</v>
      </c>
      <c r="AC224" s="6" t="s">
        <v>220</v>
      </c>
      <c r="AD224" s="53">
        <f>ABS(AD214)/ABS(AD215)</f>
        <v>1.357142857</v>
      </c>
      <c r="AG224" s="6" t="s">
        <v>220</v>
      </c>
      <c r="AH224" s="53">
        <f>ABS(AH214)/ABS(AH215)</f>
        <v>1.052631579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0.4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0.1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0.05263157895</v>
      </c>
      <c r="AC226" s="54" t="s">
        <v>222</v>
      </c>
      <c r="AD226" s="53">
        <f>AD211/(AD210+AD212+AD211)</f>
        <v>0.3571428571</v>
      </c>
      <c r="AG226" s="54" t="s">
        <v>222</v>
      </c>
      <c r="AH226" s="53">
        <f>AH211/(AH210+AH212+AH211)</f>
        <v>0.05263157895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0.4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0.1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0.05263157895</v>
      </c>
      <c r="AB228" s="39"/>
      <c r="AC228" s="54" t="s">
        <v>224</v>
      </c>
      <c r="AD228" s="53">
        <f>(AD211+AD212)/(AD210+AD211+AD212)</f>
        <v>0.3571428571</v>
      </c>
      <c r="AF228" s="39"/>
      <c r="AG228" s="54" t="s">
        <v>224</v>
      </c>
      <c r="AH228" s="53">
        <f>(AH211+AH212)/(AH210+AH211+AH212)</f>
        <v>0.05263157895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>
        <f>ABS(J211)/ABS(J209)</f>
        <v>1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>
        <f>ABS(Z211)/ABS(Z209)</f>
        <v>1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>
        <f>ABS(AH211)/ABS(AH209)</f>
        <v>1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>
        <f>J211/(J211+J212)</f>
        <v>1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>
        <f>Z211/(Z211+Z212)</f>
        <v>1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>
        <f>AH211/(AH211+AH212)</f>
        <v>1</v>
      </c>
      <c r="AJ230" s="39"/>
    </row>
    <row r="231">
      <c r="A231" s="54" t="s">
        <v>227</v>
      </c>
      <c r="B231" s="53">
        <f>B210/(B209+B210+B211+B212)</f>
        <v>0.4285714286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0.8181818182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0.9</v>
      </c>
      <c r="AB231" s="39"/>
      <c r="AC231" s="54" t="s">
        <v>227</v>
      </c>
      <c r="AD231" s="53">
        <f>AD210/(AD209+AD210+AD211+AD212)</f>
        <v>0.4736842105</v>
      </c>
      <c r="AF231" s="39"/>
      <c r="AG231" s="54" t="s">
        <v>227</v>
      </c>
      <c r="AH231" s="53">
        <f>AH210/(AH209+AH210+AH211+AH212)</f>
        <v>0.9</v>
      </c>
      <c r="AJ231" s="39"/>
    </row>
    <row r="232">
      <c r="A232" s="54" t="s">
        <v>228</v>
      </c>
      <c r="B232" s="53">
        <f>(B212+B211+B209)/(B210+B212+B211+B209)</f>
        <v>0.5714285714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0.1818181818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0.1</v>
      </c>
      <c r="AB232" s="39"/>
      <c r="AC232" s="54" t="s">
        <v>228</v>
      </c>
      <c r="AD232" s="53">
        <f>(AD212+AD211+AD209)/(AD210+AD212+AD211+AD209)</f>
        <v>0.5263157895</v>
      </c>
      <c r="AF232" s="39"/>
      <c r="AG232" s="54" t="s">
        <v>228</v>
      </c>
      <c r="AH232" s="53">
        <f>(AH212+AH211+AH209)/(AH210+AH212+AH211+AH209)</f>
        <v>0.1</v>
      </c>
      <c r="AJ232" s="39"/>
    </row>
    <row r="233">
      <c r="A233" s="54" t="s">
        <v>229</v>
      </c>
      <c r="B233" s="53">
        <f>(B211+B209)/B210</f>
        <v>1.333333333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0.2222222222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0.1111111111</v>
      </c>
      <c r="AB233" s="39"/>
      <c r="AC233" s="54" t="s">
        <v>229</v>
      </c>
      <c r="AD233" s="53">
        <f>(AD211+AD209)/AD210</f>
        <v>1.111111111</v>
      </c>
      <c r="AF233" s="39"/>
      <c r="AG233" s="54" t="s">
        <v>229</v>
      </c>
      <c r="AH233" s="53">
        <f>(AH211+AH209)/AH210</f>
        <v>0.1111111111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AVERAGE(B51:B58)</f>
        <v>182.625</v>
      </c>
      <c r="D235" s="39"/>
      <c r="E235" s="43" t="s">
        <v>197</v>
      </c>
      <c r="F235" s="44">
        <f> AVERAGE(F41:F69)</f>
        <v>104.4285714</v>
      </c>
      <c r="H235" s="39"/>
      <c r="I235" s="43" t="s">
        <v>197</v>
      </c>
      <c r="J235" s="44">
        <f> AVERAGE(J41:J69)</f>
        <v>121</v>
      </c>
      <c r="L235" s="39"/>
      <c r="M235" s="43" t="s">
        <v>197</v>
      </c>
      <c r="N235" s="44">
        <f> AVERAGE(N41:N69)</f>
        <v>393.125</v>
      </c>
      <c r="P235" s="39"/>
      <c r="Q235" s="43" t="s">
        <v>197</v>
      </c>
      <c r="R235" s="44">
        <f> AVERAGE(R41:R69)</f>
        <v>139.125</v>
      </c>
      <c r="T235" s="39"/>
      <c r="U235" s="43" t="s">
        <v>197</v>
      </c>
      <c r="V235" s="44">
        <f> AVERAGE(V41:V69)</f>
        <v>120.8333333</v>
      </c>
      <c r="X235" s="39"/>
      <c r="Y235" s="43" t="s">
        <v>197</v>
      </c>
      <c r="Z235" s="44">
        <f> AVERAGE(Z41:Z70)</f>
        <v>254.6</v>
      </c>
      <c r="AC235" s="43" t="s">
        <v>197</v>
      </c>
      <c r="AD235" s="44">
        <f> AVERAGE(AD45:AD52)</f>
        <v>302.75</v>
      </c>
      <c r="AF235" s="39"/>
      <c r="AG235" s="43" t="s">
        <v>197</v>
      </c>
      <c r="AH235" s="44">
        <f> AVERAGE(AH41:AH69)</f>
        <v>329.5333333</v>
      </c>
      <c r="AJ235" s="39"/>
    </row>
    <row r="236">
      <c r="A236" s="45" t="s">
        <v>198</v>
      </c>
      <c r="B236" s="46">
        <f>STDEV(B51:B58)</f>
        <v>58.84346668</v>
      </c>
      <c r="D236" s="39"/>
      <c r="E236" s="45" t="s">
        <v>198</v>
      </c>
      <c r="F236" s="46">
        <f>STDEV(F41:F69)</f>
        <v>44.20730386</v>
      </c>
      <c r="H236" s="39"/>
      <c r="I236" s="45" t="s">
        <v>198</v>
      </c>
      <c r="J236" s="46">
        <f>STDEV(J41:J69)</f>
        <v>39.2173431</v>
      </c>
      <c r="L236" s="39"/>
      <c r="M236" s="45" t="s">
        <v>198</v>
      </c>
      <c r="N236" s="46">
        <f>STDEV(N41:N69)</f>
        <v>454.8351153</v>
      </c>
      <c r="P236" s="39"/>
      <c r="Q236" s="45" t="s">
        <v>198</v>
      </c>
      <c r="R236" s="46">
        <f>STDEV(R41:R69)</f>
        <v>145.2106229</v>
      </c>
      <c r="T236" s="39"/>
      <c r="U236" s="45" t="s">
        <v>198</v>
      </c>
      <c r="V236" s="46">
        <f>STDEV(V41:V69)</f>
        <v>59.58998797</v>
      </c>
      <c r="X236" s="39"/>
      <c r="Y236" s="45" t="s">
        <v>198</v>
      </c>
      <c r="Z236" s="46">
        <f>STDEV(Z41:Z70)</f>
        <v>174.0993771</v>
      </c>
      <c r="AC236" s="45" t="s">
        <v>198</v>
      </c>
      <c r="AD236" s="46">
        <f>STDEV(AD45:AD52)</f>
        <v>395.4024171</v>
      </c>
      <c r="AF236" s="39"/>
      <c r="AG236" s="45" t="s">
        <v>198</v>
      </c>
      <c r="AH236" s="46">
        <f>STDEV(AH41:AH69)</f>
        <v>625.5754912</v>
      </c>
      <c r="AJ236" s="39"/>
    </row>
    <row r="237">
      <c r="A237" s="47" t="s">
        <v>199</v>
      </c>
      <c r="B237" s="46">
        <f>MEDIAN(B51:B58)</f>
        <v>181.5</v>
      </c>
      <c r="D237" s="39"/>
      <c r="E237" s="47" t="s">
        <v>199</v>
      </c>
      <c r="F237" s="46">
        <f>MEDIAN(F41:F69)</f>
        <v>105</v>
      </c>
      <c r="H237" s="39"/>
      <c r="I237" s="47" t="s">
        <v>199</v>
      </c>
      <c r="J237" s="46">
        <f>MEDIAN(J41:J69)</f>
        <v>105</v>
      </c>
      <c r="L237" s="39"/>
      <c r="M237" s="47" t="s">
        <v>199</v>
      </c>
      <c r="N237" s="46">
        <f>MEDIAN(N41:N69)</f>
        <v>161.5</v>
      </c>
      <c r="P237" s="39"/>
      <c r="Q237" s="47" t="s">
        <v>199</v>
      </c>
      <c r="R237" s="46">
        <f>MEDIAN(R41:R69)</f>
        <v>82.5</v>
      </c>
      <c r="T237" s="39"/>
      <c r="U237" s="47" t="s">
        <v>199</v>
      </c>
      <c r="V237" s="46">
        <f>MEDIAN(V41:V69)</f>
        <v>97</v>
      </c>
      <c r="X237" s="39"/>
      <c r="Y237" s="47" t="s">
        <v>199</v>
      </c>
      <c r="Z237" s="46">
        <f>MEDIAN(Z41:Z70)</f>
        <v>208</v>
      </c>
      <c r="AB237" s="39"/>
      <c r="AC237" s="47" t="s">
        <v>199</v>
      </c>
      <c r="AD237" s="46">
        <f>MEDIAN(AD45:AD52)</f>
        <v>152</v>
      </c>
      <c r="AF237" s="39"/>
      <c r="AG237" s="47" t="s">
        <v>199</v>
      </c>
      <c r="AH237" s="46">
        <f>MEDIAN(AH41:AH69)</f>
        <v>126</v>
      </c>
      <c r="AJ237" s="39"/>
    </row>
    <row r="238">
      <c r="A238" s="47" t="s">
        <v>200</v>
      </c>
      <c r="B238" s="46">
        <f>min(B51:B58)</f>
        <v>89</v>
      </c>
      <c r="D238" s="39"/>
      <c r="E238" s="47" t="s">
        <v>200</v>
      </c>
      <c r="F238" s="46">
        <f>min(F41:F69)</f>
        <v>53</v>
      </c>
      <c r="H238" s="39"/>
      <c r="I238" s="47" t="s">
        <v>200</v>
      </c>
      <c r="J238" s="46">
        <f>min(J41:J69)</f>
        <v>86</v>
      </c>
      <c r="L238" s="39"/>
      <c r="M238" s="47" t="s">
        <v>200</v>
      </c>
      <c r="N238" s="46">
        <f>min(N41:N69)</f>
        <v>54</v>
      </c>
      <c r="P238" s="39"/>
      <c r="Q238" s="47" t="s">
        <v>200</v>
      </c>
      <c r="R238" s="46">
        <f>min(R41:R69)</f>
        <v>44</v>
      </c>
      <c r="T238" s="39"/>
      <c r="U238" s="47" t="s">
        <v>200</v>
      </c>
      <c r="V238" s="46">
        <f>min(V41:V69)</f>
        <v>73</v>
      </c>
      <c r="X238" s="39"/>
      <c r="Y238" s="47" t="s">
        <v>200</v>
      </c>
      <c r="Z238" s="46">
        <f>min(Z41:Z70)</f>
        <v>90</v>
      </c>
      <c r="AB238" s="39"/>
      <c r="AC238" s="47" t="s">
        <v>200</v>
      </c>
      <c r="AD238" s="46">
        <f>min(AD45:AD52)</f>
        <v>80</v>
      </c>
      <c r="AF238" s="39"/>
      <c r="AG238" s="47" t="s">
        <v>200</v>
      </c>
      <c r="AH238" s="46">
        <f>min(AH41:AH69)</f>
        <v>70</v>
      </c>
      <c r="AJ238" s="39"/>
    </row>
    <row r="239">
      <c r="A239" s="47" t="s">
        <v>201</v>
      </c>
      <c r="B239" s="46">
        <f>max(B51:B58)</f>
        <v>254</v>
      </c>
      <c r="D239" s="39"/>
      <c r="E239" s="47" t="s">
        <v>201</v>
      </c>
      <c r="F239" s="46">
        <f>max(F41:F69)</f>
        <v>165</v>
      </c>
      <c r="H239" s="39"/>
      <c r="I239" s="47" t="s">
        <v>201</v>
      </c>
      <c r="J239" s="46">
        <f>max(J41:J69)</f>
        <v>197</v>
      </c>
      <c r="L239" s="39"/>
      <c r="M239" s="47" t="s">
        <v>201</v>
      </c>
      <c r="N239" s="46">
        <f>max(N41:N69)</f>
        <v>1262</v>
      </c>
      <c r="P239" s="39"/>
      <c r="Q239" s="47" t="s">
        <v>201</v>
      </c>
      <c r="R239" s="46">
        <f>max(R41:R69)</f>
        <v>480</v>
      </c>
      <c r="T239" s="39"/>
      <c r="U239" s="47" t="s">
        <v>201</v>
      </c>
      <c r="V239" s="46">
        <f>max(V41:V69)</f>
        <v>235</v>
      </c>
      <c r="X239" s="39"/>
      <c r="Y239" s="47" t="s">
        <v>201</v>
      </c>
      <c r="Z239" s="46">
        <f>max(Z41:Z70)</f>
        <v>959</v>
      </c>
      <c r="AB239" s="39"/>
      <c r="AC239" s="47" t="s">
        <v>201</v>
      </c>
      <c r="AD239" s="46">
        <f>max(AD45:AD52)</f>
        <v>1259</v>
      </c>
      <c r="AF239" s="39"/>
      <c r="AG239" s="47" t="s">
        <v>201</v>
      </c>
      <c r="AH239" s="46">
        <f>max(AH41:AH69)</f>
        <v>2511</v>
      </c>
      <c r="AJ239" s="39"/>
    </row>
    <row r="240">
      <c r="A240" s="47" t="s">
        <v>202</v>
      </c>
      <c r="B240" s="46">
        <f>sum(B51:B58)/1000</f>
        <v>1.461</v>
      </c>
      <c r="D240" s="39"/>
      <c r="E240" s="47" t="s">
        <v>202</v>
      </c>
      <c r="F240" s="46">
        <f>sum(F41:F69)/1000</f>
        <v>0.731</v>
      </c>
      <c r="H240" s="39"/>
      <c r="I240" s="47" t="s">
        <v>202</v>
      </c>
      <c r="J240" s="46">
        <f>sum(J41:J69)/1000</f>
        <v>0.968</v>
      </c>
      <c r="L240" s="39"/>
      <c r="M240" s="47" t="s">
        <v>202</v>
      </c>
      <c r="N240" s="46">
        <f>sum(N41:N69)/1000</f>
        <v>3.145</v>
      </c>
      <c r="P240" s="39"/>
      <c r="Q240" s="47" t="s">
        <v>202</v>
      </c>
      <c r="R240" s="46">
        <f>sum(R41:R69)/1000</f>
        <v>1.113</v>
      </c>
      <c r="T240" s="39"/>
      <c r="U240" s="47" t="s">
        <v>202</v>
      </c>
      <c r="V240" s="46">
        <f>sum(V41:V69)/1000</f>
        <v>0.725</v>
      </c>
      <c r="X240" s="39"/>
      <c r="Y240" s="47" t="s">
        <v>202</v>
      </c>
      <c r="Z240" s="46">
        <f>sum(Z41:Z70)/1000</f>
        <v>7.638</v>
      </c>
      <c r="AB240" s="39"/>
      <c r="AC240" s="47" t="s">
        <v>202</v>
      </c>
      <c r="AD240" s="46">
        <f>sum(AD45:AD52)/1000</f>
        <v>2.422</v>
      </c>
      <c r="AF240" s="39"/>
      <c r="AG240" s="47" t="s">
        <v>202</v>
      </c>
      <c r="AH240" s="46">
        <f>sum(AH41:AH69)/1000</f>
        <v>4.943</v>
      </c>
      <c r="AJ240" s="39"/>
    </row>
    <row r="241">
      <c r="A241" s="47" t="s">
        <v>203</v>
      </c>
      <c r="B241" s="46">
        <f>COUNTA(B51:B58)+1</f>
        <v>9</v>
      </c>
      <c r="D241" s="39"/>
      <c r="E241" s="47" t="s">
        <v>203</v>
      </c>
      <c r="F241" s="110">
        <v>9.0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46">
        <f>COUNTA(N41:N69)+1</f>
        <v>9</v>
      </c>
      <c r="P241" s="39"/>
      <c r="Q241" s="47" t="s">
        <v>203</v>
      </c>
      <c r="R241" s="46">
        <f>COUNTA(R41:R69)+1</f>
        <v>9</v>
      </c>
      <c r="T241" s="39"/>
      <c r="U241" s="47" t="s">
        <v>203</v>
      </c>
      <c r="V241" s="57">
        <v>9.0</v>
      </c>
      <c r="X241" s="39"/>
      <c r="Y241" s="47" t="s">
        <v>203</v>
      </c>
      <c r="Z241" s="46">
        <f>COUNTA(Z41:Z70)+1</f>
        <v>31</v>
      </c>
      <c r="AB241" s="39"/>
      <c r="AC241" s="47" t="s">
        <v>203</v>
      </c>
      <c r="AD241" s="46">
        <f>COUNTA(AD45:AD52)+1</f>
        <v>9</v>
      </c>
      <c r="AF241" s="39"/>
      <c r="AG241" s="47" t="s">
        <v>203</v>
      </c>
      <c r="AH241" s="59">
        <v>17.0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31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17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11</v>
      </c>
      <c r="AA243" s="42"/>
      <c r="AB243" s="42"/>
      <c r="AC243" s="47" t="s">
        <v>205</v>
      </c>
      <c r="AD243" s="50">
        <f>(AD241-9)/2</f>
        <v>0</v>
      </c>
      <c r="AE243" s="42"/>
      <c r="AF243" s="42"/>
      <c r="AG243" s="47" t="s">
        <v>205</v>
      </c>
      <c r="AH243" s="50">
        <f>(AH241-9)/2</f>
        <v>4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11</v>
      </c>
      <c r="AC245" s="43" t="s">
        <v>207</v>
      </c>
      <c r="AD245" s="53">
        <f>AD243</f>
        <v>0</v>
      </c>
      <c r="AG245" s="43" t="s">
        <v>207</v>
      </c>
      <c r="AH245" s="53">
        <f>AH243</f>
        <v>4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31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17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20</v>
      </c>
      <c r="AC249" s="43" t="s">
        <v>211</v>
      </c>
      <c r="AD249" s="53">
        <f>AD241-AD243</f>
        <v>9</v>
      </c>
      <c r="AG249" s="43" t="s">
        <v>211</v>
      </c>
      <c r="AH249" s="53">
        <f>AH241-AH243</f>
        <v>13</v>
      </c>
    </row>
    <row r="250">
      <c r="A250" s="54" t="s">
        <v>212</v>
      </c>
      <c r="B250" s="53">
        <f>((ABS(B249)-1)/B240)*1/5</f>
        <v>1.095140315</v>
      </c>
      <c r="E250" s="54" t="s">
        <v>212</v>
      </c>
      <c r="F250" s="53">
        <f>((ABS(F249)-1)/F240)*1/5</f>
        <v>2.18878249</v>
      </c>
      <c r="I250" s="54" t="s">
        <v>212</v>
      </c>
      <c r="J250" s="53">
        <f>((ABS(J249)-1)/J240)*1/5</f>
        <v>1.652892562</v>
      </c>
      <c r="M250" s="54" t="s">
        <v>212</v>
      </c>
      <c r="N250" s="53">
        <f>((ABS(N249)-1)/N240)*1/5</f>
        <v>0.5087440382</v>
      </c>
      <c r="Q250" s="54" t="s">
        <v>212</v>
      </c>
      <c r="R250" s="53">
        <f>((ABS(R249)-1)/R240)*1/5</f>
        <v>1.437556155</v>
      </c>
      <c r="U250" s="54" t="s">
        <v>212</v>
      </c>
      <c r="V250" s="53">
        <f>((ABS(V249)-1)/V240)*1/5</f>
        <v>2.206896552</v>
      </c>
      <c r="Y250" s="54" t="s">
        <v>212</v>
      </c>
      <c r="Z250" s="53">
        <f>((ABS(Z249)-1)/Z240)*1/5</f>
        <v>0.4975124378</v>
      </c>
      <c r="AC250" s="54" t="s">
        <v>212</v>
      </c>
      <c r="AD250" s="53">
        <f>((ABS(AD249)-1)/AD240)*1/5</f>
        <v>0.6606110652</v>
      </c>
      <c r="AG250" s="54" t="s">
        <v>212</v>
      </c>
      <c r="AH250" s="53">
        <f>((ABS(AH249)-1)/AH240)*1/5</f>
        <v>0.4855351001</v>
      </c>
    </row>
    <row r="251">
      <c r="A251" s="54" t="s">
        <v>213</v>
      </c>
      <c r="B251" s="53">
        <f>((ABS(B249)-1)/B240)*1/5*60</f>
        <v>65.70841889</v>
      </c>
      <c r="E251" s="54" t="s">
        <v>213</v>
      </c>
      <c r="F251" s="53">
        <f>((ABS(F249)-1)/F240)*1/5*60</f>
        <v>131.3269494</v>
      </c>
      <c r="I251" s="54" t="s">
        <v>213</v>
      </c>
      <c r="J251" s="53">
        <f>((ABS(J249)-1)/J240)*1/5*60</f>
        <v>99.17355372</v>
      </c>
      <c r="M251" s="54" t="s">
        <v>213</v>
      </c>
      <c r="N251" s="53">
        <f>((ABS(N249)-1)/N240)*1/5*60</f>
        <v>30.52464229</v>
      </c>
      <c r="Q251" s="54" t="s">
        <v>213</v>
      </c>
      <c r="R251" s="53">
        <f>((ABS(R249)-1)/R240)*1/5*60</f>
        <v>86.25336927</v>
      </c>
      <c r="U251" s="54" t="s">
        <v>213</v>
      </c>
      <c r="V251" s="53">
        <f>((ABS(V249)-1)/V240)*1/5*60</f>
        <v>132.4137931</v>
      </c>
      <c r="Y251" s="54" t="s">
        <v>213</v>
      </c>
      <c r="Z251" s="53">
        <f>((ABS(Z249)-1)/Z240)*1/5*60</f>
        <v>29.85074627</v>
      </c>
      <c r="AC251" s="54" t="s">
        <v>213</v>
      </c>
      <c r="AD251" s="53">
        <f>((ABS(AD249)-1)/AD240)*1/5*60</f>
        <v>39.63666391</v>
      </c>
      <c r="AG251" s="54" t="s">
        <v>213</v>
      </c>
      <c r="AH251" s="53">
        <f>((ABS(AH249)-1)/AH240)*1/5*60</f>
        <v>29.13210601</v>
      </c>
    </row>
    <row r="252">
      <c r="A252" s="54" t="s">
        <v>214</v>
      </c>
      <c r="B252" s="53">
        <f>B250*(1-B261)</f>
        <v>1.095140315</v>
      </c>
      <c r="E252" s="54" t="s">
        <v>214</v>
      </c>
      <c r="F252" s="53">
        <f>F250*(1-F261)</f>
        <v>2.18878249</v>
      </c>
      <c r="I252" s="54" t="s">
        <v>214</v>
      </c>
      <c r="J252" s="53">
        <f>J250*(1-J261)</f>
        <v>1.652892562</v>
      </c>
      <c r="M252" s="54" t="s">
        <v>214</v>
      </c>
      <c r="N252" s="53">
        <f>N250*(1-N261)</f>
        <v>0.5087440382</v>
      </c>
      <c r="Q252" s="54" t="s">
        <v>214</v>
      </c>
      <c r="R252" s="53">
        <f>R250*(1-R261)</f>
        <v>1.437556155</v>
      </c>
      <c r="U252" s="54" t="s">
        <v>214</v>
      </c>
      <c r="V252" s="53">
        <f>V250*(1-V261)</f>
        <v>2.206896552</v>
      </c>
      <c r="Y252" s="54" t="s">
        <v>214</v>
      </c>
      <c r="Z252" s="53">
        <f>Z250*(1-Z261)</f>
        <v>0.4975124378</v>
      </c>
      <c r="AC252" s="54" t="s">
        <v>214</v>
      </c>
      <c r="AD252" s="53">
        <f>AD250*(1-AD261)</f>
        <v>0.6606110652</v>
      </c>
      <c r="AG252" s="54" t="s">
        <v>214</v>
      </c>
      <c r="AH252" s="53">
        <f>AH250*(1-AH261)</f>
        <v>0.4855351001</v>
      </c>
    </row>
    <row r="253">
      <c r="A253" s="54" t="s">
        <v>215</v>
      </c>
      <c r="B253" s="53">
        <f>B251*(1-B261)</f>
        <v>65.70841889</v>
      </c>
      <c r="D253" s="39"/>
      <c r="E253" s="54" t="s">
        <v>215</v>
      </c>
      <c r="F253" s="53">
        <f>F251*(1-F261)</f>
        <v>131.3269494</v>
      </c>
      <c r="H253" s="39"/>
      <c r="I253" s="54" t="s">
        <v>215</v>
      </c>
      <c r="J253" s="53">
        <f>J251*(1-J261)</f>
        <v>99.17355372</v>
      </c>
      <c r="L253" s="39"/>
      <c r="M253" s="54" t="s">
        <v>215</v>
      </c>
      <c r="N253" s="53">
        <f>N251*(1-N261)</f>
        <v>30.52464229</v>
      </c>
      <c r="P253" s="39"/>
      <c r="Q253" s="54" t="s">
        <v>215</v>
      </c>
      <c r="R253" s="53">
        <f>R251*(1-R261)</f>
        <v>86.25336927</v>
      </c>
      <c r="T253" s="39"/>
      <c r="U253" s="54" t="s">
        <v>215</v>
      </c>
      <c r="V253" s="53">
        <f>V251*(1-V261)</f>
        <v>132.4137931</v>
      </c>
      <c r="X253" s="39"/>
      <c r="Y253" s="54" t="s">
        <v>215</v>
      </c>
      <c r="Z253" s="53">
        <f>Z251*(1-Z261)</f>
        <v>29.85074627</v>
      </c>
      <c r="AB253" s="39"/>
      <c r="AC253" s="54" t="s">
        <v>215</v>
      </c>
      <c r="AD253" s="53">
        <f>AD251*(1-AD261)</f>
        <v>39.63666391</v>
      </c>
      <c r="AF253" s="39"/>
      <c r="AG253" s="54" t="s">
        <v>215</v>
      </c>
      <c r="AH253" s="53">
        <f>AH251*(1-AH261)</f>
        <v>29.13210601</v>
      </c>
      <c r="AJ253" s="39"/>
    </row>
    <row r="254">
      <c r="A254" s="54" t="s">
        <v>216</v>
      </c>
      <c r="B254" s="53">
        <f>(ABS(B249)-1)/B240</f>
        <v>5.475701574</v>
      </c>
      <c r="D254" s="39"/>
      <c r="E254" s="54" t="s">
        <v>216</v>
      </c>
      <c r="F254" s="53">
        <f>(ABS(F249)-1)/F240</f>
        <v>10.94391245</v>
      </c>
      <c r="H254" s="39"/>
      <c r="I254" s="54" t="s">
        <v>216</v>
      </c>
      <c r="J254" s="53">
        <f>(ABS(J249)-1)/J240</f>
        <v>8.26446281</v>
      </c>
      <c r="L254" s="39"/>
      <c r="M254" s="54" t="s">
        <v>216</v>
      </c>
      <c r="N254" s="53">
        <f>(ABS(N249)-1)/N240</f>
        <v>2.543720191</v>
      </c>
      <c r="P254" s="39"/>
      <c r="Q254" s="54" t="s">
        <v>216</v>
      </c>
      <c r="R254" s="53">
        <f>(ABS(R249)-1)/R240</f>
        <v>7.187780773</v>
      </c>
      <c r="T254" s="39"/>
      <c r="U254" s="54" t="s">
        <v>216</v>
      </c>
      <c r="V254" s="53">
        <f>(ABS(V249)-1)/V240</f>
        <v>11.03448276</v>
      </c>
      <c r="X254" s="39"/>
      <c r="Y254" s="54" t="s">
        <v>216</v>
      </c>
      <c r="Z254" s="53">
        <f>(ABS(Z249)-1)/Z240</f>
        <v>2.487562189</v>
      </c>
      <c r="AB254" s="39"/>
      <c r="AC254" s="54" t="s">
        <v>216</v>
      </c>
      <c r="AD254" s="53">
        <f>(ABS(AD249)-1)/AD240</f>
        <v>3.303055326</v>
      </c>
      <c r="AF254" s="39"/>
      <c r="AG254" s="54" t="s">
        <v>216</v>
      </c>
      <c r="AH254" s="53">
        <f>(ABS(AH249)-1)/AH240</f>
        <v>2.427675501</v>
      </c>
      <c r="AJ254" s="39"/>
    </row>
    <row r="255">
      <c r="A255" s="54" t="s">
        <v>217</v>
      </c>
      <c r="B255" s="53">
        <f>(ABS(B242)-1)/B240</f>
        <v>5.475701574</v>
      </c>
      <c r="D255" s="39"/>
      <c r="E255" s="54" t="s">
        <v>217</v>
      </c>
      <c r="F255" s="53">
        <f>(ABS(F242)-1)/F240</f>
        <v>10.94391245</v>
      </c>
      <c r="H255" s="39"/>
      <c r="I255" s="54" t="s">
        <v>217</v>
      </c>
      <c r="J255" s="53">
        <f>(ABS(J242)-1)/J240</f>
        <v>8.26446281</v>
      </c>
      <c r="L255" s="39"/>
      <c r="M255" s="54" t="s">
        <v>217</v>
      </c>
      <c r="N255" s="53">
        <f>(ABS(N242)-1)/N240</f>
        <v>2.543720191</v>
      </c>
      <c r="P255" s="39"/>
      <c r="Q255" s="54" t="s">
        <v>217</v>
      </c>
      <c r="R255" s="53">
        <f>(ABS(R242)-1)/R240</f>
        <v>7.187780773</v>
      </c>
      <c r="T255" s="39"/>
      <c r="U255" s="54" t="s">
        <v>217</v>
      </c>
      <c r="V255" s="53">
        <f>(ABS(V242)-1)/V240</f>
        <v>11.03448276</v>
      </c>
      <c r="X255" s="39"/>
      <c r="Y255" s="54" t="s">
        <v>217</v>
      </c>
      <c r="Z255" s="53">
        <f>(ABS(Z242)-1)/Z240</f>
        <v>3.927729772</v>
      </c>
      <c r="AB255" s="39"/>
      <c r="AC255" s="54" t="s">
        <v>217</v>
      </c>
      <c r="AD255" s="53">
        <f>(ABS(AD242)-1)/AD240</f>
        <v>3.303055326</v>
      </c>
      <c r="AF255" s="39"/>
      <c r="AG255" s="54" t="s">
        <v>217</v>
      </c>
      <c r="AH255" s="53">
        <f>(ABS(AH242)-1)/AH240</f>
        <v>3.236900668</v>
      </c>
      <c r="AJ255" s="39"/>
    </row>
    <row r="256">
      <c r="A256" s="6" t="s">
        <v>218</v>
      </c>
      <c r="B256" s="53">
        <f>(ABS(B248)-1)/B240</f>
        <v>5.475701574</v>
      </c>
      <c r="D256" s="39"/>
      <c r="E256" s="6" t="s">
        <v>218</v>
      </c>
      <c r="F256" s="53">
        <f>(ABS(F248)-1)/F240</f>
        <v>10.94391245</v>
      </c>
      <c r="H256" s="39"/>
      <c r="I256" s="6" t="s">
        <v>218</v>
      </c>
      <c r="J256" s="53">
        <f>(ABS(J248)-1)/J240</f>
        <v>8.26446281</v>
      </c>
      <c r="L256" s="39"/>
      <c r="M256" s="6" t="s">
        <v>218</v>
      </c>
      <c r="N256" s="53">
        <f>(ABS(N248)-1)/N240</f>
        <v>2.543720191</v>
      </c>
      <c r="P256" s="39"/>
      <c r="Q256" s="6" t="s">
        <v>218</v>
      </c>
      <c r="R256" s="53">
        <f>(ABS(R248)-1)/R240</f>
        <v>7.187780773</v>
      </c>
      <c r="T256" s="39"/>
      <c r="U256" s="6" t="s">
        <v>218</v>
      </c>
      <c r="V256" s="53">
        <f>(ABS(V248)-1)/V240</f>
        <v>11.03448276</v>
      </c>
      <c r="X256" s="39"/>
      <c r="Y256" s="6" t="s">
        <v>218</v>
      </c>
      <c r="Z256" s="53">
        <f>(ABS(Z248)-1)/Z240</f>
        <v>3.927729772</v>
      </c>
      <c r="AB256" s="39"/>
      <c r="AC256" s="6" t="s">
        <v>218</v>
      </c>
      <c r="AD256" s="53">
        <f>(ABS(AD248)-1)/AD240</f>
        <v>3.303055326</v>
      </c>
      <c r="AF256" s="39"/>
      <c r="AG256" s="6" t="s">
        <v>218</v>
      </c>
      <c r="AH256" s="53">
        <f>(ABS(AH248)-1)/AH240</f>
        <v>3.236900668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1.55</v>
      </c>
      <c r="AB257" s="39"/>
      <c r="AC257" s="6" t="s">
        <v>219</v>
      </c>
      <c r="AD257" s="53">
        <f>ABS(AD242)/ABS(AD249)</f>
        <v>1</v>
      </c>
      <c r="AF257" s="39"/>
      <c r="AG257" s="6" t="s">
        <v>219</v>
      </c>
      <c r="AH257" s="53">
        <f>ABS(AH242)/ABS(AH249)</f>
        <v>1.307692308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1.55</v>
      </c>
      <c r="AB258" s="39"/>
      <c r="AC258" s="6" t="s">
        <v>220</v>
      </c>
      <c r="AD258" s="53">
        <f>ABS(AD248)/ABS(AD249)</f>
        <v>1</v>
      </c>
      <c r="AF258" s="39"/>
      <c r="AG258" s="6" t="s">
        <v>220</v>
      </c>
      <c r="AH258" s="53">
        <f>ABS(AH248)/ABS(AH249)</f>
        <v>1.307692308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0.55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0.3076923077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0.55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0.3076923077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>
        <f>ABS(Z245)/ABS(Z243)</f>
        <v>1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>
        <f>Z245/(Z245+Z246)</f>
        <v>1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0.2903225806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0.5294117647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0.7096774194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0.4705882353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2.444444444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0.8888888889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948.1</v>
      </c>
      <c r="D269" s="39"/>
      <c r="E269" s="43" t="s">
        <v>197</v>
      </c>
      <c r="F269" s="44">
        <f> AVERAGE(F71:F99)</f>
        <v>394.1111111</v>
      </c>
      <c r="H269" s="39"/>
      <c r="I269" s="43" t="s">
        <v>197</v>
      </c>
      <c r="J269" s="44">
        <f> AVERAGE(J71:J99)</f>
        <v>358.6</v>
      </c>
      <c r="L269" s="39"/>
      <c r="M269" s="43" t="s">
        <v>197</v>
      </c>
      <c r="N269" s="44">
        <f> AVERAGE(N71:N99)</f>
        <v>409.2307692</v>
      </c>
      <c r="P269" s="39"/>
      <c r="Q269" s="43" t="s">
        <v>197</v>
      </c>
      <c r="R269" s="44">
        <f> AVERAGE(R71:R99)</f>
        <v>407.4</v>
      </c>
      <c r="T269" s="39"/>
      <c r="U269" s="43" t="s">
        <v>197</v>
      </c>
      <c r="V269" s="44">
        <f> AVERAGE(V71:V99)</f>
        <v>350.7777778</v>
      </c>
      <c r="X269" s="39"/>
      <c r="Y269" s="43" t="s">
        <v>197</v>
      </c>
      <c r="Z269" s="44">
        <f> AVERAGE(Z88:Z96)</f>
        <v>1002.333333</v>
      </c>
      <c r="AB269" s="39"/>
      <c r="AC269" s="43" t="s">
        <v>197</v>
      </c>
      <c r="AD269" s="44">
        <f> AVERAGE(AD71:AD99)</f>
        <v>467.7777778</v>
      </c>
      <c r="AF269" s="39"/>
      <c r="AG269" s="43" t="s">
        <v>197</v>
      </c>
      <c r="AH269" s="44">
        <f> AVERAGE(AH71:AH99)</f>
        <v>529.9090909</v>
      </c>
      <c r="AJ269" s="39"/>
    </row>
    <row r="270">
      <c r="A270" s="45" t="s">
        <v>198</v>
      </c>
      <c r="B270" s="46">
        <f>STDEV(B71:B99)</f>
        <v>1002.237325</v>
      </c>
      <c r="D270" s="39"/>
      <c r="E270" s="45" t="s">
        <v>198</v>
      </c>
      <c r="F270" s="46">
        <f>STDEV(F71:F99)</f>
        <v>353.170442</v>
      </c>
      <c r="H270" s="39"/>
      <c r="I270" s="45" t="s">
        <v>198</v>
      </c>
      <c r="J270" s="46">
        <f>STDEV(J71:J99)</f>
        <v>245.7483808</v>
      </c>
      <c r="L270" s="39"/>
      <c r="M270" s="45" t="s">
        <v>198</v>
      </c>
      <c r="N270" s="46">
        <f>STDEV(N71:N99)</f>
        <v>199.8429191</v>
      </c>
      <c r="P270" s="39"/>
      <c r="Q270" s="45" t="s">
        <v>198</v>
      </c>
      <c r="R270" s="46">
        <f>STDEV(R71:R99)</f>
        <v>281.801033</v>
      </c>
      <c r="T270" s="39"/>
      <c r="U270" s="45" t="s">
        <v>198</v>
      </c>
      <c r="V270" s="46">
        <f>STDEV(V71:V99)</f>
        <v>292.6707953</v>
      </c>
      <c r="X270" s="39"/>
      <c r="Y270" s="45" t="s">
        <v>198</v>
      </c>
      <c r="Z270" s="46">
        <f>STDEV(Z88:Z96)</f>
        <v>1015.566221</v>
      </c>
      <c r="AB270" s="39"/>
      <c r="AC270" s="45" t="s">
        <v>198</v>
      </c>
      <c r="AD270" s="46">
        <f>STDEV(AD71:AD99)</f>
        <v>448.5350538</v>
      </c>
      <c r="AF270" s="39"/>
      <c r="AG270" s="45" t="s">
        <v>198</v>
      </c>
      <c r="AH270" s="46">
        <f>STDEV(AH71:AH99)</f>
        <v>517.1497761</v>
      </c>
      <c r="AJ270" s="39"/>
    </row>
    <row r="271">
      <c r="A271" s="47" t="s">
        <v>199</v>
      </c>
      <c r="B271" s="46">
        <f>MEDIAN(B71:B99)</f>
        <v>552</v>
      </c>
      <c r="D271" s="39"/>
      <c r="E271" s="47" t="s">
        <v>199</v>
      </c>
      <c r="F271" s="46">
        <f>MEDIAN(F71:F99)</f>
        <v>197</v>
      </c>
      <c r="H271" s="39"/>
      <c r="I271" s="47" t="s">
        <v>199</v>
      </c>
      <c r="J271" s="46">
        <f>MEDIAN(J71:J99)</f>
        <v>282.5</v>
      </c>
      <c r="L271" s="39"/>
      <c r="M271" s="47" t="s">
        <v>199</v>
      </c>
      <c r="N271" s="46">
        <f>MEDIAN(N71:N99)</f>
        <v>395</v>
      </c>
      <c r="P271" s="39"/>
      <c r="Q271" s="47" t="s">
        <v>199</v>
      </c>
      <c r="R271" s="46">
        <f>MEDIAN(R71:R99)</f>
        <v>360.5</v>
      </c>
      <c r="T271" s="39"/>
      <c r="U271" s="47" t="s">
        <v>199</v>
      </c>
      <c r="V271" s="46">
        <f>MEDIAN(V71:V99)</f>
        <v>207</v>
      </c>
      <c r="X271" s="39"/>
      <c r="Y271" s="47" t="s">
        <v>199</v>
      </c>
      <c r="Z271" s="46">
        <f>MEDIAN(Z88:Z96)</f>
        <v>442</v>
      </c>
      <c r="AB271" s="39"/>
      <c r="AC271" s="47" t="s">
        <v>199</v>
      </c>
      <c r="AD271" s="46">
        <f>MEDIAN(AD71:AD99)</f>
        <v>271</v>
      </c>
      <c r="AF271" s="39"/>
      <c r="AG271" s="47" t="s">
        <v>199</v>
      </c>
      <c r="AH271" s="46">
        <f>MEDIAN(AH71:AH99)</f>
        <v>361</v>
      </c>
      <c r="AJ271" s="39"/>
    </row>
    <row r="272">
      <c r="A272" s="47" t="s">
        <v>200</v>
      </c>
      <c r="B272" s="46">
        <f>min(B71:B99)</f>
        <v>178</v>
      </c>
      <c r="D272" s="39"/>
      <c r="E272" s="47" t="s">
        <v>200</v>
      </c>
      <c r="F272" s="46">
        <f>min(F71:F99)</f>
        <v>79</v>
      </c>
      <c r="H272" s="39"/>
      <c r="I272" s="47" t="s">
        <v>200</v>
      </c>
      <c r="J272" s="46">
        <f>min(J71:J99)</f>
        <v>83</v>
      </c>
      <c r="L272" s="39"/>
      <c r="M272" s="47" t="s">
        <v>200</v>
      </c>
      <c r="N272" s="46">
        <f>min(N71:N99)</f>
        <v>118</v>
      </c>
      <c r="P272" s="39"/>
      <c r="Q272" s="47" t="s">
        <v>200</v>
      </c>
      <c r="R272" s="46">
        <f>min(R71:R99)</f>
        <v>87</v>
      </c>
      <c r="T272" s="39"/>
      <c r="U272" s="47" t="s">
        <v>200</v>
      </c>
      <c r="V272" s="46">
        <f>min(V71:V99)</f>
        <v>77</v>
      </c>
      <c r="X272" s="39"/>
      <c r="Y272" s="47" t="s">
        <v>200</v>
      </c>
      <c r="Z272" s="46">
        <f>min(Z88:Z96)</f>
        <v>79</v>
      </c>
      <c r="AB272" s="39"/>
      <c r="AC272" s="47" t="s">
        <v>200</v>
      </c>
      <c r="AD272" s="46">
        <f>min(AD71:AD99)</f>
        <v>79</v>
      </c>
      <c r="AF272" s="39"/>
      <c r="AG272" s="47" t="s">
        <v>200</v>
      </c>
      <c r="AH272" s="46">
        <f>min(AH71:AH99)</f>
        <v>69</v>
      </c>
      <c r="AJ272" s="39"/>
    </row>
    <row r="273">
      <c r="A273" s="47" t="s">
        <v>201</v>
      </c>
      <c r="B273" s="46">
        <f>max(B71:B99)</f>
        <v>3346</v>
      </c>
      <c r="D273" s="39"/>
      <c r="E273" s="47" t="s">
        <v>201</v>
      </c>
      <c r="F273" s="46">
        <f>max(F71:F99)</f>
        <v>1123</v>
      </c>
      <c r="H273" s="39"/>
      <c r="I273" s="47" t="s">
        <v>201</v>
      </c>
      <c r="J273" s="46">
        <f>max(J71:J99)</f>
        <v>705</v>
      </c>
      <c r="L273" s="39"/>
      <c r="M273" s="47" t="s">
        <v>201</v>
      </c>
      <c r="N273" s="46">
        <f>max(N71:N99)</f>
        <v>737</v>
      </c>
      <c r="P273" s="39"/>
      <c r="Q273" s="47" t="s">
        <v>201</v>
      </c>
      <c r="R273" s="46">
        <f>max(R71:R99)</f>
        <v>921</v>
      </c>
      <c r="T273" s="39"/>
      <c r="U273" s="47" t="s">
        <v>201</v>
      </c>
      <c r="V273" s="46">
        <f>max(V71:V99)</f>
        <v>930</v>
      </c>
      <c r="X273" s="39"/>
      <c r="Y273" s="47" t="s">
        <v>201</v>
      </c>
      <c r="Z273" s="46">
        <f>max(Z88:Z96)</f>
        <v>2854</v>
      </c>
      <c r="AB273" s="39"/>
      <c r="AC273" s="47" t="s">
        <v>201</v>
      </c>
      <c r="AD273" s="46">
        <f>max(AD71:AD99)</f>
        <v>1327</v>
      </c>
      <c r="AF273" s="39"/>
      <c r="AG273" s="47" t="s">
        <v>201</v>
      </c>
      <c r="AH273" s="46">
        <f>max(AH71:AH99)</f>
        <v>1924</v>
      </c>
      <c r="AJ273" s="39"/>
    </row>
    <row r="274">
      <c r="A274" s="47" t="s">
        <v>202</v>
      </c>
      <c r="B274" s="46">
        <f>sum(B71:B99)/1000</f>
        <v>9.481</v>
      </c>
      <c r="D274" s="39"/>
      <c r="E274" s="47" t="s">
        <v>202</v>
      </c>
      <c r="F274" s="46">
        <f>sum(F71:F99)/1000</f>
        <v>3.547</v>
      </c>
      <c r="H274" s="39"/>
      <c r="I274" s="47" t="s">
        <v>202</v>
      </c>
      <c r="J274" s="46">
        <f>sum(J71:J99)/1000</f>
        <v>3.586</v>
      </c>
      <c r="L274" s="39"/>
      <c r="M274" s="47" t="s">
        <v>202</v>
      </c>
      <c r="N274" s="46">
        <f>sum(N71:N99)/1000</f>
        <v>5.32</v>
      </c>
      <c r="P274" s="39"/>
      <c r="Q274" s="47" t="s">
        <v>202</v>
      </c>
      <c r="R274" s="46">
        <f>sum(R71:R99)/1000</f>
        <v>4.074</v>
      </c>
      <c r="T274" s="39"/>
      <c r="U274" s="47" t="s">
        <v>202</v>
      </c>
      <c r="V274" s="46">
        <f>sum(V71:V99)/1000</f>
        <v>3.157</v>
      </c>
      <c r="X274" s="39"/>
      <c r="Y274" s="47" t="s">
        <v>202</v>
      </c>
      <c r="Z274" s="46">
        <f>sum(Z88:Z96)/1000</f>
        <v>9.021</v>
      </c>
      <c r="AB274" s="39"/>
      <c r="AC274" s="47" t="s">
        <v>202</v>
      </c>
      <c r="AD274" s="46">
        <f>sum(AD71:AD99)/1000</f>
        <v>4.21</v>
      </c>
      <c r="AF274" s="39"/>
      <c r="AG274" s="47" t="s">
        <v>202</v>
      </c>
      <c r="AH274" s="46">
        <f>sum(AH71:AH99)/1000</f>
        <v>5.829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COUNTA(F71:F99)+1</f>
        <v>10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14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10</v>
      </c>
      <c r="X275" s="39"/>
      <c r="Y275" s="47" t="s">
        <v>203</v>
      </c>
      <c r="Z275" s="46">
        <f>COUNTA(Z88:Z96)+1</f>
        <v>10</v>
      </c>
      <c r="AB275" s="39"/>
      <c r="AC275" s="47" t="s">
        <v>203</v>
      </c>
      <c r="AD275" s="46">
        <f>COUNTA(AD71:AD99)+1</f>
        <v>10</v>
      </c>
      <c r="AF275" s="39"/>
      <c r="AG275" s="47" t="s">
        <v>203</v>
      </c>
      <c r="AH275" s="46">
        <f>COUNTA(AH71:AH99)+1</f>
        <v>12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12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16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12</v>
      </c>
      <c r="X276" s="39"/>
      <c r="Y276" s="47" t="s">
        <v>204</v>
      </c>
      <c r="Z276" s="49">
        <f>Z278+Z277+Z279+Z280</f>
        <v>12</v>
      </c>
      <c r="AB276" s="39"/>
      <c r="AC276" s="47" t="s">
        <v>204</v>
      </c>
      <c r="AD276" s="49">
        <f>AD278+AD277+AD279+AD280</f>
        <v>12</v>
      </c>
      <c r="AF276" s="39"/>
      <c r="AG276" s="47" t="s">
        <v>204</v>
      </c>
      <c r="AH276" s="49">
        <f>AH278+AH277+AH279+AH280</f>
        <v>14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(F275-10)/2</f>
        <v>0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(N275-10)/2</f>
        <v>2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(V275-10)/2</f>
        <v>0</v>
      </c>
      <c r="W277" s="42"/>
      <c r="X277" s="42"/>
      <c r="Y277" s="47" t="s">
        <v>205</v>
      </c>
      <c r="Z277" s="50">
        <f>(Z275-10)/2</f>
        <v>0</v>
      </c>
      <c r="AA277" s="42"/>
      <c r="AB277" s="42"/>
      <c r="AC277" s="47" t="s">
        <v>205</v>
      </c>
      <c r="AD277" s="50">
        <f>(AD275-10)/2</f>
        <v>0</v>
      </c>
      <c r="AE277" s="42"/>
      <c r="AF277" s="42"/>
      <c r="AG277" s="47" t="s">
        <v>205</v>
      </c>
      <c r="AH277" s="50">
        <f>(AH275-10)/2</f>
        <v>1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2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1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60">
        <v>1.0</v>
      </c>
      <c r="H280" s="39"/>
      <c r="I280" s="43" t="s">
        <v>208</v>
      </c>
      <c r="J280" s="53">
        <v>0.0</v>
      </c>
      <c r="L280" s="39"/>
      <c r="M280" s="43" t="s">
        <v>208</v>
      </c>
      <c r="N280" s="60">
        <v>1.0</v>
      </c>
      <c r="P280" s="39"/>
      <c r="Q280" s="43" t="s">
        <v>208</v>
      </c>
      <c r="R280" s="53">
        <v>0.0</v>
      </c>
      <c r="T280" s="39"/>
      <c r="U280" s="43" t="s">
        <v>208</v>
      </c>
      <c r="V280" s="60">
        <v>1.0</v>
      </c>
      <c r="X280" s="39"/>
      <c r="Y280" s="43" t="s">
        <v>208</v>
      </c>
      <c r="Z280" s="60">
        <v>1.0</v>
      </c>
      <c r="AB280" s="39"/>
      <c r="AC280" s="43" t="s">
        <v>208</v>
      </c>
      <c r="AD280" s="60">
        <v>1.0</v>
      </c>
      <c r="AF280" s="39"/>
      <c r="AG280" s="43" t="s">
        <v>208</v>
      </c>
      <c r="AH280" s="60">
        <v>1.0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13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17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13</v>
      </c>
      <c r="X282" s="39"/>
      <c r="Y282" s="43" t="s">
        <v>210</v>
      </c>
      <c r="Z282" s="53">
        <f>Z276+Z281</f>
        <v>13</v>
      </c>
      <c r="AB282" s="39"/>
      <c r="AC282" s="43" t="s">
        <v>210</v>
      </c>
      <c r="AD282" s="53">
        <f>AD276+AD281</f>
        <v>13</v>
      </c>
      <c r="AF282" s="39"/>
      <c r="AG282" s="43" t="s">
        <v>210</v>
      </c>
      <c r="AH282" s="53">
        <f>AH276+AH281</f>
        <v>15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10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12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10</v>
      </c>
      <c r="X283" s="39"/>
      <c r="Y283" s="43" t="s">
        <v>211</v>
      </c>
      <c r="Z283" s="53">
        <f>Z275-Z277</f>
        <v>10</v>
      </c>
      <c r="AB283" s="39"/>
      <c r="AC283" s="43" t="s">
        <v>211</v>
      </c>
      <c r="AD283" s="53">
        <f>AD275-AD277</f>
        <v>10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0.2109482122</v>
      </c>
      <c r="D284" s="39"/>
      <c r="E284" s="54" t="s">
        <v>212</v>
      </c>
      <c r="F284" s="53">
        <f>((ABS(F283)-1)/F274)*1/5</f>
        <v>0.5074711023</v>
      </c>
      <c r="H284" s="39"/>
      <c r="I284" s="54" t="s">
        <v>212</v>
      </c>
      <c r="J284" s="53">
        <f>((ABS(J283)-1)/J274)*1/5</f>
        <v>0.5577244841</v>
      </c>
      <c r="L284" s="39"/>
      <c r="M284" s="54" t="s">
        <v>212</v>
      </c>
      <c r="N284" s="53">
        <f>((ABS(N283)-1)/N274)*1/5</f>
        <v>0.4135338346</v>
      </c>
      <c r="P284" s="39"/>
      <c r="Q284" s="54" t="s">
        <v>212</v>
      </c>
      <c r="R284" s="53">
        <f>((ABS(R283)-1)/R274)*1/5</f>
        <v>0.4909180167</v>
      </c>
      <c r="T284" s="39"/>
      <c r="U284" s="54" t="s">
        <v>212</v>
      </c>
      <c r="V284" s="53">
        <f>((ABS(V283)-1)/V274)*1/5</f>
        <v>0.5701615458</v>
      </c>
      <c r="X284" s="39"/>
      <c r="Y284" s="54" t="s">
        <v>212</v>
      </c>
      <c r="Z284" s="53">
        <f>((ABS(Z283)-1)/Z274)*1/5</f>
        <v>0.1995344197</v>
      </c>
      <c r="AB284" s="39"/>
      <c r="AC284" s="54" t="s">
        <v>212</v>
      </c>
      <c r="AD284" s="53">
        <f>((ABS(AD283)-1)/AD274)*1/5</f>
        <v>0.4275534442</v>
      </c>
      <c r="AF284" s="39"/>
      <c r="AG284" s="54" t="s">
        <v>212</v>
      </c>
      <c r="AH284" s="53">
        <f>((ABS(AH283)-1)/AH274)*1/5</f>
        <v>0.3431120261</v>
      </c>
      <c r="AJ284" s="39"/>
    </row>
    <row r="285">
      <c r="A285" s="54" t="s">
        <v>213</v>
      </c>
      <c r="B285" s="53">
        <f>((ABS(B283)-1)/B274)*1/5*60</f>
        <v>12.65689273</v>
      </c>
      <c r="D285" s="39"/>
      <c r="E285" s="54" t="s">
        <v>213</v>
      </c>
      <c r="F285" s="53">
        <f>((ABS(F283)-1)/F274)*1/5*60</f>
        <v>30.44826614</v>
      </c>
      <c r="H285" s="39"/>
      <c r="I285" s="54" t="s">
        <v>213</v>
      </c>
      <c r="J285" s="53">
        <f>((ABS(J283)-1)/J274)*1/5*60</f>
        <v>33.46346905</v>
      </c>
      <c r="L285" s="39"/>
      <c r="M285" s="54" t="s">
        <v>213</v>
      </c>
      <c r="N285" s="53">
        <f>((ABS(N283)-1)/N274)*1/5*60</f>
        <v>24.81203008</v>
      </c>
      <c r="P285" s="39"/>
      <c r="Q285" s="54" t="s">
        <v>213</v>
      </c>
      <c r="R285" s="53">
        <f>((ABS(R283)-1)/R274)*1/5*60</f>
        <v>29.455081</v>
      </c>
      <c r="T285" s="39"/>
      <c r="U285" s="54" t="s">
        <v>213</v>
      </c>
      <c r="V285" s="53">
        <f>((ABS(V283)-1)/V274)*1/5*60</f>
        <v>34.20969275</v>
      </c>
      <c r="X285" s="39"/>
      <c r="Y285" s="54" t="s">
        <v>213</v>
      </c>
      <c r="Z285" s="53">
        <f>((ABS(Z283)-1)/Z274)*1/5*60</f>
        <v>11.97206518</v>
      </c>
      <c r="AB285" s="39"/>
      <c r="AC285" s="54" t="s">
        <v>213</v>
      </c>
      <c r="AD285" s="53">
        <f>((ABS(AD283)-1)/AD274)*1/5*60</f>
        <v>25.65320665</v>
      </c>
      <c r="AF285" s="39"/>
      <c r="AG285" s="54" t="s">
        <v>213</v>
      </c>
      <c r="AH285" s="53">
        <f>((ABS(AH283)-1)/AH274)*1/5*60</f>
        <v>20.58672156</v>
      </c>
      <c r="AJ285" s="39"/>
    </row>
    <row r="286">
      <c r="A286" s="54" t="s">
        <v>214</v>
      </c>
      <c r="B286" s="53">
        <f>B284*(1-B295)</f>
        <v>0.2109482122</v>
      </c>
      <c r="D286" s="39"/>
      <c r="E286" s="54" t="s">
        <v>214</v>
      </c>
      <c r="F286" s="53">
        <f>F284*(1-F295)</f>
        <v>0.4651818438</v>
      </c>
      <c r="H286" s="39"/>
      <c r="I286" s="54" t="s">
        <v>214</v>
      </c>
      <c r="J286" s="53">
        <f>J284*(1-J295)</f>
        <v>0.5577244841</v>
      </c>
      <c r="L286" s="39"/>
      <c r="M286" s="54" t="s">
        <v>214</v>
      </c>
      <c r="N286" s="53">
        <f>N284*(1-N295)</f>
        <v>0.3839957035</v>
      </c>
      <c r="P286" s="39"/>
      <c r="Q286" s="54" t="s">
        <v>214</v>
      </c>
      <c r="R286" s="53">
        <f>R284*(1-R295)</f>
        <v>0.4909180167</v>
      </c>
      <c r="T286" s="39"/>
      <c r="U286" s="54" t="s">
        <v>214</v>
      </c>
      <c r="V286" s="53">
        <f>V284*(1-V295)</f>
        <v>0.5226480836</v>
      </c>
      <c r="X286" s="39"/>
      <c r="Y286" s="54" t="s">
        <v>214</v>
      </c>
      <c r="Z286" s="53">
        <f>Z284*(1-Z295)</f>
        <v>0.1829065514</v>
      </c>
      <c r="AB286" s="39"/>
      <c r="AC286" s="54" t="s">
        <v>214</v>
      </c>
      <c r="AD286" s="53">
        <f>AD284*(1-AD295)</f>
        <v>0.3919239905</v>
      </c>
      <c r="AF286" s="39"/>
      <c r="AG286" s="54" t="s">
        <v>214</v>
      </c>
      <c r="AH286" s="53">
        <f>AH284*(1-AH295)</f>
        <v>0.3167187933</v>
      </c>
      <c r="AJ286" s="39"/>
    </row>
    <row r="287">
      <c r="A287" s="54" t="s">
        <v>215</v>
      </c>
      <c r="B287" s="53">
        <f>B285*(1-B295)</f>
        <v>12.65689273</v>
      </c>
      <c r="D287" s="39"/>
      <c r="E287" s="54" t="s">
        <v>215</v>
      </c>
      <c r="F287" s="53">
        <f>F285*(1-F295)</f>
        <v>27.91091063</v>
      </c>
      <c r="H287" s="39"/>
      <c r="I287" s="54" t="s">
        <v>215</v>
      </c>
      <c r="J287" s="53">
        <f>J285*(1-J295)</f>
        <v>33.46346905</v>
      </c>
      <c r="L287" s="39"/>
      <c r="M287" s="54" t="s">
        <v>215</v>
      </c>
      <c r="N287" s="53">
        <f>N285*(1-N295)</f>
        <v>23.03974221</v>
      </c>
      <c r="P287" s="39"/>
      <c r="Q287" s="54" t="s">
        <v>215</v>
      </c>
      <c r="R287" s="53">
        <f>R285*(1-R295)</f>
        <v>29.455081</v>
      </c>
      <c r="T287" s="39"/>
      <c r="U287" s="54" t="s">
        <v>215</v>
      </c>
      <c r="V287" s="53">
        <f>V285*(1-V295)</f>
        <v>31.35888502</v>
      </c>
      <c r="X287" s="39"/>
      <c r="Y287" s="54" t="s">
        <v>215</v>
      </c>
      <c r="Z287" s="53">
        <f>Z285*(1-Z295)</f>
        <v>10.97439308</v>
      </c>
      <c r="AB287" s="39"/>
      <c r="AC287" s="54" t="s">
        <v>215</v>
      </c>
      <c r="AD287" s="53">
        <f>AD285*(1-AD295)</f>
        <v>23.51543943</v>
      </c>
      <c r="AF287" s="39"/>
      <c r="AG287" s="54" t="s">
        <v>215</v>
      </c>
      <c r="AH287" s="53">
        <f>AH285*(1-AH295)</f>
        <v>19.0031276</v>
      </c>
      <c r="AJ287" s="39"/>
    </row>
    <row r="288">
      <c r="A288" s="54" t="s">
        <v>216</v>
      </c>
      <c r="B288" s="53">
        <f>(ABS(B283)-1)/B274</f>
        <v>1.054741061</v>
      </c>
      <c r="D288" s="39"/>
      <c r="E288" s="54" t="s">
        <v>216</v>
      </c>
      <c r="F288" s="53">
        <f>(ABS(F283)-1)/F274</f>
        <v>2.537355512</v>
      </c>
      <c r="H288" s="39"/>
      <c r="I288" s="54" t="s">
        <v>216</v>
      </c>
      <c r="J288" s="53">
        <f>(ABS(J283)-1)/J274</f>
        <v>2.788622421</v>
      </c>
      <c r="L288" s="39"/>
      <c r="M288" s="54" t="s">
        <v>216</v>
      </c>
      <c r="N288" s="53">
        <f>(ABS(N283)-1)/N274</f>
        <v>2.067669173</v>
      </c>
      <c r="P288" s="39"/>
      <c r="Q288" s="54" t="s">
        <v>216</v>
      </c>
      <c r="R288" s="53">
        <f>(ABS(R283)-1)/R274</f>
        <v>2.454590083</v>
      </c>
      <c r="T288" s="39"/>
      <c r="U288" s="54" t="s">
        <v>216</v>
      </c>
      <c r="V288" s="53">
        <f>(ABS(V283)-1)/V274</f>
        <v>2.850807729</v>
      </c>
      <c r="X288" s="39"/>
      <c r="Y288" s="54" t="s">
        <v>216</v>
      </c>
      <c r="Z288" s="53">
        <f>(ABS(Z283)-1)/Z274</f>
        <v>0.9976720984</v>
      </c>
      <c r="AB288" s="39"/>
      <c r="AC288" s="54" t="s">
        <v>216</v>
      </c>
      <c r="AD288" s="53">
        <f>(ABS(AD283)-1)/AD274</f>
        <v>2.137767221</v>
      </c>
      <c r="AF288" s="39"/>
      <c r="AG288" s="54" t="s">
        <v>216</v>
      </c>
      <c r="AH288" s="53">
        <f>(ABS(AH283)-1)/AH274</f>
        <v>1.71556013</v>
      </c>
      <c r="AJ288" s="39"/>
    </row>
    <row r="289">
      <c r="A289" s="54" t="s">
        <v>217</v>
      </c>
      <c r="B289" s="53">
        <f>(ABS(B276)-1)/B274</f>
        <v>1.054741061</v>
      </c>
      <c r="D289" s="39"/>
      <c r="E289" s="54" t="s">
        <v>217</v>
      </c>
      <c r="F289" s="53">
        <f>(ABS(F276)-1)/F274</f>
        <v>3.101212292</v>
      </c>
      <c r="H289" s="39"/>
      <c r="I289" s="54" t="s">
        <v>217</v>
      </c>
      <c r="J289" s="53">
        <f>(ABS(J276)-1)/J274</f>
        <v>2.788622421</v>
      </c>
      <c r="L289" s="39"/>
      <c r="M289" s="54" t="s">
        <v>217</v>
      </c>
      <c r="N289" s="53">
        <f>(ABS(N276)-1)/N274</f>
        <v>2.819548872</v>
      </c>
      <c r="P289" s="39"/>
      <c r="Q289" s="54" t="s">
        <v>217</v>
      </c>
      <c r="R289" s="53">
        <f>(ABS(R276)-1)/R274</f>
        <v>2.454590083</v>
      </c>
      <c r="T289" s="39"/>
      <c r="U289" s="54" t="s">
        <v>217</v>
      </c>
      <c r="V289" s="53">
        <f>(ABS(V276)-1)/V274</f>
        <v>3.484320557</v>
      </c>
      <c r="X289" s="39"/>
      <c r="Y289" s="54" t="s">
        <v>217</v>
      </c>
      <c r="Z289" s="53">
        <f>(ABS(Z276)-1)/Z274</f>
        <v>1.219377009</v>
      </c>
      <c r="AB289" s="39"/>
      <c r="AC289" s="54" t="s">
        <v>217</v>
      </c>
      <c r="AD289" s="53">
        <f>(ABS(AD276)-1)/AD274</f>
        <v>2.612826603</v>
      </c>
      <c r="AF289" s="39"/>
      <c r="AG289" s="54" t="s">
        <v>217</v>
      </c>
      <c r="AH289" s="53">
        <f>(ABS(AH276)-1)/AH274</f>
        <v>2.230228169</v>
      </c>
      <c r="AJ289" s="39"/>
    </row>
    <row r="290">
      <c r="A290" s="6" t="s">
        <v>218</v>
      </c>
      <c r="B290" s="53">
        <f>(ABS(B282)-1)/B274</f>
        <v>1.160215167</v>
      </c>
      <c r="D290" s="39"/>
      <c r="E290" s="6" t="s">
        <v>218</v>
      </c>
      <c r="F290" s="53">
        <f>(ABS(F282)-1)/F274</f>
        <v>3.383140682</v>
      </c>
      <c r="H290" s="39"/>
      <c r="I290" s="6" t="s">
        <v>218</v>
      </c>
      <c r="J290" s="53">
        <f>(ABS(J282)-1)/J274</f>
        <v>3.067484663</v>
      </c>
      <c r="L290" s="39"/>
      <c r="M290" s="6" t="s">
        <v>218</v>
      </c>
      <c r="N290" s="53">
        <f>(ABS(N282)-1)/N274</f>
        <v>3.007518797</v>
      </c>
      <c r="P290" s="39"/>
      <c r="Q290" s="6" t="s">
        <v>218</v>
      </c>
      <c r="R290" s="53">
        <f>(ABS(R282)-1)/R274</f>
        <v>2.700049092</v>
      </c>
      <c r="T290" s="39"/>
      <c r="U290" s="6" t="s">
        <v>218</v>
      </c>
      <c r="V290" s="53">
        <f>(ABS(V282)-1)/V274</f>
        <v>3.801076972</v>
      </c>
      <c r="X290" s="39"/>
      <c r="Y290" s="6" t="s">
        <v>218</v>
      </c>
      <c r="Z290" s="53">
        <f>(ABS(Z282)-1)/Z274</f>
        <v>1.330229465</v>
      </c>
      <c r="AB290" s="39"/>
      <c r="AC290" s="6" t="s">
        <v>218</v>
      </c>
      <c r="AD290" s="53">
        <f>(ABS(AD282)-1)/AD274</f>
        <v>2.850356295</v>
      </c>
      <c r="AF290" s="39"/>
      <c r="AG290" s="6" t="s">
        <v>218</v>
      </c>
      <c r="AH290" s="53">
        <f>(ABS(AH282)-1)/AH274</f>
        <v>2.401784183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1.2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1.333333333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1.2</v>
      </c>
      <c r="X291" s="39"/>
      <c r="Y291" s="6" t="s">
        <v>219</v>
      </c>
      <c r="Z291" s="53">
        <f>ABS(Z276)/ABS(Z283)</f>
        <v>1.2</v>
      </c>
      <c r="AB291" s="39"/>
      <c r="AC291" s="6" t="s">
        <v>219</v>
      </c>
      <c r="AD291" s="53">
        <f>ABS(AD276)/ABS(AD283)</f>
        <v>1.2</v>
      </c>
      <c r="AF291" s="39"/>
      <c r="AG291" s="6" t="s">
        <v>219</v>
      </c>
      <c r="AH291" s="53">
        <f>ABS(AH276)/ABS(AH283)</f>
        <v>1.272727273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1.3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1.416666667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1.3</v>
      </c>
      <c r="X292" s="39"/>
      <c r="Y292" s="6" t="s">
        <v>220</v>
      </c>
      <c r="Z292" s="53">
        <f>ABS(Z282)/ABS(Z283)</f>
        <v>1.3</v>
      </c>
      <c r="AB292" s="39"/>
      <c r="AC292" s="6" t="s">
        <v>220</v>
      </c>
      <c r="AD292" s="53">
        <f>ABS(AD282)/ABS(AD283)</f>
        <v>1.3</v>
      </c>
      <c r="AF292" s="39"/>
      <c r="AG292" s="6" t="s">
        <v>220</v>
      </c>
      <c r="AH292" s="53">
        <f>ABS(AH282)/ABS(AH283)</f>
        <v>1.363636364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0.09090909091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0.08333333333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0.09090909091</v>
      </c>
      <c r="X293" s="39"/>
      <c r="Y293" s="6" t="s">
        <v>221</v>
      </c>
      <c r="Z293" s="53">
        <f>Z280/MAX(ABS(Z278),ABS(Z283))</f>
        <v>0.09090909091</v>
      </c>
      <c r="AB293" s="39"/>
      <c r="AC293" s="6" t="s">
        <v>221</v>
      </c>
      <c r="AD293" s="53">
        <f>AD280/MAX(ABS(AD278),ABS(AD283))</f>
        <v>0.09090909091</v>
      </c>
      <c r="AF293" s="39"/>
      <c r="AG293" s="6" t="s">
        <v>221</v>
      </c>
      <c r="AH293" s="53">
        <f>AH280/MAX(ABS(AH278),ABS(AH283))</f>
        <v>0.09090909091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0.1428571429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0.07692307692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0.08333333333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0.07142857143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0.08333333333</v>
      </c>
      <c r="X295" s="39"/>
      <c r="Y295" s="54" t="s">
        <v>223</v>
      </c>
      <c r="Z295" s="53">
        <f>Z280/(Z278+Z280+Z279)</f>
        <v>0.08333333333</v>
      </c>
      <c r="AB295" s="39"/>
      <c r="AC295" s="54" t="s">
        <v>223</v>
      </c>
      <c r="AD295" s="53">
        <f>AD280/(AD278+AD280+AD279)</f>
        <v>0.08333333333</v>
      </c>
      <c r="AF295" s="39"/>
      <c r="AG295" s="54" t="s">
        <v>223</v>
      </c>
      <c r="AH295" s="53">
        <f>AH280/(AH278+AH280+AH279)</f>
        <v>0.07692307692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0.2142857143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0.08333333333</v>
      </c>
      <c r="X296" s="39"/>
      <c r="Y296" s="54" t="s">
        <v>224</v>
      </c>
      <c r="Z296" s="53">
        <f>(Z279+Z280)/(Z278+Z279+Z280)</f>
        <v>0.08333333333</v>
      </c>
      <c r="AB296" s="39"/>
      <c r="AC296" s="54" t="s">
        <v>224</v>
      </c>
      <c r="AD296" s="53">
        <f>(AD279+AD280)/(AD278+AD279+AD280)</f>
        <v>0.08333333333</v>
      </c>
      <c r="AF296" s="39"/>
      <c r="AG296" s="54" t="s">
        <v>224</v>
      </c>
      <c r="AH296" s="53">
        <f>(AH279+AH280)/(AH278+AH279+AH280)</f>
        <v>0.1538461538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>
        <f>ABS(N279)/ABS(N277)</f>
        <v>1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>
        <f>ABS(AH279)/ABS(AH277)</f>
        <v>1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>
        <f>F279/(F279+F280)</f>
        <v>0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>
        <f>N279/(N279+N280)</f>
        <v>0.6666666667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>
        <f>V279/(V279+V280)</f>
        <v>0</v>
      </c>
      <c r="X298" s="39"/>
      <c r="Y298" s="54" t="s">
        <v>226</v>
      </c>
      <c r="Z298" s="55">
        <f>Z279/(Z279+Z280)</f>
        <v>0</v>
      </c>
      <c r="AB298" s="39"/>
      <c r="AC298" s="54" t="s">
        <v>226</v>
      </c>
      <c r="AD298" s="55">
        <f>AD279/(AD279+AD280)</f>
        <v>0</v>
      </c>
      <c r="AF298" s="39"/>
      <c r="AG298" s="54" t="s">
        <v>226</v>
      </c>
      <c r="AH298" s="55">
        <f>AH279/(AH279+AH280)</f>
        <v>0.5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0.9166666667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0.6875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0.9166666667</v>
      </c>
      <c r="X299" s="39"/>
      <c r="Y299" s="54" t="s">
        <v>227</v>
      </c>
      <c r="Z299" s="53">
        <f>Z278/(Z277+Z278+Z279+Z280)</f>
        <v>0.9166666667</v>
      </c>
      <c r="AB299" s="39"/>
      <c r="AC299" s="54" t="s">
        <v>227</v>
      </c>
      <c r="AD299" s="53">
        <f>AD278/(AD277+AD278+AD279+AD280)</f>
        <v>0.9166666667</v>
      </c>
      <c r="AF299" s="39"/>
      <c r="AG299" s="54" t="s">
        <v>227</v>
      </c>
      <c r="AH299" s="53">
        <f>AH278/(AH277+AH278+AH279+AH280)</f>
        <v>0.7857142857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0.08333333333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0.3125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0.08333333333</v>
      </c>
      <c r="X300" s="39"/>
      <c r="Y300" s="54" t="s">
        <v>228</v>
      </c>
      <c r="Z300" s="53">
        <f>(Z280+Z279+Z277)/(Z278+Z280+Z279+Z277)</f>
        <v>0.08333333333</v>
      </c>
      <c r="AB300" s="39"/>
      <c r="AC300" s="54" t="s">
        <v>228</v>
      </c>
      <c r="AD300" s="53">
        <f>(AD280+AD279+AD277)/(AD278+AD280+AD279+AD277)</f>
        <v>0.08333333333</v>
      </c>
      <c r="AF300" s="39"/>
      <c r="AG300" s="54" t="s">
        <v>228</v>
      </c>
      <c r="AH300" s="53">
        <f>(AH280+AH279+AH277)/(AH278+AH280+AH279+AH277)</f>
        <v>0.2142857143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0.3636363636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0.1818181818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  <row r="1005">
      <c r="D1005" s="39"/>
      <c r="H1005" s="39"/>
      <c r="L1005" s="39"/>
      <c r="P1005" s="39"/>
      <c r="T1005" s="39"/>
      <c r="X1005" s="39"/>
      <c r="AB1005" s="39"/>
      <c r="AF1005" s="39"/>
      <c r="AJ1005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13.63"/>
    <col customWidth="1" min="26" max="26" width="10.75"/>
    <col customWidth="1" min="27" max="27" width="23.25"/>
    <col customWidth="1" min="35" max="35" width="23.25"/>
  </cols>
  <sheetData>
    <row r="1">
      <c r="A1" s="3" t="s">
        <v>1130</v>
      </c>
      <c r="E1" s="3" t="s">
        <v>1272</v>
      </c>
      <c r="H1" s="4"/>
      <c r="I1" s="3" t="s">
        <v>1273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3" t="s">
        <v>24</v>
      </c>
      <c r="B3" s="11">
        <v>1133.0</v>
      </c>
      <c r="C3" s="12" t="s">
        <v>1274</v>
      </c>
      <c r="D3" s="11">
        <v>1.630055761799E12</v>
      </c>
      <c r="E3" s="13" t="s">
        <v>24</v>
      </c>
      <c r="F3" s="11">
        <v>1272.0</v>
      </c>
      <c r="G3" s="12" t="s">
        <v>1275</v>
      </c>
      <c r="H3" s="11">
        <v>1.63005622699E12</v>
      </c>
      <c r="I3" s="13" t="s">
        <v>24</v>
      </c>
      <c r="J3" s="11">
        <v>1216.0</v>
      </c>
      <c r="K3" s="12" t="s">
        <v>1276</v>
      </c>
      <c r="L3" s="11">
        <v>1.63005666039E12</v>
      </c>
      <c r="M3" s="13" t="s">
        <v>24</v>
      </c>
      <c r="N3" s="11">
        <v>1449.0</v>
      </c>
      <c r="O3" s="12" t="s">
        <v>1277</v>
      </c>
      <c r="P3" s="11">
        <v>1.630061523549E12</v>
      </c>
      <c r="Q3" s="13" t="s">
        <v>24</v>
      </c>
      <c r="R3" s="11">
        <v>1093.0</v>
      </c>
      <c r="S3" s="12" t="s">
        <v>1278</v>
      </c>
      <c r="T3" s="11">
        <v>1.630062116584E12</v>
      </c>
      <c r="U3" s="13" t="s">
        <v>24</v>
      </c>
      <c r="V3" s="11">
        <v>1267.0</v>
      </c>
      <c r="W3" s="12" t="s">
        <v>1279</v>
      </c>
      <c r="X3" s="11">
        <v>1.63006277143E12</v>
      </c>
      <c r="Y3" s="13" t="s">
        <v>24</v>
      </c>
      <c r="Z3" s="11">
        <v>1347.0</v>
      </c>
      <c r="AA3" s="12" t="s">
        <v>1280</v>
      </c>
      <c r="AB3" s="11">
        <v>1.63006722534E12</v>
      </c>
      <c r="AC3" s="14" t="s">
        <v>24</v>
      </c>
      <c r="AD3" s="15">
        <v>1300.0</v>
      </c>
      <c r="AE3" s="16" t="s">
        <v>1281</v>
      </c>
      <c r="AF3" s="17">
        <v>1.630068190515E12</v>
      </c>
      <c r="AG3" s="13" t="s">
        <v>24</v>
      </c>
      <c r="AH3" s="11">
        <v>1503.0</v>
      </c>
      <c r="AI3" s="12" t="s">
        <v>1282</v>
      </c>
      <c r="AJ3" s="11">
        <v>1.63006895367E12</v>
      </c>
    </row>
    <row r="4">
      <c r="A4" s="13" t="s">
        <v>22</v>
      </c>
      <c r="B4" s="11">
        <v>40.0</v>
      </c>
      <c r="C4" s="12" t="s">
        <v>1274</v>
      </c>
      <c r="D4" s="11">
        <v>1.630055761867E12</v>
      </c>
      <c r="E4" s="13" t="s">
        <v>22</v>
      </c>
      <c r="F4" s="11">
        <v>45.0</v>
      </c>
      <c r="G4" s="12" t="s">
        <v>1283</v>
      </c>
      <c r="H4" s="11">
        <v>1.630056227081E12</v>
      </c>
      <c r="I4" s="13" t="s">
        <v>22</v>
      </c>
      <c r="J4" s="11">
        <v>54.0</v>
      </c>
      <c r="K4" s="12" t="s">
        <v>1276</v>
      </c>
      <c r="L4" s="11">
        <v>1.630056660451E12</v>
      </c>
      <c r="M4" s="13" t="s">
        <v>22</v>
      </c>
      <c r="N4" s="11">
        <v>38.0</v>
      </c>
      <c r="O4" s="12" t="s">
        <v>1277</v>
      </c>
      <c r="P4" s="11">
        <v>1.630061523606E12</v>
      </c>
      <c r="Q4" s="13" t="s">
        <v>22</v>
      </c>
      <c r="R4" s="11">
        <v>53.0</v>
      </c>
      <c r="S4" s="12" t="s">
        <v>1278</v>
      </c>
      <c r="T4" s="11">
        <v>1.630062116639E12</v>
      </c>
      <c r="U4" s="13" t="s">
        <v>22</v>
      </c>
      <c r="V4" s="11">
        <v>55.0</v>
      </c>
      <c r="W4" s="12" t="s">
        <v>1279</v>
      </c>
      <c r="X4" s="11">
        <v>1.630062771506E12</v>
      </c>
      <c r="Y4" s="13" t="s">
        <v>22</v>
      </c>
      <c r="Z4" s="11">
        <v>39.0</v>
      </c>
      <c r="AA4" s="12" t="s">
        <v>1280</v>
      </c>
      <c r="AB4" s="11">
        <v>1.630067225398E12</v>
      </c>
      <c r="AC4" s="19" t="s">
        <v>22</v>
      </c>
      <c r="AD4" s="11">
        <v>42.0</v>
      </c>
      <c r="AE4" s="12" t="s">
        <v>1281</v>
      </c>
      <c r="AF4" s="20">
        <v>1.630068190588E12</v>
      </c>
      <c r="AG4" s="13" t="s">
        <v>22</v>
      </c>
      <c r="AH4" s="11">
        <v>52.0</v>
      </c>
      <c r="AI4" s="12" t="s">
        <v>1282</v>
      </c>
      <c r="AJ4" s="11">
        <v>1.630068953728E12</v>
      </c>
    </row>
    <row r="5">
      <c r="A5" s="13" t="s">
        <v>24</v>
      </c>
      <c r="B5" s="11">
        <v>143.0</v>
      </c>
      <c r="C5" s="12" t="s">
        <v>1274</v>
      </c>
      <c r="D5" s="11">
        <v>1.630055761987E12</v>
      </c>
      <c r="E5" s="13" t="s">
        <v>24</v>
      </c>
      <c r="F5" s="11">
        <v>142.0</v>
      </c>
      <c r="G5" s="12" t="s">
        <v>1283</v>
      </c>
      <c r="H5" s="11">
        <v>1.630056227171E12</v>
      </c>
      <c r="I5" s="13" t="s">
        <v>24</v>
      </c>
      <c r="J5" s="11">
        <v>153.0</v>
      </c>
      <c r="K5" s="12" t="s">
        <v>1276</v>
      </c>
      <c r="L5" s="11">
        <v>1.630056660581E12</v>
      </c>
      <c r="M5" s="13" t="s">
        <v>24</v>
      </c>
      <c r="N5" s="11">
        <v>155.0</v>
      </c>
      <c r="O5" s="12" t="s">
        <v>1277</v>
      </c>
      <c r="P5" s="11">
        <v>1.630061523742E12</v>
      </c>
      <c r="Q5" s="13" t="s">
        <v>24</v>
      </c>
      <c r="R5" s="11">
        <v>136.0</v>
      </c>
      <c r="S5" s="12" t="s">
        <v>1278</v>
      </c>
      <c r="T5" s="11">
        <v>1.630062116774E12</v>
      </c>
      <c r="U5" s="13" t="s">
        <v>24</v>
      </c>
      <c r="V5" s="11">
        <v>137.0</v>
      </c>
      <c r="W5" s="12" t="s">
        <v>1279</v>
      </c>
      <c r="X5" s="11">
        <v>1.630062771609E12</v>
      </c>
      <c r="Y5" s="13" t="s">
        <v>24</v>
      </c>
      <c r="Z5" s="11">
        <v>142.0</v>
      </c>
      <c r="AA5" s="12" t="s">
        <v>1280</v>
      </c>
      <c r="AB5" s="11">
        <v>1.630067225517E12</v>
      </c>
      <c r="AC5" s="19" t="s">
        <v>24</v>
      </c>
      <c r="AD5" s="11">
        <v>171.0</v>
      </c>
      <c r="AE5" s="12" t="s">
        <v>1281</v>
      </c>
      <c r="AF5" s="20">
        <v>1.630068190724E12</v>
      </c>
      <c r="AG5" s="13" t="s">
        <v>24</v>
      </c>
      <c r="AH5" s="11">
        <v>153.0</v>
      </c>
      <c r="AI5" s="12" t="s">
        <v>1282</v>
      </c>
      <c r="AJ5" s="11">
        <v>1.630068953864E12</v>
      </c>
    </row>
    <row r="6">
      <c r="A6" s="13" t="s">
        <v>22</v>
      </c>
      <c r="B6" s="11">
        <v>56.0</v>
      </c>
      <c r="C6" s="12" t="s">
        <v>1284</v>
      </c>
      <c r="D6" s="11">
        <v>1.630055762064E12</v>
      </c>
      <c r="E6" s="13" t="s">
        <v>22</v>
      </c>
      <c r="F6" s="11">
        <v>47.0</v>
      </c>
      <c r="G6" s="12" t="s">
        <v>1283</v>
      </c>
      <c r="H6" s="11">
        <v>1.630056227227E12</v>
      </c>
      <c r="I6" s="13" t="s">
        <v>22</v>
      </c>
      <c r="J6" s="11">
        <v>54.0</v>
      </c>
      <c r="K6" s="12" t="s">
        <v>1276</v>
      </c>
      <c r="L6" s="11">
        <v>1.630056660643E12</v>
      </c>
      <c r="M6" s="13" t="s">
        <v>22</v>
      </c>
      <c r="N6" s="11">
        <v>51.0</v>
      </c>
      <c r="O6" s="12" t="s">
        <v>1277</v>
      </c>
      <c r="P6" s="11">
        <v>1.630061523801E12</v>
      </c>
      <c r="Q6" s="13" t="s">
        <v>22</v>
      </c>
      <c r="R6" s="11">
        <v>54.0</v>
      </c>
      <c r="S6" s="12" t="s">
        <v>1278</v>
      </c>
      <c r="T6" s="11">
        <v>1.630062116832E12</v>
      </c>
      <c r="U6" s="13" t="s">
        <v>22</v>
      </c>
      <c r="V6" s="11">
        <v>50.0</v>
      </c>
      <c r="W6" s="12" t="s">
        <v>1279</v>
      </c>
      <c r="X6" s="11">
        <v>1.630062771665E12</v>
      </c>
      <c r="Y6" s="13" t="s">
        <v>22</v>
      </c>
      <c r="Z6" s="11">
        <v>49.0</v>
      </c>
      <c r="AA6" s="12" t="s">
        <v>1280</v>
      </c>
      <c r="AB6" s="11">
        <v>1.63006722557E12</v>
      </c>
      <c r="AC6" s="19" t="s">
        <v>22</v>
      </c>
      <c r="AD6" s="11">
        <v>51.0</v>
      </c>
      <c r="AE6" s="12" t="s">
        <v>1281</v>
      </c>
      <c r="AF6" s="20">
        <v>1.63006819078E12</v>
      </c>
      <c r="AG6" s="13" t="s">
        <v>22</v>
      </c>
      <c r="AH6" s="11">
        <v>49.0</v>
      </c>
      <c r="AI6" s="12" t="s">
        <v>1282</v>
      </c>
      <c r="AJ6" s="11">
        <v>1.630068953921E12</v>
      </c>
    </row>
    <row r="7">
      <c r="A7" s="13" t="s">
        <v>22</v>
      </c>
      <c r="B7" s="11">
        <v>125.0</v>
      </c>
      <c r="C7" s="12" t="s">
        <v>1284</v>
      </c>
      <c r="D7" s="11">
        <v>1.630055762169E12</v>
      </c>
      <c r="E7" s="13" t="s">
        <v>22</v>
      </c>
      <c r="F7" s="11">
        <v>152.0</v>
      </c>
      <c r="G7" s="12" t="s">
        <v>1283</v>
      </c>
      <c r="H7" s="11">
        <v>1.63005622737E12</v>
      </c>
      <c r="I7" s="13" t="s">
        <v>22</v>
      </c>
      <c r="J7" s="11">
        <v>117.0</v>
      </c>
      <c r="K7" s="12" t="s">
        <v>1276</v>
      </c>
      <c r="L7" s="11">
        <v>1.630056660757E12</v>
      </c>
      <c r="M7" s="13" t="s">
        <v>22</v>
      </c>
      <c r="N7" s="11">
        <v>140.0</v>
      </c>
      <c r="O7" s="12" t="s">
        <v>1277</v>
      </c>
      <c r="P7" s="11">
        <v>1.63006152394E12</v>
      </c>
      <c r="Q7" s="13" t="s">
        <v>22</v>
      </c>
      <c r="R7" s="11">
        <v>123.0</v>
      </c>
      <c r="S7" s="12" t="s">
        <v>1278</v>
      </c>
      <c r="T7" s="11">
        <v>1.630062116929E12</v>
      </c>
      <c r="U7" s="13" t="s">
        <v>22</v>
      </c>
      <c r="V7" s="11">
        <v>129.0</v>
      </c>
      <c r="W7" s="12" t="s">
        <v>1279</v>
      </c>
      <c r="X7" s="11">
        <v>1.630062771795E12</v>
      </c>
      <c r="Y7" s="13" t="s">
        <v>22</v>
      </c>
      <c r="Z7" s="11">
        <v>133.0</v>
      </c>
      <c r="AA7" s="12" t="s">
        <v>1280</v>
      </c>
      <c r="AB7" s="11">
        <v>1.630067225705E12</v>
      </c>
      <c r="AC7" s="19" t="s">
        <v>22</v>
      </c>
      <c r="AD7" s="11">
        <v>133.0</v>
      </c>
      <c r="AE7" s="12" t="s">
        <v>1281</v>
      </c>
      <c r="AF7" s="20">
        <v>1.630068190912E12</v>
      </c>
      <c r="AG7" s="13" t="s">
        <v>22</v>
      </c>
      <c r="AH7" s="11">
        <v>430.0</v>
      </c>
      <c r="AI7" s="12" t="s">
        <v>1285</v>
      </c>
      <c r="AJ7" s="11">
        <v>1.630068954348E12</v>
      </c>
    </row>
    <row r="8">
      <c r="A8" s="13" t="s">
        <v>22</v>
      </c>
      <c r="B8" s="11">
        <v>176.0</v>
      </c>
      <c r="C8" s="12" t="s">
        <v>1284</v>
      </c>
      <c r="D8" s="11">
        <v>1.630055762337E12</v>
      </c>
      <c r="E8" s="13" t="s">
        <v>22</v>
      </c>
      <c r="F8" s="11">
        <v>114.0</v>
      </c>
      <c r="G8" s="12" t="s">
        <v>1283</v>
      </c>
      <c r="H8" s="11">
        <v>1.630056227493E12</v>
      </c>
      <c r="I8" s="13" t="s">
        <v>22</v>
      </c>
      <c r="J8" s="11">
        <v>157.0</v>
      </c>
      <c r="K8" s="12" t="s">
        <v>1276</v>
      </c>
      <c r="L8" s="11">
        <v>1.63005666091E12</v>
      </c>
      <c r="M8" s="13" t="s">
        <v>22</v>
      </c>
      <c r="N8" s="11">
        <v>155.0</v>
      </c>
      <c r="O8" s="12" t="s">
        <v>1286</v>
      </c>
      <c r="P8" s="11">
        <v>1.630061524094E12</v>
      </c>
      <c r="Q8" s="13" t="s">
        <v>22</v>
      </c>
      <c r="R8" s="11">
        <v>153.0</v>
      </c>
      <c r="S8" s="12" t="s">
        <v>1287</v>
      </c>
      <c r="T8" s="11">
        <v>1.630062117087E12</v>
      </c>
      <c r="U8" s="13" t="s">
        <v>22</v>
      </c>
      <c r="V8" s="11">
        <v>219.0</v>
      </c>
      <c r="W8" s="12" t="s">
        <v>1288</v>
      </c>
      <c r="X8" s="11">
        <v>1.630062772016E12</v>
      </c>
      <c r="Y8" s="13" t="s">
        <v>22</v>
      </c>
      <c r="Z8" s="11">
        <v>333.0</v>
      </c>
      <c r="AA8" s="12" t="s">
        <v>1289</v>
      </c>
      <c r="AB8" s="11">
        <v>1.630067226033E12</v>
      </c>
      <c r="AC8" s="19" t="s">
        <v>22</v>
      </c>
      <c r="AD8" s="11">
        <v>117.0</v>
      </c>
      <c r="AE8" s="12" t="s">
        <v>1290</v>
      </c>
      <c r="AF8" s="20">
        <v>1.630068191025E12</v>
      </c>
      <c r="AG8" s="13" t="s">
        <v>22</v>
      </c>
      <c r="AH8" s="11">
        <v>239.0</v>
      </c>
      <c r="AI8" s="12" t="s">
        <v>1285</v>
      </c>
      <c r="AJ8" s="11">
        <v>1.630068954585E12</v>
      </c>
    </row>
    <row r="9">
      <c r="A9" s="13" t="s">
        <v>22</v>
      </c>
      <c r="B9" s="11">
        <v>116.0</v>
      </c>
      <c r="C9" s="12" t="s">
        <v>1284</v>
      </c>
      <c r="D9" s="11">
        <v>1.630055762447E12</v>
      </c>
      <c r="E9" s="13" t="s">
        <v>22</v>
      </c>
      <c r="F9" s="11">
        <v>177.0</v>
      </c>
      <c r="G9" s="12" t="s">
        <v>1283</v>
      </c>
      <c r="H9" s="11">
        <v>1.630056227658E12</v>
      </c>
      <c r="I9" s="13" t="s">
        <v>22</v>
      </c>
      <c r="J9" s="11">
        <v>147.0</v>
      </c>
      <c r="K9" s="12" t="s">
        <v>1291</v>
      </c>
      <c r="L9" s="11">
        <v>1.630056661066E12</v>
      </c>
      <c r="M9" s="13" t="s">
        <v>22</v>
      </c>
      <c r="N9" s="11">
        <v>137.0</v>
      </c>
      <c r="O9" s="12" t="s">
        <v>1286</v>
      </c>
      <c r="P9" s="11">
        <v>1.630061524238E12</v>
      </c>
      <c r="Q9" s="13" t="s">
        <v>22</v>
      </c>
      <c r="R9" s="11">
        <v>137.0</v>
      </c>
      <c r="S9" s="12" t="s">
        <v>1287</v>
      </c>
      <c r="T9" s="11">
        <v>1.63006211724E12</v>
      </c>
      <c r="U9" s="13" t="s">
        <v>22</v>
      </c>
      <c r="V9" s="11">
        <v>269.0</v>
      </c>
      <c r="W9" s="12" t="s">
        <v>1288</v>
      </c>
      <c r="X9" s="11">
        <v>1.630062772276E12</v>
      </c>
      <c r="Y9" s="13" t="s">
        <v>22</v>
      </c>
      <c r="Z9" s="11">
        <v>172.0</v>
      </c>
      <c r="AA9" s="12" t="s">
        <v>1289</v>
      </c>
      <c r="AB9" s="11">
        <v>1.630067226201E12</v>
      </c>
      <c r="AC9" s="19" t="s">
        <v>22</v>
      </c>
      <c r="AD9" s="11">
        <v>212.0</v>
      </c>
      <c r="AE9" s="12" t="s">
        <v>1290</v>
      </c>
      <c r="AF9" s="20">
        <v>1.630068191229E12</v>
      </c>
      <c r="AG9" s="13" t="s">
        <v>22</v>
      </c>
      <c r="AH9" s="11">
        <v>306.0</v>
      </c>
      <c r="AI9" s="12" t="s">
        <v>1285</v>
      </c>
      <c r="AJ9" s="11">
        <v>1.630068954885E12</v>
      </c>
    </row>
    <row r="10">
      <c r="A10" s="13" t="s">
        <v>22</v>
      </c>
      <c r="B10" s="11">
        <v>222.0</v>
      </c>
      <c r="C10" s="12" t="s">
        <v>1284</v>
      </c>
      <c r="D10" s="11">
        <v>1.630055762668E12</v>
      </c>
      <c r="E10" s="13" t="s">
        <v>22</v>
      </c>
      <c r="F10" s="11">
        <v>235.0</v>
      </c>
      <c r="G10" s="12" t="s">
        <v>1283</v>
      </c>
      <c r="H10" s="11">
        <v>1.630056227891E12</v>
      </c>
      <c r="I10" s="13" t="s">
        <v>22</v>
      </c>
      <c r="J10" s="11">
        <v>191.0</v>
      </c>
      <c r="K10" s="12" t="s">
        <v>1291</v>
      </c>
      <c r="L10" s="11">
        <v>1.630056661254E12</v>
      </c>
      <c r="M10" s="13" t="s">
        <v>22</v>
      </c>
      <c r="N10" s="11">
        <v>255.0</v>
      </c>
      <c r="O10" s="12" t="s">
        <v>1286</v>
      </c>
      <c r="P10" s="11">
        <v>1.63006152448E12</v>
      </c>
      <c r="Q10" s="13" t="s">
        <v>22</v>
      </c>
      <c r="R10" s="11">
        <v>218.0</v>
      </c>
      <c r="S10" s="12" t="s">
        <v>1287</v>
      </c>
      <c r="T10" s="11">
        <v>1.630062117443E12</v>
      </c>
      <c r="U10" s="13" t="s">
        <v>22</v>
      </c>
      <c r="V10" s="11">
        <v>495.0</v>
      </c>
      <c r="W10" s="12" t="s">
        <v>1288</v>
      </c>
      <c r="X10" s="11">
        <v>1.630062772764E12</v>
      </c>
      <c r="Y10" s="13" t="s">
        <v>22</v>
      </c>
      <c r="Z10" s="11">
        <v>424.0</v>
      </c>
      <c r="AA10" s="12" t="s">
        <v>1289</v>
      </c>
      <c r="AB10" s="11">
        <v>1.630067226625E12</v>
      </c>
      <c r="AC10" s="19" t="s">
        <v>22</v>
      </c>
      <c r="AD10" s="11">
        <v>218.0</v>
      </c>
      <c r="AE10" s="12" t="s">
        <v>1290</v>
      </c>
      <c r="AF10" s="20">
        <v>1.630068191445E12</v>
      </c>
      <c r="AG10" s="13" t="s">
        <v>22</v>
      </c>
      <c r="AH10" s="11">
        <v>790.0</v>
      </c>
      <c r="AI10" s="12" t="s">
        <v>1292</v>
      </c>
      <c r="AJ10" s="11">
        <v>1.630068955673E12</v>
      </c>
    </row>
    <row r="11">
      <c r="A11" s="13" t="s">
        <v>22</v>
      </c>
      <c r="B11" s="11">
        <v>218.0</v>
      </c>
      <c r="C11" s="12" t="s">
        <v>1284</v>
      </c>
      <c r="D11" s="11">
        <v>1.630055762885E12</v>
      </c>
      <c r="E11" s="13" t="s">
        <v>22</v>
      </c>
      <c r="F11" s="11">
        <v>268.0</v>
      </c>
      <c r="G11" s="12" t="s">
        <v>1293</v>
      </c>
      <c r="H11" s="11">
        <v>1.630056228159E12</v>
      </c>
      <c r="I11" s="13" t="s">
        <v>22</v>
      </c>
      <c r="J11" s="11">
        <v>264.0</v>
      </c>
      <c r="K11" s="12" t="s">
        <v>1291</v>
      </c>
      <c r="L11" s="11">
        <v>1.630056661507E12</v>
      </c>
      <c r="M11" s="13" t="s">
        <v>22</v>
      </c>
      <c r="N11" s="11">
        <v>252.0</v>
      </c>
      <c r="O11" s="12" t="s">
        <v>1286</v>
      </c>
      <c r="P11" s="11">
        <v>1.630061524733E12</v>
      </c>
      <c r="Q11" s="13" t="s">
        <v>22</v>
      </c>
      <c r="R11" s="11">
        <v>236.0</v>
      </c>
      <c r="S11" s="12" t="s">
        <v>1287</v>
      </c>
      <c r="T11" s="11">
        <v>1.63006211768E12</v>
      </c>
      <c r="U11" s="13" t="s">
        <v>22</v>
      </c>
      <c r="V11" s="11">
        <v>224.0</v>
      </c>
      <c r="W11" s="12" t="s">
        <v>1288</v>
      </c>
      <c r="X11" s="11">
        <v>1.630062772996E12</v>
      </c>
      <c r="Y11" s="13" t="s">
        <v>22</v>
      </c>
      <c r="Z11" s="11">
        <v>215.0</v>
      </c>
      <c r="AA11" s="12" t="s">
        <v>1289</v>
      </c>
      <c r="AB11" s="11">
        <v>1.630067226846E12</v>
      </c>
      <c r="AC11" s="19" t="s">
        <v>22</v>
      </c>
      <c r="AD11" s="11">
        <v>279.0</v>
      </c>
      <c r="AE11" s="12" t="s">
        <v>1290</v>
      </c>
      <c r="AF11" s="20">
        <v>1.630068191732E12</v>
      </c>
      <c r="AG11" s="13" t="s">
        <v>22</v>
      </c>
      <c r="AH11" s="11">
        <v>227.0</v>
      </c>
      <c r="AI11" s="12" t="s">
        <v>1292</v>
      </c>
      <c r="AJ11" s="11">
        <v>1.630068955907E12</v>
      </c>
    </row>
    <row r="12">
      <c r="A12" s="13" t="s">
        <v>22</v>
      </c>
      <c r="B12" s="11">
        <v>117.0</v>
      </c>
      <c r="C12" s="12" t="s">
        <v>1294</v>
      </c>
      <c r="D12" s="11">
        <v>1.630055763008E12</v>
      </c>
      <c r="E12" s="13" t="s">
        <v>22</v>
      </c>
      <c r="F12" s="11">
        <v>59.0</v>
      </c>
      <c r="G12" s="12" t="s">
        <v>1293</v>
      </c>
      <c r="H12" s="11">
        <v>1.63005622823E12</v>
      </c>
      <c r="I12" s="13" t="s">
        <v>22</v>
      </c>
      <c r="J12" s="11">
        <v>74.0</v>
      </c>
      <c r="K12" s="12" t="s">
        <v>1291</v>
      </c>
      <c r="L12" s="11">
        <v>1.630056661591E12</v>
      </c>
      <c r="M12" s="13" t="s">
        <v>22</v>
      </c>
      <c r="N12" s="11">
        <v>98.0</v>
      </c>
      <c r="O12" s="12" t="s">
        <v>1286</v>
      </c>
      <c r="P12" s="11">
        <v>1.630061524835E12</v>
      </c>
      <c r="Q12" s="13" t="s">
        <v>22</v>
      </c>
      <c r="R12" s="11">
        <v>150.0</v>
      </c>
      <c r="S12" s="12" t="s">
        <v>1287</v>
      </c>
      <c r="T12" s="11">
        <v>1.630062117847E12</v>
      </c>
      <c r="U12" s="13" t="s">
        <v>22</v>
      </c>
      <c r="V12" s="11">
        <v>176.0</v>
      </c>
      <c r="W12" s="12" t="s">
        <v>1295</v>
      </c>
      <c r="X12" s="11">
        <v>1.630062773164E12</v>
      </c>
      <c r="Y12" s="13" t="s">
        <v>22</v>
      </c>
      <c r="Z12" s="11">
        <v>177.0</v>
      </c>
      <c r="AA12" s="12" t="s">
        <v>1296</v>
      </c>
      <c r="AB12" s="11">
        <v>1.630067227021E12</v>
      </c>
      <c r="AC12" s="19" t="s">
        <v>22</v>
      </c>
      <c r="AD12" s="11">
        <v>149.0</v>
      </c>
      <c r="AE12" s="12" t="s">
        <v>1290</v>
      </c>
      <c r="AF12" s="20">
        <v>1.630068191882E12</v>
      </c>
      <c r="AG12" s="13" t="s">
        <v>22</v>
      </c>
      <c r="AH12" s="11">
        <v>220.0</v>
      </c>
      <c r="AI12" s="12" t="s">
        <v>1297</v>
      </c>
      <c r="AJ12" s="11">
        <v>1.630068956132E12</v>
      </c>
    </row>
    <row r="13">
      <c r="A13" s="13" t="s">
        <v>22</v>
      </c>
      <c r="B13" s="11">
        <v>186.0</v>
      </c>
      <c r="C13" s="12" t="s">
        <v>1294</v>
      </c>
      <c r="D13" s="11">
        <v>1.630055763195E12</v>
      </c>
      <c r="E13" s="13" t="s">
        <v>22</v>
      </c>
      <c r="F13" s="11">
        <v>204.0</v>
      </c>
      <c r="G13" s="12" t="s">
        <v>1293</v>
      </c>
      <c r="H13" s="11">
        <v>1.63005622843E12</v>
      </c>
      <c r="I13" s="13" t="s">
        <v>22</v>
      </c>
      <c r="J13" s="11">
        <v>197.0</v>
      </c>
      <c r="K13" s="12" t="s">
        <v>1291</v>
      </c>
      <c r="L13" s="11">
        <v>1.630056661796E12</v>
      </c>
      <c r="M13" s="13" t="s">
        <v>22</v>
      </c>
      <c r="N13" s="11">
        <v>268.0</v>
      </c>
      <c r="O13" s="12" t="s">
        <v>1298</v>
      </c>
      <c r="P13" s="11">
        <v>1.630061525099E12</v>
      </c>
      <c r="Q13" s="13" t="s">
        <v>22</v>
      </c>
      <c r="R13" s="11">
        <v>183.0</v>
      </c>
      <c r="S13" s="12" t="s">
        <v>1299</v>
      </c>
      <c r="T13" s="11">
        <v>1.63006211802E12</v>
      </c>
      <c r="U13" s="13" t="s">
        <v>22</v>
      </c>
      <c r="V13" s="11">
        <v>243.0</v>
      </c>
      <c r="W13" s="12" t="s">
        <v>1295</v>
      </c>
      <c r="X13" s="11">
        <v>1.63006277342E12</v>
      </c>
      <c r="Y13" s="13" t="s">
        <v>22</v>
      </c>
      <c r="Z13" s="11">
        <v>216.0</v>
      </c>
      <c r="AA13" s="12" t="s">
        <v>1296</v>
      </c>
      <c r="AB13" s="11">
        <v>1.630067227241E12</v>
      </c>
      <c r="AC13" s="19" t="s">
        <v>22</v>
      </c>
      <c r="AD13" s="11">
        <v>174.0</v>
      </c>
      <c r="AE13" s="12" t="s">
        <v>1300</v>
      </c>
      <c r="AF13" s="20">
        <v>1.630068192059E12</v>
      </c>
      <c r="AG13" s="13" t="s">
        <v>22</v>
      </c>
      <c r="AH13" s="11">
        <v>215.0</v>
      </c>
      <c r="AI13" s="12" t="s">
        <v>1297</v>
      </c>
      <c r="AJ13" s="11">
        <v>1.630068956341E12</v>
      </c>
    </row>
    <row r="14">
      <c r="A14" s="13" t="s">
        <v>22</v>
      </c>
      <c r="B14" s="11">
        <v>212.0</v>
      </c>
      <c r="C14" s="12" t="s">
        <v>1294</v>
      </c>
      <c r="D14" s="11">
        <v>1.630055763402E12</v>
      </c>
      <c r="E14" s="13" t="s">
        <v>22</v>
      </c>
      <c r="F14" s="11">
        <v>234.0</v>
      </c>
      <c r="G14" s="12" t="s">
        <v>1293</v>
      </c>
      <c r="H14" s="11">
        <v>1.63005622866E12</v>
      </c>
      <c r="I14" s="13" t="s">
        <v>22</v>
      </c>
      <c r="J14" s="11">
        <v>132.0</v>
      </c>
      <c r="K14" s="12" t="s">
        <v>1291</v>
      </c>
      <c r="L14" s="11">
        <v>1.63005666191E12</v>
      </c>
      <c r="M14" s="13" t="s">
        <v>22</v>
      </c>
      <c r="N14" s="11">
        <v>194.0</v>
      </c>
      <c r="O14" s="12" t="s">
        <v>1298</v>
      </c>
      <c r="P14" s="11">
        <v>1.630061525288E12</v>
      </c>
      <c r="Q14" s="13" t="s">
        <v>22</v>
      </c>
      <c r="R14" s="11">
        <v>164.0</v>
      </c>
      <c r="S14" s="12" t="s">
        <v>1299</v>
      </c>
      <c r="T14" s="11">
        <v>1.630062118188E12</v>
      </c>
      <c r="U14" s="13" t="s">
        <v>22</v>
      </c>
      <c r="V14" s="11">
        <v>201.0</v>
      </c>
      <c r="W14" s="12" t="s">
        <v>1295</v>
      </c>
      <c r="X14" s="11">
        <v>1.630062773615E12</v>
      </c>
      <c r="Y14" s="13" t="s">
        <v>22</v>
      </c>
      <c r="Z14" s="11">
        <v>269.0</v>
      </c>
      <c r="AA14" s="12" t="s">
        <v>1296</v>
      </c>
      <c r="AB14" s="11">
        <v>1.630067227507E12</v>
      </c>
      <c r="AC14" s="19" t="s">
        <v>22</v>
      </c>
      <c r="AD14" s="11">
        <v>184.0</v>
      </c>
      <c r="AE14" s="12" t="s">
        <v>1300</v>
      </c>
      <c r="AF14" s="20">
        <v>1.630068192239E12</v>
      </c>
      <c r="AG14" s="13" t="s">
        <v>22</v>
      </c>
      <c r="AH14" s="11">
        <v>164.0</v>
      </c>
      <c r="AI14" s="12" t="s">
        <v>1297</v>
      </c>
      <c r="AJ14" s="11">
        <v>1.630068956516E12</v>
      </c>
    </row>
    <row r="15">
      <c r="A15" s="13" t="s">
        <v>22</v>
      </c>
      <c r="B15" s="11">
        <v>189.0</v>
      </c>
      <c r="C15" s="12" t="s">
        <v>1294</v>
      </c>
      <c r="D15" s="11">
        <v>1.630055763594E12</v>
      </c>
      <c r="E15" s="13" t="s">
        <v>22</v>
      </c>
      <c r="F15" s="11">
        <v>207.0</v>
      </c>
      <c r="G15" s="12" t="s">
        <v>1293</v>
      </c>
      <c r="H15" s="11">
        <v>1.630056228863E12</v>
      </c>
      <c r="I15" s="13" t="s">
        <v>22</v>
      </c>
      <c r="J15" s="11">
        <v>241.0</v>
      </c>
      <c r="K15" s="12" t="s">
        <v>1301</v>
      </c>
      <c r="L15" s="11">
        <v>1.63005666216E12</v>
      </c>
      <c r="M15" s="13" t="s">
        <v>22</v>
      </c>
      <c r="N15" s="11">
        <v>216.0</v>
      </c>
      <c r="O15" s="12" t="s">
        <v>1298</v>
      </c>
      <c r="P15" s="11">
        <v>1.630061525501E12</v>
      </c>
      <c r="Q15" s="13" t="s">
        <v>22</v>
      </c>
      <c r="R15" s="11">
        <v>230.0</v>
      </c>
      <c r="S15" s="12" t="s">
        <v>1299</v>
      </c>
      <c r="T15" s="11">
        <v>1.630062118401E12</v>
      </c>
      <c r="U15" s="13" t="s">
        <v>22</v>
      </c>
      <c r="V15" s="11">
        <v>225.0</v>
      </c>
      <c r="W15" s="12" t="s">
        <v>1295</v>
      </c>
      <c r="X15" s="11">
        <v>1.630062773835E12</v>
      </c>
      <c r="Y15" s="13" t="s">
        <v>22</v>
      </c>
      <c r="Z15" s="11">
        <v>244.0</v>
      </c>
      <c r="AA15" s="12" t="s">
        <v>1296</v>
      </c>
      <c r="AB15" s="11">
        <v>1.630067227745E12</v>
      </c>
      <c r="AC15" s="19" t="s">
        <v>22</v>
      </c>
      <c r="AD15" s="11">
        <v>219.0</v>
      </c>
      <c r="AE15" s="12" t="s">
        <v>1300</v>
      </c>
      <c r="AF15" s="20">
        <v>1.630068192452E12</v>
      </c>
      <c r="AG15" s="13" t="s">
        <v>22</v>
      </c>
      <c r="AH15" s="11">
        <v>248.0</v>
      </c>
      <c r="AI15" s="12" t="s">
        <v>1297</v>
      </c>
      <c r="AJ15" s="11">
        <v>1.630068956748E12</v>
      </c>
    </row>
    <row r="16">
      <c r="A16" s="13" t="s">
        <v>22</v>
      </c>
      <c r="B16" s="11">
        <v>173.0</v>
      </c>
      <c r="C16" s="12" t="s">
        <v>1294</v>
      </c>
      <c r="D16" s="11">
        <v>1.630055763774E12</v>
      </c>
      <c r="E16" s="13" t="s">
        <v>22</v>
      </c>
      <c r="F16" s="11">
        <v>209.0</v>
      </c>
      <c r="G16" s="12" t="s">
        <v>1302</v>
      </c>
      <c r="H16" s="11">
        <v>1.630056229076E12</v>
      </c>
      <c r="I16" s="13" t="s">
        <v>22</v>
      </c>
      <c r="J16" s="11">
        <v>217.0</v>
      </c>
      <c r="K16" s="12" t="s">
        <v>1301</v>
      </c>
      <c r="L16" s="11">
        <v>1.630056662374E12</v>
      </c>
      <c r="M16" s="13" t="s">
        <v>22</v>
      </c>
      <c r="N16" s="11">
        <v>1132.0</v>
      </c>
      <c r="O16" s="12" t="s">
        <v>1303</v>
      </c>
      <c r="P16" s="11">
        <v>1.630061526646E12</v>
      </c>
      <c r="Q16" s="13" t="s">
        <v>22</v>
      </c>
      <c r="R16" s="11">
        <v>292.0</v>
      </c>
      <c r="S16" s="12" t="s">
        <v>1299</v>
      </c>
      <c r="T16" s="11">
        <v>1.630062118699E12</v>
      </c>
      <c r="U16" s="13" t="s">
        <v>22</v>
      </c>
      <c r="V16" s="11">
        <v>487.0</v>
      </c>
      <c r="W16" s="12" t="s">
        <v>1304</v>
      </c>
      <c r="X16" s="11">
        <v>1.630062774322E12</v>
      </c>
      <c r="Y16" s="13" t="s">
        <v>22</v>
      </c>
      <c r="Z16" s="11">
        <v>824.0</v>
      </c>
      <c r="AA16" s="12" t="s">
        <v>1305</v>
      </c>
      <c r="AB16" s="11">
        <v>1.630067228578E12</v>
      </c>
      <c r="AC16" s="19" t="s">
        <v>22</v>
      </c>
      <c r="AD16" s="11">
        <v>193.0</v>
      </c>
      <c r="AE16" s="12" t="s">
        <v>1300</v>
      </c>
      <c r="AF16" s="20">
        <v>1.630068192651E12</v>
      </c>
      <c r="AG16" s="13" t="s">
        <v>22</v>
      </c>
      <c r="AH16" s="11">
        <v>511.0</v>
      </c>
      <c r="AI16" s="12" t="s">
        <v>1306</v>
      </c>
      <c r="AJ16" s="11">
        <v>1.63006895726E12</v>
      </c>
    </row>
    <row r="17">
      <c r="A17" s="13" t="s">
        <v>22</v>
      </c>
      <c r="B17" s="11">
        <v>925.0</v>
      </c>
      <c r="C17" s="12" t="s">
        <v>1307</v>
      </c>
      <c r="D17" s="11">
        <v>1.63005576469E12</v>
      </c>
      <c r="E17" s="13" t="s">
        <v>22</v>
      </c>
      <c r="F17" s="11">
        <v>230.0</v>
      </c>
      <c r="G17" s="12" t="s">
        <v>1302</v>
      </c>
      <c r="H17" s="11">
        <v>1.630056229312E12</v>
      </c>
      <c r="I17" s="13" t="s">
        <v>22</v>
      </c>
      <c r="J17" s="11">
        <v>233.0</v>
      </c>
      <c r="K17" s="12" t="s">
        <v>1301</v>
      </c>
      <c r="L17" s="11">
        <v>1.630056662611E12</v>
      </c>
      <c r="M17" s="13" t="s">
        <v>22</v>
      </c>
      <c r="N17" s="11">
        <v>223.0</v>
      </c>
      <c r="O17" s="12" t="s">
        <v>1303</v>
      </c>
      <c r="P17" s="11">
        <v>1.630061526859E12</v>
      </c>
      <c r="Q17" s="13" t="s">
        <v>22</v>
      </c>
      <c r="R17" s="11">
        <v>926.0</v>
      </c>
      <c r="S17" s="12" t="s">
        <v>1308</v>
      </c>
      <c r="T17" s="11">
        <v>1.630062119623E12</v>
      </c>
      <c r="U17" s="13" t="s">
        <v>22</v>
      </c>
      <c r="V17" s="11">
        <v>978.0</v>
      </c>
      <c r="W17" s="12" t="s">
        <v>1309</v>
      </c>
      <c r="X17" s="11">
        <v>1.630062775307E12</v>
      </c>
      <c r="Y17" s="13" t="s">
        <v>22</v>
      </c>
      <c r="Z17" s="11">
        <v>1159.0</v>
      </c>
      <c r="AA17" s="12" t="s">
        <v>1310</v>
      </c>
      <c r="AB17" s="11">
        <v>1.630067229735E12</v>
      </c>
      <c r="AC17" s="19" t="s">
        <v>22</v>
      </c>
      <c r="AD17" s="11">
        <v>307.0</v>
      </c>
      <c r="AE17" s="12" t="s">
        <v>1300</v>
      </c>
      <c r="AF17" s="20">
        <v>1.630068192954E12</v>
      </c>
      <c r="AG17" s="13" t="s">
        <v>22</v>
      </c>
      <c r="AH17" s="11">
        <v>331.0</v>
      </c>
      <c r="AI17" s="12" t="s">
        <v>1306</v>
      </c>
      <c r="AJ17" s="11">
        <v>1.630068957597E12</v>
      </c>
    </row>
    <row r="18">
      <c r="A18" s="13" t="s">
        <v>22</v>
      </c>
      <c r="B18" s="11">
        <v>232.0</v>
      </c>
      <c r="C18" s="12" t="s">
        <v>1307</v>
      </c>
      <c r="D18" s="11">
        <v>1.630055764928E12</v>
      </c>
      <c r="E18" s="13" t="s">
        <v>22</v>
      </c>
      <c r="F18" s="11">
        <v>203.0</v>
      </c>
      <c r="G18" s="12" t="s">
        <v>1302</v>
      </c>
      <c r="H18" s="11">
        <v>1.630056229511E12</v>
      </c>
      <c r="I18" s="13" t="s">
        <v>22</v>
      </c>
      <c r="J18" s="11">
        <v>219.0</v>
      </c>
      <c r="K18" s="12" t="s">
        <v>1301</v>
      </c>
      <c r="L18" s="11">
        <v>1.630056662832E12</v>
      </c>
      <c r="M18" s="13" t="s">
        <v>22</v>
      </c>
      <c r="N18" s="11">
        <v>201.0</v>
      </c>
      <c r="O18" s="12" t="s">
        <v>1311</v>
      </c>
      <c r="P18" s="11">
        <v>1.630061527058E12</v>
      </c>
      <c r="Q18" s="13" t="s">
        <v>22</v>
      </c>
      <c r="R18" s="11">
        <v>229.0</v>
      </c>
      <c r="S18" s="12" t="s">
        <v>1308</v>
      </c>
      <c r="T18" s="11">
        <v>1.630062119853E12</v>
      </c>
      <c r="U18" s="13" t="s">
        <v>22</v>
      </c>
      <c r="V18" s="11">
        <v>275.0</v>
      </c>
      <c r="W18" s="12" t="s">
        <v>1309</v>
      </c>
      <c r="X18" s="11">
        <v>1.630062775574E12</v>
      </c>
      <c r="Y18" s="13" t="s">
        <v>22</v>
      </c>
      <c r="Z18" s="11">
        <v>266.0</v>
      </c>
      <c r="AA18" s="12" t="s">
        <v>1312</v>
      </c>
      <c r="AB18" s="11">
        <v>1.630067230001E12</v>
      </c>
      <c r="AC18" s="19" t="s">
        <v>806</v>
      </c>
      <c r="AD18" s="11">
        <v>196.0</v>
      </c>
      <c r="AE18" s="12" t="s">
        <v>1313</v>
      </c>
      <c r="AF18" s="20">
        <v>1.630068193157E12</v>
      </c>
      <c r="AG18" s="13" t="s">
        <v>22</v>
      </c>
      <c r="AH18" s="11">
        <v>219.0</v>
      </c>
      <c r="AI18" s="12" t="s">
        <v>1306</v>
      </c>
      <c r="AJ18" s="11">
        <v>1.630068957813E12</v>
      </c>
    </row>
    <row r="19">
      <c r="A19" s="13" t="s">
        <v>22</v>
      </c>
      <c r="B19" s="11">
        <v>314.0</v>
      </c>
      <c r="C19" s="12" t="s">
        <v>1314</v>
      </c>
      <c r="D19" s="11">
        <v>1.630055765241E12</v>
      </c>
      <c r="E19" s="13" t="s">
        <v>22</v>
      </c>
      <c r="F19" s="11">
        <v>306.0</v>
      </c>
      <c r="G19" s="12" t="s">
        <v>1302</v>
      </c>
      <c r="H19" s="11">
        <v>1.63005622981E12</v>
      </c>
      <c r="I19" s="13" t="s">
        <v>22</v>
      </c>
      <c r="J19" s="11">
        <v>587.0</v>
      </c>
      <c r="K19" s="12" t="s">
        <v>1315</v>
      </c>
      <c r="L19" s="11">
        <v>1.630056663414E12</v>
      </c>
      <c r="M19" s="13" t="s">
        <v>22</v>
      </c>
      <c r="N19" s="11">
        <v>327.0</v>
      </c>
      <c r="O19" s="12" t="s">
        <v>1311</v>
      </c>
      <c r="P19" s="11">
        <v>1.630061527391E12</v>
      </c>
      <c r="Q19" s="13" t="s">
        <v>22</v>
      </c>
      <c r="R19" s="11">
        <v>370.0</v>
      </c>
      <c r="S19" s="12" t="s">
        <v>1316</v>
      </c>
      <c r="T19" s="11">
        <v>1.630062120221E12</v>
      </c>
      <c r="U19" s="13" t="s">
        <v>22</v>
      </c>
      <c r="V19" s="11">
        <v>631.0</v>
      </c>
      <c r="W19" s="12" t="s">
        <v>1317</v>
      </c>
      <c r="X19" s="11">
        <v>1.630062776209E12</v>
      </c>
      <c r="Y19" s="13" t="s">
        <v>22</v>
      </c>
      <c r="Z19" s="11">
        <v>373.0</v>
      </c>
      <c r="AA19" s="12" t="s">
        <v>1312</v>
      </c>
      <c r="AB19" s="11">
        <v>1.630067230368E12</v>
      </c>
      <c r="AC19" s="19" t="s">
        <v>71</v>
      </c>
      <c r="AD19" s="11">
        <v>736.0</v>
      </c>
      <c r="AE19" s="12" t="s">
        <v>1313</v>
      </c>
      <c r="AF19" s="20">
        <v>1.630068193889E12</v>
      </c>
      <c r="AG19" s="13" t="s">
        <v>22</v>
      </c>
      <c r="AH19" s="11">
        <v>755.0</v>
      </c>
      <c r="AI19" s="12" t="s">
        <v>1318</v>
      </c>
      <c r="AJ19" s="11">
        <v>1.630068958567E12</v>
      </c>
    </row>
    <row r="20">
      <c r="A20" s="13" t="s">
        <v>22</v>
      </c>
      <c r="B20" s="11">
        <v>203.0</v>
      </c>
      <c r="C20" s="12" t="s">
        <v>1314</v>
      </c>
      <c r="D20" s="11">
        <v>1.630055765445E12</v>
      </c>
      <c r="E20" s="13" t="s">
        <v>22</v>
      </c>
      <c r="F20" s="11">
        <v>252.0</v>
      </c>
      <c r="G20" s="12" t="s">
        <v>1319</v>
      </c>
      <c r="H20" s="11">
        <v>1.630056230067E12</v>
      </c>
      <c r="I20" s="13" t="s">
        <v>22</v>
      </c>
      <c r="J20" s="11">
        <v>373.0</v>
      </c>
      <c r="K20" s="12" t="s">
        <v>1315</v>
      </c>
      <c r="L20" s="11">
        <v>1.630056663782E12</v>
      </c>
      <c r="M20" s="13" t="s">
        <v>22</v>
      </c>
      <c r="N20" s="11">
        <v>216.0</v>
      </c>
      <c r="O20" s="12" t="s">
        <v>1311</v>
      </c>
      <c r="P20" s="11">
        <v>1.63006152761E12</v>
      </c>
      <c r="Q20" s="13" t="s">
        <v>22</v>
      </c>
      <c r="R20" s="11">
        <v>164.0</v>
      </c>
      <c r="S20" s="12" t="s">
        <v>1316</v>
      </c>
      <c r="T20" s="11">
        <v>1.630062120395E12</v>
      </c>
      <c r="U20" s="13" t="s">
        <v>22</v>
      </c>
      <c r="V20" s="11">
        <v>218.0</v>
      </c>
      <c r="W20" s="12" t="s">
        <v>1317</v>
      </c>
      <c r="X20" s="11">
        <v>1.630062776429E12</v>
      </c>
      <c r="Y20" s="13" t="s">
        <v>22</v>
      </c>
      <c r="Z20" s="11">
        <v>199.0</v>
      </c>
      <c r="AA20" s="12" t="s">
        <v>1312</v>
      </c>
      <c r="AB20" s="11">
        <v>1.630067230569E12</v>
      </c>
      <c r="AC20" s="19" t="s">
        <v>73</v>
      </c>
      <c r="AD20" s="11">
        <v>213.0</v>
      </c>
      <c r="AE20" s="12" t="s">
        <v>1320</v>
      </c>
      <c r="AF20" s="20">
        <v>1.63006819411E12</v>
      </c>
      <c r="AG20" s="13" t="s">
        <v>22</v>
      </c>
      <c r="AH20" s="11">
        <v>197.0</v>
      </c>
      <c r="AI20" s="12" t="s">
        <v>1318</v>
      </c>
      <c r="AJ20" s="11">
        <v>1.630068958769E12</v>
      </c>
    </row>
    <row r="21">
      <c r="Y21" s="12"/>
      <c r="Z21" s="11"/>
      <c r="AA21" s="12"/>
      <c r="AB21" s="11"/>
      <c r="AC21" s="19" t="s">
        <v>22</v>
      </c>
      <c r="AD21" s="11">
        <v>199.0</v>
      </c>
      <c r="AE21" s="12" t="s">
        <v>1320</v>
      </c>
      <c r="AF21" s="20">
        <v>1.630068194322E12</v>
      </c>
    </row>
    <row r="22">
      <c r="Y22" s="12"/>
      <c r="Z22" s="11"/>
      <c r="AA22" s="12"/>
      <c r="AB22" s="11"/>
      <c r="AC22" s="19" t="s">
        <v>73</v>
      </c>
      <c r="AD22" s="11">
        <v>602.0</v>
      </c>
      <c r="AE22" s="12" t="s">
        <v>1320</v>
      </c>
      <c r="AF22" s="20">
        <v>1.630068194908E12</v>
      </c>
    </row>
    <row r="23">
      <c r="Y23" s="12"/>
      <c r="Z23" s="11"/>
      <c r="AA23" s="12"/>
      <c r="AB23" s="11"/>
      <c r="AC23" s="19" t="s">
        <v>71</v>
      </c>
      <c r="AD23" s="11">
        <v>169.0</v>
      </c>
      <c r="AE23" s="12" t="s">
        <v>1321</v>
      </c>
      <c r="AF23" s="20">
        <v>1.630068195076E12</v>
      </c>
    </row>
    <row r="24">
      <c r="Y24" s="12"/>
      <c r="Z24" s="11"/>
      <c r="AA24" s="12"/>
      <c r="AB24" s="11"/>
      <c r="AC24" s="19" t="s">
        <v>806</v>
      </c>
      <c r="AD24" s="11">
        <v>154.0</v>
      </c>
      <c r="AE24" s="12" t="s">
        <v>1321</v>
      </c>
      <c r="AF24" s="20">
        <v>1.630068195241E12</v>
      </c>
    </row>
    <row r="25">
      <c r="Y25" s="12"/>
      <c r="Z25" s="11"/>
      <c r="AA25" s="12"/>
      <c r="AB25" s="11"/>
      <c r="AC25" s="19" t="s">
        <v>400</v>
      </c>
      <c r="AD25" s="11">
        <v>143.0</v>
      </c>
      <c r="AE25" s="12" t="s">
        <v>1321</v>
      </c>
      <c r="AF25" s="20">
        <v>1.63006819537E12</v>
      </c>
    </row>
    <row r="26">
      <c r="Y26" s="12"/>
      <c r="Z26" s="11"/>
      <c r="AA26" s="12"/>
      <c r="AB26" s="11"/>
      <c r="AC26" s="19" t="s">
        <v>421</v>
      </c>
      <c r="AD26" s="11">
        <v>685.0</v>
      </c>
      <c r="AE26" s="12" t="s">
        <v>1322</v>
      </c>
      <c r="AF26" s="20">
        <v>1.630068196047E12</v>
      </c>
    </row>
    <row r="27">
      <c r="Y27" s="12"/>
      <c r="Z27" s="11"/>
      <c r="AA27" s="12"/>
      <c r="AB27" s="11"/>
      <c r="AC27" s="19" t="s">
        <v>22</v>
      </c>
      <c r="AD27" s="11">
        <v>41.0</v>
      </c>
      <c r="AE27" s="12" t="s">
        <v>1322</v>
      </c>
      <c r="AF27" s="20">
        <v>1.630068196107E12</v>
      </c>
    </row>
    <row r="28">
      <c r="Y28" s="12"/>
      <c r="Z28" s="11"/>
      <c r="AA28" s="12"/>
      <c r="AB28" s="11"/>
      <c r="AC28" s="19" t="s">
        <v>22</v>
      </c>
      <c r="AD28" s="11">
        <v>303.0</v>
      </c>
      <c r="AE28" s="12" t="s">
        <v>1322</v>
      </c>
      <c r="AF28" s="20">
        <v>1.630068196397E12</v>
      </c>
    </row>
    <row r="29">
      <c r="Y29" s="12"/>
      <c r="Z29" s="11"/>
      <c r="AA29" s="12"/>
      <c r="AB29" s="11"/>
      <c r="AC29" s="23" t="s">
        <v>22</v>
      </c>
      <c r="AD29" s="24">
        <v>167.0</v>
      </c>
      <c r="AE29" s="25" t="s">
        <v>1322</v>
      </c>
      <c r="AF29" s="26">
        <v>1.630068196568E12</v>
      </c>
    </row>
    <row r="30">
      <c r="Y30" s="12"/>
      <c r="Z30" s="11"/>
      <c r="AA30" s="12"/>
      <c r="AB30" s="11"/>
      <c r="AC30" s="1">
        <v>26.0</v>
      </c>
    </row>
    <row r="31">
      <c r="Y31" s="12"/>
      <c r="Z31" s="11"/>
      <c r="AA31" s="12"/>
      <c r="AB31" s="11"/>
    </row>
    <row r="32">
      <c r="Y32" s="12"/>
      <c r="Z32" s="11"/>
      <c r="AA32" s="12"/>
      <c r="AB32" s="11"/>
    </row>
    <row r="33">
      <c r="Y33" s="12"/>
      <c r="Z33" s="11"/>
      <c r="AA33" s="12"/>
      <c r="AB33" s="11"/>
    </row>
    <row r="34">
      <c r="Y34" s="12"/>
      <c r="Z34" s="11"/>
      <c r="AA34" s="12"/>
      <c r="AB34" s="11"/>
    </row>
    <row r="35">
      <c r="Y35" s="12"/>
      <c r="Z35" s="11"/>
      <c r="AA35" s="12"/>
      <c r="AB35" s="11"/>
    </row>
    <row r="36">
      <c r="Y36" s="12"/>
      <c r="Z36" s="11"/>
      <c r="AA36" s="12"/>
      <c r="AB36" s="11"/>
    </row>
    <row r="37">
      <c r="Y37" s="12"/>
      <c r="Z37" s="11"/>
      <c r="AA37" s="12"/>
      <c r="AB37" s="11"/>
    </row>
    <row r="38">
      <c r="Y38" s="12"/>
      <c r="Z38" s="11"/>
      <c r="AA38" s="12"/>
      <c r="AB38" s="11"/>
    </row>
    <row r="39">
      <c r="Y39" s="12"/>
      <c r="Z39" s="11"/>
      <c r="AA39" s="12"/>
      <c r="AB39" s="11"/>
    </row>
    <row r="40">
      <c r="A40" s="13" t="s">
        <v>78</v>
      </c>
      <c r="B40" s="11">
        <v>1376.0</v>
      </c>
      <c r="C40" s="12" t="s">
        <v>1323</v>
      </c>
      <c r="D40" s="11">
        <v>1.630055771616E12</v>
      </c>
      <c r="E40" s="13" t="s">
        <v>78</v>
      </c>
      <c r="F40" s="11">
        <v>1945.0</v>
      </c>
      <c r="G40" s="12" t="s">
        <v>1324</v>
      </c>
      <c r="H40" s="11">
        <v>1.630056238189E12</v>
      </c>
      <c r="I40" s="13" t="s">
        <v>119</v>
      </c>
      <c r="J40" s="11">
        <v>1974.0</v>
      </c>
      <c r="K40" s="12" t="s">
        <v>1325</v>
      </c>
      <c r="L40" s="11">
        <v>1.630056672703E12</v>
      </c>
      <c r="M40" s="13" t="s">
        <v>75</v>
      </c>
      <c r="N40" s="11">
        <v>1789.0</v>
      </c>
      <c r="O40" s="12" t="s">
        <v>1326</v>
      </c>
      <c r="P40" s="11">
        <v>1.630061534263E12</v>
      </c>
      <c r="Q40" s="65" t="s">
        <v>81</v>
      </c>
      <c r="R40" s="62">
        <v>1922.0</v>
      </c>
      <c r="S40" s="63" t="s">
        <v>1327</v>
      </c>
      <c r="T40" s="64">
        <v>1.63006212612E12</v>
      </c>
      <c r="U40" s="13" t="s">
        <v>119</v>
      </c>
      <c r="V40" s="11">
        <v>2089.0</v>
      </c>
      <c r="W40" s="12" t="s">
        <v>1328</v>
      </c>
      <c r="X40" s="11">
        <v>1.630062783908E12</v>
      </c>
      <c r="Y40" s="12"/>
      <c r="Z40" s="11"/>
      <c r="AA40" s="12"/>
      <c r="AB40" s="11"/>
      <c r="AC40" s="27" t="s">
        <v>75</v>
      </c>
      <c r="AD40" s="28">
        <v>1832.0</v>
      </c>
      <c r="AE40" s="29" t="s">
        <v>1329</v>
      </c>
      <c r="AF40" s="28">
        <v>1.630068203485E12</v>
      </c>
      <c r="AG40" s="13" t="s">
        <v>1330</v>
      </c>
      <c r="AH40" s="11">
        <v>962.0</v>
      </c>
      <c r="AI40" s="12" t="s">
        <v>1331</v>
      </c>
      <c r="AJ40" s="11">
        <v>1.630068964815E12</v>
      </c>
    </row>
    <row r="41">
      <c r="A41" s="13" t="s">
        <v>83</v>
      </c>
      <c r="B41" s="11">
        <v>122.0</v>
      </c>
      <c r="C41" s="12" t="s">
        <v>1323</v>
      </c>
      <c r="D41" s="11">
        <v>1.630055771734E12</v>
      </c>
      <c r="E41" s="13" t="s">
        <v>101</v>
      </c>
      <c r="F41" s="11">
        <v>148.0</v>
      </c>
      <c r="G41" s="12" t="s">
        <v>1324</v>
      </c>
      <c r="H41" s="11">
        <v>1.630056238314E12</v>
      </c>
      <c r="I41" s="13" t="s">
        <v>92</v>
      </c>
      <c r="J41" s="11">
        <v>163.0</v>
      </c>
      <c r="K41" s="12" t="s">
        <v>1325</v>
      </c>
      <c r="L41" s="11">
        <v>1.630056672888E12</v>
      </c>
      <c r="M41" s="13" t="s">
        <v>91</v>
      </c>
      <c r="N41" s="11">
        <v>215.0</v>
      </c>
      <c r="O41" s="12" t="s">
        <v>1326</v>
      </c>
      <c r="P41" s="11">
        <v>1.630061534494E12</v>
      </c>
      <c r="Q41" s="67" t="s">
        <v>83</v>
      </c>
      <c r="R41" s="11">
        <v>291.0</v>
      </c>
      <c r="S41" s="12" t="s">
        <v>1327</v>
      </c>
      <c r="T41" s="66">
        <v>1.630062126437E12</v>
      </c>
      <c r="U41" s="13" t="s">
        <v>83</v>
      </c>
      <c r="V41" s="11">
        <v>273.0</v>
      </c>
      <c r="W41" s="12" t="s">
        <v>1332</v>
      </c>
      <c r="X41" s="11">
        <v>1.630062784193E12</v>
      </c>
      <c r="Y41" s="12"/>
      <c r="Z41" s="11"/>
      <c r="AA41" s="12"/>
      <c r="AB41" s="11"/>
      <c r="AC41" s="32" t="s">
        <v>86</v>
      </c>
      <c r="AD41" s="11">
        <v>201.0</v>
      </c>
      <c r="AE41" s="12" t="s">
        <v>1329</v>
      </c>
      <c r="AF41" s="11">
        <v>1.630068203685E12</v>
      </c>
      <c r="AG41" s="13" t="s">
        <v>460</v>
      </c>
      <c r="AH41" s="11">
        <v>546.0</v>
      </c>
      <c r="AI41" s="12" t="s">
        <v>1333</v>
      </c>
      <c r="AJ41" s="11">
        <v>1.63006896539E12</v>
      </c>
    </row>
    <row r="42">
      <c r="A42" s="13" t="s">
        <v>75</v>
      </c>
      <c r="B42" s="11">
        <v>241.0</v>
      </c>
      <c r="C42" s="12" t="s">
        <v>1323</v>
      </c>
      <c r="D42" s="11">
        <v>1.630055771975E12</v>
      </c>
      <c r="E42" s="13" t="s">
        <v>75</v>
      </c>
      <c r="F42" s="11">
        <v>156.0</v>
      </c>
      <c r="G42" s="12" t="s">
        <v>1324</v>
      </c>
      <c r="H42" s="11">
        <v>1.630056238495E12</v>
      </c>
      <c r="I42" s="13" t="s">
        <v>75</v>
      </c>
      <c r="J42" s="11">
        <v>188.0</v>
      </c>
      <c r="K42" s="12" t="s">
        <v>1334</v>
      </c>
      <c r="L42" s="11">
        <v>1.630056673063E12</v>
      </c>
      <c r="M42" s="13" t="s">
        <v>75</v>
      </c>
      <c r="N42" s="11">
        <v>93.0</v>
      </c>
      <c r="O42" s="12" t="s">
        <v>1326</v>
      </c>
      <c r="P42" s="11">
        <v>1.630061534546E12</v>
      </c>
      <c r="Q42" s="67" t="s">
        <v>75</v>
      </c>
      <c r="R42" s="11">
        <v>113.0</v>
      </c>
      <c r="S42" s="12" t="s">
        <v>1327</v>
      </c>
      <c r="T42" s="66">
        <v>1.630062126533E12</v>
      </c>
      <c r="U42" s="13" t="s">
        <v>95</v>
      </c>
      <c r="V42" s="11">
        <v>84.0</v>
      </c>
      <c r="W42" s="12" t="s">
        <v>1332</v>
      </c>
      <c r="X42" s="11">
        <v>1.630062784241E12</v>
      </c>
      <c r="Y42" s="12"/>
      <c r="Z42" s="11"/>
      <c r="AA42" s="12"/>
      <c r="AB42" s="11"/>
      <c r="AC42" s="32" t="s">
        <v>93</v>
      </c>
      <c r="AD42" s="11">
        <v>170.0</v>
      </c>
      <c r="AE42" s="12" t="s">
        <v>1329</v>
      </c>
      <c r="AF42" s="11">
        <v>1.630068203847E12</v>
      </c>
      <c r="AG42" s="65" t="s">
        <v>88</v>
      </c>
      <c r="AH42" s="62">
        <v>878.0</v>
      </c>
      <c r="AI42" s="63" t="s">
        <v>1335</v>
      </c>
      <c r="AJ42" s="64">
        <v>1.630068966236E12</v>
      </c>
    </row>
    <row r="43">
      <c r="A43" s="13" t="s">
        <v>94</v>
      </c>
      <c r="B43" s="11">
        <v>235.0</v>
      </c>
      <c r="C43" s="12" t="s">
        <v>1336</v>
      </c>
      <c r="D43" s="11">
        <v>1.630055772211E12</v>
      </c>
      <c r="E43" s="13" t="s">
        <v>280</v>
      </c>
      <c r="F43" s="11">
        <v>279.0</v>
      </c>
      <c r="G43" s="12" t="s">
        <v>1324</v>
      </c>
      <c r="H43" s="11">
        <v>1.630056238768E12</v>
      </c>
      <c r="I43" s="13" t="s">
        <v>280</v>
      </c>
      <c r="J43" s="11">
        <v>244.0</v>
      </c>
      <c r="K43" s="12" t="s">
        <v>1334</v>
      </c>
      <c r="L43" s="11">
        <v>1.630056673309E12</v>
      </c>
      <c r="M43" s="13" t="s">
        <v>75</v>
      </c>
      <c r="N43" s="11">
        <v>180.0</v>
      </c>
      <c r="O43" s="12" t="s">
        <v>1326</v>
      </c>
      <c r="P43" s="11">
        <v>1.630061534767E12</v>
      </c>
      <c r="Q43" s="67" t="s">
        <v>75</v>
      </c>
      <c r="R43" s="11">
        <v>256.0</v>
      </c>
      <c r="S43" s="12" t="s">
        <v>1327</v>
      </c>
      <c r="T43" s="66">
        <v>1.63006212681E12</v>
      </c>
      <c r="U43" s="13" t="s">
        <v>75</v>
      </c>
      <c r="V43" s="11">
        <v>347.0</v>
      </c>
      <c r="W43" s="12" t="s">
        <v>1332</v>
      </c>
      <c r="X43" s="11">
        <v>1.630062784612E12</v>
      </c>
      <c r="Y43" s="12"/>
      <c r="Z43" s="11"/>
      <c r="AA43" s="12"/>
      <c r="AB43" s="11"/>
      <c r="AC43" s="32" t="s">
        <v>98</v>
      </c>
      <c r="AD43" s="11">
        <v>214.0</v>
      </c>
      <c r="AE43" s="12" t="s">
        <v>1337</v>
      </c>
      <c r="AF43" s="11">
        <v>1.630068204067E12</v>
      </c>
      <c r="AG43" s="67" t="s">
        <v>92</v>
      </c>
      <c r="AH43" s="11">
        <v>196.0</v>
      </c>
      <c r="AI43" s="12" t="s">
        <v>1335</v>
      </c>
      <c r="AJ43" s="66">
        <v>1.630068966444E12</v>
      </c>
    </row>
    <row r="44">
      <c r="A44" s="13" t="s">
        <v>91</v>
      </c>
      <c r="B44" s="11">
        <v>43.0</v>
      </c>
      <c r="C44" s="12" t="s">
        <v>1336</v>
      </c>
      <c r="D44" s="11">
        <v>1.630055772238E12</v>
      </c>
      <c r="E44" s="13" t="s">
        <v>92</v>
      </c>
      <c r="F44" s="11">
        <v>306.0</v>
      </c>
      <c r="G44" s="12" t="s">
        <v>1338</v>
      </c>
      <c r="H44" s="11">
        <v>1.630056239067E12</v>
      </c>
      <c r="I44" s="13" t="s">
        <v>101</v>
      </c>
      <c r="J44" s="11">
        <v>325.0</v>
      </c>
      <c r="K44" s="12" t="s">
        <v>1334</v>
      </c>
      <c r="L44" s="11">
        <v>1.630056673634E12</v>
      </c>
      <c r="M44" s="13" t="s">
        <v>90</v>
      </c>
      <c r="N44" s="11">
        <v>119.0</v>
      </c>
      <c r="O44" s="12" t="s">
        <v>1326</v>
      </c>
      <c r="P44" s="11">
        <v>1.630061534866E12</v>
      </c>
      <c r="Q44" s="67" t="s">
        <v>90</v>
      </c>
      <c r="R44" s="11">
        <v>114.0</v>
      </c>
      <c r="S44" s="12" t="s">
        <v>1327</v>
      </c>
      <c r="T44" s="66">
        <v>1.630062126909E12</v>
      </c>
      <c r="U44" s="13" t="s">
        <v>83</v>
      </c>
      <c r="V44" s="11">
        <v>113.0</v>
      </c>
      <c r="W44" s="12" t="s">
        <v>1332</v>
      </c>
      <c r="X44" s="11">
        <v>1.630062784744E12</v>
      </c>
      <c r="Y44" s="12"/>
      <c r="Z44" s="11"/>
      <c r="AA44" s="12"/>
      <c r="AB44" s="11"/>
      <c r="AC44" s="32" t="s">
        <v>91</v>
      </c>
      <c r="AD44" s="11">
        <v>173.0</v>
      </c>
      <c r="AE44" s="12" t="s">
        <v>1337</v>
      </c>
      <c r="AF44" s="11">
        <v>1.630068204263E12</v>
      </c>
      <c r="AG44" s="67" t="s">
        <v>75</v>
      </c>
      <c r="AH44" s="11">
        <v>299.0</v>
      </c>
      <c r="AI44" s="12" t="s">
        <v>1335</v>
      </c>
      <c r="AJ44" s="66">
        <v>1.63006896673E12</v>
      </c>
    </row>
    <row r="45">
      <c r="A45" s="13" t="s">
        <v>75</v>
      </c>
      <c r="B45" s="11">
        <v>271.0</v>
      </c>
      <c r="C45" s="12" t="s">
        <v>1336</v>
      </c>
      <c r="D45" s="11">
        <v>1.630055772526E12</v>
      </c>
      <c r="E45" s="13" t="s">
        <v>75</v>
      </c>
      <c r="F45" s="11">
        <v>204.0</v>
      </c>
      <c r="G45" s="12" t="s">
        <v>1338</v>
      </c>
      <c r="H45" s="11">
        <v>1.63005623928E12</v>
      </c>
      <c r="I45" s="13" t="s">
        <v>75</v>
      </c>
      <c r="J45" s="11">
        <v>127.0</v>
      </c>
      <c r="K45" s="12" t="s">
        <v>1334</v>
      </c>
      <c r="L45" s="11">
        <v>1.630056673771E12</v>
      </c>
      <c r="M45" s="13" t="s">
        <v>75</v>
      </c>
      <c r="N45" s="11">
        <v>122.0</v>
      </c>
      <c r="O45" s="12" t="s">
        <v>1326</v>
      </c>
      <c r="P45" s="11">
        <v>1.630061534994E12</v>
      </c>
      <c r="Q45" s="67" t="s">
        <v>75</v>
      </c>
      <c r="R45" s="11">
        <v>377.0</v>
      </c>
      <c r="S45" s="12" t="s">
        <v>1339</v>
      </c>
      <c r="T45" s="66">
        <v>1.630062127283E12</v>
      </c>
      <c r="U45" s="13" t="s">
        <v>94</v>
      </c>
      <c r="V45" s="11">
        <v>186.0</v>
      </c>
      <c r="W45" s="12" t="s">
        <v>1332</v>
      </c>
      <c r="X45" s="11">
        <v>1.630062784906E12</v>
      </c>
      <c r="Y45" s="12"/>
      <c r="Z45" s="11"/>
      <c r="AA45" s="12"/>
      <c r="AB45" s="11"/>
      <c r="AC45" s="32" t="s">
        <v>75</v>
      </c>
      <c r="AD45" s="11">
        <v>149.0</v>
      </c>
      <c r="AE45" s="12" t="s">
        <v>1337</v>
      </c>
      <c r="AF45" s="11">
        <v>1.630068204394E12</v>
      </c>
      <c r="AG45" s="67" t="s">
        <v>119</v>
      </c>
      <c r="AH45" s="11">
        <v>412.0</v>
      </c>
      <c r="AI45" s="12" t="s">
        <v>1340</v>
      </c>
      <c r="AJ45" s="66">
        <v>1.630068967154E12</v>
      </c>
    </row>
    <row r="46">
      <c r="A46" s="13" t="s">
        <v>97</v>
      </c>
      <c r="B46" s="11">
        <v>383.0</v>
      </c>
      <c r="C46" s="12" t="s">
        <v>1336</v>
      </c>
      <c r="D46" s="11">
        <v>1.630055772912E12</v>
      </c>
      <c r="E46" s="13" t="s">
        <v>97</v>
      </c>
      <c r="F46" s="11">
        <v>413.0</v>
      </c>
      <c r="G46" s="12" t="s">
        <v>1338</v>
      </c>
      <c r="H46" s="11">
        <v>1.630056239687E12</v>
      </c>
      <c r="I46" s="13" t="s">
        <v>97</v>
      </c>
      <c r="J46" s="11">
        <v>354.0</v>
      </c>
      <c r="K46" s="12" t="s">
        <v>1341</v>
      </c>
      <c r="L46" s="11">
        <v>1.630056674121E12</v>
      </c>
      <c r="M46" s="13" t="s">
        <v>97</v>
      </c>
      <c r="N46" s="11">
        <v>323.0</v>
      </c>
      <c r="O46" s="12" t="s">
        <v>1342</v>
      </c>
      <c r="P46" s="11">
        <v>1.630061535357E12</v>
      </c>
      <c r="Q46" s="67" t="s">
        <v>75</v>
      </c>
      <c r="R46" s="11">
        <v>116.0</v>
      </c>
      <c r="S46" s="12" t="s">
        <v>1339</v>
      </c>
      <c r="T46" s="66">
        <v>1.630062127402E12</v>
      </c>
      <c r="U46" s="13" t="s">
        <v>97</v>
      </c>
      <c r="V46" s="11">
        <v>578.0</v>
      </c>
      <c r="W46" s="12" t="s">
        <v>1343</v>
      </c>
      <c r="X46" s="11">
        <v>1.630062785501E12</v>
      </c>
      <c r="AC46" s="32" t="s">
        <v>280</v>
      </c>
      <c r="AD46" s="11">
        <v>308.0</v>
      </c>
      <c r="AE46" s="12" t="s">
        <v>1337</v>
      </c>
      <c r="AF46" s="11">
        <v>1.630068204713E12</v>
      </c>
      <c r="AG46" s="67" t="s">
        <v>92</v>
      </c>
      <c r="AH46" s="11">
        <v>444.0</v>
      </c>
      <c r="AI46" s="12" t="s">
        <v>1340</v>
      </c>
      <c r="AJ46" s="66">
        <v>1.63006896758E12</v>
      </c>
    </row>
    <row r="47">
      <c r="A47" s="13" t="s">
        <v>102</v>
      </c>
      <c r="B47" s="11">
        <v>159.0</v>
      </c>
      <c r="C47" s="12" t="s">
        <v>1344</v>
      </c>
      <c r="D47" s="11">
        <v>1.630055773049E12</v>
      </c>
      <c r="E47" s="13" t="s">
        <v>102</v>
      </c>
      <c r="F47" s="11">
        <v>110.0</v>
      </c>
      <c r="G47" s="12" t="s">
        <v>1338</v>
      </c>
      <c r="H47" s="11">
        <v>1.630056239806E12</v>
      </c>
      <c r="I47" s="13" t="s">
        <v>102</v>
      </c>
      <c r="J47" s="11">
        <v>123.0</v>
      </c>
      <c r="K47" s="12" t="s">
        <v>1341</v>
      </c>
      <c r="L47" s="11">
        <v>1.630056674239E12</v>
      </c>
      <c r="M47" s="13" t="s">
        <v>102</v>
      </c>
      <c r="N47" s="11">
        <v>90.0</v>
      </c>
      <c r="O47" s="12" t="s">
        <v>1342</v>
      </c>
      <c r="P47" s="11">
        <v>1.630061535409E12</v>
      </c>
      <c r="Q47" s="67" t="s">
        <v>83</v>
      </c>
      <c r="R47" s="11">
        <v>130.0</v>
      </c>
      <c r="S47" s="12" t="s">
        <v>1339</v>
      </c>
      <c r="T47" s="66">
        <v>1.630062127526E12</v>
      </c>
      <c r="U47" s="13" t="s">
        <v>102</v>
      </c>
      <c r="V47" s="11">
        <v>183.0</v>
      </c>
      <c r="W47" s="12" t="s">
        <v>1343</v>
      </c>
      <c r="X47" s="11">
        <v>1.630062785687E12</v>
      </c>
      <c r="AC47" s="32" t="s">
        <v>455</v>
      </c>
      <c r="AD47" s="11">
        <v>114.0</v>
      </c>
      <c r="AE47" s="12" t="s">
        <v>1337</v>
      </c>
      <c r="AF47" s="11">
        <v>1.630068204824E12</v>
      </c>
      <c r="AG47" s="67" t="s">
        <v>104</v>
      </c>
      <c r="AH47" s="11">
        <v>223.0</v>
      </c>
      <c r="AI47" s="12" t="s">
        <v>1340</v>
      </c>
      <c r="AJ47" s="66">
        <v>1.630068967806E12</v>
      </c>
    </row>
    <row r="48">
      <c r="A48" s="13" t="s">
        <v>94</v>
      </c>
      <c r="B48" s="11">
        <v>140.0</v>
      </c>
      <c r="C48" s="12" t="s">
        <v>1344</v>
      </c>
      <c r="D48" s="11">
        <v>1.630055773209E12</v>
      </c>
      <c r="E48" s="13" t="s">
        <v>94</v>
      </c>
      <c r="F48" s="11">
        <v>246.0</v>
      </c>
      <c r="G48" s="12" t="s">
        <v>1345</v>
      </c>
      <c r="H48" s="11">
        <v>1.630056240041E12</v>
      </c>
      <c r="I48" s="13" t="s">
        <v>94</v>
      </c>
      <c r="J48" s="11">
        <v>249.0</v>
      </c>
      <c r="K48" s="12" t="s">
        <v>1341</v>
      </c>
      <c r="L48" s="11">
        <v>1.630056674498E12</v>
      </c>
      <c r="M48" s="13" t="s">
        <v>94</v>
      </c>
      <c r="N48" s="11">
        <v>135.0</v>
      </c>
      <c r="O48" s="12" t="s">
        <v>1342</v>
      </c>
      <c r="P48" s="11">
        <v>1.630061535566E12</v>
      </c>
      <c r="Q48" s="67" t="s">
        <v>94</v>
      </c>
      <c r="R48" s="11">
        <v>295.0</v>
      </c>
      <c r="S48" s="12" t="s">
        <v>1339</v>
      </c>
      <c r="T48" s="66">
        <v>1.630062127825E12</v>
      </c>
      <c r="U48" s="13" t="s">
        <v>94</v>
      </c>
      <c r="V48" s="11">
        <v>211.0</v>
      </c>
      <c r="W48" s="12" t="s">
        <v>1343</v>
      </c>
      <c r="X48" s="11">
        <v>1.630062785882E12</v>
      </c>
      <c r="AC48" s="32" t="s">
        <v>75</v>
      </c>
      <c r="AD48" s="11">
        <v>331.0</v>
      </c>
      <c r="AE48" s="12" t="s">
        <v>1346</v>
      </c>
      <c r="AF48" s="11">
        <v>1.630068205158E12</v>
      </c>
      <c r="AG48" s="67" t="s">
        <v>97</v>
      </c>
      <c r="AH48" s="11">
        <v>284.0</v>
      </c>
      <c r="AI48" s="12" t="s">
        <v>1347</v>
      </c>
      <c r="AJ48" s="66">
        <v>1.630068968088E12</v>
      </c>
    </row>
    <row r="49">
      <c r="Q49" s="67" t="s">
        <v>75</v>
      </c>
      <c r="R49" s="11">
        <v>385.0</v>
      </c>
      <c r="S49" s="12" t="s">
        <v>1348</v>
      </c>
      <c r="T49" s="66">
        <v>1.630062128201E12</v>
      </c>
      <c r="AC49" s="32" t="s">
        <v>455</v>
      </c>
      <c r="AD49" s="11">
        <v>311.0</v>
      </c>
      <c r="AE49" s="12" t="s">
        <v>1346</v>
      </c>
      <c r="AF49" s="33">
        <v>1.630068205465E12</v>
      </c>
      <c r="AG49" s="67" t="s">
        <v>102</v>
      </c>
      <c r="AH49" s="11">
        <v>135.0</v>
      </c>
      <c r="AI49" s="12" t="s">
        <v>1347</v>
      </c>
      <c r="AJ49" s="66">
        <v>1.630068968229E12</v>
      </c>
    </row>
    <row r="50">
      <c r="Q50" s="67" t="s">
        <v>90</v>
      </c>
      <c r="R50" s="11">
        <v>201.0</v>
      </c>
      <c r="S50" s="12" t="s">
        <v>1348</v>
      </c>
      <c r="T50" s="66">
        <v>1.630062128411E12</v>
      </c>
      <c r="AC50" s="32" t="s">
        <v>280</v>
      </c>
      <c r="AD50" s="11">
        <v>169.0</v>
      </c>
      <c r="AE50" s="12" t="s">
        <v>1346</v>
      </c>
      <c r="AF50" s="33">
        <v>1.630068205617E12</v>
      </c>
      <c r="AG50" s="68" t="s">
        <v>94</v>
      </c>
      <c r="AH50" s="69">
        <v>261.0</v>
      </c>
      <c r="AI50" s="70" t="s">
        <v>1347</v>
      </c>
      <c r="AJ50" s="72">
        <v>1.630068968485E12</v>
      </c>
    </row>
    <row r="51">
      <c r="Q51" s="67" t="s">
        <v>75</v>
      </c>
      <c r="R51" s="11">
        <v>126.0</v>
      </c>
      <c r="S51" s="12" t="s">
        <v>1348</v>
      </c>
      <c r="T51" s="66">
        <v>1.63006212856E12</v>
      </c>
      <c r="AC51" s="32" t="s">
        <v>75</v>
      </c>
      <c r="AD51" s="11">
        <v>132.0</v>
      </c>
      <c r="AE51" s="12" t="s">
        <v>1346</v>
      </c>
      <c r="AF51" s="33">
        <v>1.63006820576E12</v>
      </c>
      <c r="AG51" s="1" t="s">
        <v>1349</v>
      </c>
    </row>
    <row r="52">
      <c r="Q52" s="68" t="s">
        <v>94</v>
      </c>
      <c r="R52" s="69">
        <v>1449.0</v>
      </c>
      <c r="S52" s="70" t="s">
        <v>1350</v>
      </c>
      <c r="T52" s="72">
        <v>1.630062129992E12</v>
      </c>
      <c r="AC52" s="32" t="s">
        <v>97</v>
      </c>
      <c r="AD52" s="11">
        <v>591.0</v>
      </c>
      <c r="AE52" s="12" t="s">
        <v>1351</v>
      </c>
      <c r="AF52" s="33">
        <v>1.630068206363E12</v>
      </c>
    </row>
    <row r="53">
      <c r="Q53" s="1" t="s">
        <v>1352</v>
      </c>
      <c r="AC53" s="32" t="s">
        <v>455</v>
      </c>
      <c r="AD53" s="11">
        <v>266.0</v>
      </c>
      <c r="AE53" s="12" t="s">
        <v>1351</v>
      </c>
      <c r="AF53" s="33">
        <v>1.63006820662E12</v>
      </c>
    </row>
    <row r="54">
      <c r="AC54" s="32" t="s">
        <v>94</v>
      </c>
      <c r="AD54" s="11">
        <v>197.0</v>
      </c>
      <c r="AE54" s="12" t="s">
        <v>1351</v>
      </c>
      <c r="AF54" s="33">
        <v>1.630068206823E12</v>
      </c>
    </row>
    <row r="55">
      <c r="AC55" s="32" t="s">
        <v>455</v>
      </c>
      <c r="AD55" s="11">
        <v>572.0</v>
      </c>
      <c r="AE55" s="12" t="s">
        <v>1353</v>
      </c>
      <c r="AF55" s="33">
        <v>1.630068207383E12</v>
      </c>
    </row>
    <row r="56">
      <c r="AC56" s="32" t="s">
        <v>97</v>
      </c>
      <c r="AD56" s="11">
        <v>147.0</v>
      </c>
      <c r="AE56" s="12" t="s">
        <v>1353</v>
      </c>
      <c r="AF56" s="33">
        <v>1.630068207526E12</v>
      </c>
    </row>
    <row r="57">
      <c r="AC57" s="32" t="s">
        <v>102</v>
      </c>
      <c r="AD57" s="11">
        <v>501.0</v>
      </c>
      <c r="AE57" s="12" t="s">
        <v>1354</v>
      </c>
      <c r="AF57" s="33">
        <v>1.630068208035E12</v>
      </c>
    </row>
    <row r="58">
      <c r="AC58" s="35" t="s">
        <v>94</v>
      </c>
      <c r="AD58" s="36">
        <v>156.0</v>
      </c>
      <c r="AE58" s="37" t="s">
        <v>1354</v>
      </c>
      <c r="AF58" s="38">
        <v>1.630068208181E12</v>
      </c>
    </row>
    <row r="59">
      <c r="AC59" s="1" t="s">
        <v>1080</v>
      </c>
    </row>
    <row r="60">
      <c r="D60" s="39"/>
    </row>
    <row r="61">
      <c r="D61" s="39"/>
      <c r="P61" s="39"/>
    </row>
    <row r="62">
      <c r="D62" s="39"/>
      <c r="H62" s="39"/>
      <c r="L62" s="39"/>
      <c r="P62" s="39"/>
    </row>
    <row r="63">
      <c r="D63" s="39"/>
      <c r="H63" s="39"/>
      <c r="L63" s="39"/>
      <c r="P63" s="39"/>
      <c r="AJ63" s="39"/>
    </row>
    <row r="64">
      <c r="D64" s="39"/>
      <c r="H64" s="39"/>
      <c r="L64" s="39"/>
      <c r="P64" s="39"/>
      <c r="T64" s="39"/>
      <c r="X64" s="39"/>
      <c r="AJ64" s="39"/>
    </row>
    <row r="65">
      <c r="D65" s="39"/>
      <c r="H65" s="39"/>
      <c r="L65" s="39"/>
      <c r="P65" s="39"/>
      <c r="T65" s="39"/>
      <c r="X65" s="39"/>
      <c r="AJ65" s="39"/>
    </row>
    <row r="66">
      <c r="D66" s="39"/>
      <c r="H66" s="39"/>
      <c r="L66" s="39"/>
      <c r="P66" s="39"/>
      <c r="T66" s="39"/>
      <c r="X66" s="39"/>
      <c r="AJ66" s="39"/>
    </row>
    <row r="67">
      <c r="D67" s="39"/>
      <c r="H67" s="39"/>
      <c r="L67" s="39"/>
      <c r="P67" s="39"/>
      <c r="T67" s="39"/>
      <c r="X67" s="39"/>
      <c r="AJ67" s="39"/>
    </row>
    <row r="68">
      <c r="D68" s="39"/>
      <c r="H68" s="39"/>
      <c r="L68" s="39"/>
      <c r="P68" s="39"/>
      <c r="T68" s="39"/>
      <c r="X68" s="39"/>
      <c r="AJ68" s="39"/>
    </row>
    <row r="69">
      <c r="D69" s="39"/>
      <c r="H69" s="39"/>
      <c r="L69" s="39"/>
      <c r="P69" s="39"/>
      <c r="T69" s="39"/>
      <c r="X69" s="39"/>
      <c r="AJ69" s="39"/>
    </row>
    <row r="70">
      <c r="A70" s="13" t="s">
        <v>128</v>
      </c>
      <c r="B70" s="11">
        <v>5907.0</v>
      </c>
      <c r="C70" s="12" t="s">
        <v>1355</v>
      </c>
      <c r="D70" s="11">
        <v>1.630055781684E12</v>
      </c>
      <c r="E70" s="13" t="s">
        <v>128</v>
      </c>
      <c r="F70" s="11">
        <v>5128.0</v>
      </c>
      <c r="G70" s="12" t="s">
        <v>1356</v>
      </c>
      <c r="H70" s="11">
        <v>1.630056247261E12</v>
      </c>
      <c r="I70" s="13" t="s">
        <v>137</v>
      </c>
      <c r="J70" s="11">
        <v>5810.0</v>
      </c>
      <c r="K70" s="12" t="s">
        <v>1357</v>
      </c>
      <c r="L70" s="11">
        <v>1.63005668333E12</v>
      </c>
      <c r="M70" s="13" t="s">
        <v>137</v>
      </c>
      <c r="N70" s="11">
        <v>5364.0</v>
      </c>
      <c r="O70" s="12" t="s">
        <v>1358</v>
      </c>
      <c r="P70" s="11">
        <v>1.630061543324E12</v>
      </c>
      <c r="Q70" s="13" t="s">
        <v>128</v>
      </c>
      <c r="R70" s="11">
        <v>6599.0</v>
      </c>
      <c r="S70" s="12" t="s">
        <v>1359</v>
      </c>
      <c r="T70" s="11">
        <v>1.630062138145E12</v>
      </c>
      <c r="U70" s="13" t="s">
        <v>142</v>
      </c>
      <c r="V70" s="11">
        <v>6177.0</v>
      </c>
      <c r="W70" s="12" t="s">
        <v>1360</v>
      </c>
      <c r="X70" s="11">
        <v>1.630062794529E12</v>
      </c>
      <c r="Y70" s="13" t="s">
        <v>75</v>
      </c>
      <c r="Z70" s="11">
        <v>2056.0</v>
      </c>
      <c r="AA70" s="12" t="s">
        <v>1361</v>
      </c>
      <c r="AB70" s="11">
        <v>1.630067238132E12</v>
      </c>
      <c r="AC70" s="13" t="s">
        <v>128</v>
      </c>
      <c r="AD70" s="11">
        <v>6538.0</v>
      </c>
      <c r="AE70" s="12" t="s">
        <v>1362</v>
      </c>
      <c r="AF70" s="11">
        <v>1.630068218005E12</v>
      </c>
      <c r="AG70" s="13" t="s">
        <v>137</v>
      </c>
      <c r="AH70" s="11">
        <v>7764.0</v>
      </c>
      <c r="AI70" s="12" t="s">
        <v>1363</v>
      </c>
      <c r="AJ70" s="11">
        <v>1.630068979276E12</v>
      </c>
    </row>
    <row r="71">
      <c r="A71" s="13" t="s">
        <v>139</v>
      </c>
      <c r="B71" s="11">
        <v>273.0</v>
      </c>
      <c r="C71" s="12" t="s">
        <v>1355</v>
      </c>
      <c r="D71" s="11">
        <v>1.630055781952E12</v>
      </c>
      <c r="E71" s="13" t="s">
        <v>152</v>
      </c>
      <c r="F71" s="11">
        <v>144.0</v>
      </c>
      <c r="G71" s="12" t="s">
        <v>1356</v>
      </c>
      <c r="H71" s="11">
        <v>1.630056247392E12</v>
      </c>
      <c r="I71" s="13" t="s">
        <v>141</v>
      </c>
      <c r="J71" s="11">
        <v>623.0</v>
      </c>
      <c r="K71" s="12" t="s">
        <v>1357</v>
      </c>
      <c r="L71" s="11">
        <v>1.630056683947E12</v>
      </c>
      <c r="M71" s="13" t="s">
        <v>141</v>
      </c>
      <c r="N71" s="11">
        <v>178.0</v>
      </c>
      <c r="O71" s="12" t="s">
        <v>1358</v>
      </c>
      <c r="P71" s="11">
        <v>1.630061543498E12</v>
      </c>
      <c r="Q71" s="13" t="s">
        <v>152</v>
      </c>
      <c r="R71" s="11">
        <v>105.0</v>
      </c>
      <c r="S71" s="12" t="s">
        <v>1359</v>
      </c>
      <c r="T71" s="11">
        <v>1.630062138245E12</v>
      </c>
      <c r="U71" s="13" t="s">
        <v>483</v>
      </c>
      <c r="V71" s="11">
        <v>676.0</v>
      </c>
      <c r="W71" s="12" t="s">
        <v>1364</v>
      </c>
      <c r="X71" s="11">
        <v>1.630062795202E12</v>
      </c>
      <c r="Y71" s="13" t="s">
        <v>92</v>
      </c>
      <c r="Z71" s="11">
        <v>161.0</v>
      </c>
      <c r="AA71" s="12" t="s">
        <v>1361</v>
      </c>
      <c r="AB71" s="11">
        <v>1.630067238281E12</v>
      </c>
      <c r="AC71" s="13" t="s">
        <v>142</v>
      </c>
      <c r="AD71" s="11">
        <v>266.0</v>
      </c>
      <c r="AE71" s="12" t="s">
        <v>1362</v>
      </c>
      <c r="AF71" s="11">
        <v>1.630068218276E12</v>
      </c>
      <c r="AG71" s="13" t="s">
        <v>151</v>
      </c>
      <c r="AH71" s="11">
        <v>269.0</v>
      </c>
      <c r="AI71" s="12" t="s">
        <v>1363</v>
      </c>
      <c r="AJ71" s="11">
        <v>1.630068979545E12</v>
      </c>
    </row>
    <row r="72">
      <c r="A72" s="13" t="s">
        <v>71</v>
      </c>
      <c r="B72" s="11">
        <v>306.0</v>
      </c>
      <c r="C72" s="12" t="s">
        <v>1365</v>
      </c>
      <c r="D72" s="11">
        <v>1.630055782258E12</v>
      </c>
      <c r="E72" s="13" t="s">
        <v>71</v>
      </c>
      <c r="F72" s="11">
        <v>311.0</v>
      </c>
      <c r="G72" s="12" t="s">
        <v>1356</v>
      </c>
      <c r="H72" s="11">
        <v>1.630056247705E12</v>
      </c>
      <c r="I72" s="13" t="s">
        <v>71</v>
      </c>
      <c r="J72" s="11">
        <v>345.0</v>
      </c>
      <c r="K72" s="12" t="s">
        <v>1366</v>
      </c>
      <c r="L72" s="11">
        <v>1.630056684287E12</v>
      </c>
      <c r="M72" s="13" t="s">
        <v>71</v>
      </c>
      <c r="N72" s="11">
        <v>381.0</v>
      </c>
      <c r="O72" s="12" t="s">
        <v>1358</v>
      </c>
      <c r="P72" s="11">
        <v>1.630061543875E12</v>
      </c>
      <c r="Q72" s="13" t="s">
        <v>71</v>
      </c>
      <c r="R72" s="11">
        <v>527.0</v>
      </c>
      <c r="S72" s="12" t="s">
        <v>1359</v>
      </c>
      <c r="T72" s="11">
        <v>1.630062138757E12</v>
      </c>
      <c r="U72" s="13" t="s">
        <v>128</v>
      </c>
      <c r="V72" s="11">
        <v>222.0</v>
      </c>
      <c r="W72" s="12" t="s">
        <v>1364</v>
      </c>
      <c r="X72" s="11">
        <v>1.630062795425E12</v>
      </c>
      <c r="Y72" s="13" t="s">
        <v>97</v>
      </c>
      <c r="Z72" s="11">
        <v>302.0</v>
      </c>
      <c r="AA72" s="12" t="s">
        <v>1361</v>
      </c>
      <c r="AB72" s="11">
        <v>1.630067238606E12</v>
      </c>
      <c r="AC72" s="13" t="s">
        <v>71</v>
      </c>
      <c r="AD72" s="11">
        <v>270.0</v>
      </c>
      <c r="AE72" s="12" t="s">
        <v>1362</v>
      </c>
      <c r="AF72" s="11">
        <v>1.630068218542E12</v>
      </c>
      <c r="AG72" s="13" t="s">
        <v>71</v>
      </c>
      <c r="AH72" s="11">
        <v>320.0</v>
      </c>
      <c r="AI72" s="12" t="s">
        <v>1363</v>
      </c>
      <c r="AJ72" s="11">
        <v>1.630068979864E12</v>
      </c>
    </row>
    <row r="73">
      <c r="A73" s="13" t="s">
        <v>151</v>
      </c>
      <c r="B73" s="11">
        <v>370.0</v>
      </c>
      <c r="C73" s="12" t="s">
        <v>1365</v>
      </c>
      <c r="D73" s="11">
        <v>1.630055782632E12</v>
      </c>
      <c r="E73" s="13" t="s">
        <v>139</v>
      </c>
      <c r="F73" s="11">
        <v>368.0</v>
      </c>
      <c r="G73" s="12" t="s">
        <v>1367</v>
      </c>
      <c r="H73" s="11">
        <v>1.630056248073E12</v>
      </c>
      <c r="I73" s="13" t="s">
        <v>139</v>
      </c>
      <c r="J73" s="11">
        <v>400.0</v>
      </c>
      <c r="K73" s="12" t="s">
        <v>1366</v>
      </c>
      <c r="L73" s="11">
        <v>1.63005668469E12</v>
      </c>
      <c r="M73" s="13" t="s">
        <v>141</v>
      </c>
      <c r="N73" s="11">
        <v>321.0</v>
      </c>
      <c r="O73" s="12" t="s">
        <v>1368</v>
      </c>
      <c r="P73" s="11">
        <v>1.630061544198E12</v>
      </c>
      <c r="Q73" s="13" t="s">
        <v>151</v>
      </c>
      <c r="R73" s="11">
        <v>343.0</v>
      </c>
      <c r="S73" s="12" t="s">
        <v>1369</v>
      </c>
      <c r="T73" s="11">
        <v>1.630062139098E12</v>
      </c>
      <c r="U73" s="13" t="s">
        <v>144</v>
      </c>
      <c r="V73" s="11">
        <v>317.0</v>
      </c>
      <c r="W73" s="12" t="s">
        <v>1364</v>
      </c>
      <c r="X73" s="11">
        <v>1.630062795738E12</v>
      </c>
      <c r="Y73" s="13" t="s">
        <v>78</v>
      </c>
      <c r="Z73" s="11">
        <v>544.0</v>
      </c>
      <c r="AA73" s="12" t="s">
        <v>1370</v>
      </c>
      <c r="AB73" s="11">
        <v>1.630067239137E12</v>
      </c>
      <c r="AC73" s="13" t="s">
        <v>144</v>
      </c>
      <c r="AD73" s="11">
        <v>299.0</v>
      </c>
      <c r="AE73" s="12" t="s">
        <v>1362</v>
      </c>
      <c r="AF73" s="11">
        <v>1.630068218841E12</v>
      </c>
      <c r="AG73" s="13" t="s">
        <v>139</v>
      </c>
      <c r="AH73" s="11">
        <v>392.0</v>
      </c>
      <c r="AI73" s="12" t="s">
        <v>1371</v>
      </c>
      <c r="AJ73" s="11">
        <v>1.630068980266E12</v>
      </c>
    </row>
    <row r="74">
      <c r="A74" s="13" t="s">
        <v>81</v>
      </c>
      <c r="B74" s="11">
        <v>817.0</v>
      </c>
      <c r="C74" s="12" t="s">
        <v>1372</v>
      </c>
      <c r="D74" s="11">
        <v>1.63005578347E12</v>
      </c>
      <c r="E74" s="13" t="s">
        <v>81</v>
      </c>
      <c r="F74" s="11">
        <v>616.0</v>
      </c>
      <c r="G74" s="12" t="s">
        <v>1367</v>
      </c>
      <c r="H74" s="11">
        <v>1.6300562487E12</v>
      </c>
      <c r="I74" s="13" t="s">
        <v>81</v>
      </c>
      <c r="J74" s="11">
        <v>2162.0</v>
      </c>
      <c r="K74" s="12" t="s">
        <v>1373</v>
      </c>
      <c r="L74" s="11">
        <v>1.630056686858E12</v>
      </c>
      <c r="M74" s="13" t="s">
        <v>81</v>
      </c>
      <c r="N74" s="11">
        <v>524.0</v>
      </c>
      <c r="O74" s="12" t="s">
        <v>1368</v>
      </c>
      <c r="P74" s="11">
        <v>1.630061544729E12</v>
      </c>
      <c r="Q74" s="13" t="s">
        <v>81</v>
      </c>
      <c r="R74" s="11">
        <v>609.0</v>
      </c>
      <c r="S74" s="12" t="s">
        <v>1369</v>
      </c>
      <c r="T74" s="11">
        <v>1.630062139712E12</v>
      </c>
      <c r="U74" s="13" t="s">
        <v>71</v>
      </c>
      <c r="V74" s="11">
        <v>427.0</v>
      </c>
      <c r="W74" s="12" t="s">
        <v>1374</v>
      </c>
      <c r="X74" s="11">
        <v>1.630062796164E12</v>
      </c>
      <c r="Y74" s="13" t="s">
        <v>101</v>
      </c>
      <c r="Z74" s="11">
        <v>155.0</v>
      </c>
      <c r="AA74" s="12" t="s">
        <v>1370</v>
      </c>
      <c r="AB74" s="11">
        <v>1.630067239285E12</v>
      </c>
      <c r="AC74" s="13" t="s">
        <v>97</v>
      </c>
      <c r="AD74" s="11">
        <v>608.0</v>
      </c>
      <c r="AE74" s="12" t="s">
        <v>1375</v>
      </c>
      <c r="AF74" s="11">
        <v>1.63006821946E12</v>
      </c>
      <c r="AG74" s="13" t="s">
        <v>81</v>
      </c>
      <c r="AH74" s="11">
        <v>531.0</v>
      </c>
      <c r="AI74" s="12" t="s">
        <v>1371</v>
      </c>
      <c r="AJ74" s="11">
        <v>1.630068980786E12</v>
      </c>
    </row>
    <row r="75">
      <c r="A75" s="13" t="s">
        <v>92</v>
      </c>
      <c r="B75" s="11">
        <v>180.0</v>
      </c>
      <c r="C75" s="12" t="s">
        <v>1372</v>
      </c>
      <c r="D75" s="11">
        <v>1.630055783623E12</v>
      </c>
      <c r="E75" s="13" t="s">
        <v>92</v>
      </c>
      <c r="F75" s="11">
        <v>161.0</v>
      </c>
      <c r="G75" s="12" t="s">
        <v>1367</v>
      </c>
      <c r="H75" s="11">
        <v>1.63005624885E12</v>
      </c>
      <c r="I75" s="13" t="s">
        <v>92</v>
      </c>
      <c r="J75" s="11">
        <v>166.0</v>
      </c>
      <c r="K75" s="12" t="s">
        <v>1376</v>
      </c>
      <c r="L75" s="11">
        <v>1.630056687017E12</v>
      </c>
      <c r="M75" s="13" t="s">
        <v>92</v>
      </c>
      <c r="N75" s="11">
        <v>161.0</v>
      </c>
      <c r="O75" s="12" t="s">
        <v>1368</v>
      </c>
      <c r="P75" s="11">
        <v>1.630061544879E12</v>
      </c>
      <c r="Q75" s="13" t="s">
        <v>92</v>
      </c>
      <c r="R75" s="11">
        <v>198.0</v>
      </c>
      <c r="S75" s="12" t="s">
        <v>1369</v>
      </c>
      <c r="T75" s="11">
        <v>1.630062139914E12</v>
      </c>
      <c r="U75" s="13" t="s">
        <v>140</v>
      </c>
      <c r="V75" s="11">
        <v>251.0</v>
      </c>
      <c r="W75" s="12" t="s">
        <v>1374</v>
      </c>
      <c r="X75" s="11">
        <v>1.630062796413E12</v>
      </c>
      <c r="Y75" s="13" t="s">
        <v>94</v>
      </c>
      <c r="Z75" s="11">
        <v>169.0</v>
      </c>
      <c r="AA75" s="12" t="s">
        <v>1370</v>
      </c>
      <c r="AB75" s="11">
        <v>1.630067239453E12</v>
      </c>
      <c r="AC75" s="13" t="s">
        <v>92</v>
      </c>
      <c r="AD75" s="11">
        <v>184.0</v>
      </c>
      <c r="AE75" s="12" t="s">
        <v>1375</v>
      </c>
      <c r="AF75" s="11">
        <v>1.63006821964E12</v>
      </c>
      <c r="AG75" s="13" t="s">
        <v>92</v>
      </c>
      <c r="AH75" s="11">
        <v>209.0</v>
      </c>
      <c r="AI75" s="12" t="s">
        <v>1377</v>
      </c>
      <c r="AJ75" s="11">
        <v>1.630068981037E12</v>
      </c>
    </row>
    <row r="76">
      <c r="A76" s="13" t="s">
        <v>165</v>
      </c>
      <c r="B76" s="11">
        <v>587.0</v>
      </c>
      <c r="C76" s="12" t="s">
        <v>1378</v>
      </c>
      <c r="D76" s="11">
        <v>1.630055784213E12</v>
      </c>
      <c r="E76" s="13" t="s">
        <v>164</v>
      </c>
      <c r="F76" s="11">
        <v>187.0</v>
      </c>
      <c r="G76" s="12" t="s">
        <v>1379</v>
      </c>
      <c r="H76" s="11">
        <v>1.630056249047E12</v>
      </c>
      <c r="I76" s="13" t="s">
        <v>164</v>
      </c>
      <c r="J76" s="11">
        <v>200.0</v>
      </c>
      <c r="K76" s="12" t="s">
        <v>1376</v>
      </c>
      <c r="L76" s="11">
        <v>1.630056687218E12</v>
      </c>
      <c r="M76" s="13" t="s">
        <v>165</v>
      </c>
      <c r="N76" s="11">
        <v>327.0</v>
      </c>
      <c r="O76" s="12" t="s">
        <v>1380</v>
      </c>
      <c r="P76" s="11">
        <v>1.630061545204E12</v>
      </c>
      <c r="Q76" s="13" t="s">
        <v>165</v>
      </c>
      <c r="R76" s="11">
        <v>542.0</v>
      </c>
      <c r="S76" s="12" t="s">
        <v>1381</v>
      </c>
      <c r="T76" s="11">
        <v>1.630062140449E12</v>
      </c>
      <c r="U76" s="13" t="s">
        <v>81</v>
      </c>
      <c r="V76" s="11">
        <v>464.0</v>
      </c>
      <c r="W76" s="12" t="s">
        <v>1374</v>
      </c>
      <c r="X76" s="11">
        <v>1.630062796886E12</v>
      </c>
      <c r="Y76" s="13" t="s">
        <v>97</v>
      </c>
      <c r="Z76" s="11">
        <v>335.0</v>
      </c>
      <c r="AA76" s="12" t="s">
        <v>1370</v>
      </c>
      <c r="AB76" s="11">
        <v>1.630067239792E12</v>
      </c>
      <c r="AC76" s="13" t="s">
        <v>165</v>
      </c>
      <c r="AD76" s="11">
        <v>275.0</v>
      </c>
      <c r="AE76" s="12" t="s">
        <v>1375</v>
      </c>
      <c r="AF76" s="11">
        <v>1.630068219908E12</v>
      </c>
      <c r="AG76" s="13" t="s">
        <v>164</v>
      </c>
      <c r="AH76" s="11">
        <v>182.0</v>
      </c>
      <c r="AI76" s="12" t="s">
        <v>1377</v>
      </c>
      <c r="AJ76" s="11">
        <v>1.630068981177E12</v>
      </c>
    </row>
    <row r="77">
      <c r="A77" s="13" t="s">
        <v>164</v>
      </c>
      <c r="B77" s="11">
        <v>173.0</v>
      </c>
      <c r="C77" s="12" t="s">
        <v>1378</v>
      </c>
      <c r="D77" s="11">
        <v>1.630055784384E12</v>
      </c>
      <c r="E77" s="13" t="s">
        <v>92</v>
      </c>
      <c r="F77" s="11">
        <v>476.0</v>
      </c>
      <c r="G77" s="12" t="s">
        <v>1379</v>
      </c>
      <c r="H77" s="11">
        <v>1.630056249516E12</v>
      </c>
      <c r="I77" s="13" t="s">
        <v>92</v>
      </c>
      <c r="J77" s="11">
        <v>604.0</v>
      </c>
      <c r="K77" s="12" t="s">
        <v>1376</v>
      </c>
      <c r="L77" s="11">
        <v>1.630056687829E12</v>
      </c>
      <c r="M77" s="13" t="s">
        <v>164</v>
      </c>
      <c r="N77" s="11">
        <v>244.0</v>
      </c>
      <c r="O77" s="12" t="s">
        <v>1380</v>
      </c>
      <c r="P77" s="11">
        <v>1.630061545453E12</v>
      </c>
      <c r="Q77" s="13" t="s">
        <v>164</v>
      </c>
      <c r="R77" s="11">
        <v>213.0</v>
      </c>
      <c r="S77" s="12" t="s">
        <v>1381</v>
      </c>
      <c r="T77" s="11">
        <v>1.630062140658E12</v>
      </c>
      <c r="U77" s="13" t="s">
        <v>92</v>
      </c>
      <c r="V77" s="11">
        <v>185.0</v>
      </c>
      <c r="W77" s="12" t="s">
        <v>1382</v>
      </c>
      <c r="X77" s="11">
        <v>1.630062797076E12</v>
      </c>
      <c r="Y77" s="13" t="s">
        <v>102</v>
      </c>
      <c r="Z77" s="11">
        <v>158.0</v>
      </c>
      <c r="AA77" s="12" t="s">
        <v>1370</v>
      </c>
      <c r="AB77" s="11">
        <v>1.630067239946E12</v>
      </c>
      <c r="AC77" s="13" t="s">
        <v>164</v>
      </c>
      <c r="AD77" s="11">
        <v>200.0</v>
      </c>
      <c r="AE77" s="12" t="s">
        <v>1383</v>
      </c>
      <c r="AF77" s="11">
        <v>1.630068220108E12</v>
      </c>
      <c r="AG77" s="13" t="s">
        <v>92</v>
      </c>
      <c r="AH77" s="11">
        <v>451.0</v>
      </c>
      <c r="AI77" s="12" t="s">
        <v>1377</v>
      </c>
      <c r="AJ77" s="11">
        <v>1.630068981628E12</v>
      </c>
    </row>
    <row r="78">
      <c r="A78" s="13" t="s">
        <v>153</v>
      </c>
      <c r="B78" s="11">
        <v>361.0</v>
      </c>
      <c r="C78" s="12" t="s">
        <v>1378</v>
      </c>
      <c r="D78" s="11">
        <v>1.63005578476E12</v>
      </c>
      <c r="E78" s="13" t="s">
        <v>165</v>
      </c>
      <c r="F78" s="11">
        <v>518.0</v>
      </c>
      <c r="G78" s="12" t="s">
        <v>1384</v>
      </c>
      <c r="H78" s="11">
        <v>1.630056250028E12</v>
      </c>
      <c r="I78" s="13" t="s">
        <v>165</v>
      </c>
      <c r="J78" s="11">
        <v>399.0</v>
      </c>
      <c r="K78" s="12" t="s">
        <v>1385</v>
      </c>
      <c r="L78" s="11">
        <v>1.630056688222E12</v>
      </c>
      <c r="M78" s="13" t="s">
        <v>137</v>
      </c>
      <c r="N78" s="11">
        <v>301.0</v>
      </c>
      <c r="O78" s="12" t="s">
        <v>1380</v>
      </c>
      <c r="P78" s="11">
        <v>1.630061545754E12</v>
      </c>
      <c r="Q78" s="13" t="s">
        <v>141</v>
      </c>
      <c r="R78" s="11">
        <v>327.0</v>
      </c>
      <c r="S78" s="12" t="s">
        <v>1381</v>
      </c>
      <c r="T78" s="11">
        <v>1.630062140987E12</v>
      </c>
      <c r="U78" s="13" t="s">
        <v>164</v>
      </c>
      <c r="V78" s="11">
        <v>235.0</v>
      </c>
      <c r="W78" s="12" t="s">
        <v>1382</v>
      </c>
      <c r="X78" s="11">
        <v>1.630062797305E12</v>
      </c>
      <c r="Y78" s="13" t="s">
        <v>94</v>
      </c>
      <c r="Z78" s="11">
        <v>211.0</v>
      </c>
      <c r="AA78" s="12" t="s">
        <v>1386</v>
      </c>
      <c r="AB78" s="11">
        <v>1.630067240157E12</v>
      </c>
      <c r="AC78" s="13" t="s">
        <v>153</v>
      </c>
      <c r="AD78" s="11">
        <v>400.0</v>
      </c>
      <c r="AE78" s="12" t="s">
        <v>1383</v>
      </c>
      <c r="AF78" s="11">
        <v>1.630068220505E12</v>
      </c>
      <c r="AG78" s="13" t="s">
        <v>165</v>
      </c>
      <c r="AH78" s="11">
        <v>420.0</v>
      </c>
      <c r="AI78" s="12" t="s">
        <v>1387</v>
      </c>
      <c r="AJ78" s="11">
        <v>1.630068982047E12</v>
      </c>
    </row>
    <row r="79">
      <c r="A79" s="13" t="s">
        <v>151</v>
      </c>
      <c r="B79" s="11">
        <v>764.0</v>
      </c>
      <c r="C79" s="12" t="s">
        <v>1388</v>
      </c>
      <c r="D79" s="11">
        <v>1.630055785511E12</v>
      </c>
      <c r="E79" s="13" t="s">
        <v>164</v>
      </c>
      <c r="F79" s="11">
        <v>157.0</v>
      </c>
      <c r="G79" s="12" t="s">
        <v>1384</v>
      </c>
      <c r="H79" s="11">
        <v>1.630056250188E12</v>
      </c>
      <c r="I79" s="13" t="s">
        <v>164</v>
      </c>
      <c r="J79" s="11">
        <v>185.0</v>
      </c>
      <c r="K79" s="12" t="s">
        <v>1385</v>
      </c>
      <c r="L79" s="11">
        <v>1.630056688406E12</v>
      </c>
      <c r="M79" s="13" t="s">
        <v>152</v>
      </c>
      <c r="N79" s="11">
        <v>185.0</v>
      </c>
      <c r="O79" s="12" t="s">
        <v>1380</v>
      </c>
      <c r="P79" s="11">
        <v>1.630061545937E12</v>
      </c>
      <c r="Q79" s="13" t="s">
        <v>153</v>
      </c>
      <c r="R79" s="11">
        <v>223.0</v>
      </c>
      <c r="S79" s="12" t="s">
        <v>1389</v>
      </c>
      <c r="T79" s="11">
        <v>1.630062141219E12</v>
      </c>
      <c r="U79" s="13" t="s">
        <v>92</v>
      </c>
      <c r="V79" s="11">
        <v>356.0</v>
      </c>
      <c r="W79" s="12" t="s">
        <v>1382</v>
      </c>
      <c r="X79" s="11">
        <v>1.630062797653E12</v>
      </c>
      <c r="AC79" s="13" t="s">
        <v>141</v>
      </c>
      <c r="AD79" s="11">
        <v>178.0</v>
      </c>
      <c r="AE79" s="12" t="s">
        <v>1383</v>
      </c>
      <c r="AF79" s="11">
        <v>1.630068220697E12</v>
      </c>
      <c r="AG79" s="13" t="s">
        <v>164</v>
      </c>
      <c r="AH79" s="11">
        <v>197.0</v>
      </c>
      <c r="AI79" s="12" t="s">
        <v>1387</v>
      </c>
      <c r="AJ79" s="11">
        <v>1.630068982244E12</v>
      </c>
    </row>
    <row r="80">
      <c r="A80" s="13" t="s">
        <v>181</v>
      </c>
      <c r="B80" s="11">
        <v>1506.0</v>
      </c>
      <c r="C80" s="12" t="s">
        <v>1390</v>
      </c>
      <c r="D80" s="11">
        <v>1.630055787016E12</v>
      </c>
      <c r="E80" s="13" t="s">
        <v>141</v>
      </c>
      <c r="F80" s="11">
        <v>292.0</v>
      </c>
      <c r="G80" s="12" t="s">
        <v>1384</v>
      </c>
      <c r="H80" s="11">
        <v>1.630056250485E12</v>
      </c>
      <c r="I80" s="13" t="s">
        <v>141</v>
      </c>
      <c r="J80" s="11">
        <v>358.0</v>
      </c>
      <c r="K80" s="12" t="s">
        <v>1385</v>
      </c>
      <c r="L80" s="11">
        <v>1.630056688765E12</v>
      </c>
      <c r="M80" s="13" t="s">
        <v>152</v>
      </c>
      <c r="N80" s="11">
        <v>132.0</v>
      </c>
      <c r="O80" s="12" t="s">
        <v>1391</v>
      </c>
      <c r="P80" s="11">
        <v>1.63006154607E12</v>
      </c>
      <c r="Q80" s="13" t="s">
        <v>181</v>
      </c>
      <c r="R80" s="11">
        <v>1754.0</v>
      </c>
      <c r="S80" s="12" t="s">
        <v>1392</v>
      </c>
      <c r="T80" s="11">
        <v>1.63006214296E12</v>
      </c>
      <c r="U80" s="13" t="s">
        <v>165</v>
      </c>
      <c r="V80" s="11">
        <v>435.0</v>
      </c>
      <c r="W80" s="12" t="s">
        <v>1393</v>
      </c>
      <c r="X80" s="11">
        <v>1.630062798087E12</v>
      </c>
      <c r="AC80" s="13" t="s">
        <v>153</v>
      </c>
      <c r="AD80" s="11">
        <v>701.0</v>
      </c>
      <c r="AE80" s="12" t="s">
        <v>1394</v>
      </c>
      <c r="AF80" s="11">
        <v>1.630068221402E12</v>
      </c>
      <c r="AG80" s="13" t="s">
        <v>137</v>
      </c>
      <c r="AH80" s="11">
        <v>344.0</v>
      </c>
      <c r="AI80" s="12" t="s">
        <v>1387</v>
      </c>
      <c r="AJ80" s="11">
        <v>1.630068982589E12</v>
      </c>
    </row>
    <row r="81">
      <c r="D81" s="39"/>
      <c r="E81" s="13" t="s">
        <v>139</v>
      </c>
      <c r="F81" s="11">
        <v>371.0</v>
      </c>
      <c r="G81" s="12" t="s">
        <v>1384</v>
      </c>
      <c r="H81" s="11">
        <v>1.630056250854E12</v>
      </c>
      <c r="I81" s="13" t="s">
        <v>141</v>
      </c>
      <c r="J81" s="11">
        <v>146.0</v>
      </c>
      <c r="K81" s="12" t="s">
        <v>1385</v>
      </c>
      <c r="L81" s="11">
        <v>1.630056688914E12</v>
      </c>
      <c r="M81" s="13" t="s">
        <v>181</v>
      </c>
      <c r="N81" s="11">
        <v>1743.0</v>
      </c>
      <c r="O81" s="12" t="s">
        <v>1395</v>
      </c>
      <c r="P81" s="11">
        <v>1.630061547815E12</v>
      </c>
      <c r="T81" s="39"/>
      <c r="U81" s="13" t="s">
        <v>164</v>
      </c>
      <c r="V81" s="11">
        <v>220.0</v>
      </c>
      <c r="W81" s="12" t="s">
        <v>1393</v>
      </c>
      <c r="X81" s="11">
        <v>1.630062798308E12</v>
      </c>
      <c r="AC81" s="13" t="s">
        <v>164</v>
      </c>
      <c r="AD81" s="11">
        <v>159.0</v>
      </c>
      <c r="AE81" s="12" t="s">
        <v>1394</v>
      </c>
      <c r="AF81" s="11">
        <v>1.630068221545E12</v>
      </c>
      <c r="AG81" s="13" t="s">
        <v>152</v>
      </c>
      <c r="AH81" s="11">
        <v>312.0</v>
      </c>
      <c r="AI81" s="12" t="s">
        <v>1387</v>
      </c>
      <c r="AJ81" s="11">
        <v>1.630068982902E12</v>
      </c>
    </row>
    <row r="82">
      <c r="D82" s="39"/>
      <c r="E82" s="13" t="s">
        <v>181</v>
      </c>
      <c r="F82" s="11">
        <v>1104.0</v>
      </c>
      <c r="G82" s="12" t="s">
        <v>1396</v>
      </c>
      <c r="H82" s="11">
        <v>1.630056251953E12</v>
      </c>
      <c r="I82" s="13" t="s">
        <v>181</v>
      </c>
      <c r="J82" s="11">
        <v>1055.0</v>
      </c>
      <c r="K82" s="12" t="s">
        <v>1397</v>
      </c>
      <c r="L82" s="11">
        <v>1.630056689967E12</v>
      </c>
      <c r="P82" s="39"/>
      <c r="T82" s="39"/>
      <c r="U82" s="13" t="s">
        <v>141</v>
      </c>
      <c r="V82" s="11">
        <v>481.0</v>
      </c>
      <c r="W82" s="12" t="s">
        <v>1393</v>
      </c>
      <c r="X82" s="11">
        <v>1.63006279879E12</v>
      </c>
      <c r="AC82" s="13" t="s">
        <v>165</v>
      </c>
      <c r="AD82" s="11">
        <v>154.0</v>
      </c>
      <c r="AE82" s="12" t="s">
        <v>1394</v>
      </c>
      <c r="AF82" s="11">
        <v>1.630068221704E12</v>
      </c>
      <c r="AG82" s="13" t="s">
        <v>152</v>
      </c>
      <c r="AH82" s="11">
        <v>131.0</v>
      </c>
      <c r="AI82" s="12" t="s">
        <v>1398</v>
      </c>
      <c r="AJ82" s="11">
        <v>1.630068983032E12</v>
      </c>
    </row>
    <row r="83">
      <c r="D83" s="39"/>
      <c r="H83" s="39"/>
      <c r="L83" s="39"/>
      <c r="P83" s="39"/>
      <c r="T83" s="39"/>
      <c r="U83" s="13" t="s">
        <v>151</v>
      </c>
      <c r="V83" s="11">
        <v>288.0</v>
      </c>
      <c r="W83" s="12" t="s">
        <v>1399</v>
      </c>
      <c r="X83" s="11">
        <v>1.63006279908E12</v>
      </c>
      <c r="AC83" s="13" t="s">
        <v>92</v>
      </c>
      <c r="AD83" s="11">
        <v>146.0</v>
      </c>
      <c r="AE83" s="12" t="s">
        <v>1394</v>
      </c>
      <c r="AF83" s="11">
        <v>1.630068221846E12</v>
      </c>
      <c r="AG83" s="13" t="s">
        <v>181</v>
      </c>
      <c r="AH83" s="11">
        <v>1526.0</v>
      </c>
      <c r="AI83" s="12" t="s">
        <v>1400</v>
      </c>
      <c r="AJ83" s="11">
        <v>1.630068984557E12</v>
      </c>
    </row>
    <row r="84">
      <c r="D84" s="39"/>
      <c r="H84" s="39"/>
      <c r="L84" s="39"/>
      <c r="P84" s="39"/>
      <c r="T84" s="39"/>
      <c r="U84" s="13" t="s">
        <v>181</v>
      </c>
      <c r="V84" s="11">
        <v>1271.0</v>
      </c>
      <c r="W84" s="12" t="s">
        <v>1401</v>
      </c>
      <c r="X84" s="11">
        <v>1.630062800349E12</v>
      </c>
      <c r="AC84" s="13" t="s">
        <v>144</v>
      </c>
      <c r="AD84" s="11">
        <v>167.0</v>
      </c>
      <c r="AE84" s="12" t="s">
        <v>1402</v>
      </c>
      <c r="AF84" s="11">
        <v>1.63006822201E12</v>
      </c>
      <c r="AJ84" s="39"/>
    </row>
    <row r="85">
      <c r="D85" s="39"/>
      <c r="H85" s="39"/>
      <c r="L85" s="39"/>
      <c r="P85" s="39"/>
      <c r="T85" s="39"/>
      <c r="X85" s="39"/>
      <c r="AC85" s="13" t="s">
        <v>81</v>
      </c>
      <c r="AD85" s="11">
        <v>473.0</v>
      </c>
      <c r="AE85" s="12" t="s">
        <v>1402</v>
      </c>
      <c r="AF85" s="11">
        <v>1.630068222485E12</v>
      </c>
      <c r="AJ85" s="39"/>
    </row>
    <row r="86">
      <c r="D86" s="39"/>
      <c r="H86" s="39"/>
      <c r="L86" s="39"/>
      <c r="P86" s="39"/>
      <c r="T86" s="39"/>
      <c r="X86" s="39"/>
      <c r="AC86" s="13" t="s">
        <v>92</v>
      </c>
      <c r="AD86" s="11">
        <v>231.0</v>
      </c>
      <c r="AE86" s="12" t="s">
        <v>1402</v>
      </c>
      <c r="AF86" s="11">
        <v>1.630068222721E12</v>
      </c>
      <c r="AJ86" s="39"/>
    </row>
    <row r="87">
      <c r="D87" s="39"/>
      <c r="H87" s="39"/>
      <c r="L87" s="39"/>
      <c r="P87" s="39"/>
      <c r="T87" s="39"/>
      <c r="X87" s="39"/>
      <c r="AC87" s="13" t="s">
        <v>164</v>
      </c>
      <c r="AD87" s="11">
        <v>450.0</v>
      </c>
      <c r="AE87" s="12" t="s">
        <v>1403</v>
      </c>
      <c r="AF87" s="11">
        <v>1.630068223165E12</v>
      </c>
      <c r="AJ87" s="39"/>
    </row>
    <row r="88">
      <c r="D88" s="39"/>
      <c r="H88" s="39"/>
      <c r="L88" s="39"/>
      <c r="P88" s="39"/>
      <c r="T88" s="39"/>
      <c r="X88" s="39"/>
      <c r="AC88" s="13" t="s">
        <v>92</v>
      </c>
      <c r="AD88" s="11">
        <v>805.0</v>
      </c>
      <c r="AE88" s="12" t="s">
        <v>1403</v>
      </c>
      <c r="AF88" s="11">
        <v>1.63006822397E12</v>
      </c>
      <c r="AJ88" s="39"/>
    </row>
    <row r="89">
      <c r="D89" s="39"/>
      <c r="H89" s="39"/>
      <c r="L89" s="39"/>
      <c r="P89" s="39"/>
      <c r="T89" s="39"/>
      <c r="X89" s="39"/>
      <c r="AC89" s="13" t="s">
        <v>165</v>
      </c>
      <c r="AD89" s="11">
        <v>494.0</v>
      </c>
      <c r="AE89" s="12" t="s">
        <v>1404</v>
      </c>
      <c r="AF89" s="11">
        <v>1.630068224468E12</v>
      </c>
      <c r="AJ89" s="39"/>
    </row>
    <row r="90">
      <c r="D90" s="39"/>
      <c r="H90" s="39"/>
      <c r="L90" s="39"/>
      <c r="P90" s="39"/>
      <c r="T90" s="39"/>
      <c r="X90" s="39"/>
      <c r="AC90" s="13" t="s">
        <v>164</v>
      </c>
      <c r="AD90" s="11">
        <v>149.0</v>
      </c>
      <c r="AE90" s="12" t="s">
        <v>1404</v>
      </c>
      <c r="AF90" s="11">
        <v>1.630068224614E12</v>
      </c>
      <c r="AJ90" s="39"/>
    </row>
    <row r="91">
      <c r="D91" s="39"/>
      <c r="H91" s="39"/>
      <c r="L91" s="39"/>
      <c r="P91" s="39"/>
      <c r="T91" s="39"/>
      <c r="X91" s="39"/>
      <c r="AC91" s="13" t="s">
        <v>153</v>
      </c>
      <c r="AD91" s="11">
        <v>384.0</v>
      </c>
      <c r="AE91" s="12" t="s">
        <v>1405</v>
      </c>
      <c r="AF91" s="11">
        <v>1.630068225012E12</v>
      </c>
      <c r="AJ91" s="39"/>
    </row>
    <row r="92">
      <c r="D92" s="39"/>
      <c r="H92" s="39"/>
      <c r="L92" s="39"/>
      <c r="P92" s="39"/>
      <c r="T92" s="39"/>
      <c r="X92" s="39"/>
      <c r="AB92" s="39"/>
      <c r="AC92" s="13" t="s">
        <v>141</v>
      </c>
      <c r="AD92" s="11">
        <v>172.0</v>
      </c>
      <c r="AE92" s="12" t="s">
        <v>1405</v>
      </c>
      <c r="AF92" s="11">
        <v>1.630068225199E12</v>
      </c>
      <c r="AJ92" s="39"/>
    </row>
    <row r="93">
      <c r="D93" s="39"/>
      <c r="H93" s="39"/>
      <c r="L93" s="39"/>
      <c r="P93" s="39"/>
      <c r="T93" s="39"/>
      <c r="X93" s="39"/>
      <c r="AB93" s="39"/>
      <c r="AC93" s="13" t="s">
        <v>181</v>
      </c>
      <c r="AD93" s="11">
        <v>1303.0</v>
      </c>
      <c r="AE93" s="12" t="s">
        <v>1406</v>
      </c>
      <c r="AF93" s="11">
        <v>1.630068226472E12</v>
      </c>
      <c r="AJ93" s="39"/>
    </row>
    <row r="94">
      <c r="D94" s="39"/>
      <c r="H94" s="39"/>
      <c r="L94" s="39"/>
      <c r="P94" s="39"/>
      <c r="T94" s="39"/>
      <c r="X94" s="39"/>
      <c r="AB94" s="39"/>
      <c r="AC94" s="1" t="s">
        <v>1407</v>
      </c>
      <c r="AJ94" s="39"/>
    </row>
    <row r="95">
      <c r="D95" s="39"/>
      <c r="H95" s="39"/>
      <c r="L95" s="39"/>
      <c r="P95" s="39"/>
      <c r="T95" s="39"/>
      <c r="X95" s="39"/>
      <c r="Y95" s="13" t="s">
        <v>128</v>
      </c>
      <c r="Z95" s="11">
        <v>5092.0</v>
      </c>
      <c r="AA95" s="12" t="s">
        <v>1408</v>
      </c>
      <c r="AB95" s="11">
        <v>1.630067247885E12</v>
      </c>
      <c r="AJ95" s="39"/>
    </row>
    <row r="96">
      <c r="D96" s="39"/>
      <c r="H96" s="39"/>
      <c r="L96" s="39"/>
      <c r="P96" s="39"/>
      <c r="T96" s="39"/>
      <c r="X96" s="39"/>
      <c r="Y96" s="13" t="s">
        <v>152</v>
      </c>
      <c r="Z96" s="11">
        <v>221.0</v>
      </c>
      <c r="AA96" s="12" t="s">
        <v>1409</v>
      </c>
      <c r="AB96" s="11">
        <v>1.630067248118E12</v>
      </c>
      <c r="AJ96" s="39"/>
    </row>
    <row r="97">
      <c r="D97" s="39"/>
      <c r="H97" s="39"/>
      <c r="L97" s="39"/>
      <c r="P97" s="39"/>
      <c r="T97" s="39"/>
      <c r="X97" s="39"/>
      <c r="Y97" s="13" t="s">
        <v>71</v>
      </c>
      <c r="Z97" s="11">
        <v>287.0</v>
      </c>
      <c r="AA97" s="12" t="s">
        <v>1409</v>
      </c>
      <c r="AB97" s="11">
        <v>1.630067248391E12</v>
      </c>
      <c r="AJ97" s="39"/>
    </row>
    <row r="98">
      <c r="D98" s="39"/>
      <c r="H98" s="39"/>
      <c r="L98" s="39"/>
      <c r="P98" s="39"/>
      <c r="T98" s="39"/>
      <c r="X98" s="39"/>
      <c r="Y98" s="13" t="s">
        <v>142</v>
      </c>
      <c r="Z98" s="11">
        <v>282.0</v>
      </c>
      <c r="AA98" s="12" t="s">
        <v>1409</v>
      </c>
      <c r="AB98" s="11">
        <v>1.630067248675E12</v>
      </c>
      <c r="AJ98" s="39"/>
    </row>
    <row r="99">
      <c r="D99" s="39"/>
      <c r="H99" s="39"/>
      <c r="L99" s="39"/>
      <c r="P99" s="39"/>
      <c r="T99" s="39"/>
      <c r="X99" s="39"/>
      <c r="Y99" s="13" t="s">
        <v>81</v>
      </c>
      <c r="Z99" s="11">
        <v>599.0</v>
      </c>
      <c r="AA99" s="12" t="s">
        <v>1410</v>
      </c>
      <c r="AB99" s="11">
        <v>1.630067249274E12</v>
      </c>
      <c r="AJ99" s="39"/>
    </row>
    <row r="100">
      <c r="D100" s="39"/>
      <c r="H100" s="39"/>
      <c r="L100" s="39"/>
      <c r="P100" s="39"/>
      <c r="T100" s="39"/>
      <c r="X100" s="39"/>
      <c r="Y100" s="13" t="s">
        <v>92</v>
      </c>
      <c r="Z100" s="11">
        <v>223.0</v>
      </c>
      <c r="AA100" s="12" t="s">
        <v>1410</v>
      </c>
      <c r="AB100" s="11">
        <v>1.630067249496E12</v>
      </c>
      <c r="AJ100" s="39"/>
    </row>
    <row r="101">
      <c r="D101" s="39"/>
      <c r="H101" s="39"/>
      <c r="L101" s="39"/>
      <c r="P101" s="39"/>
      <c r="T101" s="39"/>
      <c r="X101" s="39"/>
      <c r="Y101" s="13" t="s">
        <v>165</v>
      </c>
      <c r="Z101" s="11">
        <v>302.0</v>
      </c>
      <c r="AA101" s="12" t="s">
        <v>1410</v>
      </c>
      <c r="AB101" s="11">
        <v>1.630067249809E12</v>
      </c>
      <c r="AJ101" s="39"/>
    </row>
    <row r="102">
      <c r="D102" s="39"/>
      <c r="H102" s="39"/>
      <c r="L102" s="39"/>
      <c r="P102" s="39"/>
      <c r="T102" s="39"/>
      <c r="X102" s="39"/>
      <c r="Y102" s="13" t="s">
        <v>164</v>
      </c>
      <c r="Z102" s="11">
        <v>206.0</v>
      </c>
      <c r="AA102" s="12" t="s">
        <v>1411</v>
      </c>
      <c r="AB102" s="11">
        <v>1.630067250006E12</v>
      </c>
      <c r="AJ102" s="39"/>
    </row>
    <row r="103">
      <c r="D103" s="39"/>
      <c r="H103" s="39"/>
      <c r="L103" s="39"/>
      <c r="P103" s="39"/>
      <c r="T103" s="39"/>
      <c r="X103" s="39"/>
      <c r="Y103" s="13" t="s">
        <v>141</v>
      </c>
      <c r="Z103" s="11">
        <v>385.0</v>
      </c>
      <c r="AA103" s="12" t="s">
        <v>1411</v>
      </c>
      <c r="AB103" s="11">
        <v>1.63006725039E12</v>
      </c>
      <c r="AJ103" s="39"/>
    </row>
    <row r="104">
      <c r="D104" s="39"/>
      <c r="H104" s="39"/>
      <c r="L104" s="39"/>
      <c r="P104" s="39"/>
      <c r="T104" s="39"/>
      <c r="X104" s="39"/>
      <c r="Y104" s="13" t="s">
        <v>152</v>
      </c>
      <c r="Z104" s="11">
        <v>157.0</v>
      </c>
      <c r="AA104" s="12" t="s">
        <v>1411</v>
      </c>
      <c r="AB104" s="11">
        <v>1.630067250547E12</v>
      </c>
      <c r="AJ104" s="39"/>
    </row>
    <row r="105">
      <c r="D105" s="39"/>
      <c r="H105" s="39"/>
      <c r="L105" s="39"/>
      <c r="P105" s="39"/>
      <c r="T105" s="39"/>
      <c r="X105" s="39"/>
      <c r="Y105" s="13" t="s">
        <v>71</v>
      </c>
      <c r="Z105" s="11">
        <v>296.0</v>
      </c>
      <c r="AA105" s="12" t="s">
        <v>1411</v>
      </c>
      <c r="AB105" s="11">
        <v>1.630067250844E12</v>
      </c>
      <c r="AJ105" s="39"/>
    </row>
    <row r="106">
      <c r="D106" s="39"/>
      <c r="H106" s="39"/>
      <c r="L106" s="39"/>
      <c r="P106" s="39"/>
      <c r="T106" s="39"/>
      <c r="X106" s="39"/>
      <c r="Y106" s="13" t="s">
        <v>153</v>
      </c>
      <c r="Z106" s="11">
        <v>333.0</v>
      </c>
      <c r="AA106" s="12" t="s">
        <v>1412</v>
      </c>
      <c r="AB106" s="11">
        <v>1.63006725118E12</v>
      </c>
      <c r="AJ106" s="39"/>
    </row>
    <row r="107">
      <c r="D107" s="39"/>
      <c r="H107" s="39"/>
      <c r="L107" s="39"/>
      <c r="P107" s="39"/>
      <c r="T107" s="39"/>
      <c r="X107" s="39"/>
      <c r="Y107" s="13" t="s">
        <v>181</v>
      </c>
      <c r="Z107" s="11">
        <v>3710.0</v>
      </c>
      <c r="AA107" s="12" t="s">
        <v>1413</v>
      </c>
      <c r="AB107" s="11">
        <v>1.630067254886E12</v>
      </c>
      <c r="AJ107" s="39"/>
    </row>
    <row r="108">
      <c r="D108" s="39"/>
      <c r="H108" s="39"/>
      <c r="L108" s="39"/>
      <c r="P108" s="39"/>
      <c r="T108" s="39"/>
      <c r="X108" s="39"/>
      <c r="AB108" s="39"/>
      <c r="AJ108" s="39"/>
    </row>
    <row r="109">
      <c r="D109" s="39"/>
      <c r="H109" s="39"/>
      <c r="L109" s="39"/>
      <c r="P109" s="39"/>
      <c r="T109" s="39"/>
      <c r="X109" s="39"/>
      <c r="AB109" s="39"/>
      <c r="AJ10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214.5294118</v>
      </c>
      <c r="D201" s="39"/>
      <c r="E201" s="43" t="s">
        <v>197</v>
      </c>
      <c r="F201" s="44">
        <f> AVERAGE(F4:F39)</f>
        <v>181.4117647</v>
      </c>
      <c r="H201" s="39"/>
      <c r="I201" s="43" t="s">
        <v>197</v>
      </c>
      <c r="J201" s="44">
        <f> AVERAGE(J4:J39)</f>
        <v>200.5882353</v>
      </c>
      <c r="L201" s="39"/>
      <c r="M201" s="43" t="s">
        <v>197</v>
      </c>
      <c r="N201" s="44">
        <f> AVERAGE(N4:N39)</f>
        <v>238.7058824</v>
      </c>
      <c r="P201" s="39"/>
      <c r="Q201" s="43" t="s">
        <v>197</v>
      </c>
      <c r="R201" s="44">
        <f> AVERAGE(R4:R39)</f>
        <v>224.5882353</v>
      </c>
      <c r="T201" s="39"/>
      <c r="U201" s="43" t="s">
        <v>197</v>
      </c>
      <c r="V201" s="44">
        <f> AVERAGE(V4:V39)</f>
        <v>294.8235294</v>
      </c>
      <c r="X201" s="39"/>
      <c r="Y201" s="43" t="s">
        <v>197</v>
      </c>
      <c r="Z201" s="44">
        <f> AVERAGE(Z3:Z45)</f>
        <v>365.6111111</v>
      </c>
      <c r="AB201" s="39"/>
      <c r="AC201" s="43" t="s">
        <v>197</v>
      </c>
      <c r="AD201" s="44">
        <f> AVERAGE(AD4:AD39)</f>
        <v>232.9615385</v>
      </c>
      <c r="AG201" s="43" t="s">
        <v>197</v>
      </c>
      <c r="AH201" s="44">
        <f> AVERAGE(AH4:AH39)</f>
        <v>300.3529412</v>
      </c>
      <c r="AJ201" s="39"/>
    </row>
    <row r="202">
      <c r="A202" s="45" t="s">
        <v>198</v>
      </c>
      <c r="B202" s="46">
        <f>STDEV(B4:B39)</f>
        <v>194.9028981</v>
      </c>
      <c r="D202" s="39"/>
      <c r="E202" s="45" t="s">
        <v>198</v>
      </c>
      <c r="F202" s="46">
        <f>STDEV(F4:F39)</f>
        <v>77.87574945</v>
      </c>
      <c r="H202" s="39"/>
      <c r="I202" s="45" t="s">
        <v>198</v>
      </c>
      <c r="J202" s="46">
        <f>STDEV(J4:J39)</f>
        <v>128.4975967</v>
      </c>
      <c r="L202" s="39"/>
      <c r="M202" s="45" t="s">
        <v>198</v>
      </c>
      <c r="N202" s="46">
        <f>STDEV(N4:N39)</f>
        <v>242.5365345</v>
      </c>
      <c r="P202" s="39"/>
      <c r="Q202" s="45" t="s">
        <v>198</v>
      </c>
      <c r="R202" s="46">
        <f>STDEV(R4:R39)</f>
        <v>197.1725319</v>
      </c>
      <c r="T202" s="39"/>
      <c r="U202" s="45" t="s">
        <v>198</v>
      </c>
      <c r="V202" s="46">
        <f>STDEV(V4:V39)</f>
        <v>233.8290602</v>
      </c>
      <c r="X202" s="39"/>
      <c r="Y202" s="45" t="s">
        <v>198</v>
      </c>
      <c r="Z202" s="46">
        <f>STDEV(Z3:Z45)</f>
        <v>367.6792302</v>
      </c>
      <c r="AB202" s="39"/>
      <c r="AC202" s="45" t="s">
        <v>198</v>
      </c>
      <c r="AD202" s="46">
        <f>STDEV(AD4:AD39)</f>
        <v>176.7317698</v>
      </c>
      <c r="AG202" s="45" t="s">
        <v>198</v>
      </c>
      <c r="AH202" s="46">
        <f>STDEV(AH4:AH39)</f>
        <v>211.6453228</v>
      </c>
      <c r="AJ202" s="39"/>
    </row>
    <row r="203">
      <c r="A203" s="47" t="s">
        <v>199</v>
      </c>
      <c r="B203" s="46">
        <f>MEDIAN(B4:B39)</f>
        <v>186</v>
      </c>
      <c r="D203" s="39"/>
      <c r="E203" s="47" t="s">
        <v>199</v>
      </c>
      <c r="F203" s="46">
        <f>MEDIAN(F4:F39)</f>
        <v>204</v>
      </c>
      <c r="H203" s="39"/>
      <c r="I203" s="47" t="s">
        <v>199</v>
      </c>
      <c r="J203" s="46">
        <f>MEDIAN(J4:J39)</f>
        <v>191</v>
      </c>
      <c r="L203" s="39"/>
      <c r="M203" s="47" t="s">
        <v>199</v>
      </c>
      <c r="N203" s="46">
        <f>MEDIAN(N4:N39)</f>
        <v>201</v>
      </c>
      <c r="P203" s="39"/>
      <c r="Q203" s="47" t="s">
        <v>199</v>
      </c>
      <c r="R203" s="46">
        <f>MEDIAN(R4:R39)</f>
        <v>164</v>
      </c>
      <c r="T203" s="39"/>
      <c r="U203" s="47" t="s">
        <v>199</v>
      </c>
      <c r="V203" s="46">
        <f>MEDIAN(V4:V39)</f>
        <v>224</v>
      </c>
      <c r="X203" s="39"/>
      <c r="Y203" s="47" t="s">
        <v>199</v>
      </c>
      <c r="Z203" s="46">
        <f>MEDIAN(Z3:Z45)</f>
        <v>230</v>
      </c>
      <c r="AB203" s="39"/>
      <c r="AC203" s="47" t="s">
        <v>199</v>
      </c>
      <c r="AD203" s="46">
        <f>MEDIAN(AD4:AD39)</f>
        <v>188.5</v>
      </c>
      <c r="AF203" s="39"/>
      <c r="AG203" s="47" t="s">
        <v>199</v>
      </c>
      <c r="AH203" s="46">
        <f>MEDIAN(AH4:AH39)</f>
        <v>227</v>
      </c>
      <c r="AJ203" s="39"/>
    </row>
    <row r="204">
      <c r="A204" s="47" t="s">
        <v>200</v>
      </c>
      <c r="B204" s="46">
        <f>min(B4:B39)</f>
        <v>40</v>
      </c>
      <c r="D204" s="39"/>
      <c r="E204" s="47" t="s">
        <v>200</v>
      </c>
      <c r="F204" s="46">
        <f>min(F4:F39)</f>
        <v>45</v>
      </c>
      <c r="H204" s="39"/>
      <c r="I204" s="47" t="s">
        <v>200</v>
      </c>
      <c r="J204" s="46">
        <f>min(J4:J39)</f>
        <v>54</v>
      </c>
      <c r="L204" s="39"/>
      <c r="M204" s="47" t="s">
        <v>200</v>
      </c>
      <c r="N204" s="46">
        <f>min(N4:N39)</f>
        <v>38</v>
      </c>
      <c r="P204" s="39"/>
      <c r="Q204" s="47" t="s">
        <v>200</v>
      </c>
      <c r="R204" s="46">
        <f>min(R4:R39)</f>
        <v>53</v>
      </c>
      <c r="T204" s="39"/>
      <c r="U204" s="47" t="s">
        <v>200</v>
      </c>
      <c r="V204" s="46">
        <f>min(V4:V39)</f>
        <v>50</v>
      </c>
      <c r="X204" s="39"/>
      <c r="Y204" s="47" t="s">
        <v>200</v>
      </c>
      <c r="Z204" s="46">
        <f>min(Z3:Z45)</f>
        <v>39</v>
      </c>
      <c r="AB204" s="39"/>
      <c r="AC204" s="47" t="s">
        <v>200</v>
      </c>
      <c r="AD204" s="46">
        <f>min(AD4:AD39)</f>
        <v>41</v>
      </c>
      <c r="AF204" s="39"/>
      <c r="AG204" s="47" t="s">
        <v>200</v>
      </c>
      <c r="AH204" s="46">
        <f>min(AH4:AH39)</f>
        <v>49</v>
      </c>
      <c r="AJ204" s="39"/>
    </row>
    <row r="205">
      <c r="A205" s="47" t="s">
        <v>201</v>
      </c>
      <c r="B205" s="46">
        <f>max(B4:B39)</f>
        <v>925</v>
      </c>
      <c r="D205" s="39"/>
      <c r="E205" s="47" t="s">
        <v>201</v>
      </c>
      <c r="F205" s="46">
        <f>max(F4:F39)</f>
        <v>306</v>
      </c>
      <c r="H205" s="39"/>
      <c r="I205" s="47" t="s">
        <v>201</v>
      </c>
      <c r="J205" s="46">
        <f>max(J4:J39)</f>
        <v>587</v>
      </c>
      <c r="L205" s="39"/>
      <c r="M205" s="47" t="s">
        <v>201</v>
      </c>
      <c r="N205" s="46">
        <f>max(N4:N39)</f>
        <v>1132</v>
      </c>
      <c r="P205" s="39"/>
      <c r="Q205" s="47" t="s">
        <v>201</v>
      </c>
      <c r="R205" s="46">
        <f>max(R4:R39)</f>
        <v>926</v>
      </c>
      <c r="T205" s="39"/>
      <c r="U205" s="47" t="s">
        <v>201</v>
      </c>
      <c r="V205" s="46">
        <f>max(V4:V39)</f>
        <v>978</v>
      </c>
      <c r="X205" s="39"/>
      <c r="Y205" s="47" t="s">
        <v>201</v>
      </c>
      <c r="Z205" s="46">
        <f>max(Z3:Z45)</f>
        <v>1347</v>
      </c>
      <c r="AB205" s="39"/>
      <c r="AC205" s="47" t="s">
        <v>201</v>
      </c>
      <c r="AD205" s="46">
        <f>max(AD4:AD39)</f>
        <v>736</v>
      </c>
      <c r="AF205" s="39"/>
      <c r="AG205" s="47" t="s">
        <v>201</v>
      </c>
      <c r="AH205" s="46">
        <f>max(AH4:AH39)</f>
        <v>790</v>
      </c>
      <c r="AJ205" s="39"/>
    </row>
    <row r="206">
      <c r="A206" s="47" t="s">
        <v>202</v>
      </c>
      <c r="B206" s="46">
        <f>sum(B4:B39)/1000</f>
        <v>3.647</v>
      </c>
      <c r="D206" s="39"/>
      <c r="E206" s="47" t="s">
        <v>202</v>
      </c>
      <c r="F206" s="46">
        <f>sum(F4:F39)/1000</f>
        <v>3.084</v>
      </c>
      <c r="H206" s="39"/>
      <c r="I206" s="47" t="s">
        <v>202</v>
      </c>
      <c r="J206" s="46">
        <f>sum(J4:J39)/1000</f>
        <v>3.41</v>
      </c>
      <c r="L206" s="39"/>
      <c r="M206" s="47" t="s">
        <v>202</v>
      </c>
      <c r="N206" s="46">
        <f>sum(N4:N39)/1000</f>
        <v>4.058</v>
      </c>
      <c r="P206" s="39"/>
      <c r="Q206" s="47" t="s">
        <v>202</v>
      </c>
      <c r="R206" s="46">
        <f>sum(R4:R39)/1000</f>
        <v>3.818</v>
      </c>
      <c r="T206" s="39"/>
      <c r="U206" s="47" t="s">
        <v>202</v>
      </c>
      <c r="V206" s="46">
        <f>sum(V4:V39)/1000</f>
        <v>5.012</v>
      </c>
      <c r="X206" s="39"/>
      <c r="Y206" s="47" t="s">
        <v>202</v>
      </c>
      <c r="Z206" s="46">
        <f>sum(Z3:Z45)/1000</f>
        <v>6.581</v>
      </c>
      <c r="AB206" s="39"/>
      <c r="AC206" s="47" t="s">
        <v>202</v>
      </c>
      <c r="AD206" s="46">
        <f>sum(AD4:AD39)/1000</f>
        <v>6.057</v>
      </c>
      <c r="AF206" s="39"/>
      <c r="AG206" s="47" t="s">
        <v>202</v>
      </c>
      <c r="AH206" s="46">
        <f>sum(AH4:AH39)/1000</f>
        <v>5.106</v>
      </c>
      <c r="AJ206" s="39"/>
    </row>
    <row r="207">
      <c r="A207" s="47" t="s">
        <v>203</v>
      </c>
      <c r="B207" s="46">
        <f>COUNTA(B4:B39)+1</f>
        <v>18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6">
        <f>COUNTA(J4:J39)+1</f>
        <v>18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COUNTA(Z4:Z45)+1</f>
        <v>18</v>
      </c>
      <c r="AB207" s="39"/>
      <c r="AC207" s="47" t="s">
        <v>203</v>
      </c>
      <c r="AD207" s="48">
        <v>26.0</v>
      </c>
      <c r="AF207" s="39"/>
      <c r="AG207" s="47" t="s">
        <v>203</v>
      </c>
      <c r="AH207" s="46">
        <f>COUNTA(AH4:AH39)+1</f>
        <v>18</v>
      </c>
      <c r="AJ207" s="39"/>
    </row>
    <row r="208">
      <c r="A208" s="47" t="s">
        <v>204</v>
      </c>
      <c r="B208" s="49">
        <f>B210+B209+B211+B212</f>
        <v>18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18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26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(B207-18)/2</f>
        <v>0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0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50">
        <f>(AD207-18)/2</f>
        <v>4</v>
      </c>
      <c r="AE209" s="42"/>
      <c r="AF209" s="42"/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0</v>
      </c>
      <c r="E211" s="43" t="s">
        <v>207</v>
      </c>
      <c r="F211" s="53">
        <f>F209</f>
        <v>0</v>
      </c>
      <c r="I211" s="43" t="s">
        <v>207</v>
      </c>
      <c r="J211" s="53">
        <f>J209</f>
        <v>0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0</v>
      </c>
      <c r="AC211" s="43" t="s">
        <v>207</v>
      </c>
      <c r="AD211" s="53">
        <f>AD209</f>
        <v>4</v>
      </c>
      <c r="AG211" s="43" t="s">
        <v>207</v>
      </c>
      <c r="AH211" s="53">
        <f>AH209</f>
        <v>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18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18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26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18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18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22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0.9322731012</v>
      </c>
      <c r="E216" s="54" t="s">
        <v>212</v>
      </c>
      <c r="F216" s="53">
        <f>((ABS(F215)-1)/F206)*1/5</f>
        <v>1.102464332</v>
      </c>
      <c r="I216" s="54" t="s">
        <v>212</v>
      </c>
      <c r="J216" s="53">
        <f>((ABS(J215)-1)/J206)*1/5</f>
        <v>0.9970674487</v>
      </c>
      <c r="M216" s="54" t="s">
        <v>212</v>
      </c>
      <c r="N216" s="53">
        <f>((ABS(N215)-1)/N206)*1/5</f>
        <v>0.8378511582</v>
      </c>
      <c r="Q216" s="54" t="s">
        <v>212</v>
      </c>
      <c r="R216" s="53">
        <f>((ABS(R215)-1)/R206)*1/5</f>
        <v>0.8905185961</v>
      </c>
      <c r="U216" s="54" t="s">
        <v>212</v>
      </c>
      <c r="V216" s="53">
        <f>((ABS(V215)-1)/V206)*1/5</f>
        <v>0.6783719074</v>
      </c>
      <c r="Y216" s="54" t="s">
        <v>212</v>
      </c>
      <c r="Z216" s="53">
        <f>((ABS(Z215)-1)/Z206)*1/5</f>
        <v>0.5166388087</v>
      </c>
      <c r="AC216" s="54" t="s">
        <v>212</v>
      </c>
      <c r="AD216" s="53">
        <f>((ABS(AD215)-1)/AD206)*1/5</f>
        <v>0.6934125805</v>
      </c>
      <c r="AG216" s="54" t="s">
        <v>212</v>
      </c>
      <c r="AH216" s="53">
        <f>((ABS(AH215)-1)/AH206)*1/5</f>
        <v>0.6658832746</v>
      </c>
    </row>
    <row r="217">
      <c r="A217" s="54" t="s">
        <v>213</v>
      </c>
      <c r="B217" s="53">
        <f>((ABS(B215)-1)/B206)*1/5*60</f>
        <v>55.93638607</v>
      </c>
      <c r="E217" s="54" t="s">
        <v>213</v>
      </c>
      <c r="F217" s="53">
        <f>((ABS(F215)-1)/F206)*1/5*60</f>
        <v>66.14785992</v>
      </c>
      <c r="I217" s="54" t="s">
        <v>213</v>
      </c>
      <c r="J217" s="53">
        <f>((ABS(J215)-1)/J206)*1/5*60</f>
        <v>59.82404692</v>
      </c>
      <c r="M217" s="54" t="s">
        <v>213</v>
      </c>
      <c r="N217" s="53">
        <f>((ABS(N215)-1)/N206)*1/5*60</f>
        <v>50.27106949</v>
      </c>
      <c r="Q217" s="54" t="s">
        <v>213</v>
      </c>
      <c r="R217" s="53">
        <f>((ABS(R215)-1)/R206)*1/5*60</f>
        <v>53.43111577</v>
      </c>
      <c r="U217" s="54" t="s">
        <v>213</v>
      </c>
      <c r="V217" s="53">
        <f>((ABS(V215)-1)/V206)*1/5*60</f>
        <v>40.70231445</v>
      </c>
      <c r="Y217" s="54" t="s">
        <v>213</v>
      </c>
      <c r="Z217" s="53">
        <f>((ABS(Z215)-1)/Z206)*1/5*60</f>
        <v>30.99832852</v>
      </c>
      <c r="AC217" s="54" t="s">
        <v>213</v>
      </c>
      <c r="AD217" s="53">
        <f>((ABS(AD215)-1)/AD206)*1/5*60</f>
        <v>41.60475483</v>
      </c>
      <c r="AG217" s="54" t="s">
        <v>213</v>
      </c>
      <c r="AH217" s="53">
        <f>((ABS(AH215)-1)/AH206)*1/5*60</f>
        <v>39.95299647</v>
      </c>
    </row>
    <row r="218">
      <c r="A218" s="54" t="s">
        <v>214</v>
      </c>
      <c r="B218" s="53">
        <f>B216*(1-B227)</f>
        <v>0.9322731012</v>
      </c>
      <c r="E218" s="54" t="s">
        <v>214</v>
      </c>
      <c r="F218" s="53">
        <f>F216*(1-F227)</f>
        <v>1.102464332</v>
      </c>
      <c r="I218" s="54" t="s">
        <v>214</v>
      </c>
      <c r="J218" s="53">
        <f>J216*(1-J227)</f>
        <v>0.9970674487</v>
      </c>
      <c r="M218" s="54" t="s">
        <v>214</v>
      </c>
      <c r="N218" s="53">
        <f>N216*(1-N227)</f>
        <v>0.8378511582</v>
      </c>
      <c r="Q218" s="54" t="s">
        <v>214</v>
      </c>
      <c r="R218" s="53">
        <f>R216*(1-R227)</f>
        <v>0.8905185961</v>
      </c>
      <c r="U218" s="54" t="s">
        <v>214</v>
      </c>
      <c r="V218" s="53">
        <f>V216*(1-V227)</f>
        <v>0.6783719074</v>
      </c>
      <c r="Y218" s="54" t="s">
        <v>214</v>
      </c>
      <c r="Z218" s="53">
        <f>Z216*(1-Z227)</f>
        <v>0.5166388087</v>
      </c>
      <c r="AC218" s="54" t="s">
        <v>214</v>
      </c>
      <c r="AD218" s="53">
        <f>AD216*(1-AD227)</f>
        <v>0.6934125805</v>
      </c>
      <c r="AG218" s="54" t="s">
        <v>214</v>
      </c>
      <c r="AH218" s="53">
        <f>AH216*(1-AH227)</f>
        <v>0.6658832746</v>
      </c>
    </row>
    <row r="219">
      <c r="A219" s="54" t="s">
        <v>215</v>
      </c>
      <c r="B219" s="53">
        <f>B217*(1-B227)</f>
        <v>55.93638607</v>
      </c>
      <c r="E219" s="54" t="s">
        <v>215</v>
      </c>
      <c r="F219" s="53">
        <f>F217*(1-F227)</f>
        <v>66.14785992</v>
      </c>
      <c r="I219" s="54" t="s">
        <v>215</v>
      </c>
      <c r="J219" s="53">
        <f>J217*(1-J227)</f>
        <v>59.82404692</v>
      </c>
      <c r="M219" s="54" t="s">
        <v>215</v>
      </c>
      <c r="N219" s="53">
        <f>N217*(1-N227)</f>
        <v>50.27106949</v>
      </c>
      <c r="Q219" s="54" t="s">
        <v>215</v>
      </c>
      <c r="R219" s="53">
        <f>R217*(1-R227)</f>
        <v>53.43111577</v>
      </c>
      <c r="U219" s="54" t="s">
        <v>215</v>
      </c>
      <c r="V219" s="53">
        <f>V217*(1-V227)</f>
        <v>40.70231445</v>
      </c>
      <c r="Y219" s="54" t="s">
        <v>215</v>
      </c>
      <c r="Z219" s="53">
        <f>Z217*(1-Z227)</f>
        <v>30.99832852</v>
      </c>
      <c r="AC219" s="54" t="s">
        <v>215</v>
      </c>
      <c r="AD219" s="53">
        <f>AD217*(1-AD227)</f>
        <v>41.60475483</v>
      </c>
      <c r="AG219" s="54" t="s">
        <v>215</v>
      </c>
      <c r="AH219" s="53">
        <f>AH217*(1-AH227)</f>
        <v>39.95299647</v>
      </c>
    </row>
    <row r="220">
      <c r="A220" s="54" t="s">
        <v>216</v>
      </c>
      <c r="B220" s="53">
        <f>(ABS(B215)-1)/B206</f>
        <v>4.661365506</v>
      </c>
      <c r="E220" s="54" t="s">
        <v>216</v>
      </c>
      <c r="F220" s="53">
        <f>(ABS(F215)-1)/F206</f>
        <v>5.51232166</v>
      </c>
      <c r="I220" s="54" t="s">
        <v>216</v>
      </c>
      <c r="J220" s="53">
        <f>(ABS(J215)-1)/J206</f>
        <v>4.985337243</v>
      </c>
      <c r="M220" s="54" t="s">
        <v>216</v>
      </c>
      <c r="N220" s="53">
        <f>(ABS(N215)-1)/N206</f>
        <v>4.189255791</v>
      </c>
      <c r="Q220" s="54" t="s">
        <v>216</v>
      </c>
      <c r="R220" s="53">
        <f>(ABS(R215)-1)/R206</f>
        <v>4.452592981</v>
      </c>
      <c r="U220" s="54" t="s">
        <v>216</v>
      </c>
      <c r="V220" s="53">
        <f>(ABS(V215)-1)/V206</f>
        <v>3.391859537</v>
      </c>
      <c r="Y220" s="54" t="s">
        <v>216</v>
      </c>
      <c r="Z220" s="53">
        <f>(ABS(Z215)-1)/Z206</f>
        <v>2.583194043</v>
      </c>
      <c r="AC220" s="54" t="s">
        <v>216</v>
      </c>
      <c r="AD220" s="53">
        <f>(ABS(AD215)-1)/AD206</f>
        <v>3.467062902</v>
      </c>
      <c r="AG220" s="54" t="s">
        <v>216</v>
      </c>
      <c r="AH220" s="53">
        <f>(ABS(AH215)-1)/AH206</f>
        <v>3.329416373</v>
      </c>
    </row>
    <row r="221">
      <c r="A221" s="54" t="s">
        <v>217</v>
      </c>
      <c r="B221" s="53">
        <f>(ABS(B208)-1)/B206</f>
        <v>4.661365506</v>
      </c>
      <c r="E221" s="54" t="s">
        <v>217</v>
      </c>
      <c r="F221" s="53">
        <f>(ABS(F208)-1)/F206</f>
        <v>5.51232166</v>
      </c>
      <c r="I221" s="54" t="s">
        <v>217</v>
      </c>
      <c r="J221" s="53">
        <f>(ABS(J208)-1)/J206</f>
        <v>4.985337243</v>
      </c>
      <c r="M221" s="54" t="s">
        <v>217</v>
      </c>
      <c r="N221" s="53">
        <f>(ABS(N208)-1)/N206</f>
        <v>4.189255791</v>
      </c>
      <c r="Q221" s="54" t="s">
        <v>217</v>
      </c>
      <c r="R221" s="53">
        <f>(ABS(R208)-1)/R206</f>
        <v>4.452592981</v>
      </c>
      <c r="U221" s="54" t="s">
        <v>217</v>
      </c>
      <c r="V221" s="53">
        <f>(ABS(V208)-1)/V206</f>
        <v>3.391859537</v>
      </c>
      <c r="Y221" s="54" t="s">
        <v>217</v>
      </c>
      <c r="Z221" s="53">
        <f>(ABS(Z208)-1)/Z206</f>
        <v>2.583194043</v>
      </c>
      <c r="AC221" s="54" t="s">
        <v>217</v>
      </c>
      <c r="AD221" s="53">
        <f>(ABS(AD208)-1)/AD206</f>
        <v>4.127455836</v>
      </c>
      <c r="AG221" s="54" t="s">
        <v>217</v>
      </c>
      <c r="AH221" s="53">
        <f>(ABS(AH208)-1)/AH206</f>
        <v>3.329416373</v>
      </c>
    </row>
    <row r="222">
      <c r="A222" s="6" t="s">
        <v>218</v>
      </c>
      <c r="B222" s="53">
        <f>(ABS(B214)-1)/B206</f>
        <v>4.661365506</v>
      </c>
      <c r="E222" s="6" t="s">
        <v>218</v>
      </c>
      <c r="F222" s="53">
        <f>(ABS(F214)-1)/F206</f>
        <v>5.51232166</v>
      </c>
      <c r="I222" s="6" t="s">
        <v>218</v>
      </c>
      <c r="J222" s="53">
        <f>(ABS(J214)-1)/J206</f>
        <v>4.985337243</v>
      </c>
      <c r="M222" s="6" t="s">
        <v>218</v>
      </c>
      <c r="N222" s="53">
        <f>(ABS(N214)-1)/N206</f>
        <v>4.189255791</v>
      </c>
      <c r="Q222" s="6" t="s">
        <v>218</v>
      </c>
      <c r="R222" s="53">
        <f>(ABS(R214)-1)/R206</f>
        <v>4.452592981</v>
      </c>
      <c r="U222" s="6" t="s">
        <v>218</v>
      </c>
      <c r="V222" s="53">
        <f>(ABS(V214)-1)/V206</f>
        <v>3.391859537</v>
      </c>
      <c r="Y222" s="6" t="s">
        <v>218</v>
      </c>
      <c r="Z222" s="53">
        <f>(ABS(Z214)-1)/Z206</f>
        <v>2.583194043</v>
      </c>
      <c r="AC222" s="6" t="s">
        <v>218</v>
      </c>
      <c r="AD222" s="53">
        <f>(ABS(AD214)-1)/AD206</f>
        <v>4.127455836</v>
      </c>
      <c r="AG222" s="6" t="s">
        <v>218</v>
      </c>
      <c r="AH222" s="53">
        <f>(ABS(AH214)-1)/AH206</f>
        <v>3.329416373</v>
      </c>
    </row>
    <row r="223">
      <c r="A223" s="6" t="s">
        <v>219</v>
      </c>
      <c r="B223" s="53">
        <f>ABS(B208)/ABS(B215)</f>
        <v>1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1.181818182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1.181818182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0.1818181818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</v>
      </c>
      <c r="AB228" s="39"/>
      <c r="AC228" s="54" t="s">
        <v>224</v>
      </c>
      <c r="AD228" s="53">
        <f>(AD211+AD212)/(AD210+AD211+AD212)</f>
        <v>0.1818181818</v>
      </c>
      <c r="AF228" s="39"/>
      <c r="AG228" s="54" t="s">
        <v>224</v>
      </c>
      <c r="AH228" s="53">
        <f>(AH211+AH212)/(AH210+AH211+AH212)</f>
        <v>0</v>
      </c>
      <c r="AJ228" s="39"/>
    </row>
    <row r="229">
      <c r="A229" s="54" t="s">
        <v>225</v>
      </c>
      <c r="B229" s="55" t="str">
        <f>ABS(B211)/ABS(B209)</f>
        <v>#DIV/0!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 t="str">
        <f>ABS(J211)/ABS(J209)</f>
        <v>#DIV/0!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 t="str">
        <f>ABS(Z211)/ABS(Z209)</f>
        <v>#DIV/0!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 t="str">
        <f>ABS(AH211)/ABS(AH209)</f>
        <v>#DIV/0!</v>
      </c>
      <c r="AJ229" s="39"/>
    </row>
    <row r="230">
      <c r="A230" s="54" t="s">
        <v>226</v>
      </c>
      <c r="B230" s="55" t="str">
        <f>B211/(B211+B212)</f>
        <v>#DIV/0!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 t="str">
        <f>J211/(J211+J212)</f>
        <v>#DIV/0!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 t="str">
        <f>Z211/(Z211+Z212)</f>
        <v>#DIV/0!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 t="str">
        <f>AH211/(AH211+AH212)</f>
        <v>#DIV/0!</v>
      </c>
      <c r="AJ230" s="39"/>
    </row>
    <row r="231">
      <c r="A231" s="54" t="s">
        <v>227</v>
      </c>
      <c r="B231" s="53">
        <f>B210/(B209+B210+B211+B212)</f>
        <v>1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1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0.6923076923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0.3076923077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0.4444444444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199.25</v>
      </c>
      <c r="D235" s="39"/>
      <c r="E235" s="43" t="s">
        <v>197</v>
      </c>
      <c r="F235" s="44">
        <f> AVERAGE(F41:F69)</f>
        <v>232.75</v>
      </c>
      <c r="H235" s="39"/>
      <c r="I235" s="43" t="s">
        <v>197</v>
      </c>
      <c r="J235" s="44">
        <f> AVERAGE(J41:J69)</f>
        <v>221.625</v>
      </c>
      <c r="L235" s="39"/>
      <c r="M235" s="43" t="s">
        <v>197</v>
      </c>
      <c r="N235" s="44">
        <f> AVERAGE(N41:N69)</f>
        <v>159.625</v>
      </c>
      <c r="P235" s="39"/>
      <c r="Q235" s="43" t="s">
        <v>197</v>
      </c>
      <c r="R235" s="44">
        <f> AVERAGE(R41:R69)</f>
        <v>321.0833333</v>
      </c>
      <c r="T235" s="39"/>
      <c r="U235" s="43" t="s">
        <v>197</v>
      </c>
      <c r="V235" s="44">
        <f> AVERAGE(V41:V69)</f>
        <v>246.875</v>
      </c>
      <c r="X235" s="39"/>
      <c r="Y235" s="43" t="s">
        <v>197</v>
      </c>
      <c r="Z235" s="44">
        <f> AVERAGE(Z71:Z78)</f>
        <v>254.375</v>
      </c>
      <c r="AB235" s="39"/>
      <c r="AC235" s="43" t="s">
        <v>197</v>
      </c>
      <c r="AD235" s="44">
        <f> AVERAGE(AD41:AD69)</f>
        <v>261.2222222</v>
      </c>
      <c r="AF235" s="39"/>
      <c r="AG235" s="43" t="s">
        <v>197</v>
      </c>
      <c r="AH235" s="44">
        <f> AVERAGE(AH41:AH69)</f>
        <v>367.8</v>
      </c>
      <c r="AJ235" s="39"/>
    </row>
    <row r="236">
      <c r="A236" s="45" t="s">
        <v>198</v>
      </c>
      <c r="B236" s="46">
        <f>STDEV(B41:B69)</f>
        <v>105.1838526</v>
      </c>
      <c r="D236" s="39"/>
      <c r="E236" s="45" t="s">
        <v>198</v>
      </c>
      <c r="F236" s="46">
        <f>STDEV(F41:F69)</f>
        <v>99.38201907</v>
      </c>
      <c r="H236" s="39"/>
      <c r="I236" s="45" t="s">
        <v>198</v>
      </c>
      <c r="J236" s="46">
        <f>STDEV(J41:J69)</f>
        <v>86.77382341</v>
      </c>
      <c r="L236" s="39"/>
      <c r="M236" s="45" t="s">
        <v>198</v>
      </c>
      <c r="N236" s="46">
        <f>STDEV(N41:N69)</f>
        <v>78.49647399</v>
      </c>
      <c r="P236" s="39"/>
      <c r="Q236" s="45" t="s">
        <v>198</v>
      </c>
      <c r="R236" s="46">
        <f>STDEV(R41:R69)</f>
        <v>369.5772667</v>
      </c>
      <c r="T236" s="39"/>
      <c r="U236" s="45" t="s">
        <v>198</v>
      </c>
      <c r="V236" s="46">
        <f>STDEV(V41:V69)</f>
        <v>157.6047837</v>
      </c>
      <c r="X236" s="39"/>
      <c r="Y236" s="45" t="s">
        <v>198</v>
      </c>
      <c r="Z236" s="46">
        <f>STDEV(Z71:Z78)</f>
        <v>136.1217286</v>
      </c>
      <c r="AB236" s="39"/>
      <c r="AC236" s="45" t="s">
        <v>198</v>
      </c>
      <c r="AD236" s="46">
        <f>STDEV(AD41:AD69)</f>
        <v>149.914311</v>
      </c>
      <c r="AF236" s="39"/>
      <c r="AG236" s="45" t="s">
        <v>198</v>
      </c>
      <c r="AH236" s="46">
        <f>STDEV(AH41:AH69)</f>
        <v>217.9856264</v>
      </c>
      <c r="AJ236" s="39"/>
    </row>
    <row r="237">
      <c r="A237" s="47" t="s">
        <v>199</v>
      </c>
      <c r="B237" s="46">
        <f>MEDIAN(B41:B69)</f>
        <v>197</v>
      </c>
      <c r="D237" s="39"/>
      <c r="E237" s="47" t="s">
        <v>199</v>
      </c>
      <c r="F237" s="46">
        <f>MEDIAN(F41:F69)</f>
        <v>225</v>
      </c>
      <c r="H237" s="39"/>
      <c r="I237" s="47" t="s">
        <v>199</v>
      </c>
      <c r="J237" s="46">
        <f>MEDIAN(J41:J69)</f>
        <v>216</v>
      </c>
      <c r="L237" s="39"/>
      <c r="M237" s="47" t="s">
        <v>199</v>
      </c>
      <c r="N237" s="46">
        <f>MEDIAN(N41:N69)</f>
        <v>128.5</v>
      </c>
      <c r="P237" s="39"/>
      <c r="Q237" s="47" t="s">
        <v>199</v>
      </c>
      <c r="R237" s="46">
        <f>MEDIAN(R41:R69)</f>
        <v>228.5</v>
      </c>
      <c r="T237" s="39"/>
      <c r="U237" s="47" t="s">
        <v>199</v>
      </c>
      <c r="V237" s="46">
        <f>MEDIAN(V41:V69)</f>
        <v>198.5</v>
      </c>
      <c r="X237" s="39"/>
      <c r="Y237" s="47" t="s">
        <v>199</v>
      </c>
      <c r="Z237" s="46">
        <f>MEDIAN(Z71:Z78)</f>
        <v>190</v>
      </c>
      <c r="AB237" s="39"/>
      <c r="AC237" s="47" t="s">
        <v>199</v>
      </c>
      <c r="AD237" s="46">
        <f>MEDIAN(AD41:AD69)</f>
        <v>199</v>
      </c>
      <c r="AF237" s="39"/>
      <c r="AG237" s="47" t="s">
        <v>199</v>
      </c>
      <c r="AH237" s="46">
        <f>MEDIAN(AH41:AH69)</f>
        <v>291.5</v>
      </c>
      <c r="AJ237" s="39"/>
    </row>
    <row r="238">
      <c r="A238" s="47" t="s">
        <v>200</v>
      </c>
      <c r="B238" s="46">
        <f>min(B41:B69)</f>
        <v>43</v>
      </c>
      <c r="D238" s="39"/>
      <c r="E238" s="47" t="s">
        <v>200</v>
      </c>
      <c r="F238" s="46">
        <f>min(F41:F69)</f>
        <v>110</v>
      </c>
      <c r="H238" s="39"/>
      <c r="I238" s="47" t="s">
        <v>200</v>
      </c>
      <c r="J238" s="46">
        <f>min(J41:J69)</f>
        <v>123</v>
      </c>
      <c r="L238" s="39"/>
      <c r="M238" s="47" t="s">
        <v>200</v>
      </c>
      <c r="N238" s="46">
        <f>min(N41:N69)</f>
        <v>90</v>
      </c>
      <c r="P238" s="39"/>
      <c r="Q238" s="47" t="s">
        <v>200</v>
      </c>
      <c r="R238" s="46">
        <f>min(R41:R69)</f>
        <v>113</v>
      </c>
      <c r="T238" s="39"/>
      <c r="U238" s="47" t="s">
        <v>200</v>
      </c>
      <c r="V238" s="46">
        <f>min(V41:V69)</f>
        <v>84</v>
      </c>
      <c r="X238" s="39"/>
      <c r="Y238" s="47" t="s">
        <v>200</v>
      </c>
      <c r="Z238" s="46">
        <f>min(Z71:Z78)</f>
        <v>155</v>
      </c>
      <c r="AB238" s="39"/>
      <c r="AC238" s="47" t="s">
        <v>200</v>
      </c>
      <c r="AD238" s="46">
        <f>min(AD41:AD69)</f>
        <v>114</v>
      </c>
      <c r="AF238" s="39"/>
      <c r="AG238" s="47" t="s">
        <v>200</v>
      </c>
      <c r="AH238" s="46">
        <f>min(AH41:AH69)</f>
        <v>135</v>
      </c>
      <c r="AJ238" s="39"/>
    </row>
    <row r="239">
      <c r="A239" s="47" t="s">
        <v>201</v>
      </c>
      <c r="B239" s="46">
        <f>max(B41:B69)</f>
        <v>383</v>
      </c>
      <c r="D239" s="39"/>
      <c r="E239" s="47" t="s">
        <v>201</v>
      </c>
      <c r="F239" s="46">
        <f>max(F41:F69)</f>
        <v>413</v>
      </c>
      <c r="H239" s="39"/>
      <c r="I239" s="47" t="s">
        <v>201</v>
      </c>
      <c r="J239" s="46">
        <f>max(J41:J69)</f>
        <v>354</v>
      </c>
      <c r="L239" s="39"/>
      <c r="M239" s="47" t="s">
        <v>201</v>
      </c>
      <c r="N239" s="46">
        <f>max(N41:N69)</f>
        <v>323</v>
      </c>
      <c r="P239" s="39"/>
      <c r="Q239" s="47" t="s">
        <v>201</v>
      </c>
      <c r="R239" s="46">
        <f>max(R41:R69)</f>
        <v>1449</v>
      </c>
      <c r="T239" s="39"/>
      <c r="U239" s="47" t="s">
        <v>201</v>
      </c>
      <c r="V239" s="46">
        <f>max(V41:V69)</f>
        <v>578</v>
      </c>
      <c r="X239" s="39"/>
      <c r="Y239" s="47" t="s">
        <v>201</v>
      </c>
      <c r="Z239" s="46">
        <f>max(Z71:Z78)</f>
        <v>544</v>
      </c>
      <c r="AB239" s="39"/>
      <c r="AC239" s="47" t="s">
        <v>201</v>
      </c>
      <c r="AD239" s="46">
        <f>max(AD41:AD69)</f>
        <v>591</v>
      </c>
      <c r="AF239" s="39"/>
      <c r="AG239" s="47" t="s">
        <v>201</v>
      </c>
      <c r="AH239" s="46">
        <f>max(AH41:AH69)</f>
        <v>878</v>
      </c>
      <c r="AJ239" s="39"/>
    </row>
    <row r="240">
      <c r="A240" s="47" t="s">
        <v>202</v>
      </c>
      <c r="B240" s="46">
        <f>sum(B41:B69)/1000</f>
        <v>1.594</v>
      </c>
      <c r="D240" s="39"/>
      <c r="E240" s="47" t="s">
        <v>202</v>
      </c>
      <c r="F240" s="46">
        <f>sum(F41:F69)/1000</f>
        <v>1.862</v>
      </c>
      <c r="H240" s="39"/>
      <c r="I240" s="47" t="s">
        <v>202</v>
      </c>
      <c r="J240" s="46">
        <f>sum(J41:J69)/1000</f>
        <v>1.773</v>
      </c>
      <c r="L240" s="39"/>
      <c r="M240" s="47" t="s">
        <v>202</v>
      </c>
      <c r="N240" s="46">
        <f>sum(N41:N69)/1000</f>
        <v>1.277</v>
      </c>
      <c r="P240" s="39"/>
      <c r="Q240" s="47" t="s">
        <v>202</v>
      </c>
      <c r="R240" s="46">
        <f>sum(R41:R69)/1000</f>
        <v>3.853</v>
      </c>
      <c r="T240" s="39"/>
      <c r="U240" s="47" t="s">
        <v>202</v>
      </c>
      <c r="V240" s="46">
        <f>sum(V41:V69)/1000</f>
        <v>1.975</v>
      </c>
      <c r="X240" s="39"/>
      <c r="Y240" s="47" t="s">
        <v>202</v>
      </c>
      <c r="Z240" s="46">
        <f>sum(Z71:Z78)/1000</f>
        <v>2.035</v>
      </c>
      <c r="AB240" s="39"/>
      <c r="AC240" s="47" t="s">
        <v>202</v>
      </c>
      <c r="AD240" s="46">
        <f>sum(AD41:AD69)/1000</f>
        <v>4.702</v>
      </c>
      <c r="AF240" s="39"/>
      <c r="AG240" s="47" t="s">
        <v>202</v>
      </c>
      <c r="AH240" s="46">
        <f>sum(AH41:AH69)/1000</f>
        <v>3.678</v>
      </c>
      <c r="AJ240" s="39"/>
    </row>
    <row r="241">
      <c r="A241" s="47" t="s">
        <v>203</v>
      </c>
      <c r="B241" s="46">
        <f>COUNTA(B41:B69)+1</f>
        <v>9</v>
      </c>
      <c r="D241" s="39"/>
      <c r="E241" s="47" t="s">
        <v>203</v>
      </c>
      <c r="F241" s="46">
        <f>COUNTA(F41:F69)+1</f>
        <v>9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46">
        <f>COUNTA(N41:N69)+1</f>
        <v>9</v>
      </c>
      <c r="P241" s="39"/>
      <c r="Q241" s="47" t="s">
        <v>203</v>
      </c>
      <c r="R241" s="57">
        <v>15.0</v>
      </c>
      <c r="T241" s="39"/>
      <c r="U241" s="47" t="s">
        <v>203</v>
      </c>
      <c r="V241" s="46">
        <f>COUNTA(V41:V69)+1</f>
        <v>9</v>
      </c>
      <c r="X241" s="39"/>
      <c r="Y241" s="47" t="s">
        <v>203</v>
      </c>
      <c r="Z241" s="46">
        <f>COUNTA(Z71:Z78)+1</f>
        <v>9</v>
      </c>
      <c r="AB241" s="39"/>
      <c r="AC241" s="47" t="s">
        <v>203</v>
      </c>
      <c r="AD241" s="46">
        <f>COUNTA(AD41:AD69)+1</f>
        <v>19</v>
      </c>
      <c r="AF241" s="39"/>
      <c r="AG241" s="47" t="s">
        <v>203</v>
      </c>
      <c r="AH241" s="46">
        <f>COUNTA(AH41:AH69)+1</f>
        <v>11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15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19</v>
      </c>
      <c r="AF242" s="39"/>
      <c r="AG242" s="47" t="s">
        <v>204</v>
      </c>
      <c r="AH242" s="49">
        <f>AH244+AH243+AH245+AH246</f>
        <v>11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3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0</v>
      </c>
      <c r="AA243" s="42"/>
      <c r="AB243" s="42"/>
      <c r="AC243" s="47" t="s">
        <v>205</v>
      </c>
      <c r="AD243" s="50">
        <f>(AD241-9)/2</f>
        <v>5</v>
      </c>
      <c r="AE243" s="42"/>
      <c r="AF243" s="42"/>
      <c r="AG243" s="47" t="s">
        <v>205</v>
      </c>
      <c r="AH243" s="50">
        <f>(AH241-9)/2</f>
        <v>1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3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5</v>
      </c>
      <c r="AG245" s="43" t="s">
        <v>207</v>
      </c>
      <c r="AH245" s="53">
        <f>AH243</f>
        <v>1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15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19</v>
      </c>
      <c r="AG248" s="43" t="s">
        <v>210</v>
      </c>
      <c r="AH248" s="53">
        <f>AH242+AH247</f>
        <v>11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12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9</v>
      </c>
      <c r="AC249" s="43" t="s">
        <v>211</v>
      </c>
      <c r="AD249" s="53">
        <f>AD241-AD243</f>
        <v>14</v>
      </c>
      <c r="AG249" s="43" t="s">
        <v>211</v>
      </c>
      <c r="AH249" s="53">
        <f>AH241-AH243</f>
        <v>10</v>
      </c>
    </row>
    <row r="250">
      <c r="A250" s="54" t="s">
        <v>212</v>
      </c>
      <c r="B250" s="53">
        <f>((ABS(B249)-1)/B240)*1/5</f>
        <v>1.003764115</v>
      </c>
      <c r="E250" s="54" t="s">
        <v>212</v>
      </c>
      <c r="F250" s="53">
        <f>((ABS(F249)-1)/F240)*1/5</f>
        <v>0.8592910849</v>
      </c>
      <c r="I250" s="54" t="s">
        <v>212</v>
      </c>
      <c r="J250" s="53">
        <f>((ABS(J249)-1)/J240)*1/5</f>
        <v>0.9024252679</v>
      </c>
      <c r="M250" s="54" t="s">
        <v>212</v>
      </c>
      <c r="N250" s="53">
        <f>((ABS(N249)-1)/N240)*1/5</f>
        <v>1.25293657</v>
      </c>
      <c r="Q250" s="54" t="s">
        <v>212</v>
      </c>
      <c r="R250" s="53">
        <f>((ABS(R249)-1)/R240)*1/5</f>
        <v>0.5709836491</v>
      </c>
      <c r="U250" s="54" t="s">
        <v>212</v>
      </c>
      <c r="V250" s="53">
        <f>((ABS(V249)-1)/V240)*1/5</f>
        <v>0.8101265823</v>
      </c>
      <c r="Y250" s="54" t="s">
        <v>212</v>
      </c>
      <c r="Z250" s="53">
        <f>((ABS(Z249)-1)/Z240)*1/5</f>
        <v>0.7862407862</v>
      </c>
      <c r="AC250" s="54" t="s">
        <v>212</v>
      </c>
      <c r="AD250" s="53">
        <f>((ABS(AD249)-1)/AD240)*1/5</f>
        <v>0.5529561889</v>
      </c>
      <c r="AG250" s="54" t="s">
        <v>212</v>
      </c>
      <c r="AH250" s="53">
        <f>((ABS(AH249)-1)/AH240)*1/5</f>
        <v>0.4893964111</v>
      </c>
    </row>
    <row r="251">
      <c r="A251" s="54" t="s">
        <v>213</v>
      </c>
      <c r="B251" s="53">
        <f>((ABS(B249)-1)/B240)*1/5*60</f>
        <v>60.22584693</v>
      </c>
      <c r="E251" s="54" t="s">
        <v>213</v>
      </c>
      <c r="F251" s="53">
        <f>((ABS(F249)-1)/F240)*1/5*60</f>
        <v>51.55746509</v>
      </c>
      <c r="I251" s="54" t="s">
        <v>213</v>
      </c>
      <c r="J251" s="53">
        <f>((ABS(J249)-1)/J240)*1/5*60</f>
        <v>54.14551607</v>
      </c>
      <c r="M251" s="54" t="s">
        <v>213</v>
      </c>
      <c r="N251" s="53">
        <f>((ABS(N249)-1)/N240)*1/5*60</f>
        <v>75.17619421</v>
      </c>
      <c r="Q251" s="54" t="s">
        <v>213</v>
      </c>
      <c r="R251" s="53">
        <f>((ABS(R249)-1)/R240)*1/5*60</f>
        <v>34.25901895</v>
      </c>
      <c r="U251" s="54" t="s">
        <v>213</v>
      </c>
      <c r="V251" s="53">
        <f>((ABS(V249)-1)/V240)*1/5*60</f>
        <v>48.60759494</v>
      </c>
      <c r="Y251" s="54" t="s">
        <v>213</v>
      </c>
      <c r="Z251" s="53">
        <f>((ABS(Z249)-1)/Z240)*1/5*60</f>
        <v>47.17444717</v>
      </c>
      <c r="AC251" s="54" t="s">
        <v>213</v>
      </c>
      <c r="AD251" s="53">
        <f>((ABS(AD249)-1)/AD240)*1/5*60</f>
        <v>33.17737133</v>
      </c>
      <c r="AG251" s="54" t="s">
        <v>213</v>
      </c>
      <c r="AH251" s="53">
        <f>((ABS(AH249)-1)/AH240)*1/5*60</f>
        <v>29.36378467</v>
      </c>
    </row>
    <row r="252">
      <c r="A252" s="54" t="s">
        <v>214</v>
      </c>
      <c r="B252" s="53">
        <f>B250*(1-B261)</f>
        <v>1.003764115</v>
      </c>
      <c r="E252" s="54" t="s">
        <v>214</v>
      </c>
      <c r="F252" s="53">
        <f>F250*(1-F261)</f>
        <v>0.8592910849</v>
      </c>
      <c r="I252" s="54" t="s">
        <v>214</v>
      </c>
      <c r="J252" s="53">
        <f>J250*(1-J261)</f>
        <v>0.9024252679</v>
      </c>
      <c r="M252" s="54" t="s">
        <v>214</v>
      </c>
      <c r="N252" s="53">
        <f>N250*(1-N261)</f>
        <v>1.25293657</v>
      </c>
      <c r="Q252" s="54" t="s">
        <v>214</v>
      </c>
      <c r="R252" s="53">
        <f>R250*(1-R261)</f>
        <v>0.5709836491</v>
      </c>
      <c r="U252" s="54" t="s">
        <v>214</v>
      </c>
      <c r="V252" s="53">
        <f>V250*(1-V261)</f>
        <v>0.8101265823</v>
      </c>
      <c r="Y252" s="54" t="s">
        <v>214</v>
      </c>
      <c r="Z252" s="53">
        <f>Z250*(1-Z261)</f>
        <v>0.7862407862</v>
      </c>
      <c r="AC252" s="54" t="s">
        <v>214</v>
      </c>
      <c r="AD252" s="53">
        <f>AD250*(1-AD261)</f>
        <v>0.5529561889</v>
      </c>
      <c r="AG252" s="54" t="s">
        <v>214</v>
      </c>
      <c r="AH252" s="53">
        <f>AH250*(1-AH261)</f>
        <v>0.4893964111</v>
      </c>
    </row>
    <row r="253">
      <c r="A253" s="54" t="s">
        <v>215</v>
      </c>
      <c r="B253" s="53">
        <f>B251*(1-B261)</f>
        <v>60.22584693</v>
      </c>
      <c r="D253" s="39"/>
      <c r="E253" s="54" t="s">
        <v>215</v>
      </c>
      <c r="F253" s="53">
        <f>F251*(1-F261)</f>
        <v>51.55746509</v>
      </c>
      <c r="H253" s="39"/>
      <c r="I253" s="54" t="s">
        <v>215</v>
      </c>
      <c r="J253" s="53">
        <f>J251*(1-J261)</f>
        <v>54.14551607</v>
      </c>
      <c r="L253" s="39"/>
      <c r="M253" s="54" t="s">
        <v>215</v>
      </c>
      <c r="N253" s="53">
        <f>N251*(1-N261)</f>
        <v>75.17619421</v>
      </c>
      <c r="P253" s="39"/>
      <c r="Q253" s="54" t="s">
        <v>215</v>
      </c>
      <c r="R253" s="53">
        <f>R251*(1-R261)</f>
        <v>34.25901895</v>
      </c>
      <c r="T253" s="39"/>
      <c r="U253" s="54" t="s">
        <v>215</v>
      </c>
      <c r="V253" s="53">
        <f>V251*(1-V261)</f>
        <v>48.60759494</v>
      </c>
      <c r="X253" s="39"/>
      <c r="Y253" s="54" t="s">
        <v>215</v>
      </c>
      <c r="Z253" s="53">
        <f>Z251*(1-Z261)</f>
        <v>47.17444717</v>
      </c>
      <c r="AB253" s="39"/>
      <c r="AC253" s="54" t="s">
        <v>215</v>
      </c>
      <c r="AD253" s="53">
        <f>AD251*(1-AD261)</f>
        <v>33.17737133</v>
      </c>
      <c r="AF253" s="39"/>
      <c r="AG253" s="54" t="s">
        <v>215</v>
      </c>
      <c r="AH253" s="53">
        <f>AH251*(1-AH261)</f>
        <v>29.36378467</v>
      </c>
      <c r="AJ253" s="39"/>
    </row>
    <row r="254">
      <c r="A254" s="54" t="s">
        <v>216</v>
      </c>
      <c r="B254" s="53">
        <f>(ABS(B249)-1)/B240</f>
        <v>5.018820577</v>
      </c>
      <c r="D254" s="39"/>
      <c r="E254" s="54" t="s">
        <v>216</v>
      </c>
      <c r="F254" s="53">
        <f>(ABS(F249)-1)/F240</f>
        <v>4.296455424</v>
      </c>
      <c r="H254" s="39"/>
      <c r="I254" s="54" t="s">
        <v>216</v>
      </c>
      <c r="J254" s="53">
        <f>(ABS(J249)-1)/J240</f>
        <v>4.51212634</v>
      </c>
      <c r="L254" s="39"/>
      <c r="M254" s="54" t="s">
        <v>216</v>
      </c>
      <c r="N254" s="53">
        <f>(ABS(N249)-1)/N240</f>
        <v>6.26468285</v>
      </c>
      <c r="P254" s="39"/>
      <c r="Q254" s="54" t="s">
        <v>216</v>
      </c>
      <c r="R254" s="53">
        <f>(ABS(R249)-1)/R240</f>
        <v>2.854918246</v>
      </c>
      <c r="T254" s="39"/>
      <c r="U254" s="54" t="s">
        <v>216</v>
      </c>
      <c r="V254" s="53">
        <f>(ABS(V249)-1)/V240</f>
        <v>4.050632911</v>
      </c>
      <c r="X254" s="39"/>
      <c r="Y254" s="54" t="s">
        <v>216</v>
      </c>
      <c r="Z254" s="53">
        <f>(ABS(Z249)-1)/Z240</f>
        <v>3.931203931</v>
      </c>
      <c r="AB254" s="39"/>
      <c r="AC254" s="54" t="s">
        <v>216</v>
      </c>
      <c r="AD254" s="53">
        <f>(ABS(AD249)-1)/AD240</f>
        <v>2.764780944</v>
      </c>
      <c r="AF254" s="39"/>
      <c r="AG254" s="54" t="s">
        <v>216</v>
      </c>
      <c r="AH254" s="53">
        <f>(ABS(AH249)-1)/AH240</f>
        <v>2.446982055</v>
      </c>
      <c r="AJ254" s="39"/>
    </row>
    <row r="255">
      <c r="A255" s="54" t="s">
        <v>217</v>
      </c>
      <c r="B255" s="53">
        <f>(ABS(B242)-1)/B240</f>
        <v>5.018820577</v>
      </c>
      <c r="D255" s="39"/>
      <c r="E255" s="54" t="s">
        <v>217</v>
      </c>
      <c r="F255" s="53">
        <f>(ABS(F242)-1)/F240</f>
        <v>4.296455424</v>
      </c>
      <c r="H255" s="39"/>
      <c r="I255" s="54" t="s">
        <v>217</v>
      </c>
      <c r="J255" s="53">
        <f>(ABS(J242)-1)/J240</f>
        <v>4.51212634</v>
      </c>
      <c r="L255" s="39"/>
      <c r="M255" s="54" t="s">
        <v>217</v>
      </c>
      <c r="N255" s="53">
        <f>(ABS(N242)-1)/N240</f>
        <v>6.26468285</v>
      </c>
      <c r="P255" s="39"/>
      <c r="Q255" s="54" t="s">
        <v>217</v>
      </c>
      <c r="R255" s="53">
        <f>(ABS(R242)-1)/R240</f>
        <v>3.633532312</v>
      </c>
      <c r="T255" s="39"/>
      <c r="U255" s="54" t="s">
        <v>217</v>
      </c>
      <c r="V255" s="53">
        <f>(ABS(V242)-1)/V240</f>
        <v>4.050632911</v>
      </c>
      <c r="X255" s="39"/>
      <c r="Y255" s="54" t="s">
        <v>217</v>
      </c>
      <c r="Z255" s="53">
        <f>(ABS(Z242)-1)/Z240</f>
        <v>3.931203931</v>
      </c>
      <c r="AB255" s="39"/>
      <c r="AC255" s="54" t="s">
        <v>217</v>
      </c>
      <c r="AD255" s="53">
        <f>(ABS(AD242)-1)/AD240</f>
        <v>3.828158231</v>
      </c>
      <c r="AF255" s="39"/>
      <c r="AG255" s="54" t="s">
        <v>217</v>
      </c>
      <c r="AH255" s="53">
        <f>(ABS(AH242)-1)/AH240</f>
        <v>2.718868951</v>
      </c>
      <c r="AJ255" s="39"/>
    </row>
    <row r="256">
      <c r="A256" s="6" t="s">
        <v>218</v>
      </c>
      <c r="B256" s="53">
        <f>(ABS(B248)-1)/B240</f>
        <v>5.018820577</v>
      </c>
      <c r="D256" s="39"/>
      <c r="E256" s="6" t="s">
        <v>218</v>
      </c>
      <c r="F256" s="53">
        <f>(ABS(F248)-1)/F240</f>
        <v>4.296455424</v>
      </c>
      <c r="H256" s="39"/>
      <c r="I256" s="6" t="s">
        <v>218</v>
      </c>
      <c r="J256" s="53">
        <f>(ABS(J248)-1)/J240</f>
        <v>4.51212634</v>
      </c>
      <c r="L256" s="39"/>
      <c r="M256" s="6" t="s">
        <v>218</v>
      </c>
      <c r="N256" s="53">
        <f>(ABS(N248)-1)/N240</f>
        <v>6.26468285</v>
      </c>
      <c r="P256" s="39"/>
      <c r="Q256" s="6" t="s">
        <v>218</v>
      </c>
      <c r="R256" s="53">
        <f>(ABS(R248)-1)/R240</f>
        <v>3.633532312</v>
      </c>
      <c r="T256" s="39"/>
      <c r="U256" s="6" t="s">
        <v>218</v>
      </c>
      <c r="V256" s="53">
        <f>(ABS(V248)-1)/V240</f>
        <v>4.050632911</v>
      </c>
      <c r="X256" s="39"/>
      <c r="Y256" s="6" t="s">
        <v>218</v>
      </c>
      <c r="Z256" s="53">
        <f>(ABS(Z248)-1)/Z240</f>
        <v>3.931203931</v>
      </c>
      <c r="AB256" s="39"/>
      <c r="AC256" s="6" t="s">
        <v>218</v>
      </c>
      <c r="AD256" s="53">
        <f>(ABS(AD248)-1)/AD240</f>
        <v>3.828158231</v>
      </c>
      <c r="AF256" s="39"/>
      <c r="AG256" s="6" t="s">
        <v>218</v>
      </c>
      <c r="AH256" s="53">
        <f>(ABS(AH248)-1)/AH240</f>
        <v>2.718868951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1.25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</v>
      </c>
      <c r="AB257" s="39"/>
      <c r="AC257" s="6" t="s">
        <v>219</v>
      </c>
      <c r="AD257" s="53">
        <f>ABS(AD242)/ABS(AD249)</f>
        <v>1.357142857</v>
      </c>
      <c r="AF257" s="39"/>
      <c r="AG257" s="6" t="s">
        <v>219</v>
      </c>
      <c r="AH257" s="53">
        <f>ABS(AH242)/ABS(AH249)</f>
        <v>1.1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1.25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</v>
      </c>
      <c r="AB258" s="39"/>
      <c r="AC258" s="6" t="s">
        <v>220</v>
      </c>
      <c r="AD258" s="53">
        <f>ABS(AD248)/ABS(AD249)</f>
        <v>1.357142857</v>
      </c>
      <c r="AF258" s="39"/>
      <c r="AG258" s="6" t="s">
        <v>220</v>
      </c>
      <c r="AH258" s="53">
        <f>ABS(AH248)/ABS(AH249)</f>
        <v>1.1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0.25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0.3571428571</v>
      </c>
      <c r="AF260" s="39"/>
      <c r="AG260" s="54" t="s">
        <v>222</v>
      </c>
      <c r="AH260" s="53">
        <f>AH245/(AH244+AH246+AH245)</f>
        <v>0.1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0.25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0.3571428571</v>
      </c>
      <c r="AF262" s="39"/>
      <c r="AG262" s="54" t="s">
        <v>224</v>
      </c>
      <c r="AH262" s="53">
        <f>(AH245+AH246)/(AH244+AH245+AH246)</f>
        <v>0.1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>
        <f>ABS(R245)/ABS(R243)</f>
        <v>1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>
        <f>ABS(AD245)/ABS(AD243)</f>
        <v>1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>
        <f>R245/(R245+R246)</f>
        <v>1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>
        <f>AD245/(AD245+AD246)</f>
        <v>1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0.6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0.4736842105</v>
      </c>
      <c r="AF265" s="39"/>
      <c r="AG265" s="54" t="s">
        <v>227</v>
      </c>
      <c r="AH265" s="53">
        <f>AH244/(AH243+AH244+AH245+AH246)</f>
        <v>0.8181818182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0.4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0.5263157895</v>
      </c>
      <c r="AF266" s="39"/>
      <c r="AG266" s="54" t="s">
        <v>228</v>
      </c>
      <c r="AH266" s="53">
        <f>(AH246+AH245+AH243)/(AH244+AH246+AH245+AH243)</f>
        <v>0.1818181818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0.6666666667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1.111111111</v>
      </c>
      <c r="AF267" s="39"/>
      <c r="AG267" s="54" t="s">
        <v>229</v>
      </c>
      <c r="AH267" s="53">
        <f>(AH245+AH243)/AH244</f>
        <v>0.2222222222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533.7</v>
      </c>
      <c r="D269" s="39"/>
      <c r="E269" s="43" t="s">
        <v>197</v>
      </c>
      <c r="F269" s="44">
        <f> AVERAGE(F71:F99)</f>
        <v>392.0833333</v>
      </c>
      <c r="H269" s="39"/>
      <c r="I269" s="43" t="s">
        <v>197</v>
      </c>
      <c r="J269" s="44">
        <f> AVERAGE(J71:J99)</f>
        <v>553.5833333</v>
      </c>
      <c r="L269" s="39"/>
      <c r="M269" s="43" t="s">
        <v>197</v>
      </c>
      <c r="N269" s="44">
        <f> AVERAGE(N71:N99)</f>
        <v>408.8181818</v>
      </c>
      <c r="P269" s="39"/>
      <c r="Q269" s="43" t="s">
        <v>197</v>
      </c>
      <c r="R269" s="44">
        <f> AVERAGE(R71:R99)</f>
        <v>484.1</v>
      </c>
      <c r="T269" s="39"/>
      <c r="U269" s="43" t="s">
        <v>197</v>
      </c>
      <c r="V269" s="44">
        <f> AVERAGE(V71:V99)</f>
        <v>416.2857143</v>
      </c>
      <c r="X269" s="39"/>
      <c r="Y269" s="43" t="s">
        <v>197</v>
      </c>
      <c r="Z269" s="44">
        <f> AVERAGE(Z96:Z107)</f>
        <v>583.4166667</v>
      </c>
      <c r="AB269" s="39"/>
      <c r="AC269" s="43" t="s">
        <v>197</v>
      </c>
      <c r="AD269" s="44">
        <f> AVERAGE(AD71:AD99)</f>
        <v>368.173913</v>
      </c>
      <c r="AF269" s="39"/>
      <c r="AG269" s="43" t="s">
        <v>197</v>
      </c>
      <c r="AH269" s="44">
        <f> AVERAGE(AH71:AH99)</f>
        <v>406.4615385</v>
      </c>
      <c r="AJ269" s="39"/>
    </row>
    <row r="270">
      <c r="A270" s="45" t="s">
        <v>198</v>
      </c>
      <c r="B270" s="46">
        <f>STDEV(B71:B99)</f>
        <v>410.0336165</v>
      </c>
      <c r="D270" s="39"/>
      <c r="E270" s="45" t="s">
        <v>198</v>
      </c>
      <c r="F270" s="46">
        <f>STDEV(F71:F99)</f>
        <v>271.3174787</v>
      </c>
      <c r="H270" s="39"/>
      <c r="I270" s="45" t="s">
        <v>198</v>
      </c>
      <c r="J270" s="46">
        <f>STDEV(J71:J99)</f>
        <v>568.2706555</v>
      </c>
      <c r="L270" s="39"/>
      <c r="M270" s="45" t="s">
        <v>198</v>
      </c>
      <c r="N270" s="46">
        <f>STDEV(N71:N99)</f>
        <v>457.0220603</v>
      </c>
      <c r="P270" s="39"/>
      <c r="Q270" s="45" t="s">
        <v>198</v>
      </c>
      <c r="R270" s="46">
        <f>STDEV(R71:R99)</f>
        <v>476.709427</v>
      </c>
      <c r="T270" s="39"/>
      <c r="U270" s="45" t="s">
        <v>198</v>
      </c>
      <c r="V270" s="46">
        <f>STDEV(V71:V99)</f>
        <v>280.7707602</v>
      </c>
      <c r="X270" s="39"/>
      <c r="Y270" s="45" t="s">
        <v>198</v>
      </c>
      <c r="Z270" s="46">
        <f>STDEV(Z96:Z107)</f>
        <v>991.0454955</v>
      </c>
      <c r="AB270" s="39"/>
      <c r="AC270" s="45" t="s">
        <v>198</v>
      </c>
      <c r="AD270" s="46">
        <f>STDEV(AD71:AD99)</f>
        <v>276.7090123</v>
      </c>
      <c r="AF270" s="39"/>
      <c r="AG270" s="45" t="s">
        <v>198</v>
      </c>
      <c r="AH270" s="46">
        <f>STDEV(AH71:AH99)</f>
        <v>355.8528758</v>
      </c>
      <c r="AJ270" s="39"/>
    </row>
    <row r="271">
      <c r="A271" s="47" t="s">
        <v>199</v>
      </c>
      <c r="B271" s="46">
        <f>MEDIAN(B71:B99)</f>
        <v>365.5</v>
      </c>
      <c r="D271" s="39"/>
      <c r="E271" s="47" t="s">
        <v>199</v>
      </c>
      <c r="F271" s="46">
        <f>MEDIAN(F71:F99)</f>
        <v>339.5</v>
      </c>
      <c r="H271" s="39"/>
      <c r="I271" s="47" t="s">
        <v>199</v>
      </c>
      <c r="J271" s="46">
        <f>MEDIAN(J71:J99)</f>
        <v>378.5</v>
      </c>
      <c r="L271" s="39"/>
      <c r="M271" s="47" t="s">
        <v>199</v>
      </c>
      <c r="N271" s="46">
        <f>MEDIAN(N71:N99)</f>
        <v>301</v>
      </c>
      <c r="P271" s="39"/>
      <c r="Q271" s="47" t="s">
        <v>199</v>
      </c>
      <c r="R271" s="46">
        <f>MEDIAN(R71:R99)</f>
        <v>335</v>
      </c>
      <c r="T271" s="39"/>
      <c r="U271" s="47" t="s">
        <v>199</v>
      </c>
      <c r="V271" s="46">
        <f>MEDIAN(V71:V99)</f>
        <v>336.5</v>
      </c>
      <c r="X271" s="39"/>
      <c r="Y271" s="47" t="s">
        <v>199</v>
      </c>
      <c r="Z271" s="46">
        <f>MEDIAN(Z96:Z107)</f>
        <v>291.5</v>
      </c>
      <c r="AB271" s="39"/>
      <c r="AC271" s="47" t="s">
        <v>199</v>
      </c>
      <c r="AD271" s="46">
        <f>MEDIAN(AD71:AD99)</f>
        <v>270</v>
      </c>
      <c r="AF271" s="39"/>
      <c r="AG271" s="47" t="s">
        <v>199</v>
      </c>
      <c r="AH271" s="46">
        <f>MEDIAN(AH71:AH99)</f>
        <v>320</v>
      </c>
      <c r="AJ271" s="39"/>
    </row>
    <row r="272">
      <c r="A272" s="47" t="s">
        <v>200</v>
      </c>
      <c r="B272" s="46">
        <f>min(B71:B99)</f>
        <v>173</v>
      </c>
      <c r="D272" s="39"/>
      <c r="E272" s="47" t="s">
        <v>200</v>
      </c>
      <c r="F272" s="46">
        <f>min(F71:F99)</f>
        <v>144</v>
      </c>
      <c r="H272" s="39"/>
      <c r="I272" s="47" t="s">
        <v>200</v>
      </c>
      <c r="J272" s="46">
        <f>min(J71:J99)</f>
        <v>146</v>
      </c>
      <c r="L272" s="39"/>
      <c r="M272" s="47" t="s">
        <v>200</v>
      </c>
      <c r="N272" s="46">
        <f>min(N71:N99)</f>
        <v>132</v>
      </c>
      <c r="P272" s="39"/>
      <c r="Q272" s="47" t="s">
        <v>200</v>
      </c>
      <c r="R272" s="46">
        <f>min(R71:R99)</f>
        <v>105</v>
      </c>
      <c r="T272" s="39"/>
      <c r="U272" s="47" t="s">
        <v>200</v>
      </c>
      <c r="V272" s="46">
        <f>min(V71:V99)</f>
        <v>185</v>
      </c>
      <c r="X272" s="39"/>
      <c r="Y272" s="47" t="s">
        <v>200</v>
      </c>
      <c r="Z272" s="46">
        <f>min(Z96:Z107)</f>
        <v>157</v>
      </c>
      <c r="AB272" s="39"/>
      <c r="AC272" s="47" t="s">
        <v>200</v>
      </c>
      <c r="AD272" s="46">
        <f>min(AD71:AD99)</f>
        <v>146</v>
      </c>
      <c r="AF272" s="39"/>
      <c r="AG272" s="47" t="s">
        <v>200</v>
      </c>
      <c r="AH272" s="46">
        <f>min(AH71:AH99)</f>
        <v>131</v>
      </c>
      <c r="AJ272" s="39"/>
    </row>
    <row r="273">
      <c r="A273" s="47" t="s">
        <v>201</v>
      </c>
      <c r="B273" s="46">
        <f>max(B71:B99)</f>
        <v>1506</v>
      </c>
      <c r="D273" s="39"/>
      <c r="E273" s="47" t="s">
        <v>201</v>
      </c>
      <c r="F273" s="46">
        <f>max(F71:F99)</f>
        <v>1104</v>
      </c>
      <c r="H273" s="39"/>
      <c r="I273" s="47" t="s">
        <v>201</v>
      </c>
      <c r="J273" s="46">
        <f>max(J71:J99)</f>
        <v>2162</v>
      </c>
      <c r="L273" s="39"/>
      <c r="M273" s="47" t="s">
        <v>201</v>
      </c>
      <c r="N273" s="46">
        <f>max(N71:N99)</f>
        <v>1743</v>
      </c>
      <c r="P273" s="39"/>
      <c r="Q273" s="47" t="s">
        <v>201</v>
      </c>
      <c r="R273" s="46">
        <f>max(R71:R99)</f>
        <v>1754</v>
      </c>
      <c r="T273" s="39"/>
      <c r="U273" s="47" t="s">
        <v>201</v>
      </c>
      <c r="V273" s="46">
        <f>max(V71:V99)</f>
        <v>1271</v>
      </c>
      <c r="X273" s="39"/>
      <c r="Y273" s="47" t="s">
        <v>201</v>
      </c>
      <c r="Z273" s="46">
        <f>max(Z96:Z107)</f>
        <v>3710</v>
      </c>
      <c r="AB273" s="39"/>
      <c r="AC273" s="47" t="s">
        <v>201</v>
      </c>
      <c r="AD273" s="46">
        <f>max(AD71:AD99)</f>
        <v>1303</v>
      </c>
      <c r="AF273" s="39"/>
      <c r="AG273" s="47" t="s">
        <v>201</v>
      </c>
      <c r="AH273" s="46">
        <f>max(AH71:AH99)</f>
        <v>1526</v>
      </c>
      <c r="AJ273" s="39"/>
    </row>
    <row r="274">
      <c r="A274" s="47" t="s">
        <v>202</v>
      </c>
      <c r="B274" s="46">
        <f>sum(B71:B99)/1000</f>
        <v>5.337</v>
      </c>
      <c r="D274" s="39"/>
      <c r="E274" s="47" t="s">
        <v>202</v>
      </c>
      <c r="F274" s="46">
        <f>sum(F71:F99)/1000</f>
        <v>4.705</v>
      </c>
      <c r="H274" s="39"/>
      <c r="I274" s="47" t="s">
        <v>202</v>
      </c>
      <c r="J274" s="46">
        <f>sum(J71:J99)/1000</f>
        <v>6.643</v>
      </c>
      <c r="L274" s="39"/>
      <c r="M274" s="47" t="s">
        <v>202</v>
      </c>
      <c r="N274" s="46">
        <f>sum(N71:N99)/1000</f>
        <v>4.497</v>
      </c>
      <c r="P274" s="39"/>
      <c r="Q274" s="47" t="s">
        <v>202</v>
      </c>
      <c r="R274" s="46">
        <f>sum(R71:R99)/1000</f>
        <v>4.841</v>
      </c>
      <c r="T274" s="39"/>
      <c r="U274" s="47" t="s">
        <v>202</v>
      </c>
      <c r="V274" s="46">
        <f>sum(V71:V99)/1000</f>
        <v>5.828</v>
      </c>
      <c r="X274" s="39"/>
      <c r="Y274" s="47" t="s">
        <v>202</v>
      </c>
      <c r="Z274" s="46">
        <f>sum(Z96:Z107)/1000</f>
        <v>7.001</v>
      </c>
      <c r="AB274" s="39"/>
      <c r="AC274" s="47" t="s">
        <v>202</v>
      </c>
      <c r="AD274" s="46">
        <f>sum(AD71:AD99)/1000</f>
        <v>8.468</v>
      </c>
      <c r="AF274" s="39"/>
      <c r="AG274" s="47" t="s">
        <v>202</v>
      </c>
      <c r="AH274" s="46">
        <f>sum(AH71:AH99)/1000</f>
        <v>5.284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COUNTA(F71:F99)+1</f>
        <v>13</v>
      </c>
      <c r="H275" s="39"/>
      <c r="I275" s="47" t="s">
        <v>203</v>
      </c>
      <c r="J275" s="46">
        <f>COUNTA(J71:J99)+1</f>
        <v>13</v>
      </c>
      <c r="L275" s="39"/>
      <c r="M275" s="47" t="s">
        <v>203</v>
      </c>
      <c r="N275" s="46">
        <f>COUNTA(N71:N99)+1</f>
        <v>12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15</v>
      </c>
      <c r="X275" s="39"/>
      <c r="Y275" s="47" t="s">
        <v>203</v>
      </c>
      <c r="Z275" s="46">
        <f>COUNTA(Z96:Z107)+1</f>
        <v>13</v>
      </c>
      <c r="AB275" s="39"/>
      <c r="AC275" s="47" t="s">
        <v>203</v>
      </c>
      <c r="AD275" s="46">
        <f>COUNTA(AD71:AD99)+1</f>
        <v>24</v>
      </c>
      <c r="AF275" s="39"/>
      <c r="AG275" s="47" t="s">
        <v>203</v>
      </c>
      <c r="AH275" s="46">
        <f>COUNTA(AH71:AH99)+1</f>
        <v>14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13</v>
      </c>
      <c r="H276" s="39"/>
      <c r="I276" s="47" t="s">
        <v>204</v>
      </c>
      <c r="J276" s="49">
        <f>J278+J277+J279+J280</f>
        <v>13</v>
      </c>
      <c r="L276" s="39"/>
      <c r="M276" s="47" t="s">
        <v>204</v>
      </c>
      <c r="N276" s="49">
        <f>N278+N277+N279+N280</f>
        <v>12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15</v>
      </c>
      <c r="X276" s="39"/>
      <c r="Y276" s="47" t="s">
        <v>204</v>
      </c>
      <c r="Z276" s="49">
        <f>Z278+Z277+Z279+Z280</f>
        <v>13</v>
      </c>
      <c r="AB276" s="39"/>
      <c r="AC276" s="47" t="s">
        <v>204</v>
      </c>
      <c r="AD276" s="49">
        <f>AD278+AD277+AD279+AD280</f>
        <v>24</v>
      </c>
      <c r="AF276" s="39"/>
      <c r="AG276" s="47" t="s">
        <v>204</v>
      </c>
      <c r="AH276" s="49">
        <f>AH278+AH277+AH279+AH280</f>
        <v>14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1</v>
      </c>
      <c r="G277" s="42"/>
      <c r="H277" s="42"/>
      <c r="I277" s="47" t="s">
        <v>205</v>
      </c>
      <c r="J277" s="50">
        <f>(J275-11)/2</f>
        <v>1</v>
      </c>
      <c r="K277" s="42"/>
      <c r="L277" s="42"/>
      <c r="M277" s="47" t="s">
        <v>205</v>
      </c>
      <c r="N277" s="50">
        <f>(N275-12)/2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(V275-11)/2</f>
        <v>2</v>
      </c>
      <c r="W277" s="42"/>
      <c r="X277" s="42"/>
      <c r="Y277" s="47" t="s">
        <v>205</v>
      </c>
      <c r="Z277" s="50">
        <f>(Z275-13)/2</f>
        <v>0</v>
      </c>
      <c r="AA277" s="42"/>
      <c r="AB277" s="42"/>
      <c r="AC277" s="47" t="s">
        <v>205</v>
      </c>
      <c r="AD277" s="50">
        <f>(AD275-11)/2</f>
        <v>6.5</v>
      </c>
      <c r="AE277" s="74">
        <v>7.0</v>
      </c>
      <c r="AF277" s="42"/>
      <c r="AG277" s="47" t="s">
        <v>205</v>
      </c>
      <c r="AH277" s="50">
        <f>(AH275-12)/2</f>
        <v>1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12.0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12.0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1</v>
      </c>
      <c r="H279" s="39"/>
      <c r="I279" s="43" t="s">
        <v>207</v>
      </c>
      <c r="J279" s="53">
        <f>J277</f>
        <v>1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2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6.5</v>
      </c>
      <c r="AF279" s="39"/>
      <c r="AG279" s="43" t="s">
        <v>207</v>
      </c>
      <c r="AH279" s="53">
        <f>AH277</f>
        <v>1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60">
        <v>2.0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14</v>
      </c>
      <c r="H282" s="39"/>
      <c r="I282" s="43" t="s">
        <v>210</v>
      </c>
      <c r="J282" s="53">
        <f>J276+J281</f>
        <v>14</v>
      </c>
      <c r="L282" s="39"/>
      <c r="M282" s="43" t="s">
        <v>210</v>
      </c>
      <c r="N282" s="53">
        <f>N276+N281</f>
        <v>13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16</v>
      </c>
      <c r="X282" s="39"/>
      <c r="Y282" s="43" t="s">
        <v>210</v>
      </c>
      <c r="Z282" s="53">
        <f>Z276+Z281</f>
        <v>14</v>
      </c>
      <c r="AB282" s="39"/>
      <c r="AC282" s="43" t="s">
        <v>210</v>
      </c>
      <c r="AD282" s="53">
        <f>AD276+AD281</f>
        <v>25</v>
      </c>
      <c r="AF282" s="39"/>
      <c r="AG282" s="43" t="s">
        <v>210</v>
      </c>
      <c r="AH282" s="53">
        <f>AH276+AH281</f>
        <v>15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12</v>
      </c>
      <c r="H283" s="39"/>
      <c r="I283" s="43" t="s">
        <v>211</v>
      </c>
      <c r="J283" s="53">
        <f>J275-J277</f>
        <v>12</v>
      </c>
      <c r="L283" s="39"/>
      <c r="M283" s="43" t="s">
        <v>211</v>
      </c>
      <c r="N283" s="53">
        <f>N275-N277</f>
        <v>12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13</v>
      </c>
      <c r="X283" s="39"/>
      <c r="Y283" s="43" t="s">
        <v>211</v>
      </c>
      <c r="Z283" s="53">
        <f>Z275-Z277</f>
        <v>13</v>
      </c>
      <c r="AB283" s="39"/>
      <c r="AC283" s="43" t="s">
        <v>211</v>
      </c>
      <c r="AD283" s="53">
        <f>AD275-AD277</f>
        <v>17.5</v>
      </c>
      <c r="AF283" s="39"/>
      <c r="AG283" s="43" t="s">
        <v>211</v>
      </c>
      <c r="AH283" s="53">
        <f>AH275-AH277</f>
        <v>13</v>
      </c>
      <c r="AJ283" s="39"/>
    </row>
    <row r="284">
      <c r="A284" s="54" t="s">
        <v>212</v>
      </c>
      <c r="B284" s="53">
        <f>((ABS(B283)-1)/B274)*1/5</f>
        <v>0.3747423646</v>
      </c>
      <c r="D284" s="39"/>
      <c r="E284" s="54" t="s">
        <v>212</v>
      </c>
      <c r="F284" s="53">
        <f>((ABS(F283)-1)/F274)*1/5</f>
        <v>0.4675876727</v>
      </c>
      <c r="H284" s="39"/>
      <c r="I284" s="54" t="s">
        <v>212</v>
      </c>
      <c r="J284" s="53">
        <f>((ABS(J283)-1)/J274)*1/5</f>
        <v>0.3311756736</v>
      </c>
      <c r="L284" s="39"/>
      <c r="M284" s="54" t="s">
        <v>212</v>
      </c>
      <c r="N284" s="53">
        <f>((ABS(N283)-1)/N274)*1/5</f>
        <v>0.4892150322</v>
      </c>
      <c r="P284" s="39"/>
      <c r="Q284" s="54" t="s">
        <v>212</v>
      </c>
      <c r="R284" s="53">
        <f>((ABS(R283)-1)/R274)*1/5</f>
        <v>0.4131377815</v>
      </c>
      <c r="T284" s="39"/>
      <c r="U284" s="54" t="s">
        <v>212</v>
      </c>
      <c r="V284" s="53">
        <f>((ABS(V283)-1)/V274)*1/5</f>
        <v>0.4118050789</v>
      </c>
      <c r="X284" s="39"/>
      <c r="Y284" s="54" t="s">
        <v>212</v>
      </c>
      <c r="Z284" s="53">
        <f>((ABS(Z283)-1)/Z274)*1/5</f>
        <v>0.3428081703</v>
      </c>
      <c r="AB284" s="39"/>
      <c r="AC284" s="54" t="s">
        <v>212</v>
      </c>
      <c r="AD284" s="53">
        <f>((ABS(AD283)-1)/AD274)*1/5</f>
        <v>0.3897024091</v>
      </c>
      <c r="AF284" s="39"/>
      <c r="AG284" s="54" t="s">
        <v>212</v>
      </c>
      <c r="AH284" s="53">
        <f>((ABS(AH283)-1)/AH274)*1/5</f>
        <v>0.4542013626</v>
      </c>
      <c r="AJ284" s="39"/>
    </row>
    <row r="285">
      <c r="A285" s="54" t="s">
        <v>213</v>
      </c>
      <c r="B285" s="53">
        <f>((ABS(B283)-1)/B274)*1/5*60</f>
        <v>22.48454188</v>
      </c>
      <c r="D285" s="39"/>
      <c r="E285" s="54" t="s">
        <v>213</v>
      </c>
      <c r="F285" s="53">
        <f>((ABS(F283)-1)/F274)*1/5*60</f>
        <v>28.05526036</v>
      </c>
      <c r="H285" s="39"/>
      <c r="I285" s="54" t="s">
        <v>213</v>
      </c>
      <c r="J285" s="53">
        <f>((ABS(J283)-1)/J274)*1/5*60</f>
        <v>19.87054042</v>
      </c>
      <c r="L285" s="39"/>
      <c r="M285" s="54" t="s">
        <v>213</v>
      </c>
      <c r="N285" s="53">
        <f>((ABS(N283)-1)/N274)*1/5*60</f>
        <v>29.35290193</v>
      </c>
      <c r="P285" s="39"/>
      <c r="Q285" s="54" t="s">
        <v>213</v>
      </c>
      <c r="R285" s="53">
        <f>((ABS(R283)-1)/R274)*1/5*60</f>
        <v>24.78826689</v>
      </c>
      <c r="T285" s="39"/>
      <c r="U285" s="54" t="s">
        <v>213</v>
      </c>
      <c r="V285" s="53">
        <f>((ABS(V283)-1)/V274)*1/5*60</f>
        <v>24.70830474</v>
      </c>
      <c r="X285" s="39"/>
      <c r="Y285" s="54" t="s">
        <v>213</v>
      </c>
      <c r="Z285" s="53">
        <f>((ABS(Z283)-1)/Z274)*1/5*60</f>
        <v>20.56849022</v>
      </c>
      <c r="AB285" s="39"/>
      <c r="AC285" s="54" t="s">
        <v>213</v>
      </c>
      <c r="AD285" s="53">
        <f>((ABS(AD283)-1)/AD274)*1/5*60</f>
        <v>23.38214454</v>
      </c>
      <c r="AF285" s="39"/>
      <c r="AG285" s="54" t="s">
        <v>213</v>
      </c>
      <c r="AH285" s="53">
        <f>((ABS(AH283)-1)/AH274)*1/5*60</f>
        <v>27.25208176</v>
      </c>
      <c r="AJ285" s="39"/>
    </row>
    <row r="286">
      <c r="A286" s="54" t="s">
        <v>214</v>
      </c>
      <c r="B286" s="53">
        <f>B284*(1-B295)</f>
        <v>0.3747423646</v>
      </c>
      <c r="D286" s="39"/>
      <c r="E286" s="54" t="s">
        <v>214</v>
      </c>
      <c r="F286" s="53">
        <f>F284*(1-F295)</f>
        <v>0.4675876727</v>
      </c>
      <c r="H286" s="39"/>
      <c r="I286" s="54" t="s">
        <v>214</v>
      </c>
      <c r="J286" s="53">
        <f>J284*(1-J295)</f>
        <v>0.3311756736</v>
      </c>
      <c r="L286" s="39"/>
      <c r="M286" s="54" t="s">
        <v>214</v>
      </c>
      <c r="N286" s="53">
        <f>N284*(1-N295)</f>
        <v>0.4892150322</v>
      </c>
      <c r="P286" s="39"/>
      <c r="Q286" s="54" t="s">
        <v>214</v>
      </c>
      <c r="R286" s="53">
        <f>R284*(1-R295)</f>
        <v>0.4131377815</v>
      </c>
      <c r="T286" s="39"/>
      <c r="U286" s="54" t="s">
        <v>214</v>
      </c>
      <c r="V286" s="53">
        <f>V284*(1-V295)</f>
        <v>0.4118050789</v>
      </c>
      <c r="X286" s="39"/>
      <c r="Y286" s="54" t="s">
        <v>214</v>
      </c>
      <c r="Z286" s="53">
        <f>Z284*(1-Z295)</f>
        <v>0.2900684518</v>
      </c>
      <c r="AB286" s="39"/>
      <c r="AC286" s="54" t="s">
        <v>214</v>
      </c>
      <c r="AD286" s="53">
        <f>AD284*(1-AD295)</f>
        <v>0.3897024091</v>
      </c>
      <c r="AF286" s="39"/>
      <c r="AG286" s="54" t="s">
        <v>214</v>
      </c>
      <c r="AH286" s="53">
        <f>AH284*(1-AH295)</f>
        <v>0.4542013626</v>
      </c>
      <c r="AJ286" s="39"/>
    </row>
    <row r="287">
      <c r="A287" s="54" t="s">
        <v>215</v>
      </c>
      <c r="B287" s="53">
        <f>B285*(1-B295)</f>
        <v>22.48454188</v>
      </c>
      <c r="D287" s="39"/>
      <c r="E287" s="54" t="s">
        <v>215</v>
      </c>
      <c r="F287" s="53">
        <f>F285*(1-F295)</f>
        <v>28.05526036</v>
      </c>
      <c r="H287" s="39"/>
      <c r="I287" s="54" t="s">
        <v>215</v>
      </c>
      <c r="J287" s="53">
        <f>J285*(1-J295)</f>
        <v>19.87054042</v>
      </c>
      <c r="L287" s="39"/>
      <c r="M287" s="54" t="s">
        <v>215</v>
      </c>
      <c r="N287" s="53">
        <f>N285*(1-N295)</f>
        <v>29.35290193</v>
      </c>
      <c r="P287" s="39"/>
      <c r="Q287" s="54" t="s">
        <v>215</v>
      </c>
      <c r="R287" s="53">
        <f>R285*(1-R295)</f>
        <v>24.78826689</v>
      </c>
      <c r="T287" s="39"/>
      <c r="U287" s="54" t="s">
        <v>215</v>
      </c>
      <c r="V287" s="53">
        <f>V285*(1-V295)</f>
        <v>24.70830474</v>
      </c>
      <c r="X287" s="39"/>
      <c r="Y287" s="54" t="s">
        <v>215</v>
      </c>
      <c r="Z287" s="53">
        <f>Z285*(1-Z295)</f>
        <v>17.40410711</v>
      </c>
      <c r="AB287" s="39"/>
      <c r="AC287" s="54" t="s">
        <v>215</v>
      </c>
      <c r="AD287" s="53">
        <f>AD285*(1-AD295)</f>
        <v>23.38214454</v>
      </c>
      <c r="AF287" s="39"/>
      <c r="AG287" s="54" t="s">
        <v>215</v>
      </c>
      <c r="AH287" s="53">
        <f>AH285*(1-AH295)</f>
        <v>27.25208176</v>
      </c>
      <c r="AJ287" s="39"/>
    </row>
    <row r="288">
      <c r="A288" s="54" t="s">
        <v>216</v>
      </c>
      <c r="B288" s="53">
        <f>(ABS(B283)-1)/B274</f>
        <v>1.873711823</v>
      </c>
      <c r="D288" s="39"/>
      <c r="E288" s="54" t="s">
        <v>216</v>
      </c>
      <c r="F288" s="53">
        <f>(ABS(F283)-1)/F274</f>
        <v>2.337938363</v>
      </c>
      <c r="H288" s="39"/>
      <c r="I288" s="54" t="s">
        <v>216</v>
      </c>
      <c r="J288" s="53">
        <f>(ABS(J283)-1)/J274</f>
        <v>1.655878368</v>
      </c>
      <c r="L288" s="39"/>
      <c r="M288" s="54" t="s">
        <v>216</v>
      </c>
      <c r="N288" s="53">
        <f>(ABS(N283)-1)/N274</f>
        <v>2.446075161</v>
      </c>
      <c r="P288" s="39"/>
      <c r="Q288" s="54" t="s">
        <v>216</v>
      </c>
      <c r="R288" s="53">
        <f>(ABS(R283)-1)/R274</f>
        <v>2.065688907</v>
      </c>
      <c r="T288" s="39"/>
      <c r="U288" s="54" t="s">
        <v>216</v>
      </c>
      <c r="V288" s="53">
        <f>(ABS(V283)-1)/V274</f>
        <v>2.059025395</v>
      </c>
      <c r="X288" s="39"/>
      <c r="Y288" s="54" t="s">
        <v>216</v>
      </c>
      <c r="Z288" s="53">
        <f>(ABS(Z283)-1)/Z274</f>
        <v>1.714040851</v>
      </c>
      <c r="AB288" s="39"/>
      <c r="AC288" s="54" t="s">
        <v>216</v>
      </c>
      <c r="AD288" s="53">
        <f>(ABS(AD283)-1)/AD274</f>
        <v>1.948512045</v>
      </c>
      <c r="AF288" s="39"/>
      <c r="AG288" s="54" t="s">
        <v>216</v>
      </c>
      <c r="AH288" s="53">
        <f>(ABS(AH283)-1)/AH274</f>
        <v>2.271006813</v>
      </c>
      <c r="AJ288" s="39"/>
    </row>
    <row r="289">
      <c r="A289" s="54" t="s">
        <v>217</v>
      </c>
      <c r="B289" s="53">
        <f>(ABS(B276)-1)/B274</f>
        <v>1.873711823</v>
      </c>
      <c r="D289" s="39"/>
      <c r="E289" s="54" t="s">
        <v>217</v>
      </c>
      <c r="F289" s="53">
        <f>(ABS(F276)-1)/F274</f>
        <v>2.550478215</v>
      </c>
      <c r="H289" s="39"/>
      <c r="I289" s="54" t="s">
        <v>217</v>
      </c>
      <c r="J289" s="53">
        <f>(ABS(J276)-1)/J274</f>
        <v>1.806412765</v>
      </c>
      <c r="L289" s="39"/>
      <c r="M289" s="54" t="s">
        <v>217</v>
      </c>
      <c r="N289" s="53">
        <f>(ABS(N276)-1)/N274</f>
        <v>2.446075161</v>
      </c>
      <c r="P289" s="39"/>
      <c r="Q289" s="54" t="s">
        <v>217</v>
      </c>
      <c r="R289" s="53">
        <f>(ABS(R276)-1)/R274</f>
        <v>2.065688907</v>
      </c>
      <c r="T289" s="39"/>
      <c r="U289" s="54" t="s">
        <v>217</v>
      </c>
      <c r="V289" s="53">
        <f>(ABS(V276)-1)/V274</f>
        <v>2.402196294</v>
      </c>
      <c r="X289" s="39"/>
      <c r="Y289" s="54" t="s">
        <v>217</v>
      </c>
      <c r="Z289" s="53">
        <f>(ABS(Z276)-1)/Z274</f>
        <v>1.714040851</v>
      </c>
      <c r="AB289" s="39"/>
      <c r="AC289" s="54" t="s">
        <v>217</v>
      </c>
      <c r="AD289" s="53">
        <f>(ABS(AD276)-1)/AD274</f>
        <v>2.7161077</v>
      </c>
      <c r="AF289" s="39"/>
      <c r="AG289" s="54" t="s">
        <v>217</v>
      </c>
      <c r="AH289" s="53">
        <f>(ABS(AH276)-1)/AH274</f>
        <v>2.460257381</v>
      </c>
      <c r="AJ289" s="39"/>
    </row>
    <row r="290">
      <c r="A290" s="6" t="s">
        <v>218</v>
      </c>
      <c r="B290" s="53">
        <f>(ABS(B282)-1)/B274</f>
        <v>2.061083005</v>
      </c>
      <c r="D290" s="39"/>
      <c r="E290" s="6" t="s">
        <v>218</v>
      </c>
      <c r="F290" s="53">
        <f>(ABS(F282)-1)/F274</f>
        <v>2.763018066</v>
      </c>
      <c r="H290" s="39"/>
      <c r="I290" s="6" t="s">
        <v>218</v>
      </c>
      <c r="J290" s="53">
        <f>(ABS(J282)-1)/J274</f>
        <v>1.956947162</v>
      </c>
      <c r="L290" s="39"/>
      <c r="M290" s="6" t="s">
        <v>218</v>
      </c>
      <c r="N290" s="53">
        <f>(ABS(N282)-1)/N274</f>
        <v>2.66844563</v>
      </c>
      <c r="P290" s="39"/>
      <c r="Q290" s="6" t="s">
        <v>218</v>
      </c>
      <c r="R290" s="53">
        <f>(ABS(R282)-1)/R274</f>
        <v>2.272257798</v>
      </c>
      <c r="T290" s="39"/>
      <c r="U290" s="6" t="s">
        <v>218</v>
      </c>
      <c r="V290" s="53">
        <f>(ABS(V282)-1)/V274</f>
        <v>2.573781743</v>
      </c>
      <c r="X290" s="39"/>
      <c r="Y290" s="6" t="s">
        <v>218</v>
      </c>
      <c r="Z290" s="53">
        <f>(ABS(Z282)-1)/Z274</f>
        <v>1.856877589</v>
      </c>
      <c r="AB290" s="39"/>
      <c r="AC290" s="6" t="s">
        <v>218</v>
      </c>
      <c r="AD290" s="53">
        <f>(ABS(AD282)-1)/AD274</f>
        <v>2.834199339</v>
      </c>
      <c r="AF290" s="39"/>
      <c r="AG290" s="6" t="s">
        <v>218</v>
      </c>
      <c r="AH290" s="53">
        <f>(ABS(AH282)-1)/AH274</f>
        <v>2.649507949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1.083333333</v>
      </c>
      <c r="H291" s="39"/>
      <c r="I291" s="6" t="s">
        <v>219</v>
      </c>
      <c r="J291" s="53">
        <f>ABS(J276)/ABS(J283)</f>
        <v>1.083333333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1.153846154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1.371428571</v>
      </c>
      <c r="AF291" s="39"/>
      <c r="AG291" s="6" t="s">
        <v>219</v>
      </c>
      <c r="AH291" s="53">
        <f>ABS(AH276)/ABS(AH283)</f>
        <v>1.076923077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1.166666667</v>
      </c>
      <c r="H292" s="39"/>
      <c r="I292" s="6" t="s">
        <v>220</v>
      </c>
      <c r="J292" s="53">
        <f>ABS(J282)/ABS(J283)</f>
        <v>1.166666667</v>
      </c>
      <c r="L292" s="39"/>
      <c r="M292" s="6" t="s">
        <v>220</v>
      </c>
      <c r="N292" s="53">
        <f>ABS(N282)/ABS(N283)</f>
        <v>1.083333333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1.230769231</v>
      </c>
      <c r="X292" s="39"/>
      <c r="Y292" s="6" t="s">
        <v>220</v>
      </c>
      <c r="Z292" s="53">
        <f>ABS(Z282)/ABS(Z283)</f>
        <v>1.076923077</v>
      </c>
      <c r="AB292" s="39"/>
      <c r="AC292" s="6" t="s">
        <v>220</v>
      </c>
      <c r="AD292" s="53">
        <f>ABS(AD282)/ABS(AD283)</f>
        <v>1.428571429</v>
      </c>
      <c r="AF292" s="39"/>
      <c r="AG292" s="6" t="s">
        <v>220</v>
      </c>
      <c r="AH292" s="53">
        <f>ABS(AH282)/ABS(AH283)</f>
        <v>1.153846154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0.1538461538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0.08333333333</v>
      </c>
      <c r="H294" s="39"/>
      <c r="I294" s="54" t="s">
        <v>222</v>
      </c>
      <c r="J294" s="53">
        <f>J279/(J278+J280+J279)</f>
        <v>0.08333333333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0.1538461538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0.3714285714</v>
      </c>
      <c r="AF294" s="39"/>
      <c r="AG294" s="54" t="s">
        <v>222</v>
      </c>
      <c r="AH294" s="53">
        <f>AH279/(AH278+AH280+AH279)</f>
        <v>0.07692307692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0.1538461538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0.08333333333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0.1538461538</v>
      </c>
      <c r="X296" s="39"/>
      <c r="Y296" s="54" t="s">
        <v>224</v>
      </c>
      <c r="Z296" s="53">
        <f>(Z279+Z280)/(Z278+Z279+Z280)</f>
        <v>0.1538461538</v>
      </c>
      <c r="AB296" s="39"/>
      <c r="AC296" s="54" t="s">
        <v>224</v>
      </c>
      <c r="AD296" s="53">
        <f>(AD279+AD280)/(AD278+AD279+AD280)</f>
        <v>0.3714285714</v>
      </c>
      <c r="AF296" s="39"/>
      <c r="AG296" s="54" t="s">
        <v>224</v>
      </c>
      <c r="AH296" s="53">
        <f>(AH279+AH280)/(AH278+AH279+AH280)</f>
        <v>0.07692307692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>
        <f>ABS(F279)/ABS(F277)</f>
        <v>1</v>
      </c>
      <c r="H297" s="39"/>
      <c r="I297" s="54" t="s">
        <v>225</v>
      </c>
      <c r="J297" s="55">
        <f>ABS(J279)/ABS(J277)</f>
        <v>1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>
        <f>ABS(V279)/ABS(V277)</f>
        <v>1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>
        <f>ABS(AD279)/ABS(AD277)</f>
        <v>1</v>
      </c>
      <c r="AF297" s="39"/>
      <c r="AG297" s="54" t="s">
        <v>225</v>
      </c>
      <c r="AH297" s="55">
        <f>ABS(AH279)/ABS(AH277)</f>
        <v>1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>
        <f>F279/(F279+F280)</f>
        <v>1</v>
      </c>
      <c r="H298" s="39"/>
      <c r="I298" s="54" t="s">
        <v>226</v>
      </c>
      <c r="J298" s="55">
        <f>J279/(J279+J280)</f>
        <v>1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>
        <f>V279/(V279+V280)</f>
        <v>1</v>
      </c>
      <c r="X298" s="39"/>
      <c r="Y298" s="54" t="s">
        <v>226</v>
      </c>
      <c r="Z298" s="55">
        <f>Z279/(Z279+Z280)</f>
        <v>0</v>
      </c>
      <c r="AB298" s="39"/>
      <c r="AC298" s="54" t="s">
        <v>226</v>
      </c>
      <c r="AD298" s="55">
        <f>AD279/(AD279+AD280)</f>
        <v>1</v>
      </c>
      <c r="AF298" s="39"/>
      <c r="AG298" s="54" t="s">
        <v>226</v>
      </c>
      <c r="AH298" s="55">
        <f>AH279/(AH279+AH280)</f>
        <v>1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0.8461538462</v>
      </c>
      <c r="H299" s="39"/>
      <c r="I299" s="54" t="s">
        <v>227</v>
      </c>
      <c r="J299" s="53">
        <f>J278/(J277+J278+J279+J280)</f>
        <v>0.8461538462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0.7333333333</v>
      </c>
      <c r="X299" s="39"/>
      <c r="Y299" s="54" t="s">
        <v>227</v>
      </c>
      <c r="Z299" s="53">
        <f>Z278/(Z277+Z278+Z279+Z280)</f>
        <v>0.8461538462</v>
      </c>
      <c r="AB299" s="39"/>
      <c r="AC299" s="54" t="s">
        <v>227</v>
      </c>
      <c r="AD299" s="53">
        <f>AD278/(AD277+AD278+AD279+AD280)</f>
        <v>0.4583333333</v>
      </c>
      <c r="AF299" s="39"/>
      <c r="AG299" s="54" t="s">
        <v>227</v>
      </c>
      <c r="AH299" s="53">
        <f>AH278/(AH277+AH278+AH279+AH280)</f>
        <v>0.8571428571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0.1538461538</v>
      </c>
      <c r="H300" s="39"/>
      <c r="I300" s="54" t="s">
        <v>228</v>
      </c>
      <c r="J300" s="53">
        <f>(J280+J279+J277)/(J278+J280+J279+J277)</f>
        <v>0.1538461538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0.2666666667</v>
      </c>
      <c r="X300" s="39"/>
      <c r="Y300" s="54" t="s">
        <v>228</v>
      </c>
      <c r="Z300" s="53">
        <f>(Z280+Z279+Z277)/(Z278+Z280+Z279+Z277)</f>
        <v>0.1538461538</v>
      </c>
      <c r="AB300" s="39"/>
      <c r="AC300" s="54" t="s">
        <v>228</v>
      </c>
      <c r="AD300" s="53">
        <f>(AD280+AD279+AD277)/(AD278+AD280+AD279+AD277)</f>
        <v>0.5416666667</v>
      </c>
      <c r="AF300" s="39"/>
      <c r="AG300" s="54" t="s">
        <v>228</v>
      </c>
      <c r="AH300" s="53">
        <f>(AH280+AH279+AH277)/(AH278+AH280+AH279+AH277)</f>
        <v>0.1428571429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0.1818181818</v>
      </c>
      <c r="H301" s="39"/>
      <c r="I301" s="54" t="s">
        <v>229</v>
      </c>
      <c r="J301" s="53">
        <f>(J279+J277)/J278</f>
        <v>0.1818181818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0.3636363636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1.181818182</v>
      </c>
      <c r="AF301" s="39"/>
      <c r="AG301" s="54" t="s">
        <v>229</v>
      </c>
      <c r="AH301" s="53">
        <f>(AH279+AH277)/AH278</f>
        <v>0.1666666667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  <row r="1005">
      <c r="D1005" s="39"/>
      <c r="H1005" s="39"/>
      <c r="L1005" s="39"/>
      <c r="P1005" s="39"/>
      <c r="T1005" s="39"/>
      <c r="X1005" s="39"/>
      <c r="AB1005" s="39"/>
      <c r="AF1005" s="39"/>
      <c r="AJ1005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3.25"/>
    <col customWidth="1" min="15" max="15" width="23.25"/>
  </cols>
  <sheetData>
    <row r="1">
      <c r="A1" s="3" t="s">
        <v>1414</v>
      </c>
      <c r="E1" s="3" t="s">
        <v>1415</v>
      </c>
      <c r="H1" s="4"/>
      <c r="I1" s="3" t="s">
        <v>1416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27" t="s">
        <v>24</v>
      </c>
      <c r="B3" s="28">
        <v>1206.0</v>
      </c>
      <c r="C3" s="29" t="s">
        <v>1417</v>
      </c>
      <c r="D3" s="30">
        <v>1.630123793649E12</v>
      </c>
      <c r="E3" s="27" t="s">
        <v>24</v>
      </c>
      <c r="F3" s="28">
        <v>1508.0</v>
      </c>
      <c r="G3" s="29" t="s">
        <v>1418</v>
      </c>
      <c r="H3" s="30">
        <v>1.630124178825E12</v>
      </c>
      <c r="I3" s="27" t="s">
        <v>24</v>
      </c>
      <c r="J3" s="28">
        <v>1352.0</v>
      </c>
      <c r="K3" s="29" t="s">
        <v>1419</v>
      </c>
      <c r="L3" s="30">
        <v>1.630122954218E12</v>
      </c>
      <c r="M3" s="13" t="s">
        <v>24</v>
      </c>
      <c r="N3" s="11">
        <v>1337.0</v>
      </c>
      <c r="O3" s="12" t="s">
        <v>1420</v>
      </c>
      <c r="P3" s="11">
        <v>1.630128073111E12</v>
      </c>
      <c r="Q3" s="13" t="s">
        <v>24</v>
      </c>
      <c r="R3" s="11">
        <v>1129.0</v>
      </c>
      <c r="S3" s="12" t="s">
        <v>1421</v>
      </c>
      <c r="T3" s="11">
        <v>1.630128505563E12</v>
      </c>
      <c r="U3" s="13" t="s">
        <v>24</v>
      </c>
      <c r="V3" s="11">
        <v>1434.0</v>
      </c>
      <c r="W3" s="12" t="s">
        <v>1422</v>
      </c>
      <c r="X3" s="11">
        <v>1.630128918624E12</v>
      </c>
      <c r="Y3" s="14" t="s">
        <v>24</v>
      </c>
      <c r="Z3" s="15">
        <v>1295.0</v>
      </c>
      <c r="AA3" s="16" t="s">
        <v>1423</v>
      </c>
      <c r="AB3" s="17">
        <v>1.630132725313E12</v>
      </c>
      <c r="AC3" s="13" t="s">
        <v>24</v>
      </c>
      <c r="AD3" s="11">
        <v>1415.0</v>
      </c>
      <c r="AE3" s="12" t="s">
        <v>1424</v>
      </c>
      <c r="AF3" s="11">
        <v>1.630133277762E12</v>
      </c>
      <c r="AG3" s="13" t="s">
        <v>24</v>
      </c>
      <c r="AH3" s="11">
        <v>1326.0</v>
      </c>
      <c r="AI3" s="12" t="s">
        <v>1425</v>
      </c>
      <c r="AJ3" s="11">
        <v>1.630133956086E12</v>
      </c>
    </row>
    <row r="4">
      <c r="A4" s="32" t="s">
        <v>22</v>
      </c>
      <c r="B4" s="11">
        <v>64.0</v>
      </c>
      <c r="C4" s="12" t="s">
        <v>1417</v>
      </c>
      <c r="D4" s="33">
        <v>1.630123793755E12</v>
      </c>
      <c r="E4" s="32" t="s">
        <v>22</v>
      </c>
      <c r="F4" s="11">
        <v>47.0</v>
      </c>
      <c r="G4" s="12" t="s">
        <v>1418</v>
      </c>
      <c r="H4" s="33">
        <v>1.630124178952E12</v>
      </c>
      <c r="I4" s="32" t="s">
        <v>22</v>
      </c>
      <c r="J4" s="11">
        <v>62.0</v>
      </c>
      <c r="K4" s="12" t="s">
        <v>1419</v>
      </c>
      <c r="L4" s="33">
        <v>1.630122954306E12</v>
      </c>
      <c r="M4" s="13" t="s">
        <v>22</v>
      </c>
      <c r="N4" s="11">
        <v>44.0</v>
      </c>
      <c r="O4" s="12" t="s">
        <v>1420</v>
      </c>
      <c r="P4" s="11">
        <v>1.630128073212E12</v>
      </c>
      <c r="Q4" s="13" t="s">
        <v>24</v>
      </c>
      <c r="R4" s="11">
        <v>54.0</v>
      </c>
      <c r="S4" s="12" t="s">
        <v>1421</v>
      </c>
      <c r="T4" s="11">
        <v>1.630128505729E12</v>
      </c>
      <c r="U4" s="13" t="s">
        <v>22</v>
      </c>
      <c r="V4" s="11">
        <v>47.0</v>
      </c>
      <c r="W4" s="12" t="s">
        <v>1422</v>
      </c>
      <c r="X4" s="11">
        <v>1.630128918749E12</v>
      </c>
      <c r="Y4" s="19" t="s">
        <v>22</v>
      </c>
      <c r="Z4" s="11">
        <v>56.0</v>
      </c>
      <c r="AA4" s="12" t="s">
        <v>1423</v>
      </c>
      <c r="AB4" s="20">
        <v>1.630132725412E12</v>
      </c>
      <c r="AC4" s="13" t="s">
        <v>22</v>
      </c>
      <c r="AD4" s="11">
        <v>45.0</v>
      </c>
      <c r="AE4" s="12" t="s">
        <v>1424</v>
      </c>
      <c r="AF4" s="11">
        <v>1.630133277841E12</v>
      </c>
      <c r="AG4" s="13" t="s">
        <v>22</v>
      </c>
      <c r="AH4" s="11">
        <v>52.0</v>
      </c>
      <c r="AI4" s="12" t="s">
        <v>1425</v>
      </c>
      <c r="AJ4" s="11">
        <v>1.630133956178E12</v>
      </c>
    </row>
    <row r="5">
      <c r="A5" s="32" t="s">
        <v>24</v>
      </c>
      <c r="B5" s="11">
        <v>100.0</v>
      </c>
      <c r="C5" s="12" t="s">
        <v>1417</v>
      </c>
      <c r="D5" s="33">
        <v>1.630123793821E12</v>
      </c>
      <c r="E5" s="32" t="s">
        <v>22</v>
      </c>
      <c r="F5" s="11">
        <v>124.0</v>
      </c>
      <c r="G5" s="12" t="s">
        <v>1426</v>
      </c>
      <c r="H5" s="33">
        <v>1.630124179089E12</v>
      </c>
      <c r="I5" s="32" t="s">
        <v>24</v>
      </c>
      <c r="J5" s="11">
        <v>98.0</v>
      </c>
      <c r="K5" s="12" t="s">
        <v>1419</v>
      </c>
      <c r="L5" s="33">
        <v>1.630122954385E12</v>
      </c>
      <c r="M5" s="13" t="s">
        <v>22</v>
      </c>
      <c r="N5" s="11">
        <v>138.0</v>
      </c>
      <c r="O5" s="12" t="s">
        <v>1420</v>
      </c>
      <c r="P5" s="11">
        <v>1.630128073364E12</v>
      </c>
      <c r="Q5" s="13" t="s">
        <v>22</v>
      </c>
      <c r="R5" s="11">
        <v>128.0</v>
      </c>
      <c r="S5" s="12" t="s">
        <v>1421</v>
      </c>
      <c r="T5" s="11">
        <v>1.630128505922E12</v>
      </c>
      <c r="U5" s="13" t="s">
        <v>24</v>
      </c>
      <c r="V5" s="11">
        <v>164.0</v>
      </c>
      <c r="W5" s="12" t="s">
        <v>1422</v>
      </c>
      <c r="X5" s="11">
        <v>1.630128918855E12</v>
      </c>
      <c r="Y5" s="19" t="s">
        <v>24</v>
      </c>
      <c r="Z5" s="11">
        <v>111.0</v>
      </c>
      <c r="AA5" s="12" t="s">
        <v>1423</v>
      </c>
      <c r="AB5" s="20">
        <v>1.63013272546E12</v>
      </c>
      <c r="AC5" s="13" t="s">
        <v>24</v>
      </c>
      <c r="AD5" s="11">
        <v>169.0</v>
      </c>
      <c r="AE5" s="12" t="s">
        <v>1424</v>
      </c>
      <c r="AF5" s="11">
        <v>1.630133277972E12</v>
      </c>
      <c r="AG5" s="13" t="s">
        <v>24</v>
      </c>
      <c r="AH5" s="11">
        <v>170.0</v>
      </c>
      <c r="AI5" s="12" t="s">
        <v>1425</v>
      </c>
      <c r="AJ5" s="11">
        <v>1.630133956283E12</v>
      </c>
    </row>
    <row r="6">
      <c r="A6" s="32" t="s">
        <v>22</v>
      </c>
      <c r="B6" s="11">
        <v>56.0</v>
      </c>
      <c r="C6" s="12" t="s">
        <v>1417</v>
      </c>
      <c r="D6" s="33">
        <v>1.630123793886E12</v>
      </c>
      <c r="E6" s="32" t="s">
        <v>22</v>
      </c>
      <c r="F6" s="11">
        <v>39.0</v>
      </c>
      <c r="G6" s="12" t="s">
        <v>1426</v>
      </c>
      <c r="H6" s="33">
        <v>1.630124179117E12</v>
      </c>
      <c r="I6" s="32" t="s">
        <v>22</v>
      </c>
      <c r="J6" s="11">
        <v>40.0</v>
      </c>
      <c r="K6" s="12" t="s">
        <v>1419</v>
      </c>
      <c r="L6" s="33">
        <v>1.630122954433E12</v>
      </c>
      <c r="M6" s="13" t="s">
        <v>22</v>
      </c>
      <c r="N6" s="11">
        <v>44.0</v>
      </c>
      <c r="O6" s="12" t="s">
        <v>1420</v>
      </c>
      <c r="P6" s="11">
        <v>1.630128073451E12</v>
      </c>
      <c r="Q6" s="13" t="s">
        <v>22</v>
      </c>
      <c r="R6" s="11">
        <v>62.0</v>
      </c>
      <c r="S6" s="12" t="s">
        <v>1421</v>
      </c>
      <c r="T6" s="11">
        <v>1.630128505973E12</v>
      </c>
      <c r="U6" s="13" t="s">
        <v>22</v>
      </c>
      <c r="V6" s="11">
        <v>49.0</v>
      </c>
      <c r="W6" s="12" t="s">
        <v>1422</v>
      </c>
      <c r="X6" s="11">
        <v>1.630128918899E12</v>
      </c>
      <c r="Y6" s="19" t="s">
        <v>22</v>
      </c>
      <c r="Z6" s="11">
        <v>46.0</v>
      </c>
      <c r="AA6" s="12" t="s">
        <v>1423</v>
      </c>
      <c r="AB6" s="20">
        <v>1.630132725517E12</v>
      </c>
      <c r="AC6" s="13" t="s">
        <v>22</v>
      </c>
      <c r="AD6" s="11">
        <v>125.0</v>
      </c>
      <c r="AE6" s="12" t="s">
        <v>1427</v>
      </c>
      <c r="AF6" s="11">
        <v>1.630133278107E12</v>
      </c>
      <c r="AG6" s="13" t="s">
        <v>22</v>
      </c>
      <c r="AH6" s="11">
        <v>72.0</v>
      </c>
      <c r="AI6" s="12" t="s">
        <v>1425</v>
      </c>
      <c r="AJ6" s="11">
        <v>1.630133956371E12</v>
      </c>
    </row>
    <row r="7">
      <c r="A7" s="32" t="s">
        <v>22</v>
      </c>
      <c r="B7" s="11">
        <v>147.0</v>
      </c>
      <c r="C7" s="12" t="s">
        <v>1428</v>
      </c>
      <c r="D7" s="33">
        <v>1.630123794017E12</v>
      </c>
      <c r="E7" s="32" t="s">
        <v>22</v>
      </c>
      <c r="F7" s="11">
        <v>167.0</v>
      </c>
      <c r="G7" s="12" t="s">
        <v>1426</v>
      </c>
      <c r="H7" s="33">
        <v>1.630124179316E12</v>
      </c>
      <c r="I7" s="32" t="s">
        <v>22</v>
      </c>
      <c r="J7" s="11">
        <v>144.0</v>
      </c>
      <c r="K7" s="12" t="s">
        <v>1419</v>
      </c>
      <c r="L7" s="33">
        <v>1.630122954565E12</v>
      </c>
      <c r="M7" s="13" t="s">
        <v>22</v>
      </c>
      <c r="N7" s="11">
        <v>122.0</v>
      </c>
      <c r="O7" s="12" t="s">
        <v>1420</v>
      </c>
      <c r="P7" s="11">
        <v>1.63012807346E12</v>
      </c>
      <c r="Q7" s="13" t="s">
        <v>22</v>
      </c>
      <c r="R7" s="11">
        <v>123.0</v>
      </c>
      <c r="S7" s="12" t="s">
        <v>1421</v>
      </c>
      <c r="T7" s="11">
        <v>1.63012850599E12</v>
      </c>
      <c r="U7" s="13" t="s">
        <v>22</v>
      </c>
      <c r="V7" s="11">
        <v>71.0</v>
      </c>
      <c r="W7" s="12" t="s">
        <v>1422</v>
      </c>
      <c r="X7" s="11">
        <v>1.630128918956E12</v>
      </c>
      <c r="Y7" s="19" t="s">
        <v>22</v>
      </c>
      <c r="Z7" s="11">
        <v>184.0</v>
      </c>
      <c r="AA7" s="12" t="s">
        <v>1423</v>
      </c>
      <c r="AB7" s="20">
        <v>1.630132725786E12</v>
      </c>
      <c r="AC7" s="13" t="s">
        <v>22</v>
      </c>
      <c r="AD7" s="11">
        <v>76.0</v>
      </c>
      <c r="AE7" s="12" t="s">
        <v>1427</v>
      </c>
      <c r="AF7" s="11">
        <v>1.6301332782E12</v>
      </c>
      <c r="AG7" s="13" t="s">
        <v>22</v>
      </c>
      <c r="AH7" s="11">
        <v>65.0</v>
      </c>
      <c r="AI7" s="12" t="s">
        <v>1425</v>
      </c>
      <c r="AJ7" s="11">
        <v>1.63013395642E12</v>
      </c>
    </row>
    <row r="8">
      <c r="A8" s="32" t="s">
        <v>22</v>
      </c>
      <c r="B8" s="11">
        <v>258.0</v>
      </c>
      <c r="C8" s="12" t="s">
        <v>1428</v>
      </c>
      <c r="D8" s="33">
        <v>1.630123794266E12</v>
      </c>
      <c r="E8" s="32" t="s">
        <v>22</v>
      </c>
      <c r="F8" s="11">
        <v>129.0</v>
      </c>
      <c r="G8" s="12" t="s">
        <v>1426</v>
      </c>
      <c r="H8" s="33">
        <v>1.630124179362E12</v>
      </c>
      <c r="I8" s="32" t="s">
        <v>22</v>
      </c>
      <c r="J8" s="11">
        <v>235.0</v>
      </c>
      <c r="K8" s="12" t="s">
        <v>1419</v>
      </c>
      <c r="L8" s="33">
        <v>1.630122954787E12</v>
      </c>
      <c r="M8" s="13" t="s">
        <v>22</v>
      </c>
      <c r="N8" s="11">
        <v>179.0</v>
      </c>
      <c r="O8" s="12" t="s">
        <v>1420</v>
      </c>
      <c r="P8" s="11">
        <v>1.630128073647E12</v>
      </c>
      <c r="Q8" s="13" t="s">
        <v>22</v>
      </c>
      <c r="R8" s="11">
        <v>141.0</v>
      </c>
      <c r="S8" s="12" t="s">
        <v>1429</v>
      </c>
      <c r="T8" s="11">
        <v>1.630128506066E12</v>
      </c>
      <c r="U8" s="13" t="s">
        <v>22</v>
      </c>
      <c r="V8" s="11">
        <v>165.0</v>
      </c>
      <c r="W8" s="12" t="s">
        <v>1430</v>
      </c>
      <c r="X8" s="11">
        <v>1.630128919202E12</v>
      </c>
      <c r="Y8" s="19" t="s">
        <v>22</v>
      </c>
      <c r="Z8" s="11">
        <v>250.0</v>
      </c>
      <c r="AA8" s="12" t="s">
        <v>1423</v>
      </c>
      <c r="AB8" s="20">
        <v>1.630132725933E12</v>
      </c>
      <c r="AC8" s="13" t="s">
        <v>22</v>
      </c>
      <c r="AD8" s="11">
        <v>143.0</v>
      </c>
      <c r="AE8" s="12" t="s">
        <v>1427</v>
      </c>
      <c r="AF8" s="11">
        <v>1.630133278308E12</v>
      </c>
      <c r="AG8" s="13" t="s">
        <v>22</v>
      </c>
      <c r="AH8" s="11">
        <v>136.0</v>
      </c>
      <c r="AI8" s="12" t="s">
        <v>1425</v>
      </c>
      <c r="AJ8" s="11">
        <v>1.630133956563E12</v>
      </c>
    </row>
    <row r="9">
      <c r="A9" s="32" t="s">
        <v>22</v>
      </c>
      <c r="B9" s="11">
        <v>153.0</v>
      </c>
      <c r="C9" s="12" t="s">
        <v>1428</v>
      </c>
      <c r="D9" s="33">
        <v>1.630123794432E12</v>
      </c>
      <c r="E9" s="32" t="s">
        <v>22</v>
      </c>
      <c r="F9" s="11">
        <v>245.0</v>
      </c>
      <c r="G9" s="12" t="s">
        <v>1426</v>
      </c>
      <c r="H9" s="33">
        <v>1.63012417958E12</v>
      </c>
      <c r="I9" s="32" t="s">
        <v>22</v>
      </c>
      <c r="J9" s="11">
        <v>201.0</v>
      </c>
      <c r="K9" s="12" t="s">
        <v>1419</v>
      </c>
      <c r="L9" s="33">
        <v>1.630122954987E12</v>
      </c>
      <c r="M9" s="13" t="s">
        <v>22</v>
      </c>
      <c r="N9" s="11">
        <v>156.0</v>
      </c>
      <c r="O9" s="12" t="s">
        <v>1420</v>
      </c>
      <c r="P9" s="11">
        <v>1.630128073792E12</v>
      </c>
      <c r="Q9" s="13" t="s">
        <v>22</v>
      </c>
      <c r="R9" s="11">
        <v>185.0</v>
      </c>
      <c r="S9" s="12" t="s">
        <v>1429</v>
      </c>
      <c r="T9" s="11">
        <v>1.63012850624E12</v>
      </c>
      <c r="U9" s="13" t="s">
        <v>22</v>
      </c>
      <c r="V9" s="11">
        <v>114.0</v>
      </c>
      <c r="W9" s="12" t="s">
        <v>1430</v>
      </c>
      <c r="X9" s="11">
        <v>1.630128919261E12</v>
      </c>
      <c r="Y9" s="19" t="s">
        <v>22</v>
      </c>
      <c r="Z9" s="11">
        <v>125.0</v>
      </c>
      <c r="AA9" s="12" t="s">
        <v>1431</v>
      </c>
      <c r="AB9" s="20">
        <v>1.630132726064E12</v>
      </c>
      <c r="AC9" s="13" t="s">
        <v>22</v>
      </c>
      <c r="AD9" s="11">
        <v>516.0</v>
      </c>
      <c r="AE9" s="12" t="s">
        <v>1427</v>
      </c>
      <c r="AF9" s="11">
        <v>1.630133278854E12</v>
      </c>
      <c r="AG9" s="13" t="s">
        <v>22</v>
      </c>
      <c r="AH9" s="11">
        <v>93.0</v>
      </c>
      <c r="AI9" s="12" t="s">
        <v>1425</v>
      </c>
      <c r="AJ9" s="11">
        <v>1.630133956644E12</v>
      </c>
    </row>
    <row r="10">
      <c r="A10" s="32" t="s">
        <v>22</v>
      </c>
      <c r="B10" s="11">
        <v>150.0</v>
      </c>
      <c r="C10" s="12" t="s">
        <v>1428</v>
      </c>
      <c r="D10" s="33">
        <v>1.630123794644E12</v>
      </c>
      <c r="E10" s="32" t="s">
        <v>22</v>
      </c>
      <c r="F10" s="11">
        <v>163.0</v>
      </c>
      <c r="G10" s="12" t="s">
        <v>1426</v>
      </c>
      <c r="H10" s="33">
        <v>1.630124179756E12</v>
      </c>
      <c r="I10" s="32" t="s">
        <v>22</v>
      </c>
      <c r="J10" s="11">
        <v>168.0</v>
      </c>
      <c r="K10" s="12" t="s">
        <v>1432</v>
      </c>
      <c r="L10" s="33">
        <v>1.630122955159E12</v>
      </c>
      <c r="M10" s="13" t="s">
        <v>22</v>
      </c>
      <c r="N10" s="11">
        <v>184.0</v>
      </c>
      <c r="O10" s="12" t="s">
        <v>1420</v>
      </c>
      <c r="P10" s="11">
        <v>1.630128073977E12</v>
      </c>
      <c r="Q10" s="13" t="s">
        <v>22</v>
      </c>
      <c r="R10" s="11">
        <v>171.0</v>
      </c>
      <c r="S10" s="12" t="s">
        <v>1429</v>
      </c>
      <c r="T10" s="11">
        <v>1.630128506409E12</v>
      </c>
      <c r="U10" s="13" t="s">
        <v>22</v>
      </c>
      <c r="V10" s="11">
        <v>165.0</v>
      </c>
      <c r="W10" s="12" t="s">
        <v>1430</v>
      </c>
      <c r="X10" s="11">
        <v>1.630128919405E12</v>
      </c>
      <c r="Y10" s="19" t="s">
        <v>22</v>
      </c>
      <c r="Z10" s="11">
        <v>173.0</v>
      </c>
      <c r="AA10" s="12" t="s">
        <v>1431</v>
      </c>
      <c r="AB10" s="20">
        <v>1.630132726238E12</v>
      </c>
      <c r="AC10" s="13" t="s">
        <v>22</v>
      </c>
      <c r="AD10" s="11">
        <v>149.0</v>
      </c>
      <c r="AE10" s="12" t="s">
        <v>1427</v>
      </c>
      <c r="AF10" s="11">
        <v>1.630133278982E12</v>
      </c>
      <c r="AG10" s="13" t="s">
        <v>22</v>
      </c>
      <c r="AH10" s="11">
        <v>166.0</v>
      </c>
      <c r="AI10" s="12" t="s">
        <v>1425</v>
      </c>
      <c r="AJ10" s="11">
        <v>1.630133956822E12</v>
      </c>
    </row>
    <row r="11">
      <c r="A11" s="32" t="s">
        <v>22</v>
      </c>
      <c r="B11" s="11">
        <v>217.0</v>
      </c>
      <c r="C11" s="12" t="s">
        <v>1428</v>
      </c>
      <c r="D11" s="33">
        <v>1.630123794785E12</v>
      </c>
      <c r="E11" s="32" t="s">
        <v>22</v>
      </c>
      <c r="F11" s="11">
        <v>211.0</v>
      </c>
      <c r="G11" s="12" t="s">
        <v>1426</v>
      </c>
      <c r="H11" s="33">
        <v>1.630124179966E12</v>
      </c>
      <c r="I11" s="32" t="s">
        <v>22</v>
      </c>
      <c r="J11" s="11">
        <v>246.0</v>
      </c>
      <c r="K11" s="12" t="s">
        <v>1432</v>
      </c>
      <c r="L11" s="33">
        <v>1.630122955394E12</v>
      </c>
      <c r="M11" s="13" t="s">
        <v>22</v>
      </c>
      <c r="N11" s="11">
        <v>228.0</v>
      </c>
      <c r="O11" s="12" t="s">
        <v>1433</v>
      </c>
      <c r="P11" s="11">
        <v>1.630128074203E12</v>
      </c>
      <c r="Q11" s="13" t="s">
        <v>22</v>
      </c>
      <c r="R11" s="11">
        <v>176.0</v>
      </c>
      <c r="S11" s="12" t="s">
        <v>1429</v>
      </c>
      <c r="T11" s="11">
        <v>1.630128506591E12</v>
      </c>
      <c r="U11" s="13" t="s">
        <v>22</v>
      </c>
      <c r="V11" s="11">
        <v>185.0</v>
      </c>
      <c r="W11" s="12" t="s">
        <v>1430</v>
      </c>
      <c r="X11" s="11">
        <v>1.630128919595E12</v>
      </c>
      <c r="Y11" s="19" t="s">
        <v>22</v>
      </c>
      <c r="Z11" s="11">
        <v>226.0</v>
      </c>
      <c r="AA11" s="12" t="s">
        <v>1431</v>
      </c>
      <c r="AB11" s="20">
        <v>1.630132726463E12</v>
      </c>
      <c r="AC11" s="13" t="s">
        <v>22</v>
      </c>
      <c r="AD11" s="11">
        <v>352.0</v>
      </c>
      <c r="AE11" s="12" t="s">
        <v>1434</v>
      </c>
      <c r="AF11" s="11">
        <v>1.630133279329E12</v>
      </c>
      <c r="AG11" s="13" t="s">
        <v>22</v>
      </c>
      <c r="AH11" s="11">
        <v>203.0</v>
      </c>
      <c r="AI11" s="12" t="s">
        <v>1435</v>
      </c>
      <c r="AJ11" s="11">
        <v>1.63013395704E12</v>
      </c>
    </row>
    <row r="12">
      <c r="A12" s="32" t="s">
        <v>22</v>
      </c>
      <c r="B12" s="11">
        <v>266.0</v>
      </c>
      <c r="C12" s="12" t="s">
        <v>1436</v>
      </c>
      <c r="D12" s="33">
        <v>1.630123795059E12</v>
      </c>
      <c r="E12" s="32" t="s">
        <v>22</v>
      </c>
      <c r="F12" s="11">
        <v>321.0</v>
      </c>
      <c r="G12" s="12" t="s">
        <v>1437</v>
      </c>
      <c r="H12" s="33">
        <v>1.630124180275E12</v>
      </c>
      <c r="I12" s="32" t="s">
        <v>22</v>
      </c>
      <c r="J12" s="11">
        <v>427.0</v>
      </c>
      <c r="K12" s="12" t="s">
        <v>1432</v>
      </c>
      <c r="L12" s="33">
        <v>1.630122955827E12</v>
      </c>
      <c r="M12" s="13" t="s">
        <v>22</v>
      </c>
      <c r="N12" s="11">
        <v>310.0</v>
      </c>
      <c r="O12" s="12" t="s">
        <v>1433</v>
      </c>
      <c r="P12" s="11">
        <v>1.630128074511E12</v>
      </c>
      <c r="Q12" s="13" t="s">
        <v>22</v>
      </c>
      <c r="R12" s="11">
        <v>270.0</v>
      </c>
      <c r="S12" s="12" t="s">
        <v>1429</v>
      </c>
      <c r="T12" s="11">
        <v>1.630128506852E12</v>
      </c>
      <c r="U12" s="13" t="s">
        <v>22</v>
      </c>
      <c r="V12" s="11">
        <v>279.0</v>
      </c>
      <c r="W12" s="12" t="s">
        <v>1430</v>
      </c>
      <c r="X12" s="11">
        <v>1.63012891986E12</v>
      </c>
      <c r="Y12" s="19" t="s">
        <v>22</v>
      </c>
      <c r="Z12" s="11">
        <v>359.0</v>
      </c>
      <c r="AA12" s="12" t="s">
        <v>1431</v>
      </c>
      <c r="AB12" s="20">
        <v>1.630132726817E12</v>
      </c>
      <c r="AC12" s="13" t="s">
        <v>22</v>
      </c>
      <c r="AD12" s="11">
        <v>399.0</v>
      </c>
      <c r="AE12" s="12" t="s">
        <v>1434</v>
      </c>
      <c r="AF12" s="11">
        <v>1.630133279745E12</v>
      </c>
      <c r="AG12" s="13" t="s">
        <v>22</v>
      </c>
      <c r="AH12" s="11">
        <v>287.0</v>
      </c>
      <c r="AI12" s="12" t="s">
        <v>1435</v>
      </c>
      <c r="AJ12" s="11">
        <v>1.630133957314E12</v>
      </c>
    </row>
    <row r="13">
      <c r="A13" s="32" t="s">
        <v>22</v>
      </c>
      <c r="B13" s="11">
        <v>310.0</v>
      </c>
      <c r="C13" s="12" t="s">
        <v>1436</v>
      </c>
      <c r="D13" s="33">
        <v>1.630123795365E12</v>
      </c>
      <c r="E13" s="32" t="s">
        <v>22</v>
      </c>
      <c r="F13" s="11">
        <v>278.0</v>
      </c>
      <c r="G13" s="12" t="s">
        <v>1437</v>
      </c>
      <c r="H13" s="33">
        <v>1.630124180547E12</v>
      </c>
      <c r="I13" s="32" t="s">
        <v>22</v>
      </c>
      <c r="J13" s="11">
        <v>259.0</v>
      </c>
      <c r="K13" s="12" t="s">
        <v>1438</v>
      </c>
      <c r="L13" s="33">
        <v>1.63012295608E12</v>
      </c>
      <c r="M13" s="13" t="s">
        <v>22</v>
      </c>
      <c r="N13" s="11">
        <v>336.0</v>
      </c>
      <c r="O13" s="12" t="s">
        <v>1433</v>
      </c>
      <c r="P13" s="11">
        <v>1.630128074842E12</v>
      </c>
      <c r="Q13" s="13" t="s">
        <v>22</v>
      </c>
      <c r="R13" s="11">
        <v>275.0</v>
      </c>
      <c r="S13" s="12" t="s">
        <v>1439</v>
      </c>
      <c r="T13" s="11">
        <v>1.630128507124E12</v>
      </c>
      <c r="U13" s="13" t="s">
        <v>22</v>
      </c>
      <c r="V13" s="11">
        <v>274.0</v>
      </c>
      <c r="W13" s="12" t="s">
        <v>1440</v>
      </c>
      <c r="X13" s="11">
        <v>1.630128920146E12</v>
      </c>
      <c r="Y13" s="19" t="s">
        <v>22</v>
      </c>
      <c r="Z13" s="11">
        <v>323.0</v>
      </c>
      <c r="AA13" s="12" t="s">
        <v>1441</v>
      </c>
      <c r="AB13" s="20">
        <v>1.63013272714E12</v>
      </c>
      <c r="AC13" s="13" t="s">
        <v>22</v>
      </c>
      <c r="AD13" s="11">
        <v>341.0</v>
      </c>
      <c r="AE13" s="12" t="s">
        <v>1442</v>
      </c>
      <c r="AF13" s="11">
        <v>1.630133280073E12</v>
      </c>
      <c r="AG13" s="13" t="s">
        <v>22</v>
      </c>
      <c r="AH13" s="11">
        <v>284.0</v>
      </c>
      <c r="AI13" s="12" t="s">
        <v>1435</v>
      </c>
      <c r="AJ13" s="11">
        <v>1.630133957586E12</v>
      </c>
    </row>
    <row r="14">
      <c r="A14" s="32" t="s">
        <v>22</v>
      </c>
      <c r="B14" s="11">
        <v>134.0</v>
      </c>
      <c r="C14" s="12" t="s">
        <v>1436</v>
      </c>
      <c r="D14" s="33">
        <v>1.630123795547E12</v>
      </c>
      <c r="E14" s="32" t="s">
        <v>22</v>
      </c>
      <c r="F14" s="11">
        <v>116.0</v>
      </c>
      <c r="G14" s="12" t="s">
        <v>1437</v>
      </c>
      <c r="H14" s="33">
        <v>1.630124180667E12</v>
      </c>
      <c r="I14" s="32" t="s">
        <v>22</v>
      </c>
      <c r="J14" s="11">
        <v>173.0</v>
      </c>
      <c r="K14" s="12" t="s">
        <v>1438</v>
      </c>
      <c r="L14" s="33">
        <v>1.630122956262E12</v>
      </c>
      <c r="M14" s="13" t="s">
        <v>22</v>
      </c>
      <c r="N14" s="11">
        <v>167.0</v>
      </c>
      <c r="O14" s="12" t="s">
        <v>1443</v>
      </c>
      <c r="P14" s="11">
        <v>1.630128075022E12</v>
      </c>
      <c r="Q14" s="13" t="s">
        <v>22</v>
      </c>
      <c r="R14" s="11">
        <v>149.0</v>
      </c>
      <c r="S14" s="12" t="s">
        <v>1439</v>
      </c>
      <c r="T14" s="11">
        <v>1.630128507279E12</v>
      </c>
      <c r="U14" s="13" t="s">
        <v>22</v>
      </c>
      <c r="V14" s="11">
        <v>140.0</v>
      </c>
      <c r="W14" s="12" t="s">
        <v>1440</v>
      </c>
      <c r="X14" s="11">
        <v>1.630128920282E12</v>
      </c>
      <c r="Y14" s="19" t="s">
        <v>22</v>
      </c>
      <c r="Z14" s="11">
        <v>133.0</v>
      </c>
      <c r="AA14" s="12" t="s">
        <v>1441</v>
      </c>
      <c r="AB14" s="20">
        <v>1.630132727271E12</v>
      </c>
      <c r="AC14" s="13" t="s">
        <v>22</v>
      </c>
      <c r="AD14" s="11">
        <v>183.0</v>
      </c>
      <c r="AE14" s="12" t="s">
        <v>1442</v>
      </c>
      <c r="AF14" s="11">
        <v>1.630133280251E12</v>
      </c>
      <c r="AG14" s="13" t="s">
        <v>22</v>
      </c>
      <c r="AH14" s="11">
        <v>200.0</v>
      </c>
      <c r="AI14" s="12" t="s">
        <v>1435</v>
      </c>
      <c r="AJ14" s="11">
        <v>1.630133957789E12</v>
      </c>
    </row>
    <row r="15">
      <c r="A15" s="32" t="s">
        <v>22</v>
      </c>
      <c r="B15" s="11">
        <v>167.0</v>
      </c>
      <c r="C15" s="12" t="s">
        <v>1436</v>
      </c>
      <c r="D15" s="33">
        <v>1.630123795669E12</v>
      </c>
      <c r="E15" s="32" t="s">
        <v>22</v>
      </c>
      <c r="F15" s="11">
        <v>161.0</v>
      </c>
      <c r="G15" s="12" t="s">
        <v>1437</v>
      </c>
      <c r="H15" s="33">
        <v>1.630124180831E12</v>
      </c>
      <c r="I15" s="32" t="s">
        <v>22</v>
      </c>
      <c r="J15" s="11">
        <v>167.0</v>
      </c>
      <c r="K15" s="12" t="s">
        <v>1438</v>
      </c>
      <c r="L15" s="33">
        <v>1.630122956444E12</v>
      </c>
      <c r="M15" s="13" t="s">
        <v>22</v>
      </c>
      <c r="N15" s="11">
        <v>159.0</v>
      </c>
      <c r="O15" s="12" t="s">
        <v>1443</v>
      </c>
      <c r="P15" s="11">
        <v>1.630128075173E12</v>
      </c>
      <c r="Q15" s="13" t="s">
        <v>22</v>
      </c>
      <c r="R15" s="11">
        <v>160.0</v>
      </c>
      <c r="S15" s="12" t="s">
        <v>1439</v>
      </c>
      <c r="T15" s="11">
        <v>1.63012850744E12</v>
      </c>
      <c r="U15" s="13" t="s">
        <v>22</v>
      </c>
      <c r="V15" s="11">
        <v>164.0</v>
      </c>
      <c r="W15" s="12" t="s">
        <v>1440</v>
      </c>
      <c r="X15" s="11">
        <v>1.630128920443E12</v>
      </c>
      <c r="Y15" s="19" t="s">
        <v>22</v>
      </c>
      <c r="Z15" s="11">
        <v>176.0</v>
      </c>
      <c r="AA15" s="12" t="s">
        <v>1441</v>
      </c>
      <c r="AB15" s="20">
        <v>1.630132727452E12</v>
      </c>
      <c r="AC15" s="13" t="s">
        <v>22</v>
      </c>
      <c r="AD15" s="11">
        <v>167.0</v>
      </c>
      <c r="AE15" s="12" t="s">
        <v>1442</v>
      </c>
      <c r="AF15" s="11">
        <v>1.630133280434E12</v>
      </c>
      <c r="AG15" s="13" t="s">
        <v>22</v>
      </c>
      <c r="AH15" s="11">
        <v>169.0</v>
      </c>
      <c r="AI15" s="12" t="s">
        <v>1435</v>
      </c>
      <c r="AJ15" s="11">
        <v>1.630133957955E12</v>
      </c>
    </row>
    <row r="16">
      <c r="A16" s="32" t="s">
        <v>22</v>
      </c>
      <c r="B16" s="11">
        <v>144.0</v>
      </c>
      <c r="C16" s="12" t="s">
        <v>1436</v>
      </c>
      <c r="D16" s="33">
        <v>1.630123795808E12</v>
      </c>
      <c r="E16" s="32" t="s">
        <v>22</v>
      </c>
      <c r="F16" s="11">
        <v>300.0</v>
      </c>
      <c r="G16" s="12" t="s">
        <v>1444</v>
      </c>
      <c r="H16" s="33">
        <v>1.63012418113E12</v>
      </c>
      <c r="I16" s="32" t="s">
        <v>403</v>
      </c>
      <c r="J16" s="11">
        <v>197.0</v>
      </c>
      <c r="K16" s="12" t="s">
        <v>1438</v>
      </c>
      <c r="L16" s="33">
        <v>1.630122956634E12</v>
      </c>
      <c r="M16" s="13" t="s">
        <v>22</v>
      </c>
      <c r="N16" s="11">
        <v>502.0</v>
      </c>
      <c r="O16" s="12" t="s">
        <v>1443</v>
      </c>
      <c r="P16" s="11">
        <v>1.630128075675E12</v>
      </c>
      <c r="Q16" s="13" t="s">
        <v>22</v>
      </c>
      <c r="R16" s="11">
        <v>318.0</v>
      </c>
      <c r="S16" s="12" t="s">
        <v>1439</v>
      </c>
      <c r="T16" s="11">
        <v>1.630128507757E12</v>
      </c>
      <c r="U16" s="13" t="s">
        <v>22</v>
      </c>
      <c r="V16" s="11">
        <v>354.0</v>
      </c>
      <c r="W16" s="12" t="s">
        <v>1440</v>
      </c>
      <c r="X16" s="11">
        <v>1.630128920795E12</v>
      </c>
      <c r="Y16" s="19" t="s">
        <v>22</v>
      </c>
      <c r="Z16" s="11">
        <v>293.0</v>
      </c>
      <c r="AA16" s="12" t="s">
        <v>1441</v>
      </c>
      <c r="AB16" s="20">
        <v>1.630132727738E12</v>
      </c>
      <c r="AC16" s="13" t="s">
        <v>71</v>
      </c>
      <c r="AD16" s="11">
        <v>248.0</v>
      </c>
      <c r="AE16" s="12" t="s">
        <v>1442</v>
      </c>
      <c r="AF16" s="11">
        <v>1.630133280664E12</v>
      </c>
      <c r="AG16" s="13" t="s">
        <v>22</v>
      </c>
      <c r="AH16" s="11">
        <v>312.0</v>
      </c>
      <c r="AI16" s="12" t="s">
        <v>1445</v>
      </c>
      <c r="AJ16" s="11">
        <v>1.630133958273E12</v>
      </c>
    </row>
    <row r="17">
      <c r="A17" s="32" t="s">
        <v>22</v>
      </c>
      <c r="B17" s="11">
        <v>724.0</v>
      </c>
      <c r="C17" s="12" t="s">
        <v>1446</v>
      </c>
      <c r="D17" s="33">
        <v>1.630123796521E12</v>
      </c>
      <c r="E17" s="32" t="s">
        <v>22</v>
      </c>
      <c r="F17" s="11">
        <v>269.0</v>
      </c>
      <c r="G17" s="12" t="s">
        <v>1444</v>
      </c>
      <c r="H17" s="33">
        <v>1.630124181397E12</v>
      </c>
      <c r="I17" s="32" t="s">
        <v>400</v>
      </c>
      <c r="J17" s="11">
        <v>265.0</v>
      </c>
      <c r="K17" s="12" t="s">
        <v>1438</v>
      </c>
      <c r="L17" s="33">
        <v>1.630122956882E12</v>
      </c>
      <c r="M17" s="13" t="s">
        <v>22</v>
      </c>
      <c r="N17" s="11">
        <v>376.0</v>
      </c>
      <c r="O17" s="12" t="s">
        <v>1447</v>
      </c>
      <c r="P17" s="11">
        <v>1.630128076048E12</v>
      </c>
      <c r="Q17" s="13" t="s">
        <v>22</v>
      </c>
      <c r="R17" s="11">
        <v>299.0</v>
      </c>
      <c r="S17" s="12" t="s">
        <v>1448</v>
      </c>
      <c r="T17" s="11">
        <v>1.630128508056E12</v>
      </c>
      <c r="U17" s="13" t="s">
        <v>22</v>
      </c>
      <c r="V17" s="11">
        <v>314.0</v>
      </c>
      <c r="W17" s="12" t="s">
        <v>1449</v>
      </c>
      <c r="X17" s="11">
        <v>1.630128921124E12</v>
      </c>
      <c r="Y17" s="19" t="s">
        <v>22</v>
      </c>
      <c r="Z17" s="11">
        <v>391.0</v>
      </c>
      <c r="AA17" s="12" t="s">
        <v>1450</v>
      </c>
      <c r="AB17" s="20">
        <v>1.630132728126E12</v>
      </c>
      <c r="AC17" s="13" t="s">
        <v>400</v>
      </c>
      <c r="AD17" s="11">
        <v>276.0</v>
      </c>
      <c r="AE17" s="12" t="s">
        <v>1442</v>
      </c>
      <c r="AF17" s="11">
        <v>1.630133280936E12</v>
      </c>
      <c r="AG17" s="13" t="s">
        <v>22</v>
      </c>
      <c r="AH17" s="11">
        <v>293.0</v>
      </c>
      <c r="AI17" s="12" t="s">
        <v>1445</v>
      </c>
      <c r="AJ17" s="11">
        <v>1.630133958558E12</v>
      </c>
    </row>
    <row r="18">
      <c r="A18" s="32" t="s">
        <v>22</v>
      </c>
      <c r="B18" s="11">
        <v>777.0</v>
      </c>
      <c r="C18" s="12" t="s">
        <v>1451</v>
      </c>
      <c r="D18" s="33">
        <v>1.630123797305E12</v>
      </c>
      <c r="E18" s="32" t="s">
        <v>22</v>
      </c>
      <c r="F18" s="11">
        <v>215.0</v>
      </c>
      <c r="G18" s="12" t="s">
        <v>1444</v>
      </c>
      <c r="H18" s="33">
        <v>1.630124181615E12</v>
      </c>
      <c r="I18" s="32" t="s">
        <v>421</v>
      </c>
      <c r="J18" s="11">
        <v>220.0</v>
      </c>
      <c r="K18" s="12" t="s">
        <v>1452</v>
      </c>
      <c r="L18" s="33">
        <v>1.630122957111E12</v>
      </c>
      <c r="M18" s="13" t="s">
        <v>22</v>
      </c>
      <c r="N18" s="11">
        <v>206.0</v>
      </c>
      <c r="O18" s="12" t="s">
        <v>1447</v>
      </c>
      <c r="P18" s="11">
        <v>1.630128076261E12</v>
      </c>
      <c r="Q18" s="13" t="s">
        <v>22</v>
      </c>
      <c r="R18" s="11">
        <v>187.0</v>
      </c>
      <c r="S18" s="12" t="s">
        <v>1448</v>
      </c>
      <c r="T18" s="11">
        <v>1.63012850824E12</v>
      </c>
      <c r="U18" s="13" t="s">
        <v>22</v>
      </c>
      <c r="V18" s="11">
        <v>201.0</v>
      </c>
      <c r="W18" s="12" t="s">
        <v>1449</v>
      </c>
      <c r="X18" s="11">
        <v>1.630128921316E12</v>
      </c>
      <c r="Y18" s="19" t="s">
        <v>1453</v>
      </c>
      <c r="Z18" s="11">
        <v>218.0</v>
      </c>
      <c r="AA18" s="12" t="s">
        <v>1450</v>
      </c>
      <c r="AB18" s="20">
        <v>1.63013272834E12</v>
      </c>
      <c r="AC18" s="13" t="s">
        <v>421</v>
      </c>
      <c r="AD18" s="11">
        <v>233.0</v>
      </c>
      <c r="AE18" s="12" t="s">
        <v>1454</v>
      </c>
      <c r="AF18" s="11">
        <v>1.630133281173E12</v>
      </c>
      <c r="AG18" s="13" t="s">
        <v>22</v>
      </c>
      <c r="AH18" s="11">
        <v>272.0</v>
      </c>
      <c r="AI18" s="12" t="s">
        <v>1445</v>
      </c>
      <c r="AJ18" s="11">
        <v>1.630133958826E12</v>
      </c>
    </row>
    <row r="19">
      <c r="A19" s="32" t="s">
        <v>22</v>
      </c>
      <c r="B19" s="11">
        <v>349.0</v>
      </c>
      <c r="C19" s="12" t="s">
        <v>1451</v>
      </c>
      <c r="D19" s="33">
        <v>1.630123797655E12</v>
      </c>
      <c r="E19" s="32" t="s">
        <v>22</v>
      </c>
      <c r="F19" s="11">
        <v>251.0</v>
      </c>
      <c r="G19" s="12" t="s">
        <v>1444</v>
      </c>
      <c r="H19" s="33">
        <v>1.630124181866E12</v>
      </c>
      <c r="I19" s="32" t="s">
        <v>71</v>
      </c>
      <c r="J19" s="11">
        <v>263.0</v>
      </c>
      <c r="K19" s="12" t="s">
        <v>1452</v>
      </c>
      <c r="L19" s="33">
        <v>1.630122957363E12</v>
      </c>
      <c r="M19" s="13" t="s">
        <v>22</v>
      </c>
      <c r="N19" s="11">
        <v>383.0</v>
      </c>
      <c r="O19" s="12" t="s">
        <v>1447</v>
      </c>
      <c r="P19" s="11">
        <v>1.630128076647E12</v>
      </c>
      <c r="Q19" s="13" t="s">
        <v>22</v>
      </c>
      <c r="R19" s="11">
        <v>253.0</v>
      </c>
      <c r="S19" s="12" t="s">
        <v>1448</v>
      </c>
      <c r="T19" s="11">
        <v>1.630128508492E12</v>
      </c>
      <c r="U19" s="13" t="s">
        <v>22</v>
      </c>
      <c r="V19" s="11">
        <v>239.0</v>
      </c>
      <c r="W19" s="12" t="s">
        <v>1449</v>
      </c>
      <c r="X19" s="11">
        <v>1.630128921546E12</v>
      </c>
      <c r="Y19" s="19" t="s">
        <v>71</v>
      </c>
      <c r="Z19" s="11">
        <v>255.0</v>
      </c>
      <c r="AA19" s="12" t="s">
        <v>1450</v>
      </c>
      <c r="AB19" s="20">
        <v>1.630132728608E12</v>
      </c>
      <c r="AC19" s="13" t="s">
        <v>71</v>
      </c>
      <c r="AD19" s="11">
        <v>291.0</v>
      </c>
      <c r="AE19" s="12" t="s">
        <v>1454</v>
      </c>
      <c r="AF19" s="11">
        <v>1.630133281472E12</v>
      </c>
      <c r="AG19" s="13" t="s">
        <v>22</v>
      </c>
      <c r="AH19" s="11">
        <v>357.0</v>
      </c>
      <c r="AI19" s="12" t="s">
        <v>1455</v>
      </c>
      <c r="AJ19" s="11">
        <v>1.630133959196E12</v>
      </c>
    </row>
    <row r="20">
      <c r="A20" s="35" t="s">
        <v>22</v>
      </c>
      <c r="B20" s="36">
        <v>203.0</v>
      </c>
      <c r="C20" s="37" t="s">
        <v>1451</v>
      </c>
      <c r="D20" s="38">
        <v>1.630123797868E12</v>
      </c>
      <c r="E20" s="35" t="s">
        <v>22</v>
      </c>
      <c r="F20" s="36">
        <v>274.0</v>
      </c>
      <c r="G20" s="37" t="s">
        <v>1456</v>
      </c>
      <c r="H20" s="38">
        <v>1.63012418214E12</v>
      </c>
      <c r="I20" s="32" t="s">
        <v>421</v>
      </c>
      <c r="J20" s="11">
        <v>563.0</v>
      </c>
      <c r="K20" s="12" t="s">
        <v>1452</v>
      </c>
      <c r="L20" s="33">
        <v>1.630122957933E12</v>
      </c>
      <c r="M20" s="13" t="s">
        <v>22</v>
      </c>
      <c r="N20" s="11">
        <v>210.0</v>
      </c>
      <c r="O20" s="12" t="s">
        <v>1447</v>
      </c>
      <c r="P20" s="11">
        <v>1.630128076846E12</v>
      </c>
      <c r="Q20" s="13" t="s">
        <v>22</v>
      </c>
      <c r="R20" s="11">
        <v>288.0</v>
      </c>
      <c r="S20" s="12" t="s">
        <v>1448</v>
      </c>
      <c r="T20" s="11">
        <v>1.630128508778E12</v>
      </c>
      <c r="U20" s="13" t="s">
        <v>22</v>
      </c>
      <c r="V20" s="11">
        <v>282.0</v>
      </c>
      <c r="W20" s="12" t="s">
        <v>1449</v>
      </c>
      <c r="X20" s="11">
        <v>1.630128921833E12</v>
      </c>
      <c r="Y20" s="19" t="s">
        <v>73</v>
      </c>
      <c r="Z20" s="11">
        <v>189.0</v>
      </c>
      <c r="AA20" s="12" t="s">
        <v>1450</v>
      </c>
      <c r="AB20" s="20">
        <v>1.630132728799E12</v>
      </c>
      <c r="AC20" s="13" t="s">
        <v>73</v>
      </c>
      <c r="AD20" s="11">
        <v>294.0</v>
      </c>
      <c r="AE20" s="12" t="s">
        <v>1454</v>
      </c>
      <c r="AF20" s="11">
        <v>1.630133281761E12</v>
      </c>
      <c r="AG20" s="13" t="s">
        <v>22</v>
      </c>
      <c r="AH20" s="11">
        <v>350.0</v>
      </c>
      <c r="AI20" s="12" t="s">
        <v>1455</v>
      </c>
      <c r="AJ20" s="11">
        <v>1.630133959532E12</v>
      </c>
    </row>
    <row r="21">
      <c r="A21" s="22">
        <f>counta(A3:A20)</f>
        <v>18</v>
      </c>
      <c r="I21" s="32" t="s">
        <v>400</v>
      </c>
      <c r="J21" s="11">
        <v>126.0</v>
      </c>
      <c r="K21" s="12" t="s">
        <v>1457</v>
      </c>
      <c r="L21" s="33">
        <v>1.630122958069E12</v>
      </c>
      <c r="Y21" s="19" t="s">
        <v>52</v>
      </c>
      <c r="Z21" s="11">
        <v>248.0</v>
      </c>
      <c r="AA21" s="12" t="s">
        <v>1458</v>
      </c>
      <c r="AB21" s="20">
        <v>1.630132729053E12</v>
      </c>
      <c r="AC21" s="13" t="s">
        <v>52</v>
      </c>
      <c r="AD21" s="11">
        <v>287.0</v>
      </c>
      <c r="AE21" s="12" t="s">
        <v>1459</v>
      </c>
      <c r="AF21" s="11">
        <v>1.630133282047E12</v>
      </c>
    </row>
    <row r="22">
      <c r="I22" s="32" t="s">
        <v>403</v>
      </c>
      <c r="J22" s="11">
        <v>125.0</v>
      </c>
      <c r="K22" s="12" t="s">
        <v>1457</v>
      </c>
      <c r="L22" s="33">
        <v>1.630122958182E12</v>
      </c>
      <c r="Y22" s="19" t="s">
        <v>73</v>
      </c>
      <c r="Z22" s="11">
        <v>500.0</v>
      </c>
      <c r="AA22" s="12" t="s">
        <v>1458</v>
      </c>
      <c r="AB22" s="20">
        <v>1.630132729549E12</v>
      </c>
      <c r="AC22" s="13" t="s">
        <v>73</v>
      </c>
      <c r="AD22" s="11">
        <v>370.0</v>
      </c>
      <c r="AE22" s="12" t="s">
        <v>1459</v>
      </c>
      <c r="AF22" s="11">
        <v>1.630133282424E12</v>
      </c>
    </row>
    <row r="23">
      <c r="I23" s="32" t="s">
        <v>421</v>
      </c>
      <c r="J23" s="11">
        <v>145.0</v>
      </c>
      <c r="K23" s="12" t="s">
        <v>1457</v>
      </c>
      <c r="L23" s="33">
        <v>1.630122958334E12</v>
      </c>
      <c r="Y23" s="19" t="s">
        <v>71</v>
      </c>
      <c r="Z23" s="11">
        <v>117.0</v>
      </c>
      <c r="AA23" s="12" t="s">
        <v>1458</v>
      </c>
      <c r="AB23" s="20">
        <v>1.630132729665E12</v>
      </c>
      <c r="AC23" s="13" t="s">
        <v>22</v>
      </c>
      <c r="AD23" s="11">
        <v>122.0</v>
      </c>
      <c r="AE23" s="12" t="s">
        <v>1459</v>
      </c>
      <c r="AF23" s="11">
        <v>1.630133282542E12</v>
      </c>
    </row>
    <row r="24">
      <c r="I24" s="32" t="s">
        <v>418</v>
      </c>
      <c r="J24" s="11">
        <v>135.0</v>
      </c>
      <c r="K24" s="12" t="s">
        <v>1457</v>
      </c>
      <c r="L24" s="33">
        <v>1.630122958472E12</v>
      </c>
      <c r="Y24" s="19" t="s">
        <v>1453</v>
      </c>
      <c r="Z24" s="11">
        <v>167.0</v>
      </c>
      <c r="AA24" s="12" t="s">
        <v>1458</v>
      </c>
      <c r="AB24" s="20">
        <v>1.630132729844E12</v>
      </c>
      <c r="AC24" s="13" t="s">
        <v>24</v>
      </c>
      <c r="AD24" s="11">
        <v>1606.0</v>
      </c>
      <c r="AE24" s="12" t="s">
        <v>1460</v>
      </c>
      <c r="AF24" s="11">
        <v>1.630133286631E12</v>
      </c>
    </row>
    <row r="25">
      <c r="I25" s="32" t="s">
        <v>71</v>
      </c>
      <c r="J25" s="11">
        <v>140.0</v>
      </c>
      <c r="K25" s="12" t="s">
        <v>1457</v>
      </c>
      <c r="L25" s="33">
        <v>1.630122958601E12</v>
      </c>
      <c r="Y25" s="19" t="s">
        <v>400</v>
      </c>
      <c r="Z25" s="11">
        <v>118.0</v>
      </c>
      <c r="AA25" s="12" t="s">
        <v>1458</v>
      </c>
      <c r="AB25" s="20">
        <v>1.630132729947E12</v>
      </c>
      <c r="AC25" s="13" t="s">
        <v>22</v>
      </c>
      <c r="AD25" s="11">
        <v>40.0</v>
      </c>
      <c r="AE25" s="12" t="s">
        <v>1460</v>
      </c>
      <c r="AF25" s="11">
        <v>1.630133286693E12</v>
      </c>
    </row>
    <row r="26">
      <c r="I26" s="32" t="s">
        <v>400</v>
      </c>
      <c r="J26" s="11">
        <v>569.0</v>
      </c>
      <c r="K26" s="12" t="s">
        <v>1461</v>
      </c>
      <c r="L26" s="33">
        <v>1.630122959174E12</v>
      </c>
      <c r="Y26" s="19" t="s">
        <v>421</v>
      </c>
      <c r="Z26" s="11">
        <v>608.0</v>
      </c>
      <c r="AA26" s="12" t="s">
        <v>1462</v>
      </c>
      <c r="AB26" s="20">
        <v>1.630132730549E12</v>
      </c>
      <c r="AC26" s="13" t="s">
        <v>24</v>
      </c>
      <c r="AD26" s="11">
        <v>162.0</v>
      </c>
      <c r="AE26" s="12" t="s">
        <v>1460</v>
      </c>
      <c r="AF26" s="11">
        <v>1.630133286839E12</v>
      </c>
    </row>
    <row r="27">
      <c r="I27" s="32" t="s">
        <v>22</v>
      </c>
      <c r="J27" s="11">
        <v>36.0</v>
      </c>
      <c r="K27" s="12" t="s">
        <v>1461</v>
      </c>
      <c r="L27" s="33">
        <v>1.63012295921E12</v>
      </c>
      <c r="Y27" s="19" t="s">
        <v>22</v>
      </c>
      <c r="Z27" s="11">
        <v>36.0</v>
      </c>
      <c r="AA27" s="12" t="s">
        <v>1462</v>
      </c>
      <c r="AB27" s="20">
        <v>1.630132730588E12</v>
      </c>
      <c r="AC27" s="13" t="s">
        <v>22</v>
      </c>
      <c r="AD27" s="11">
        <v>42.0</v>
      </c>
      <c r="AE27" s="12" t="s">
        <v>1460</v>
      </c>
      <c r="AF27" s="11">
        <v>1.630133286889E12</v>
      </c>
    </row>
    <row r="28">
      <c r="I28" s="32" t="s">
        <v>22</v>
      </c>
      <c r="J28" s="11">
        <v>248.0</v>
      </c>
      <c r="K28" s="12" t="s">
        <v>1461</v>
      </c>
      <c r="L28" s="33">
        <v>1.630122959455E12</v>
      </c>
      <c r="Y28" s="19" t="s">
        <v>22</v>
      </c>
      <c r="Z28" s="11">
        <v>311.0</v>
      </c>
      <c r="AA28" s="12" t="s">
        <v>1462</v>
      </c>
      <c r="AB28" s="20">
        <v>1.630132730903E12</v>
      </c>
      <c r="AC28" s="13" t="s">
        <v>22</v>
      </c>
      <c r="AD28" s="11">
        <v>100.0</v>
      </c>
      <c r="AE28" s="12" t="s">
        <v>1460</v>
      </c>
      <c r="AF28" s="11">
        <v>1.630133286975E12</v>
      </c>
    </row>
    <row r="29">
      <c r="I29" s="32" t="s">
        <v>22</v>
      </c>
      <c r="J29" s="11">
        <v>355.0</v>
      </c>
      <c r="K29" s="12" t="s">
        <v>1461</v>
      </c>
      <c r="L29" s="33">
        <v>1.63012295981E12</v>
      </c>
      <c r="Y29" s="23" t="s">
        <v>22</v>
      </c>
      <c r="Z29" s="24">
        <v>212.0</v>
      </c>
      <c r="AA29" s="25" t="s">
        <v>1463</v>
      </c>
      <c r="AB29" s="26">
        <v>1.630132731104E12</v>
      </c>
      <c r="AC29" s="13" t="s">
        <v>22</v>
      </c>
      <c r="AD29" s="11">
        <v>97.0</v>
      </c>
      <c r="AE29" s="12" t="s">
        <v>1464</v>
      </c>
      <c r="AF29" s="11">
        <v>1.630133287075E12</v>
      </c>
    </row>
    <row r="30">
      <c r="I30" s="35" t="s">
        <v>22</v>
      </c>
      <c r="J30" s="36">
        <v>252.0</v>
      </c>
      <c r="K30" s="37" t="s">
        <v>1465</v>
      </c>
      <c r="L30" s="38">
        <v>1.63012296006E12</v>
      </c>
      <c r="Y30" s="1">
        <v>26.0</v>
      </c>
      <c r="AC30" s="13" t="s">
        <v>22</v>
      </c>
      <c r="AD30" s="11">
        <v>124.0</v>
      </c>
      <c r="AE30" s="12" t="s">
        <v>1464</v>
      </c>
      <c r="AF30" s="11">
        <v>1.630133287193E12</v>
      </c>
    </row>
    <row r="31">
      <c r="I31" s="22">
        <f>counta(I3:I30)</f>
        <v>28</v>
      </c>
      <c r="AC31" s="13" t="s">
        <v>22</v>
      </c>
      <c r="AD31" s="11">
        <v>223.0</v>
      </c>
      <c r="AE31" s="12" t="s">
        <v>1464</v>
      </c>
      <c r="AF31" s="11">
        <v>1.630133287416E12</v>
      </c>
    </row>
    <row r="32">
      <c r="AC32" s="13" t="s">
        <v>22</v>
      </c>
      <c r="AD32" s="11">
        <v>482.0</v>
      </c>
      <c r="AE32" s="12" t="s">
        <v>1464</v>
      </c>
      <c r="AF32" s="11">
        <v>1.6301332879E12</v>
      </c>
    </row>
    <row r="33">
      <c r="AC33" s="13" t="s">
        <v>22</v>
      </c>
      <c r="AD33" s="11">
        <v>455.0</v>
      </c>
      <c r="AE33" s="12" t="s">
        <v>1466</v>
      </c>
      <c r="AF33" s="11">
        <v>1.630133288353E12</v>
      </c>
    </row>
    <row r="34">
      <c r="AC34" s="13" t="s">
        <v>22</v>
      </c>
      <c r="AD34" s="11">
        <v>375.0</v>
      </c>
      <c r="AE34" s="12" t="s">
        <v>1466</v>
      </c>
      <c r="AF34" s="11">
        <v>1.630133288733E12</v>
      </c>
    </row>
    <row r="35">
      <c r="AC35" s="13" t="s">
        <v>22</v>
      </c>
      <c r="AD35" s="11">
        <v>185.0</v>
      </c>
      <c r="AE35" s="12" t="s">
        <v>1466</v>
      </c>
      <c r="AF35" s="11">
        <v>1.630133288918E12</v>
      </c>
    </row>
    <row r="36">
      <c r="AC36" s="13" t="s">
        <v>22</v>
      </c>
      <c r="AD36" s="11">
        <v>191.0</v>
      </c>
      <c r="AE36" s="12" t="s">
        <v>1467</v>
      </c>
      <c r="AF36" s="11">
        <v>1.630133289101E12</v>
      </c>
    </row>
    <row r="37">
      <c r="AC37" s="13" t="s">
        <v>22</v>
      </c>
      <c r="AD37" s="11">
        <v>442.0</v>
      </c>
      <c r="AE37" s="12" t="s">
        <v>1467</v>
      </c>
      <c r="AF37" s="11">
        <v>1.630133289552E12</v>
      </c>
    </row>
    <row r="38">
      <c r="AC38" s="13" t="s">
        <v>22</v>
      </c>
      <c r="AD38" s="11">
        <v>371.0</v>
      </c>
      <c r="AE38" s="12" t="s">
        <v>1467</v>
      </c>
      <c r="AF38" s="11">
        <v>1.630133289923E12</v>
      </c>
    </row>
    <row r="39">
      <c r="AC39" s="13" t="s">
        <v>22</v>
      </c>
      <c r="AD39" s="11">
        <v>234.0</v>
      </c>
      <c r="AE39" s="12" t="s">
        <v>1468</v>
      </c>
      <c r="AF39" s="11">
        <v>1.630133290161E12</v>
      </c>
    </row>
    <row r="40">
      <c r="A40" s="65" t="s">
        <v>83</v>
      </c>
      <c r="B40" s="62">
        <v>1371.0</v>
      </c>
      <c r="C40" s="63" t="s">
        <v>1469</v>
      </c>
      <c r="D40" s="64">
        <v>1.630123804055E12</v>
      </c>
      <c r="E40" s="13" t="s">
        <v>78</v>
      </c>
      <c r="F40" s="11">
        <v>1046.0</v>
      </c>
      <c r="G40" s="12" t="s">
        <v>1470</v>
      </c>
      <c r="H40" s="11">
        <v>1.630124189066E12</v>
      </c>
      <c r="I40" s="13" t="s">
        <v>119</v>
      </c>
      <c r="J40" s="11">
        <v>1367.0</v>
      </c>
      <c r="K40" s="12" t="s">
        <v>1471</v>
      </c>
      <c r="L40" s="11">
        <v>1.630122965521E12</v>
      </c>
      <c r="M40" s="13" t="s">
        <v>75</v>
      </c>
      <c r="N40" s="11">
        <v>1297.0</v>
      </c>
      <c r="O40" s="12" t="s">
        <v>1472</v>
      </c>
      <c r="P40" s="11">
        <v>1.630128081648E12</v>
      </c>
      <c r="Q40" s="13" t="s">
        <v>81</v>
      </c>
      <c r="R40" s="11">
        <v>1295.0</v>
      </c>
      <c r="S40" s="12" t="s">
        <v>1473</v>
      </c>
      <c r="T40" s="11">
        <v>1.630128514323E12</v>
      </c>
      <c r="U40" s="65" t="s">
        <v>83</v>
      </c>
      <c r="V40" s="62">
        <v>788.0</v>
      </c>
      <c r="W40" s="63" t="s">
        <v>1474</v>
      </c>
      <c r="X40" s="64">
        <v>1.630128927806E12</v>
      </c>
      <c r="Y40" s="113" t="s">
        <v>75</v>
      </c>
      <c r="Z40" s="28">
        <v>1355.0</v>
      </c>
      <c r="AA40" s="29" t="s">
        <v>1475</v>
      </c>
      <c r="AB40" s="30">
        <v>1.630132736142E12</v>
      </c>
      <c r="AC40" s="13" t="s">
        <v>22</v>
      </c>
      <c r="AD40" s="11">
        <v>307.0</v>
      </c>
      <c r="AE40" s="12" t="s">
        <v>1468</v>
      </c>
      <c r="AF40" s="11">
        <v>1.630133290459E12</v>
      </c>
      <c r="AG40" s="27" t="s">
        <v>88</v>
      </c>
      <c r="AH40" s="28">
        <v>1518.0</v>
      </c>
      <c r="AI40" s="29" t="s">
        <v>1476</v>
      </c>
      <c r="AJ40" s="30">
        <v>1.630133965846E12</v>
      </c>
    </row>
    <row r="41">
      <c r="A41" s="67" t="s">
        <v>75</v>
      </c>
      <c r="B41" s="11">
        <v>111.0</v>
      </c>
      <c r="C41" s="12" t="s">
        <v>1469</v>
      </c>
      <c r="D41" s="66">
        <v>1.630123804158E12</v>
      </c>
      <c r="E41" s="13" t="s">
        <v>101</v>
      </c>
      <c r="F41" s="11">
        <v>58.0</v>
      </c>
      <c r="G41" s="12" t="s">
        <v>1470</v>
      </c>
      <c r="H41" s="11">
        <v>1.630124189104E12</v>
      </c>
      <c r="I41" s="13" t="s">
        <v>83</v>
      </c>
      <c r="J41" s="11">
        <v>83.0</v>
      </c>
      <c r="K41" s="12" t="s">
        <v>1471</v>
      </c>
      <c r="L41" s="11">
        <v>1.630122965579E12</v>
      </c>
      <c r="M41" s="13" t="s">
        <v>91</v>
      </c>
      <c r="N41" s="11">
        <v>137.0</v>
      </c>
      <c r="O41" s="12" t="s">
        <v>1472</v>
      </c>
      <c r="P41" s="11">
        <v>1.630128081771E12</v>
      </c>
      <c r="Q41" s="13" t="s">
        <v>83</v>
      </c>
      <c r="R41" s="11">
        <v>78.0</v>
      </c>
      <c r="S41" s="12" t="s">
        <v>1473</v>
      </c>
      <c r="T41" s="11">
        <v>1.630128514402E12</v>
      </c>
      <c r="U41" s="67" t="s">
        <v>95</v>
      </c>
      <c r="V41" s="11">
        <v>147.0</v>
      </c>
      <c r="W41" s="12" t="s">
        <v>1474</v>
      </c>
      <c r="X41" s="66">
        <v>1.63012892792E12</v>
      </c>
      <c r="Y41" s="13" t="s">
        <v>92</v>
      </c>
      <c r="Z41" s="11">
        <v>50.0</v>
      </c>
      <c r="AA41" s="12" t="s">
        <v>1475</v>
      </c>
      <c r="AB41" s="33">
        <v>1.630132736175E12</v>
      </c>
      <c r="AC41" s="13" t="s">
        <v>22</v>
      </c>
      <c r="AD41" s="11">
        <v>304.0</v>
      </c>
      <c r="AE41" s="12" t="s">
        <v>1468</v>
      </c>
      <c r="AF41" s="11">
        <v>1.630133290767E12</v>
      </c>
      <c r="AG41" s="32" t="s">
        <v>101</v>
      </c>
      <c r="AH41" s="11">
        <v>82.0</v>
      </c>
      <c r="AI41" s="12" t="s">
        <v>1476</v>
      </c>
      <c r="AJ41" s="33">
        <v>1.63013396592E12</v>
      </c>
    </row>
    <row r="42">
      <c r="A42" s="67" t="s">
        <v>94</v>
      </c>
      <c r="B42" s="11">
        <v>222.0</v>
      </c>
      <c r="C42" s="12" t="s">
        <v>1469</v>
      </c>
      <c r="D42" s="66">
        <v>1.630123804402E12</v>
      </c>
      <c r="E42" s="13" t="s">
        <v>75</v>
      </c>
      <c r="F42" s="11">
        <v>137.0</v>
      </c>
      <c r="G42" s="12" t="s">
        <v>1470</v>
      </c>
      <c r="H42" s="11">
        <v>1.630124189242E12</v>
      </c>
      <c r="I42" s="13" t="s">
        <v>88</v>
      </c>
      <c r="J42" s="11">
        <v>90.0</v>
      </c>
      <c r="K42" s="12" t="s">
        <v>1471</v>
      </c>
      <c r="L42" s="11">
        <v>1.63012296568E12</v>
      </c>
      <c r="M42" s="13" t="s">
        <v>75</v>
      </c>
      <c r="N42" s="11">
        <v>93.0</v>
      </c>
      <c r="O42" s="12" t="s">
        <v>1472</v>
      </c>
      <c r="P42" s="11">
        <v>1.630128081852E12</v>
      </c>
      <c r="Q42" s="13" t="s">
        <v>94</v>
      </c>
      <c r="R42" s="11">
        <v>109.0</v>
      </c>
      <c r="S42" s="12" t="s">
        <v>1473</v>
      </c>
      <c r="T42" s="11">
        <v>1.630128514497E12</v>
      </c>
      <c r="U42" s="67" t="s">
        <v>75</v>
      </c>
      <c r="V42" s="11">
        <v>164.0</v>
      </c>
      <c r="W42" s="12" t="s">
        <v>1477</v>
      </c>
      <c r="X42" s="66">
        <v>1.630128928082E12</v>
      </c>
      <c r="Y42" s="13" t="s">
        <v>97</v>
      </c>
      <c r="Z42" s="11">
        <v>149.0</v>
      </c>
      <c r="AA42" s="12" t="s">
        <v>1475</v>
      </c>
      <c r="AB42" s="33">
        <v>1.630132736354E12</v>
      </c>
      <c r="AG42" s="32" t="s">
        <v>75</v>
      </c>
      <c r="AH42" s="11">
        <v>180.0</v>
      </c>
      <c r="AI42" s="12" t="s">
        <v>1478</v>
      </c>
      <c r="AJ42" s="33">
        <v>1.630133966115E12</v>
      </c>
    </row>
    <row r="43">
      <c r="A43" s="67" t="s">
        <v>91</v>
      </c>
      <c r="B43" s="11">
        <v>72.0</v>
      </c>
      <c r="C43" s="12" t="s">
        <v>1469</v>
      </c>
      <c r="D43" s="66">
        <v>1.630123804446E12</v>
      </c>
      <c r="E43" s="13" t="s">
        <v>280</v>
      </c>
      <c r="F43" s="11">
        <v>199.0</v>
      </c>
      <c r="G43" s="12" t="s">
        <v>1470</v>
      </c>
      <c r="H43" s="11">
        <v>1.630124189453E12</v>
      </c>
      <c r="I43" s="13" t="s">
        <v>78</v>
      </c>
      <c r="J43" s="11">
        <v>239.0</v>
      </c>
      <c r="K43" s="12" t="s">
        <v>1471</v>
      </c>
      <c r="L43" s="11">
        <v>1.630122965937E12</v>
      </c>
      <c r="M43" s="13" t="s">
        <v>75</v>
      </c>
      <c r="N43" s="11">
        <v>142.0</v>
      </c>
      <c r="O43" s="12" t="s">
        <v>1479</v>
      </c>
      <c r="P43" s="11">
        <v>1.630128082012E12</v>
      </c>
      <c r="Q43" s="13" t="s">
        <v>75</v>
      </c>
      <c r="R43" s="11">
        <v>169.0</v>
      </c>
      <c r="S43" s="12" t="s">
        <v>1473</v>
      </c>
      <c r="T43" s="11">
        <v>1.630128514678E12</v>
      </c>
      <c r="U43" s="67" t="s">
        <v>83</v>
      </c>
      <c r="V43" s="11">
        <v>70.0</v>
      </c>
      <c r="W43" s="12" t="s">
        <v>1477</v>
      </c>
      <c r="X43" s="66">
        <v>1.630128928146E12</v>
      </c>
      <c r="Y43" s="13" t="s">
        <v>101</v>
      </c>
      <c r="Z43" s="11">
        <v>198.0</v>
      </c>
      <c r="AA43" s="12" t="s">
        <v>1475</v>
      </c>
      <c r="AB43" s="33">
        <v>1.630132736571E12</v>
      </c>
      <c r="AG43" s="32" t="s">
        <v>119</v>
      </c>
      <c r="AH43" s="11">
        <v>190.0</v>
      </c>
      <c r="AI43" s="12" t="s">
        <v>1478</v>
      </c>
      <c r="AJ43" s="33">
        <v>1.630133966293E12</v>
      </c>
    </row>
    <row r="44">
      <c r="A44" s="67" t="s">
        <v>75</v>
      </c>
      <c r="B44" s="11">
        <v>149.0</v>
      </c>
      <c r="C44" s="12" t="s">
        <v>1469</v>
      </c>
      <c r="D44" s="66">
        <v>1.630123804617E12</v>
      </c>
      <c r="E44" s="13" t="s">
        <v>92</v>
      </c>
      <c r="F44" s="11">
        <v>90.0</v>
      </c>
      <c r="G44" s="12" t="s">
        <v>1470</v>
      </c>
      <c r="H44" s="11">
        <v>1.630124189542E12</v>
      </c>
      <c r="I44" s="13" t="s">
        <v>101</v>
      </c>
      <c r="J44" s="11">
        <v>78.0</v>
      </c>
      <c r="K44" s="12" t="s">
        <v>1480</v>
      </c>
      <c r="L44" s="11">
        <v>1.630122966011E12</v>
      </c>
      <c r="M44" s="13" t="s">
        <v>90</v>
      </c>
      <c r="N44" s="11">
        <v>56.0</v>
      </c>
      <c r="O44" s="12" t="s">
        <v>1479</v>
      </c>
      <c r="P44" s="11">
        <v>1.630128082049E12</v>
      </c>
      <c r="Q44" s="13" t="s">
        <v>90</v>
      </c>
      <c r="R44" s="11">
        <v>50.0</v>
      </c>
      <c r="S44" s="12" t="s">
        <v>1473</v>
      </c>
      <c r="T44" s="11">
        <v>1.630128514714E12</v>
      </c>
      <c r="U44" s="67" t="s">
        <v>94</v>
      </c>
      <c r="V44" s="11">
        <v>88.0</v>
      </c>
      <c r="W44" s="12" t="s">
        <v>1477</v>
      </c>
      <c r="X44" s="66">
        <v>1.630128928236E12</v>
      </c>
      <c r="Y44" s="13" t="s">
        <v>101</v>
      </c>
      <c r="Z44" s="11">
        <v>42.0</v>
      </c>
      <c r="AA44" s="12" t="s">
        <v>1475</v>
      </c>
      <c r="AB44" s="33">
        <v>1.630132736578E12</v>
      </c>
      <c r="AG44" s="32" t="s">
        <v>75</v>
      </c>
      <c r="AH44" s="11">
        <v>246.0</v>
      </c>
      <c r="AI44" s="12" t="s">
        <v>1478</v>
      </c>
      <c r="AJ44" s="33">
        <v>1.630133966545E12</v>
      </c>
    </row>
    <row r="45">
      <c r="A45" s="67" t="s">
        <v>97</v>
      </c>
      <c r="B45" s="11">
        <v>190.0</v>
      </c>
      <c r="C45" s="12" t="s">
        <v>1469</v>
      </c>
      <c r="D45" s="66">
        <v>1.6301238048E12</v>
      </c>
      <c r="E45" s="13" t="s">
        <v>75</v>
      </c>
      <c r="F45" s="11">
        <v>88.0</v>
      </c>
      <c r="G45" s="12" t="s">
        <v>1470</v>
      </c>
      <c r="H45" s="11">
        <v>1.630124189626E12</v>
      </c>
      <c r="I45" s="13" t="s">
        <v>94</v>
      </c>
      <c r="J45" s="11">
        <v>152.0</v>
      </c>
      <c r="K45" s="12" t="s">
        <v>1480</v>
      </c>
      <c r="L45" s="11">
        <v>1.630122966158E12</v>
      </c>
      <c r="M45" s="13" t="s">
        <v>75</v>
      </c>
      <c r="N45" s="11">
        <v>104.0</v>
      </c>
      <c r="O45" s="12" t="s">
        <v>1479</v>
      </c>
      <c r="P45" s="11">
        <v>1.630128082167E12</v>
      </c>
      <c r="Q45" s="13" t="s">
        <v>75</v>
      </c>
      <c r="R45" s="11">
        <v>97.0</v>
      </c>
      <c r="S45" s="12" t="s">
        <v>1473</v>
      </c>
      <c r="T45" s="11">
        <v>1.630128514832E12</v>
      </c>
      <c r="U45" s="67" t="s">
        <v>97</v>
      </c>
      <c r="V45" s="11">
        <v>149.0</v>
      </c>
      <c r="W45" s="12" t="s">
        <v>1477</v>
      </c>
      <c r="X45" s="66">
        <v>1.630128928409E12</v>
      </c>
      <c r="Y45" s="13" t="s">
        <v>94</v>
      </c>
      <c r="Z45" s="11">
        <v>120.0</v>
      </c>
      <c r="AA45" s="12" t="s">
        <v>1475</v>
      </c>
      <c r="AB45" s="33">
        <v>1.63013273669E12</v>
      </c>
      <c r="AG45" s="32" t="s">
        <v>101</v>
      </c>
      <c r="AH45" s="11">
        <v>130.0</v>
      </c>
      <c r="AI45" s="12" t="s">
        <v>1478</v>
      </c>
      <c r="AJ45" s="33">
        <v>1.630133966677E12</v>
      </c>
    </row>
    <row r="46">
      <c r="A46" s="67" t="s">
        <v>102</v>
      </c>
      <c r="B46" s="11">
        <v>53.0</v>
      </c>
      <c r="C46" s="12" t="s">
        <v>1469</v>
      </c>
      <c r="D46" s="66">
        <v>1.630123804843E12</v>
      </c>
      <c r="E46" s="13" t="s">
        <v>97</v>
      </c>
      <c r="F46" s="11">
        <v>174.0</v>
      </c>
      <c r="G46" s="12" t="s">
        <v>1470</v>
      </c>
      <c r="H46" s="11">
        <v>1.630124189805E12</v>
      </c>
      <c r="I46" s="13" t="s">
        <v>102</v>
      </c>
      <c r="J46" s="11">
        <v>193.0</v>
      </c>
      <c r="K46" s="12" t="s">
        <v>1480</v>
      </c>
      <c r="L46" s="11">
        <v>1.630122966356E12</v>
      </c>
      <c r="M46" s="13" t="s">
        <v>97</v>
      </c>
      <c r="N46" s="11">
        <v>186.0</v>
      </c>
      <c r="O46" s="12" t="s">
        <v>1479</v>
      </c>
      <c r="P46" s="11">
        <v>1.630128082364E12</v>
      </c>
      <c r="Q46" s="13" t="s">
        <v>97</v>
      </c>
      <c r="R46" s="11">
        <v>159.0</v>
      </c>
      <c r="S46" s="12" t="s">
        <v>1473</v>
      </c>
      <c r="T46" s="11">
        <v>1.630128514997E12</v>
      </c>
      <c r="U46" s="67" t="s">
        <v>102</v>
      </c>
      <c r="V46" s="11">
        <v>85.0</v>
      </c>
      <c r="W46" s="12" t="s">
        <v>1477</v>
      </c>
      <c r="X46" s="66">
        <v>1.63012892849E12</v>
      </c>
      <c r="Y46" s="13" t="s">
        <v>102</v>
      </c>
      <c r="Z46" s="11">
        <v>189.0</v>
      </c>
      <c r="AA46" s="12" t="s">
        <v>1475</v>
      </c>
      <c r="AB46" s="33">
        <v>1.630132736904E12</v>
      </c>
      <c r="AG46" s="32" t="s">
        <v>88</v>
      </c>
      <c r="AH46" s="11">
        <v>138.0</v>
      </c>
      <c r="AI46" s="12" t="s">
        <v>1478</v>
      </c>
      <c r="AJ46" s="33">
        <v>1.630133966811E12</v>
      </c>
    </row>
    <row r="47">
      <c r="A47" s="67" t="s">
        <v>94</v>
      </c>
      <c r="B47" s="11">
        <v>135.0</v>
      </c>
      <c r="C47" s="12" t="s">
        <v>1469</v>
      </c>
      <c r="D47" s="66">
        <v>1.630123804966E12</v>
      </c>
      <c r="E47" s="13" t="s">
        <v>102</v>
      </c>
      <c r="F47" s="11">
        <v>83.0</v>
      </c>
      <c r="G47" s="12" t="s">
        <v>1470</v>
      </c>
      <c r="H47" s="11">
        <v>1.630124189881E12</v>
      </c>
      <c r="I47" s="13" t="s">
        <v>102</v>
      </c>
      <c r="J47" s="11">
        <v>34.0</v>
      </c>
      <c r="K47" s="12" t="s">
        <v>1480</v>
      </c>
      <c r="L47" s="11">
        <v>1.630122966369E12</v>
      </c>
      <c r="M47" s="13" t="s">
        <v>102</v>
      </c>
      <c r="N47" s="11">
        <v>39.0</v>
      </c>
      <c r="O47" s="12" t="s">
        <v>1479</v>
      </c>
      <c r="P47" s="11">
        <v>1.630128082384E12</v>
      </c>
      <c r="Q47" s="13" t="s">
        <v>102</v>
      </c>
      <c r="R47" s="11">
        <v>41.0</v>
      </c>
      <c r="S47" s="12" t="s">
        <v>1481</v>
      </c>
      <c r="T47" s="11">
        <v>1.63012851504E12</v>
      </c>
      <c r="U47" s="67" t="s">
        <v>94</v>
      </c>
      <c r="V47" s="11">
        <v>112.0</v>
      </c>
      <c r="W47" s="12" t="s">
        <v>1477</v>
      </c>
      <c r="X47" s="66">
        <v>1.630128928577E12</v>
      </c>
      <c r="Y47" s="13" t="s">
        <v>102</v>
      </c>
      <c r="Z47" s="11">
        <v>24.0</v>
      </c>
      <c r="AA47" s="12" t="s">
        <v>1475</v>
      </c>
      <c r="AB47" s="33">
        <v>1.63013273691E12</v>
      </c>
      <c r="AG47" s="32" t="s">
        <v>460</v>
      </c>
      <c r="AH47" s="11">
        <v>128.0</v>
      </c>
      <c r="AI47" s="12" t="s">
        <v>1478</v>
      </c>
      <c r="AJ47" s="33">
        <v>1.630133966958E12</v>
      </c>
    </row>
    <row r="48">
      <c r="A48" s="68" t="s">
        <v>94</v>
      </c>
      <c r="B48" s="69">
        <v>459.0</v>
      </c>
      <c r="C48" s="70" t="s">
        <v>1482</v>
      </c>
      <c r="D48" s="72">
        <v>1.630123805465E12</v>
      </c>
      <c r="E48" s="13" t="s">
        <v>94</v>
      </c>
      <c r="F48" s="11">
        <v>134.0</v>
      </c>
      <c r="G48" s="12" t="s">
        <v>1483</v>
      </c>
      <c r="H48" s="11">
        <v>1.630124190028E12</v>
      </c>
      <c r="I48" s="13" t="s">
        <v>94</v>
      </c>
      <c r="J48" s="11">
        <v>152.0</v>
      </c>
      <c r="K48" s="12" t="s">
        <v>1480</v>
      </c>
      <c r="L48" s="11">
        <v>1.630122966518E12</v>
      </c>
      <c r="M48" s="13" t="s">
        <v>94</v>
      </c>
      <c r="N48" s="11">
        <v>165.0</v>
      </c>
      <c r="O48" s="12" t="s">
        <v>1479</v>
      </c>
      <c r="P48" s="11">
        <v>1.630128082565E12</v>
      </c>
      <c r="Q48" s="13" t="s">
        <v>94</v>
      </c>
      <c r="R48" s="11">
        <v>126.0</v>
      </c>
      <c r="S48" s="12" t="s">
        <v>1481</v>
      </c>
      <c r="T48" s="11">
        <v>1.630128515153E12</v>
      </c>
      <c r="U48" s="68" t="s">
        <v>94</v>
      </c>
      <c r="V48" s="69">
        <v>187.0</v>
      </c>
      <c r="W48" s="70" t="s">
        <v>1477</v>
      </c>
      <c r="X48" s="72">
        <v>1.630128928795E12</v>
      </c>
      <c r="Y48" s="13" t="s">
        <v>94</v>
      </c>
      <c r="Z48" s="11">
        <v>140.0</v>
      </c>
      <c r="AA48" s="12" t="s">
        <v>1484</v>
      </c>
      <c r="AB48" s="33">
        <v>1.630132737042E12</v>
      </c>
      <c r="AG48" s="32" t="s">
        <v>88</v>
      </c>
      <c r="AH48" s="11">
        <v>210.0</v>
      </c>
      <c r="AI48" s="12" t="s">
        <v>1485</v>
      </c>
      <c r="AJ48" s="33">
        <v>1.630133967154E12</v>
      </c>
    </row>
    <row r="49">
      <c r="A49" s="1" t="s">
        <v>1486</v>
      </c>
      <c r="E49" s="13" t="s">
        <v>94</v>
      </c>
      <c r="F49" s="11">
        <v>841.0</v>
      </c>
      <c r="G49" s="12" t="s">
        <v>1483</v>
      </c>
      <c r="H49" s="11">
        <v>1.630124190867E12</v>
      </c>
      <c r="I49" s="13" t="s">
        <v>94</v>
      </c>
      <c r="J49" s="11">
        <v>624.0</v>
      </c>
      <c r="K49" s="12" t="s">
        <v>1487</v>
      </c>
      <c r="L49" s="11">
        <v>1.630122967167E12</v>
      </c>
      <c r="M49" s="13" t="s">
        <v>94</v>
      </c>
      <c r="N49" s="11">
        <v>155.0</v>
      </c>
      <c r="O49" s="12" t="s">
        <v>1479</v>
      </c>
      <c r="P49" s="11">
        <v>1.630128082713E12</v>
      </c>
      <c r="Q49" s="13" t="s">
        <v>94</v>
      </c>
      <c r="R49" s="11">
        <v>980.0</v>
      </c>
      <c r="S49" s="12" t="s">
        <v>1488</v>
      </c>
      <c r="T49" s="11">
        <v>1.630128516147E12</v>
      </c>
      <c r="U49" s="1" t="s">
        <v>1486</v>
      </c>
      <c r="Y49" s="35" t="s">
        <v>94</v>
      </c>
      <c r="Z49" s="36">
        <v>180.0</v>
      </c>
      <c r="AA49" s="37" t="s">
        <v>1484</v>
      </c>
      <c r="AB49" s="38">
        <v>1.630132737248E12</v>
      </c>
      <c r="AG49" s="32" t="s">
        <v>92</v>
      </c>
      <c r="AH49" s="11">
        <v>173.0</v>
      </c>
      <c r="AI49" s="12" t="s">
        <v>1485</v>
      </c>
      <c r="AJ49" s="33">
        <v>1.630133967325E12</v>
      </c>
    </row>
    <row r="50">
      <c r="Y50" s="1" t="s">
        <v>1489</v>
      </c>
      <c r="AG50" s="32" t="s">
        <v>75</v>
      </c>
      <c r="AH50" s="11">
        <v>146.0</v>
      </c>
      <c r="AI50" s="12" t="s">
        <v>1485</v>
      </c>
      <c r="AJ50" s="33">
        <v>1.630133967485E12</v>
      </c>
    </row>
    <row r="51">
      <c r="AG51" s="32" t="s">
        <v>119</v>
      </c>
      <c r="AH51" s="11">
        <v>218.0</v>
      </c>
      <c r="AI51" s="12" t="s">
        <v>1485</v>
      </c>
      <c r="AJ51" s="33">
        <v>1.6301339677E12</v>
      </c>
    </row>
    <row r="52">
      <c r="AG52" s="32" t="s">
        <v>92</v>
      </c>
      <c r="AH52" s="11">
        <v>172.0</v>
      </c>
      <c r="AI52" s="12" t="s">
        <v>1485</v>
      </c>
      <c r="AJ52" s="33">
        <v>1.630133967864E12</v>
      </c>
    </row>
    <row r="53">
      <c r="AC53" s="65" t="s">
        <v>86</v>
      </c>
      <c r="AD53" s="62">
        <v>1404.0</v>
      </c>
      <c r="AE53" s="63" t="s">
        <v>1490</v>
      </c>
      <c r="AF53" s="64">
        <v>1.630133296087E12</v>
      </c>
      <c r="AG53" s="13" t="s">
        <v>104</v>
      </c>
      <c r="AH53" s="11">
        <v>178.0</v>
      </c>
      <c r="AI53" s="12" t="s">
        <v>1491</v>
      </c>
      <c r="AJ53" s="33">
        <v>1.63013396805E12</v>
      </c>
    </row>
    <row r="54">
      <c r="AC54" s="67" t="s">
        <v>93</v>
      </c>
      <c r="AD54" s="11">
        <v>201.0</v>
      </c>
      <c r="AE54" s="12" t="s">
        <v>1490</v>
      </c>
      <c r="AF54" s="66">
        <v>1.630133296296E12</v>
      </c>
      <c r="AG54" s="13" t="s">
        <v>97</v>
      </c>
      <c r="AH54" s="11">
        <v>77.0</v>
      </c>
      <c r="AI54" s="12" t="s">
        <v>1491</v>
      </c>
      <c r="AJ54" s="33">
        <v>1.630133968095E12</v>
      </c>
    </row>
    <row r="55">
      <c r="P55" s="39"/>
      <c r="AC55" s="67" t="s">
        <v>98</v>
      </c>
      <c r="AD55" s="11">
        <v>45.0</v>
      </c>
      <c r="AE55" s="12" t="s">
        <v>1490</v>
      </c>
      <c r="AF55" s="66">
        <v>1.630133296313E12</v>
      </c>
      <c r="AG55" s="13" t="s">
        <v>102</v>
      </c>
      <c r="AH55" s="11">
        <v>97.0</v>
      </c>
      <c r="AI55" s="12" t="s">
        <v>1491</v>
      </c>
      <c r="AJ55" s="33">
        <v>1.630133968204E12</v>
      </c>
    </row>
    <row r="56">
      <c r="P56" s="39"/>
      <c r="AC56" s="67" t="s">
        <v>91</v>
      </c>
      <c r="AD56" s="11">
        <v>113.0</v>
      </c>
      <c r="AE56" s="12" t="s">
        <v>1490</v>
      </c>
      <c r="AF56" s="66">
        <v>1.630133296434E12</v>
      </c>
      <c r="AG56" s="13" t="s">
        <v>94</v>
      </c>
      <c r="AH56" s="11">
        <v>120.0</v>
      </c>
      <c r="AI56" s="12" t="s">
        <v>1491</v>
      </c>
      <c r="AJ56" s="33">
        <v>1.630133968339E12</v>
      </c>
    </row>
    <row r="57">
      <c r="P57" s="39"/>
      <c r="AC57" s="67" t="s">
        <v>75</v>
      </c>
      <c r="AD57" s="11">
        <v>116.0</v>
      </c>
      <c r="AE57" s="12" t="s">
        <v>1490</v>
      </c>
      <c r="AF57" s="66">
        <v>1.630133296556E12</v>
      </c>
      <c r="AG57" s="114" t="s">
        <v>94</v>
      </c>
      <c r="AH57" s="36">
        <v>520.0</v>
      </c>
      <c r="AI57" s="37" t="s">
        <v>1491</v>
      </c>
      <c r="AJ57" s="38">
        <v>1.630133968884E12</v>
      </c>
    </row>
    <row r="58">
      <c r="P58" s="39"/>
      <c r="AC58" s="67" t="s">
        <v>97</v>
      </c>
      <c r="AD58" s="11">
        <v>152.0</v>
      </c>
      <c r="AE58" s="12" t="s">
        <v>1490</v>
      </c>
      <c r="AF58" s="66">
        <v>1.630133296716E12</v>
      </c>
      <c r="AG58" s="1" t="s">
        <v>1489</v>
      </c>
    </row>
    <row r="59">
      <c r="P59" s="39"/>
      <c r="AC59" s="67" t="s">
        <v>102</v>
      </c>
      <c r="AD59" s="11">
        <v>35.0</v>
      </c>
      <c r="AE59" s="12" t="s">
        <v>1490</v>
      </c>
      <c r="AF59" s="66">
        <v>1.630133296735E12</v>
      </c>
    </row>
    <row r="60">
      <c r="D60" s="39"/>
      <c r="P60" s="39"/>
      <c r="X60" s="39"/>
      <c r="AC60" s="67" t="s">
        <v>94</v>
      </c>
      <c r="AD60" s="11">
        <v>116.0</v>
      </c>
      <c r="AE60" s="12" t="s">
        <v>1490</v>
      </c>
      <c r="AF60" s="66">
        <v>1.630133296849E12</v>
      </c>
    </row>
    <row r="61">
      <c r="D61" s="39"/>
      <c r="H61" s="39"/>
      <c r="P61" s="39"/>
      <c r="T61" s="39"/>
      <c r="X61" s="39"/>
      <c r="AC61" s="68" t="s">
        <v>94</v>
      </c>
      <c r="AD61" s="69">
        <v>592.0</v>
      </c>
      <c r="AE61" s="70" t="s">
        <v>1492</v>
      </c>
      <c r="AF61" s="72">
        <v>1.630133297466E12</v>
      </c>
    </row>
    <row r="62">
      <c r="D62" s="39"/>
      <c r="H62" s="39"/>
      <c r="P62" s="39"/>
      <c r="T62" s="39"/>
      <c r="X62" s="39"/>
      <c r="AB62" s="39"/>
      <c r="AC62" s="40" t="s">
        <v>1493</v>
      </c>
    </row>
    <row r="63">
      <c r="D63" s="39"/>
      <c r="H63" s="39"/>
      <c r="L63" s="39"/>
      <c r="P63" s="39"/>
      <c r="T63" s="39"/>
      <c r="X63" s="39"/>
      <c r="AB63" s="39"/>
    </row>
    <row r="64">
      <c r="D64" s="39"/>
      <c r="H64" s="39"/>
      <c r="L64" s="39"/>
      <c r="P64" s="39"/>
      <c r="T64" s="39"/>
      <c r="X64" s="39"/>
      <c r="AB64" s="39"/>
    </row>
    <row r="65">
      <c r="D65" s="39"/>
      <c r="H65" s="39"/>
      <c r="L65" s="39"/>
      <c r="P65" s="39"/>
      <c r="T65" s="39"/>
      <c r="X65" s="39"/>
      <c r="AB65" s="39"/>
    </row>
    <row r="66">
      <c r="D66" s="39"/>
      <c r="H66" s="39"/>
      <c r="L66" s="39"/>
      <c r="P66" s="39"/>
      <c r="T66" s="39"/>
      <c r="X66" s="39"/>
      <c r="AB66" s="39"/>
    </row>
    <row r="67">
      <c r="D67" s="39"/>
      <c r="H67" s="39"/>
      <c r="L67" s="39"/>
      <c r="P67" s="39"/>
      <c r="T67" s="39"/>
      <c r="X67" s="39"/>
      <c r="AB67" s="39"/>
    </row>
    <row r="68">
      <c r="D68" s="39"/>
      <c r="H68" s="39"/>
      <c r="L68" s="39"/>
      <c r="P68" s="39"/>
      <c r="T68" s="39"/>
      <c r="X68" s="39"/>
      <c r="AB68" s="39"/>
    </row>
    <row r="69">
      <c r="D69" s="39"/>
      <c r="H69" s="39"/>
      <c r="L69" s="39"/>
      <c r="P69" s="39"/>
      <c r="T69" s="39"/>
      <c r="X69" s="39"/>
      <c r="AB69" s="39"/>
      <c r="AJ69" s="39"/>
    </row>
    <row r="70">
      <c r="A70" s="27" t="s">
        <v>128</v>
      </c>
      <c r="B70" s="28">
        <v>5012.0</v>
      </c>
      <c r="C70" s="29" t="s">
        <v>1494</v>
      </c>
      <c r="D70" s="30">
        <v>1.630123812321E12</v>
      </c>
      <c r="E70" s="13" t="s">
        <v>128</v>
      </c>
      <c r="F70" s="11">
        <v>7837.0</v>
      </c>
      <c r="G70" s="12" t="s">
        <v>1495</v>
      </c>
      <c r="H70" s="11">
        <v>1.630124200759E12</v>
      </c>
      <c r="I70" s="13" t="s">
        <v>128</v>
      </c>
      <c r="J70" s="11">
        <v>3899.0</v>
      </c>
      <c r="K70" s="12" t="s">
        <v>1496</v>
      </c>
      <c r="L70" s="11">
        <v>1.630122975197E12</v>
      </c>
      <c r="M70" s="13" t="s">
        <v>128</v>
      </c>
      <c r="N70" s="11">
        <v>5995.0</v>
      </c>
      <c r="O70" s="12" t="s">
        <v>1497</v>
      </c>
      <c r="P70" s="11">
        <v>1.630128090156E12</v>
      </c>
      <c r="Q70" s="13" t="s">
        <v>128</v>
      </c>
      <c r="R70" s="11">
        <v>3290.0</v>
      </c>
      <c r="S70" s="12" t="s">
        <v>1498</v>
      </c>
      <c r="T70" s="11">
        <v>1.630128526493E12</v>
      </c>
      <c r="U70" s="13" t="s">
        <v>128</v>
      </c>
      <c r="V70" s="11">
        <v>6774.0</v>
      </c>
      <c r="W70" s="12" t="s">
        <v>1499</v>
      </c>
      <c r="X70" s="11">
        <v>1.630128937636E12</v>
      </c>
      <c r="Y70" s="13" t="s">
        <v>128</v>
      </c>
      <c r="Z70" s="11">
        <v>6238.0</v>
      </c>
      <c r="AA70" s="12" t="s">
        <v>1500</v>
      </c>
      <c r="AB70" s="11">
        <v>1.63013274563E12</v>
      </c>
      <c r="AC70" s="13" t="s">
        <v>142</v>
      </c>
      <c r="AD70" s="11">
        <v>7650.0</v>
      </c>
      <c r="AE70" s="12" t="s">
        <v>1501</v>
      </c>
      <c r="AF70" s="11">
        <v>1.630133306425E12</v>
      </c>
      <c r="AG70" s="13" t="s">
        <v>128</v>
      </c>
      <c r="AH70" s="11">
        <v>6165.0</v>
      </c>
      <c r="AI70" s="12" t="s">
        <v>1502</v>
      </c>
      <c r="AJ70" s="11">
        <v>1.630133976759E12</v>
      </c>
    </row>
    <row r="71">
      <c r="A71" s="32" t="s">
        <v>141</v>
      </c>
      <c r="B71" s="11">
        <v>154.0</v>
      </c>
      <c r="C71" s="12" t="s">
        <v>1494</v>
      </c>
      <c r="D71" s="33">
        <v>1.630123812475E12</v>
      </c>
      <c r="E71" s="13" t="s">
        <v>139</v>
      </c>
      <c r="F71" s="11">
        <v>246.0</v>
      </c>
      <c r="G71" s="12" t="s">
        <v>1503</v>
      </c>
      <c r="H71" s="11">
        <v>1.630124201001E12</v>
      </c>
      <c r="I71" s="13" t="s">
        <v>153</v>
      </c>
      <c r="J71" s="11">
        <v>310.0</v>
      </c>
      <c r="K71" s="12" t="s">
        <v>1496</v>
      </c>
      <c r="L71" s="11">
        <v>1.630122975498E12</v>
      </c>
      <c r="M71" s="13" t="s">
        <v>151</v>
      </c>
      <c r="N71" s="11">
        <v>251.0</v>
      </c>
      <c r="O71" s="12" t="s">
        <v>1497</v>
      </c>
      <c r="P71" s="11">
        <v>1.630128090401E12</v>
      </c>
      <c r="Q71" s="13" t="s">
        <v>139</v>
      </c>
      <c r="R71" s="11">
        <v>495.0</v>
      </c>
      <c r="S71" s="12" t="s">
        <v>1498</v>
      </c>
      <c r="T71" s="11">
        <v>1.630128526986E12</v>
      </c>
      <c r="U71" s="13" t="s">
        <v>141</v>
      </c>
      <c r="V71" s="11">
        <v>259.0</v>
      </c>
      <c r="W71" s="12" t="s">
        <v>1499</v>
      </c>
      <c r="X71" s="11">
        <v>1.63012893789E12</v>
      </c>
      <c r="Y71" s="13" t="s">
        <v>144</v>
      </c>
      <c r="Z71" s="11">
        <v>262.0</v>
      </c>
      <c r="AA71" s="12" t="s">
        <v>1500</v>
      </c>
      <c r="AB71" s="11">
        <v>1.630132745893E12</v>
      </c>
      <c r="AC71" s="13" t="s">
        <v>152</v>
      </c>
      <c r="AD71" s="11">
        <v>218.0</v>
      </c>
      <c r="AE71" s="12" t="s">
        <v>1501</v>
      </c>
      <c r="AF71" s="11">
        <v>1.630133306643E12</v>
      </c>
      <c r="AG71" s="13" t="s">
        <v>140</v>
      </c>
      <c r="AH71" s="11">
        <v>241.0</v>
      </c>
      <c r="AI71" s="12" t="s">
        <v>1502</v>
      </c>
      <c r="AJ71" s="11">
        <v>1.630133976983E12</v>
      </c>
    </row>
    <row r="72">
      <c r="A72" s="32" t="s">
        <v>71</v>
      </c>
      <c r="B72" s="11">
        <v>276.0</v>
      </c>
      <c r="C72" s="12" t="s">
        <v>1494</v>
      </c>
      <c r="D72" s="33">
        <v>1.630123812763E12</v>
      </c>
      <c r="E72" s="13" t="s">
        <v>71</v>
      </c>
      <c r="F72" s="11">
        <v>310.0</v>
      </c>
      <c r="G72" s="12" t="s">
        <v>1503</v>
      </c>
      <c r="H72" s="11">
        <v>1.630124201315E12</v>
      </c>
      <c r="I72" s="13" t="s">
        <v>71</v>
      </c>
      <c r="J72" s="11">
        <v>296.0</v>
      </c>
      <c r="K72" s="12" t="s">
        <v>1496</v>
      </c>
      <c r="L72" s="11">
        <v>1.630122975797E12</v>
      </c>
      <c r="M72" s="13" t="s">
        <v>71</v>
      </c>
      <c r="N72" s="11">
        <v>294.0</v>
      </c>
      <c r="O72" s="12" t="s">
        <v>1497</v>
      </c>
      <c r="P72" s="11">
        <v>1.630128090693E12</v>
      </c>
      <c r="Q72" s="13" t="s">
        <v>71</v>
      </c>
      <c r="R72" s="11">
        <v>491.0</v>
      </c>
      <c r="S72" s="12" t="s">
        <v>1504</v>
      </c>
      <c r="T72" s="11">
        <v>1.630128527476E12</v>
      </c>
      <c r="U72" s="13" t="s">
        <v>71</v>
      </c>
      <c r="V72" s="11">
        <v>328.0</v>
      </c>
      <c r="W72" s="12" t="s">
        <v>1505</v>
      </c>
      <c r="X72" s="11">
        <v>1.630128938218E12</v>
      </c>
      <c r="Y72" s="13" t="s">
        <v>71</v>
      </c>
      <c r="Z72" s="11">
        <v>117.0</v>
      </c>
      <c r="AA72" s="12" t="s">
        <v>1506</v>
      </c>
      <c r="AB72" s="11">
        <v>1.630132746003E12</v>
      </c>
      <c r="AC72" s="13" t="s">
        <v>71</v>
      </c>
      <c r="AD72" s="11">
        <v>319.0</v>
      </c>
      <c r="AE72" s="12" t="s">
        <v>1501</v>
      </c>
      <c r="AF72" s="11">
        <v>1.630133306962E12</v>
      </c>
      <c r="AG72" s="13" t="s">
        <v>164</v>
      </c>
      <c r="AH72" s="11">
        <v>628.0</v>
      </c>
      <c r="AI72" s="12" t="s">
        <v>1507</v>
      </c>
      <c r="AJ72" s="11">
        <v>1.630133977615E12</v>
      </c>
    </row>
    <row r="73">
      <c r="A73" s="32" t="s">
        <v>152</v>
      </c>
      <c r="B73" s="11">
        <v>248.0</v>
      </c>
      <c r="C73" s="12" t="s">
        <v>1508</v>
      </c>
      <c r="D73" s="33">
        <v>1.630123813001E12</v>
      </c>
      <c r="E73" s="13" t="s">
        <v>144</v>
      </c>
      <c r="F73" s="11">
        <v>107.0</v>
      </c>
      <c r="G73" s="12" t="s">
        <v>1503</v>
      </c>
      <c r="H73" s="11">
        <v>1.630124201418E12</v>
      </c>
      <c r="I73" s="13" t="s">
        <v>137</v>
      </c>
      <c r="J73" s="11">
        <v>156.0</v>
      </c>
      <c r="K73" s="12" t="s">
        <v>1496</v>
      </c>
      <c r="L73" s="11">
        <v>1.630122975954E12</v>
      </c>
      <c r="M73" s="13" t="s">
        <v>153</v>
      </c>
      <c r="N73" s="11">
        <v>335.0</v>
      </c>
      <c r="O73" s="12" t="s">
        <v>1509</v>
      </c>
      <c r="P73" s="11">
        <v>1.630128091033E12</v>
      </c>
      <c r="Q73" s="13" t="s">
        <v>128</v>
      </c>
      <c r="R73" s="11">
        <v>187.0</v>
      </c>
      <c r="S73" s="12" t="s">
        <v>1504</v>
      </c>
      <c r="T73" s="11">
        <v>1.630128527665E12</v>
      </c>
      <c r="U73" s="13" t="s">
        <v>142</v>
      </c>
      <c r="V73" s="11">
        <v>256.0</v>
      </c>
      <c r="W73" s="12" t="s">
        <v>1505</v>
      </c>
      <c r="X73" s="11">
        <v>1.630128938471E12</v>
      </c>
      <c r="Y73" s="13" t="s">
        <v>144</v>
      </c>
      <c r="Z73" s="11">
        <v>135.0</v>
      </c>
      <c r="AA73" s="12" t="s">
        <v>1506</v>
      </c>
      <c r="AB73" s="11">
        <v>1.630132746141E12</v>
      </c>
      <c r="AC73" s="13" t="s">
        <v>151</v>
      </c>
      <c r="AD73" s="11">
        <v>275.0</v>
      </c>
      <c r="AE73" s="12" t="s">
        <v>1510</v>
      </c>
      <c r="AF73" s="11">
        <v>1.630133307239E12</v>
      </c>
      <c r="AG73" s="13" t="s">
        <v>139</v>
      </c>
      <c r="AH73" s="11">
        <v>209.0</v>
      </c>
      <c r="AI73" s="12" t="s">
        <v>1507</v>
      </c>
      <c r="AJ73" s="11">
        <v>1.630133977821E12</v>
      </c>
    </row>
    <row r="74">
      <c r="A74" s="32" t="s">
        <v>164</v>
      </c>
      <c r="B74" s="11">
        <v>395.0</v>
      </c>
      <c r="C74" s="12" t="s">
        <v>1508</v>
      </c>
      <c r="D74" s="33">
        <v>1.630123813396E12</v>
      </c>
      <c r="E74" s="13" t="s">
        <v>164</v>
      </c>
      <c r="F74" s="11">
        <v>117.0</v>
      </c>
      <c r="G74" s="12" t="s">
        <v>1503</v>
      </c>
      <c r="H74" s="11">
        <v>1.630124201534E12</v>
      </c>
      <c r="I74" s="13" t="s">
        <v>81</v>
      </c>
      <c r="J74" s="11">
        <v>352.0</v>
      </c>
      <c r="K74" s="12" t="s">
        <v>1511</v>
      </c>
      <c r="L74" s="11">
        <v>1.630122976315E12</v>
      </c>
      <c r="M74" s="13" t="s">
        <v>164</v>
      </c>
      <c r="N74" s="11">
        <v>249.0</v>
      </c>
      <c r="O74" s="12" t="s">
        <v>1509</v>
      </c>
      <c r="P74" s="11">
        <v>1.630128091276E12</v>
      </c>
      <c r="Q74" s="13" t="s">
        <v>164</v>
      </c>
      <c r="R74" s="11">
        <v>152.0</v>
      </c>
      <c r="S74" s="12" t="s">
        <v>1504</v>
      </c>
      <c r="T74" s="11">
        <v>1.63012852782E12</v>
      </c>
      <c r="U74" s="13" t="s">
        <v>164</v>
      </c>
      <c r="V74" s="11">
        <v>92.0</v>
      </c>
      <c r="W74" s="12" t="s">
        <v>1505</v>
      </c>
      <c r="X74" s="11">
        <v>1.630128938565E12</v>
      </c>
      <c r="Y74" s="13" t="s">
        <v>81</v>
      </c>
      <c r="Z74" s="11">
        <v>574.0</v>
      </c>
      <c r="AA74" s="12" t="s">
        <v>1506</v>
      </c>
      <c r="AB74" s="11">
        <v>1.630132746714E12</v>
      </c>
      <c r="AC74" s="13" t="s">
        <v>164</v>
      </c>
      <c r="AD74" s="11">
        <v>208.0</v>
      </c>
      <c r="AE74" s="12" t="s">
        <v>1510</v>
      </c>
      <c r="AF74" s="11">
        <v>1.630133307445E12</v>
      </c>
      <c r="AG74" s="13" t="s">
        <v>128</v>
      </c>
      <c r="AH74" s="11">
        <v>387.0</v>
      </c>
      <c r="AI74" s="12" t="s">
        <v>1512</v>
      </c>
      <c r="AJ74" s="11">
        <v>1.630133978211E12</v>
      </c>
    </row>
    <row r="75">
      <c r="A75" s="32" t="s">
        <v>144</v>
      </c>
      <c r="B75" s="11">
        <v>350.0</v>
      </c>
      <c r="C75" s="12" t="s">
        <v>1508</v>
      </c>
      <c r="D75" s="33">
        <v>1.630123813745E12</v>
      </c>
      <c r="E75" s="13" t="s">
        <v>139</v>
      </c>
      <c r="F75" s="11">
        <v>209.0</v>
      </c>
      <c r="G75" s="12" t="s">
        <v>1503</v>
      </c>
      <c r="H75" s="11">
        <v>1.630124201745E12</v>
      </c>
      <c r="I75" s="13" t="s">
        <v>92</v>
      </c>
      <c r="J75" s="11">
        <v>58.0</v>
      </c>
      <c r="K75" s="12" t="s">
        <v>1511</v>
      </c>
      <c r="L75" s="11">
        <v>1.630122976362E12</v>
      </c>
      <c r="M75" s="13" t="s">
        <v>144</v>
      </c>
      <c r="N75" s="11">
        <v>460.0</v>
      </c>
      <c r="O75" s="12" t="s">
        <v>1509</v>
      </c>
      <c r="P75" s="11">
        <v>1.630128091737E12</v>
      </c>
      <c r="Q75" s="13" t="s">
        <v>139</v>
      </c>
      <c r="R75" s="11">
        <v>429.0</v>
      </c>
      <c r="S75" s="12" t="s">
        <v>1513</v>
      </c>
      <c r="T75" s="11">
        <v>1.630128528256E12</v>
      </c>
      <c r="U75" s="13" t="s">
        <v>144</v>
      </c>
      <c r="V75" s="11">
        <v>235.0</v>
      </c>
      <c r="W75" s="12" t="s">
        <v>1505</v>
      </c>
      <c r="X75" s="11">
        <v>1.630128938814E12</v>
      </c>
      <c r="Y75" s="13" t="s">
        <v>92</v>
      </c>
      <c r="Z75" s="11">
        <v>111.0</v>
      </c>
      <c r="AA75" s="12" t="s">
        <v>1506</v>
      </c>
      <c r="AB75" s="11">
        <v>1.630132746821E12</v>
      </c>
      <c r="AC75" s="13" t="s">
        <v>144</v>
      </c>
      <c r="AD75" s="11">
        <v>443.0</v>
      </c>
      <c r="AE75" s="12" t="s">
        <v>1510</v>
      </c>
      <c r="AF75" s="11">
        <v>1.630133307886E12</v>
      </c>
      <c r="AG75" s="13" t="s">
        <v>128</v>
      </c>
      <c r="AH75" s="11">
        <v>2117.0</v>
      </c>
      <c r="AI75" s="12" t="s">
        <v>1514</v>
      </c>
      <c r="AJ75" s="11">
        <v>1.630133980338E12</v>
      </c>
    </row>
    <row r="76">
      <c r="A76" s="32" t="s">
        <v>144</v>
      </c>
      <c r="B76" s="11">
        <v>139.0</v>
      </c>
      <c r="C76" s="12" t="s">
        <v>1508</v>
      </c>
      <c r="D76" s="33">
        <v>1.63012381389E12</v>
      </c>
      <c r="E76" s="13" t="s">
        <v>128</v>
      </c>
      <c r="F76" s="11">
        <v>330.0</v>
      </c>
      <c r="G76" s="12" t="s">
        <v>1515</v>
      </c>
      <c r="H76" s="11">
        <v>1.630124202077E12</v>
      </c>
      <c r="I76" s="13" t="s">
        <v>165</v>
      </c>
      <c r="J76" s="11">
        <v>984.0</v>
      </c>
      <c r="K76" s="12" t="s">
        <v>1516</v>
      </c>
      <c r="L76" s="11">
        <v>1.630122977352E12</v>
      </c>
      <c r="M76" s="13" t="s">
        <v>128</v>
      </c>
      <c r="N76" s="11">
        <v>275.0</v>
      </c>
      <c r="O76" s="12" t="s">
        <v>1517</v>
      </c>
      <c r="P76" s="11">
        <v>1.63012809202E12</v>
      </c>
      <c r="Q76" s="13" t="s">
        <v>139</v>
      </c>
      <c r="R76" s="11">
        <v>135.0</v>
      </c>
      <c r="S76" s="12" t="s">
        <v>1513</v>
      </c>
      <c r="T76" s="11">
        <v>1.630128528389E12</v>
      </c>
      <c r="U76" s="13" t="s">
        <v>144</v>
      </c>
      <c r="V76" s="11">
        <v>158.0</v>
      </c>
      <c r="W76" s="12" t="s">
        <v>1505</v>
      </c>
      <c r="X76" s="11">
        <v>1.63012893897E12</v>
      </c>
      <c r="Y76" s="13" t="s">
        <v>165</v>
      </c>
      <c r="Z76" s="11">
        <v>353.0</v>
      </c>
      <c r="AA76" s="12" t="s">
        <v>1518</v>
      </c>
      <c r="AB76" s="11">
        <v>1.630132747176E12</v>
      </c>
      <c r="AC76" s="13" t="s">
        <v>137</v>
      </c>
      <c r="AD76" s="11">
        <v>299.0</v>
      </c>
      <c r="AE76" s="12" t="s">
        <v>1519</v>
      </c>
      <c r="AF76" s="11">
        <v>1.630133308194E12</v>
      </c>
      <c r="AG76" s="13" t="s">
        <v>128</v>
      </c>
      <c r="AH76" s="11">
        <v>507.0</v>
      </c>
      <c r="AI76" s="12" t="s">
        <v>1514</v>
      </c>
      <c r="AJ76" s="11">
        <v>1.630133980839E12</v>
      </c>
    </row>
    <row r="77">
      <c r="A77" s="32" t="s">
        <v>144</v>
      </c>
      <c r="B77" s="11">
        <v>1155.0</v>
      </c>
      <c r="C77" s="12" t="s">
        <v>1520</v>
      </c>
      <c r="D77" s="33">
        <v>1.630123815044E12</v>
      </c>
      <c r="E77" s="13" t="s">
        <v>128</v>
      </c>
      <c r="F77" s="11">
        <v>1718.0</v>
      </c>
      <c r="G77" s="12" t="s">
        <v>1521</v>
      </c>
      <c r="H77" s="11">
        <v>1.630124203801E12</v>
      </c>
      <c r="I77" s="13" t="s">
        <v>164</v>
      </c>
      <c r="J77" s="11">
        <v>228.0</v>
      </c>
      <c r="K77" s="12" t="s">
        <v>1516</v>
      </c>
      <c r="L77" s="11">
        <v>1.630122977575E12</v>
      </c>
      <c r="M77" s="13" t="s">
        <v>128</v>
      </c>
      <c r="N77" s="11">
        <v>2683.0</v>
      </c>
      <c r="O77" s="12" t="s">
        <v>1522</v>
      </c>
      <c r="P77" s="11">
        <v>1.630128094701E12</v>
      </c>
      <c r="Q77" s="13" t="s">
        <v>139</v>
      </c>
      <c r="R77" s="11">
        <v>1714.0</v>
      </c>
      <c r="S77" s="12" t="s">
        <v>1523</v>
      </c>
      <c r="T77" s="11">
        <v>1.630128530101E12</v>
      </c>
      <c r="U77" s="13" t="s">
        <v>144</v>
      </c>
      <c r="V77" s="11">
        <v>1112.0</v>
      </c>
      <c r="W77" s="12" t="s">
        <v>1524</v>
      </c>
      <c r="X77" s="11">
        <v>1.630128940075E12</v>
      </c>
      <c r="Y77" s="13" t="s">
        <v>164</v>
      </c>
      <c r="Z77" s="11">
        <v>278.0</v>
      </c>
      <c r="AA77" s="12" t="s">
        <v>1518</v>
      </c>
      <c r="AB77" s="11">
        <v>1.630132747465E12</v>
      </c>
      <c r="AC77" s="13" t="s">
        <v>137</v>
      </c>
      <c r="AD77" s="11">
        <v>1756.0</v>
      </c>
      <c r="AE77" s="12" t="s">
        <v>1525</v>
      </c>
      <c r="AF77" s="11">
        <v>1.630133309953E12</v>
      </c>
      <c r="AG77" s="13" t="s">
        <v>128</v>
      </c>
      <c r="AH77" s="11">
        <v>531.0</v>
      </c>
      <c r="AI77" s="12" t="s">
        <v>1526</v>
      </c>
      <c r="AJ77" s="11">
        <v>1.630133981374E12</v>
      </c>
    </row>
    <row r="78">
      <c r="A78" s="32" t="s">
        <v>144</v>
      </c>
      <c r="B78" s="11">
        <v>54.0</v>
      </c>
      <c r="C78" s="12" t="s">
        <v>1520</v>
      </c>
      <c r="D78" s="33">
        <v>1.630123815095E12</v>
      </c>
      <c r="E78" s="13" t="s">
        <v>128</v>
      </c>
      <c r="F78" s="11">
        <v>135.0</v>
      </c>
      <c r="G78" s="12" t="s">
        <v>1521</v>
      </c>
      <c r="H78" s="11">
        <v>1.630124203927E12</v>
      </c>
      <c r="I78" s="13" t="s">
        <v>142</v>
      </c>
      <c r="J78" s="11">
        <v>846.0</v>
      </c>
      <c r="K78" s="12" t="s">
        <v>1527</v>
      </c>
      <c r="L78" s="11">
        <v>1.630122978421E12</v>
      </c>
      <c r="M78" s="13" t="s">
        <v>128</v>
      </c>
      <c r="N78" s="11">
        <v>338.0</v>
      </c>
      <c r="O78" s="12" t="s">
        <v>1528</v>
      </c>
      <c r="P78" s="11">
        <v>1.630128095032E12</v>
      </c>
      <c r="Q78" s="13" t="s">
        <v>139</v>
      </c>
      <c r="R78" s="11">
        <v>233.0</v>
      </c>
      <c r="S78" s="12" t="s">
        <v>1523</v>
      </c>
      <c r="T78" s="11">
        <v>1.630128530324E12</v>
      </c>
      <c r="U78" s="13" t="s">
        <v>144</v>
      </c>
      <c r="V78" s="11">
        <v>242.0</v>
      </c>
      <c r="W78" s="12" t="s">
        <v>1524</v>
      </c>
      <c r="X78" s="11">
        <v>1.630128940314E12</v>
      </c>
      <c r="Y78" s="13" t="s">
        <v>139</v>
      </c>
      <c r="Z78" s="11">
        <v>967.0</v>
      </c>
      <c r="AA78" s="12" t="s">
        <v>1529</v>
      </c>
      <c r="AB78" s="11">
        <v>1.630132748422E12</v>
      </c>
      <c r="AC78" s="13" t="s">
        <v>137</v>
      </c>
      <c r="AD78" s="11">
        <v>346.0</v>
      </c>
      <c r="AE78" s="12" t="s">
        <v>1530</v>
      </c>
      <c r="AF78" s="11">
        <v>1.630133310286E12</v>
      </c>
      <c r="AG78" s="13" t="s">
        <v>128</v>
      </c>
      <c r="AH78" s="11">
        <v>173.0</v>
      </c>
      <c r="AI78" s="12" t="s">
        <v>1526</v>
      </c>
      <c r="AJ78" s="11">
        <v>1.630133981536E12</v>
      </c>
    </row>
    <row r="79">
      <c r="A79" s="32" t="s">
        <v>144</v>
      </c>
      <c r="B79" s="11">
        <v>658.0</v>
      </c>
      <c r="C79" s="12" t="s">
        <v>1520</v>
      </c>
      <c r="D79" s="33">
        <v>1.630123815752E12</v>
      </c>
      <c r="E79" s="13" t="s">
        <v>128</v>
      </c>
      <c r="F79" s="11">
        <v>157.0</v>
      </c>
      <c r="G79" s="12" t="s">
        <v>1531</v>
      </c>
      <c r="H79" s="11">
        <v>1.630124204084E12</v>
      </c>
      <c r="I79" s="13" t="s">
        <v>164</v>
      </c>
      <c r="J79" s="11">
        <v>489.0</v>
      </c>
      <c r="K79" s="12" t="s">
        <v>1527</v>
      </c>
      <c r="L79" s="11">
        <v>1.630122978909E12</v>
      </c>
      <c r="M79" s="13" t="s">
        <v>128</v>
      </c>
      <c r="N79" s="11">
        <v>220.0</v>
      </c>
      <c r="O79" s="12" t="s">
        <v>1528</v>
      </c>
      <c r="P79" s="11">
        <v>1.630128095253E12</v>
      </c>
      <c r="Q79" s="13" t="s">
        <v>139</v>
      </c>
      <c r="R79" s="11">
        <v>224.0</v>
      </c>
      <c r="S79" s="12" t="s">
        <v>1523</v>
      </c>
      <c r="T79" s="11">
        <v>1.630128530551E12</v>
      </c>
      <c r="U79" s="13" t="s">
        <v>144</v>
      </c>
      <c r="V79" s="11">
        <v>215.0</v>
      </c>
      <c r="W79" s="12" t="s">
        <v>1524</v>
      </c>
      <c r="X79" s="11">
        <v>1.630128940528E12</v>
      </c>
      <c r="Y79" s="13" t="s">
        <v>151</v>
      </c>
      <c r="Z79" s="11">
        <v>154.0</v>
      </c>
      <c r="AA79" s="12" t="s">
        <v>1529</v>
      </c>
      <c r="AB79" s="11">
        <v>1.630132748584E12</v>
      </c>
      <c r="AC79" s="13" t="s">
        <v>137</v>
      </c>
      <c r="AD79" s="11">
        <v>194.0</v>
      </c>
      <c r="AE79" s="12" t="s">
        <v>1530</v>
      </c>
      <c r="AF79" s="11">
        <v>1.630133310478E12</v>
      </c>
      <c r="AG79" s="13" t="s">
        <v>128</v>
      </c>
      <c r="AH79" s="11">
        <v>436.0</v>
      </c>
      <c r="AI79" s="12" t="s">
        <v>1526</v>
      </c>
      <c r="AJ79" s="11">
        <v>1.630133981977E12</v>
      </c>
    </row>
    <row r="80">
      <c r="A80" s="35" t="s">
        <v>181</v>
      </c>
      <c r="B80" s="36">
        <v>1494.0</v>
      </c>
      <c r="C80" s="37" t="s">
        <v>1532</v>
      </c>
      <c r="D80" s="38">
        <v>1.630123817251E12</v>
      </c>
      <c r="E80" s="13" t="s">
        <v>181</v>
      </c>
      <c r="F80" s="11">
        <v>1363.0</v>
      </c>
      <c r="G80" s="12" t="s">
        <v>1533</v>
      </c>
      <c r="H80" s="11">
        <v>1.630124205459E12</v>
      </c>
      <c r="I80" s="13" t="s">
        <v>139</v>
      </c>
      <c r="J80" s="11">
        <v>447.0</v>
      </c>
      <c r="K80" s="12" t="s">
        <v>1534</v>
      </c>
      <c r="L80" s="11">
        <v>1.630122979357E12</v>
      </c>
      <c r="M80" s="13" t="s">
        <v>181</v>
      </c>
      <c r="N80" s="11">
        <v>1346.0</v>
      </c>
      <c r="O80" s="12" t="s">
        <v>1535</v>
      </c>
      <c r="P80" s="11">
        <v>1.630128096604E12</v>
      </c>
      <c r="Q80" s="13" t="s">
        <v>181</v>
      </c>
      <c r="R80" s="11">
        <v>2471.0</v>
      </c>
      <c r="S80" s="12" t="s">
        <v>1536</v>
      </c>
      <c r="T80" s="11">
        <v>1.630128533028E12</v>
      </c>
      <c r="U80" s="13" t="s">
        <v>181</v>
      </c>
      <c r="V80" s="11">
        <v>1344.0</v>
      </c>
      <c r="W80" s="12" t="s">
        <v>1537</v>
      </c>
      <c r="X80" s="11">
        <v>1.630128941881E12</v>
      </c>
      <c r="Y80" s="13" t="s">
        <v>181</v>
      </c>
      <c r="Z80" s="11">
        <v>678.0</v>
      </c>
      <c r="AA80" s="12" t="s">
        <v>1538</v>
      </c>
      <c r="AB80" s="11">
        <v>1.63013274927E12</v>
      </c>
      <c r="AC80" s="13" t="s">
        <v>181</v>
      </c>
      <c r="AD80" s="11">
        <v>1473.0</v>
      </c>
      <c r="AE80" s="12" t="s">
        <v>1539</v>
      </c>
      <c r="AF80" s="11">
        <v>1.63013331196E12</v>
      </c>
      <c r="AG80" s="13" t="s">
        <v>181</v>
      </c>
      <c r="AH80" s="11">
        <v>1605.0</v>
      </c>
      <c r="AI80" s="12" t="s">
        <v>1540</v>
      </c>
      <c r="AJ80" s="11">
        <v>1.630133983585E12</v>
      </c>
    </row>
    <row r="81">
      <c r="D81" s="39"/>
      <c r="H81" s="39"/>
      <c r="I81" s="13" t="s">
        <v>142</v>
      </c>
      <c r="J81" s="11">
        <v>120.0</v>
      </c>
      <c r="K81" s="12" t="s">
        <v>1534</v>
      </c>
      <c r="L81" s="11">
        <v>1.630122979483E12</v>
      </c>
      <c r="M81" s="12"/>
      <c r="N81" s="11"/>
      <c r="O81" s="12"/>
      <c r="P81" s="11"/>
      <c r="T81" s="39"/>
      <c r="X81" s="39"/>
      <c r="AB81" s="39"/>
      <c r="AF81" s="39"/>
      <c r="AJ81" s="39"/>
    </row>
    <row r="82">
      <c r="D82" s="39"/>
      <c r="H82" s="39"/>
      <c r="I82" s="13" t="s">
        <v>181</v>
      </c>
      <c r="J82" s="11">
        <v>1815.0</v>
      </c>
      <c r="K82" s="12" t="s">
        <v>1541</v>
      </c>
      <c r="L82" s="11">
        <v>1.630122981306E12</v>
      </c>
      <c r="M82" s="12"/>
      <c r="N82" s="11"/>
      <c r="O82" s="12"/>
      <c r="P82" s="11"/>
      <c r="T82" s="39"/>
      <c r="X82" s="39"/>
      <c r="AB82" s="39"/>
      <c r="AF82" s="39"/>
      <c r="AJ82" s="39"/>
    </row>
    <row r="83">
      <c r="D83" s="39"/>
      <c r="H83" s="39"/>
      <c r="L83" s="39"/>
      <c r="M83" s="12"/>
      <c r="N83" s="11"/>
      <c r="O83" s="12"/>
      <c r="P83" s="11"/>
      <c r="T83" s="39"/>
      <c r="X83" s="39"/>
      <c r="AB83" s="39"/>
      <c r="AF83" s="39"/>
      <c r="AJ83" s="39"/>
    </row>
    <row r="84">
      <c r="D84" s="39"/>
      <c r="H84" s="39"/>
      <c r="L84" s="39"/>
      <c r="M84" s="12"/>
      <c r="N84" s="11"/>
      <c r="O84" s="12"/>
      <c r="P84" s="11"/>
      <c r="T84" s="39"/>
      <c r="X84" s="39"/>
      <c r="AB84" s="39"/>
      <c r="AF84" s="39"/>
      <c r="AJ84" s="39"/>
    </row>
    <row r="85">
      <c r="D85" s="39"/>
      <c r="H85" s="39"/>
      <c r="L85" s="39"/>
      <c r="P85" s="39"/>
      <c r="T85" s="39"/>
      <c r="X85" s="39"/>
      <c r="AB85" s="39"/>
      <c r="AF85" s="39"/>
      <c r="AJ85" s="39"/>
    </row>
    <row r="86">
      <c r="D86" s="39"/>
      <c r="H86" s="39"/>
      <c r="L86" s="39"/>
      <c r="P86" s="39"/>
      <c r="T86" s="39"/>
      <c r="X86" s="39"/>
      <c r="AB86" s="39"/>
      <c r="AF86" s="39"/>
      <c r="AJ86" s="39"/>
    </row>
    <row r="87">
      <c r="D87" s="39"/>
      <c r="H87" s="39"/>
      <c r="L87" s="39"/>
      <c r="P87" s="39"/>
      <c r="T87" s="39"/>
      <c r="X87" s="39"/>
      <c r="AB87" s="39"/>
      <c r="AF87" s="39"/>
      <c r="AJ87" s="39"/>
    </row>
    <row r="88">
      <c r="D88" s="39"/>
      <c r="H88" s="39"/>
      <c r="L88" s="39"/>
      <c r="P88" s="39"/>
      <c r="T88" s="39"/>
      <c r="X88" s="39"/>
      <c r="AB88" s="39"/>
      <c r="AF88" s="39"/>
      <c r="AJ88" s="39"/>
    </row>
    <row r="89">
      <c r="D89" s="39"/>
      <c r="H89" s="39"/>
      <c r="L89" s="39"/>
      <c r="P89" s="39"/>
      <c r="T89" s="39"/>
      <c r="X89" s="39"/>
      <c r="AB89" s="39"/>
      <c r="AF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248.1764706</v>
      </c>
      <c r="D201" s="39"/>
      <c r="E201" s="43" t="s">
        <v>197</v>
      </c>
      <c r="F201" s="44">
        <f> AVERAGE(F4:F39)</f>
        <v>194.7058824</v>
      </c>
      <c r="H201" s="39"/>
      <c r="I201" s="43" t="s">
        <v>197</v>
      </c>
      <c r="J201" s="44">
        <f> AVERAGE(J4:J39)</f>
        <v>217</v>
      </c>
      <c r="L201" s="39"/>
      <c r="M201" s="43" t="s">
        <v>197</v>
      </c>
      <c r="N201" s="44">
        <f> AVERAGE(N4:N39)</f>
        <v>220.2352941</v>
      </c>
      <c r="P201" s="39"/>
      <c r="Q201" s="43" t="s">
        <v>197</v>
      </c>
      <c r="R201" s="44">
        <f> AVERAGE(R4:R39)</f>
        <v>190.5294118</v>
      </c>
      <c r="T201" s="39"/>
      <c r="U201" s="43" t="s">
        <v>197</v>
      </c>
      <c r="V201" s="44">
        <f> AVERAGE(V4:V39)</f>
        <v>188.6470588</v>
      </c>
      <c r="X201" s="39"/>
      <c r="Y201" s="43" t="s">
        <v>197</v>
      </c>
      <c r="Z201" s="44">
        <f> AVERAGE(Z4:Z29)</f>
        <v>224.0384615</v>
      </c>
      <c r="AB201" s="39"/>
      <c r="AC201" s="43" t="s">
        <v>197</v>
      </c>
      <c r="AD201" s="44">
        <f> AVERAGE(AD4:AD41)</f>
        <v>277</v>
      </c>
      <c r="AF201" s="39"/>
      <c r="AG201" s="43" t="s">
        <v>197</v>
      </c>
      <c r="AH201" s="44">
        <f> AVERAGE(AH4:AH39)</f>
        <v>204.7647059</v>
      </c>
      <c r="AJ201" s="39"/>
    </row>
    <row r="202">
      <c r="A202" s="45" t="s">
        <v>198</v>
      </c>
      <c r="B202" s="46">
        <f>STDEV(B4:B39)</f>
        <v>205.5022005</v>
      </c>
      <c r="D202" s="39"/>
      <c r="E202" s="45" t="s">
        <v>198</v>
      </c>
      <c r="F202" s="46">
        <f>STDEV(F4:F39)</f>
        <v>85.38132459</v>
      </c>
      <c r="H202" s="39"/>
      <c r="I202" s="45" t="s">
        <v>198</v>
      </c>
      <c r="J202" s="46">
        <f>STDEV(J4:J39)</f>
        <v>133.8753726</v>
      </c>
      <c r="L202" s="39"/>
      <c r="M202" s="45" t="s">
        <v>198</v>
      </c>
      <c r="N202" s="46">
        <f>STDEV(N4:N39)</f>
        <v>123.5483354</v>
      </c>
      <c r="P202" s="39"/>
      <c r="Q202" s="45" t="s">
        <v>198</v>
      </c>
      <c r="R202" s="46">
        <f>STDEV(R4:R39)</f>
        <v>80.71718966</v>
      </c>
      <c r="T202" s="39"/>
      <c r="U202" s="45" t="s">
        <v>198</v>
      </c>
      <c r="V202" s="46">
        <f>STDEV(V4:V39)</f>
        <v>91.37761021</v>
      </c>
      <c r="X202" s="39"/>
      <c r="Y202" s="45" t="s">
        <v>198</v>
      </c>
      <c r="Z202" s="46">
        <f>STDEV(Z4:Z29)</f>
        <v>134.7651233</v>
      </c>
      <c r="AB202" s="39"/>
      <c r="AC202" s="45" t="s">
        <v>198</v>
      </c>
      <c r="AD202" s="46">
        <f>STDEV(AD4:AD41)</f>
        <v>255.8323987</v>
      </c>
      <c r="AF202" s="39"/>
      <c r="AG202" s="45" t="s">
        <v>198</v>
      </c>
      <c r="AH202" s="46">
        <f>STDEV(AH4:AH39)</f>
        <v>100.8864023</v>
      </c>
      <c r="AJ202" s="39"/>
    </row>
    <row r="203">
      <c r="A203" s="47" t="s">
        <v>199</v>
      </c>
      <c r="B203" s="46">
        <f>MEDIAN(B4:B39)</f>
        <v>167</v>
      </c>
      <c r="D203" s="39"/>
      <c r="E203" s="47" t="s">
        <v>199</v>
      </c>
      <c r="F203" s="46">
        <f>MEDIAN(F4:F39)</f>
        <v>211</v>
      </c>
      <c r="H203" s="39"/>
      <c r="I203" s="47" t="s">
        <v>199</v>
      </c>
      <c r="J203" s="46">
        <f>MEDIAN(J4:J39)</f>
        <v>197</v>
      </c>
      <c r="L203" s="39"/>
      <c r="M203" s="47" t="s">
        <v>199</v>
      </c>
      <c r="N203" s="46">
        <f>MEDIAN(N4:N39)</f>
        <v>184</v>
      </c>
      <c r="P203" s="39"/>
      <c r="Q203" s="47" t="s">
        <v>199</v>
      </c>
      <c r="R203" s="46">
        <f>MEDIAN(R4:R39)</f>
        <v>176</v>
      </c>
      <c r="T203" s="39"/>
      <c r="U203" s="47" t="s">
        <v>199</v>
      </c>
      <c r="V203" s="46">
        <f>MEDIAN(V4:V39)</f>
        <v>165</v>
      </c>
      <c r="X203" s="39"/>
      <c r="Y203" s="47" t="s">
        <v>199</v>
      </c>
      <c r="Z203" s="46">
        <f>MEDIAN(Z4:Z29)</f>
        <v>200.5</v>
      </c>
      <c r="AB203" s="39"/>
      <c r="AC203" s="47" t="s">
        <v>199</v>
      </c>
      <c r="AD203" s="46">
        <f>MEDIAN(AD4:AD41)</f>
        <v>233.5</v>
      </c>
      <c r="AF203" s="39"/>
      <c r="AG203" s="47" t="s">
        <v>199</v>
      </c>
      <c r="AH203" s="46">
        <f>MEDIAN(AH4:AH39)</f>
        <v>200</v>
      </c>
      <c r="AJ203" s="39"/>
    </row>
    <row r="204">
      <c r="A204" s="47" t="s">
        <v>200</v>
      </c>
      <c r="B204" s="46">
        <f>min(B4:B39)</f>
        <v>56</v>
      </c>
      <c r="D204" s="39"/>
      <c r="E204" s="47" t="s">
        <v>200</v>
      </c>
      <c r="F204" s="46">
        <f>min(F4:F39)</f>
        <v>39</v>
      </c>
      <c r="H204" s="39"/>
      <c r="I204" s="47" t="s">
        <v>200</v>
      </c>
      <c r="J204" s="46">
        <f>min(J4:J39)</f>
        <v>36</v>
      </c>
      <c r="L204" s="39"/>
      <c r="M204" s="47" t="s">
        <v>200</v>
      </c>
      <c r="N204" s="46">
        <f>min(N4:N39)</f>
        <v>44</v>
      </c>
      <c r="P204" s="39"/>
      <c r="Q204" s="47" t="s">
        <v>200</v>
      </c>
      <c r="R204" s="46">
        <f>min(R4:R39)</f>
        <v>54</v>
      </c>
      <c r="T204" s="39"/>
      <c r="U204" s="47" t="s">
        <v>200</v>
      </c>
      <c r="V204" s="46">
        <f>min(V4:V39)</f>
        <v>47</v>
      </c>
      <c r="X204" s="39"/>
      <c r="Y204" s="47" t="s">
        <v>200</v>
      </c>
      <c r="Z204" s="46">
        <f>min(Z4:Z29)</f>
        <v>36</v>
      </c>
      <c r="AB204" s="39"/>
      <c r="AC204" s="47" t="s">
        <v>200</v>
      </c>
      <c r="AD204" s="46">
        <f>min(AD4:AD41)</f>
        <v>40</v>
      </c>
      <c r="AF204" s="39"/>
      <c r="AG204" s="47" t="s">
        <v>200</v>
      </c>
      <c r="AH204" s="46">
        <f>min(AH4:AH39)</f>
        <v>52</v>
      </c>
      <c r="AJ204" s="39"/>
    </row>
    <row r="205">
      <c r="A205" s="47" t="s">
        <v>201</v>
      </c>
      <c r="B205" s="46">
        <f>max(B4:B39)</f>
        <v>777</v>
      </c>
      <c r="D205" s="39"/>
      <c r="E205" s="47" t="s">
        <v>201</v>
      </c>
      <c r="F205" s="46">
        <f>max(F4:F39)</f>
        <v>321</v>
      </c>
      <c r="H205" s="39"/>
      <c r="I205" s="47" t="s">
        <v>201</v>
      </c>
      <c r="J205" s="46">
        <f>max(J4:J39)</f>
        <v>569</v>
      </c>
      <c r="L205" s="39"/>
      <c r="M205" s="47" t="s">
        <v>201</v>
      </c>
      <c r="N205" s="46">
        <f>max(N4:N39)</f>
        <v>502</v>
      </c>
      <c r="P205" s="39"/>
      <c r="Q205" s="47" t="s">
        <v>201</v>
      </c>
      <c r="R205" s="46">
        <f>max(R4:R39)</f>
        <v>318</v>
      </c>
      <c r="T205" s="39"/>
      <c r="U205" s="47" t="s">
        <v>201</v>
      </c>
      <c r="V205" s="46">
        <f>max(V4:V39)</f>
        <v>354</v>
      </c>
      <c r="X205" s="39"/>
      <c r="Y205" s="47" t="s">
        <v>201</v>
      </c>
      <c r="Z205" s="46">
        <f>max(Z4:Z29)</f>
        <v>608</v>
      </c>
      <c r="AB205" s="39"/>
      <c r="AC205" s="47" t="s">
        <v>201</v>
      </c>
      <c r="AD205" s="46">
        <f>max(AD4:AD41)</f>
        <v>1606</v>
      </c>
      <c r="AF205" s="39"/>
      <c r="AG205" s="47" t="s">
        <v>201</v>
      </c>
      <c r="AH205" s="46">
        <f>max(AH4:AH39)</f>
        <v>357</v>
      </c>
      <c r="AJ205" s="39"/>
    </row>
    <row r="206">
      <c r="A206" s="47" t="s">
        <v>202</v>
      </c>
      <c r="B206" s="46">
        <f>sum(B4:B39)/1000</f>
        <v>4.219</v>
      </c>
      <c r="D206" s="39"/>
      <c r="E206" s="47" t="s">
        <v>202</v>
      </c>
      <c r="F206" s="46">
        <f>sum(F4:F39)/1000</f>
        <v>3.31</v>
      </c>
      <c r="H206" s="39"/>
      <c r="I206" s="47" t="s">
        <v>202</v>
      </c>
      <c r="J206" s="46">
        <f>sum(J4:J39)/1000</f>
        <v>5.859</v>
      </c>
      <c r="L206" s="39"/>
      <c r="M206" s="47" t="s">
        <v>202</v>
      </c>
      <c r="N206" s="46">
        <f>sum(N4:N39)/1000</f>
        <v>3.744</v>
      </c>
      <c r="P206" s="39"/>
      <c r="Q206" s="47" t="s">
        <v>202</v>
      </c>
      <c r="R206" s="46">
        <f>sum(R4:R39)/1000</f>
        <v>3.239</v>
      </c>
      <c r="T206" s="39"/>
      <c r="U206" s="47" t="s">
        <v>202</v>
      </c>
      <c r="V206" s="46">
        <f>sum(V4:V39)/1000</f>
        <v>3.207</v>
      </c>
      <c r="X206" s="39"/>
      <c r="Y206" s="47" t="s">
        <v>202</v>
      </c>
      <c r="Z206" s="46">
        <f>sum(Z4:Z29)/1000</f>
        <v>5.825</v>
      </c>
      <c r="AB206" s="39"/>
      <c r="AC206" s="47" t="s">
        <v>202</v>
      </c>
      <c r="AD206" s="46">
        <f>sum(AD4:AD41)/1000</f>
        <v>10.526</v>
      </c>
      <c r="AF206" s="39"/>
      <c r="AG206" s="47" t="s">
        <v>202</v>
      </c>
      <c r="AH206" s="46">
        <f>sum(AH4:AH39)/1000</f>
        <v>3.481</v>
      </c>
      <c r="AJ206" s="39"/>
    </row>
    <row r="207">
      <c r="A207" s="47" t="s">
        <v>203</v>
      </c>
      <c r="B207" s="46">
        <f>COUNTA(B4:B20)+1</f>
        <v>18</v>
      </c>
      <c r="D207" s="39"/>
      <c r="E207" s="47" t="s">
        <v>203</v>
      </c>
      <c r="F207" s="46">
        <f>COUNTA(F4:F20)+1</f>
        <v>18</v>
      </c>
      <c r="H207" s="39"/>
      <c r="I207" s="47" t="s">
        <v>203</v>
      </c>
      <c r="J207" s="46">
        <f>COUNTA(J4:J39)+1</f>
        <v>28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COUNTA(R4:R20)+1</f>
        <v>18</v>
      </c>
      <c r="T207" s="39"/>
      <c r="U207" s="47" t="s">
        <v>203</v>
      </c>
      <c r="V207" s="46">
        <f>COUNTA(V4:V20)+1</f>
        <v>18</v>
      </c>
      <c r="X207" s="39"/>
      <c r="Y207" s="47" t="s">
        <v>203</v>
      </c>
      <c r="Z207" s="59">
        <v>26.0</v>
      </c>
      <c r="AB207" s="39"/>
      <c r="AC207" s="47" t="s">
        <v>203</v>
      </c>
      <c r="AD207" s="46">
        <f>COUNTA(AD4:AD41)+1</f>
        <v>39</v>
      </c>
      <c r="AF207" s="39"/>
      <c r="AG207" s="47" t="s">
        <v>203</v>
      </c>
      <c r="AH207" s="46">
        <f>COUNTA(AH4:AH20)+1</f>
        <v>18</v>
      </c>
      <c r="AJ207" s="39"/>
    </row>
    <row r="208">
      <c r="A208" s="47" t="s">
        <v>204</v>
      </c>
      <c r="B208" s="49">
        <f>B210+B209+B211+B212</f>
        <v>18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28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26</v>
      </c>
      <c r="AB208" s="39"/>
      <c r="AC208" s="47" t="s">
        <v>204</v>
      </c>
      <c r="AD208" s="49">
        <f>AD210+AD209+AD211+AD212</f>
        <v>38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(B207-18)/2</f>
        <v>0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5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4</v>
      </c>
      <c r="AA209" s="42"/>
      <c r="AB209" s="42"/>
      <c r="AC209" s="47" t="s">
        <v>205</v>
      </c>
      <c r="AD209" s="50">
        <f>(AD207-19)/2</f>
        <v>10</v>
      </c>
      <c r="AE209" s="56">
        <v>1.0</v>
      </c>
      <c r="AF209" s="56">
        <v>18.0</v>
      </c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0</v>
      </c>
      <c r="E211" s="43" t="s">
        <v>207</v>
      </c>
      <c r="F211" s="53">
        <f>F209</f>
        <v>0</v>
      </c>
      <c r="I211" s="43" t="s">
        <v>207</v>
      </c>
      <c r="J211" s="53">
        <f>J209</f>
        <v>5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4</v>
      </c>
      <c r="AC211" s="43" t="s">
        <v>207</v>
      </c>
      <c r="AD211" s="53">
        <f>AD209</f>
        <v>10</v>
      </c>
      <c r="AG211" s="43" t="s">
        <v>207</v>
      </c>
      <c r="AH211" s="53">
        <f>AH209</f>
        <v>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18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28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26</v>
      </c>
      <c r="AC214" s="43" t="s">
        <v>210</v>
      </c>
      <c r="AD214" s="53">
        <f>AD208+AD213</f>
        <v>38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18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23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22</v>
      </c>
      <c r="AC215" s="43" t="s">
        <v>211</v>
      </c>
      <c r="AD215" s="53">
        <f>AD207-AD209</f>
        <v>29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0.8058781702</v>
      </c>
      <c r="E216" s="54" t="s">
        <v>212</v>
      </c>
      <c r="F216" s="53">
        <f>((ABS(F215)-1)/F206)*1/5</f>
        <v>1.027190332</v>
      </c>
      <c r="I216" s="54" t="s">
        <v>212</v>
      </c>
      <c r="J216" s="53">
        <f>((ABS(J215)-1)/J206)*1/5</f>
        <v>0.7509813961</v>
      </c>
      <c r="M216" s="54" t="s">
        <v>212</v>
      </c>
      <c r="N216" s="53">
        <f>((ABS(N215)-1)/N206)*1/5</f>
        <v>0.9081196581</v>
      </c>
      <c r="Q216" s="54" t="s">
        <v>212</v>
      </c>
      <c r="R216" s="53">
        <f>((ABS(R215)-1)/R206)*1/5</f>
        <v>1.0497067</v>
      </c>
      <c r="U216" s="54" t="s">
        <v>212</v>
      </c>
      <c r="V216" s="53">
        <f>((ABS(V215)-1)/V206)*1/5</f>
        <v>1.060180854</v>
      </c>
      <c r="Y216" s="54" t="s">
        <v>212</v>
      </c>
      <c r="Z216" s="53">
        <f>((ABS(Z215)-1)/Z206)*1/5</f>
        <v>0.7210300429</v>
      </c>
      <c r="AC216" s="54" t="s">
        <v>212</v>
      </c>
      <c r="AD216" s="53">
        <f>((ABS(AD215)-1)/AD206)*1/5</f>
        <v>0.5320159605</v>
      </c>
      <c r="AG216" s="54" t="s">
        <v>212</v>
      </c>
      <c r="AH216" s="53">
        <f>((ABS(AH215)-1)/AH206)*1/5</f>
        <v>0.9767308245</v>
      </c>
    </row>
    <row r="217">
      <c r="A217" s="54" t="s">
        <v>213</v>
      </c>
      <c r="B217" s="53">
        <f>((ABS(B215)-1)/B206)*1/5*60</f>
        <v>48.35269021</v>
      </c>
      <c r="E217" s="54" t="s">
        <v>213</v>
      </c>
      <c r="F217" s="53">
        <f>((ABS(F215)-1)/F206)*1/5*60</f>
        <v>61.63141994</v>
      </c>
      <c r="I217" s="54" t="s">
        <v>213</v>
      </c>
      <c r="J217" s="53">
        <f>((ABS(J215)-1)/J206)*1/5*60</f>
        <v>45.05888377</v>
      </c>
      <c r="M217" s="54" t="s">
        <v>213</v>
      </c>
      <c r="N217" s="53">
        <f>((ABS(N215)-1)/N206)*1/5*60</f>
        <v>54.48717949</v>
      </c>
      <c r="Q217" s="54" t="s">
        <v>213</v>
      </c>
      <c r="R217" s="53">
        <f>((ABS(R215)-1)/R206)*1/5*60</f>
        <v>62.98240198</v>
      </c>
      <c r="U217" s="54" t="s">
        <v>213</v>
      </c>
      <c r="V217" s="53">
        <f>((ABS(V215)-1)/V206)*1/5*60</f>
        <v>63.61085126</v>
      </c>
      <c r="Y217" s="54" t="s">
        <v>213</v>
      </c>
      <c r="Z217" s="53">
        <f>((ABS(Z215)-1)/Z206)*1/5*60</f>
        <v>43.26180258</v>
      </c>
      <c r="AC217" s="54" t="s">
        <v>213</v>
      </c>
      <c r="AD217" s="53">
        <f>((ABS(AD215)-1)/AD206)*1/5*60</f>
        <v>31.92095763</v>
      </c>
      <c r="AG217" s="54" t="s">
        <v>213</v>
      </c>
      <c r="AH217" s="53">
        <f>((ABS(AH215)-1)/AH206)*1/5*60</f>
        <v>58.60384947</v>
      </c>
    </row>
    <row r="218">
      <c r="A218" s="54" t="s">
        <v>214</v>
      </c>
      <c r="B218" s="53">
        <f>B216*(1-B227)</f>
        <v>0.8058781702</v>
      </c>
      <c r="E218" s="54" t="s">
        <v>214</v>
      </c>
      <c r="F218" s="53">
        <f>F216*(1-F227)</f>
        <v>1.027190332</v>
      </c>
      <c r="I218" s="54" t="s">
        <v>214</v>
      </c>
      <c r="J218" s="53">
        <f>J216*(1-J227)</f>
        <v>0.7509813961</v>
      </c>
      <c r="M218" s="54" t="s">
        <v>214</v>
      </c>
      <c r="N218" s="53">
        <f>N216*(1-N227)</f>
        <v>0.9081196581</v>
      </c>
      <c r="Q218" s="54" t="s">
        <v>214</v>
      </c>
      <c r="R218" s="53">
        <f>R216*(1-R227)</f>
        <v>1.0497067</v>
      </c>
      <c r="U218" s="54" t="s">
        <v>214</v>
      </c>
      <c r="V218" s="53">
        <f>V216*(1-V227)</f>
        <v>1.060180854</v>
      </c>
      <c r="Y218" s="54" t="s">
        <v>214</v>
      </c>
      <c r="Z218" s="53">
        <f>Z216*(1-Z227)</f>
        <v>0.7210300429</v>
      </c>
      <c r="AC218" s="54" t="s">
        <v>214</v>
      </c>
      <c r="AD218" s="53">
        <f>AD216*(1-AD227)</f>
        <v>0.5320159605</v>
      </c>
      <c r="AG218" s="54" t="s">
        <v>214</v>
      </c>
      <c r="AH218" s="53">
        <f>AH216*(1-AH227)</f>
        <v>0.9767308245</v>
      </c>
    </row>
    <row r="219">
      <c r="A219" s="54" t="s">
        <v>215</v>
      </c>
      <c r="B219" s="53">
        <f>B217*(1-B227)</f>
        <v>48.35269021</v>
      </c>
      <c r="E219" s="54" t="s">
        <v>215</v>
      </c>
      <c r="F219" s="53">
        <f>F217*(1-F227)</f>
        <v>61.63141994</v>
      </c>
      <c r="I219" s="54" t="s">
        <v>215</v>
      </c>
      <c r="J219" s="53">
        <f>J217*(1-J227)</f>
        <v>45.05888377</v>
      </c>
      <c r="M219" s="54" t="s">
        <v>215</v>
      </c>
      <c r="N219" s="53">
        <f>N217*(1-N227)</f>
        <v>54.48717949</v>
      </c>
      <c r="Q219" s="54" t="s">
        <v>215</v>
      </c>
      <c r="R219" s="53">
        <f>R217*(1-R227)</f>
        <v>62.98240198</v>
      </c>
      <c r="U219" s="54" t="s">
        <v>215</v>
      </c>
      <c r="V219" s="53">
        <f>V217*(1-V227)</f>
        <v>63.61085126</v>
      </c>
      <c r="Y219" s="54" t="s">
        <v>215</v>
      </c>
      <c r="Z219" s="53">
        <f>Z217*(1-Z227)</f>
        <v>43.26180258</v>
      </c>
      <c r="AC219" s="54" t="s">
        <v>215</v>
      </c>
      <c r="AD219" s="53">
        <f>AD217*(1-AD227)</f>
        <v>31.92095763</v>
      </c>
      <c r="AG219" s="54" t="s">
        <v>215</v>
      </c>
      <c r="AH219" s="53">
        <f>AH217*(1-AH227)</f>
        <v>58.60384947</v>
      </c>
    </row>
    <row r="220">
      <c r="A220" s="54" t="s">
        <v>216</v>
      </c>
      <c r="B220" s="53">
        <f>(ABS(B215)-1)/B206</f>
        <v>4.029390851</v>
      </c>
      <c r="E220" s="54" t="s">
        <v>216</v>
      </c>
      <c r="F220" s="53">
        <f>(ABS(F215)-1)/F206</f>
        <v>5.135951662</v>
      </c>
      <c r="I220" s="54" t="s">
        <v>216</v>
      </c>
      <c r="J220" s="53">
        <f>(ABS(J215)-1)/J206</f>
        <v>3.754906981</v>
      </c>
      <c r="M220" s="54" t="s">
        <v>216</v>
      </c>
      <c r="N220" s="53">
        <f>(ABS(N215)-1)/N206</f>
        <v>4.540598291</v>
      </c>
      <c r="Q220" s="54" t="s">
        <v>216</v>
      </c>
      <c r="R220" s="53">
        <f>(ABS(R215)-1)/R206</f>
        <v>5.248533498</v>
      </c>
      <c r="U220" s="54" t="s">
        <v>216</v>
      </c>
      <c r="V220" s="53">
        <f>(ABS(V215)-1)/V206</f>
        <v>5.300904272</v>
      </c>
      <c r="Y220" s="54" t="s">
        <v>216</v>
      </c>
      <c r="Z220" s="53">
        <f>(ABS(Z215)-1)/Z206</f>
        <v>3.605150215</v>
      </c>
      <c r="AC220" s="54" t="s">
        <v>216</v>
      </c>
      <c r="AD220" s="53">
        <f>(ABS(AD215)-1)/AD206</f>
        <v>2.660079802</v>
      </c>
      <c r="AG220" s="54" t="s">
        <v>216</v>
      </c>
      <c r="AH220" s="53">
        <f>(ABS(AH215)-1)/AH206</f>
        <v>4.883654122</v>
      </c>
    </row>
    <row r="221">
      <c r="A221" s="54" t="s">
        <v>217</v>
      </c>
      <c r="B221" s="53">
        <f>(ABS(B208)-1)/B206</f>
        <v>4.029390851</v>
      </c>
      <c r="E221" s="54" t="s">
        <v>217</v>
      </c>
      <c r="F221" s="53">
        <f>(ABS(F208)-1)/F206</f>
        <v>5.135951662</v>
      </c>
      <c r="I221" s="54" t="s">
        <v>217</v>
      </c>
      <c r="J221" s="53">
        <f>(ABS(J208)-1)/J206</f>
        <v>4.608294931</v>
      </c>
      <c r="M221" s="54" t="s">
        <v>217</v>
      </c>
      <c r="N221" s="53">
        <f>(ABS(N208)-1)/N206</f>
        <v>4.540598291</v>
      </c>
      <c r="Q221" s="54" t="s">
        <v>217</v>
      </c>
      <c r="R221" s="53">
        <f>(ABS(R208)-1)/R206</f>
        <v>5.248533498</v>
      </c>
      <c r="U221" s="54" t="s">
        <v>217</v>
      </c>
      <c r="V221" s="53">
        <f>(ABS(V208)-1)/V206</f>
        <v>5.300904272</v>
      </c>
      <c r="Y221" s="54" t="s">
        <v>217</v>
      </c>
      <c r="Z221" s="53">
        <f>(ABS(Z208)-1)/Z206</f>
        <v>4.291845494</v>
      </c>
      <c r="AC221" s="54" t="s">
        <v>217</v>
      </c>
      <c r="AD221" s="53">
        <f>(ABS(AD208)-1)/AD206</f>
        <v>3.515105453</v>
      </c>
      <c r="AG221" s="54" t="s">
        <v>217</v>
      </c>
      <c r="AH221" s="53">
        <f>(ABS(AH208)-1)/AH206</f>
        <v>4.883654122</v>
      </c>
    </row>
    <row r="222">
      <c r="A222" s="6" t="s">
        <v>218</v>
      </c>
      <c r="B222" s="53">
        <f>(ABS(B214)-1)/B206</f>
        <v>4.029390851</v>
      </c>
      <c r="E222" s="6" t="s">
        <v>218</v>
      </c>
      <c r="F222" s="53">
        <f>(ABS(F214)-1)/F206</f>
        <v>5.135951662</v>
      </c>
      <c r="I222" s="6" t="s">
        <v>218</v>
      </c>
      <c r="J222" s="53">
        <f>(ABS(J214)-1)/J206</f>
        <v>4.608294931</v>
      </c>
      <c r="M222" s="6" t="s">
        <v>218</v>
      </c>
      <c r="N222" s="53">
        <f>(ABS(N214)-1)/N206</f>
        <v>4.540598291</v>
      </c>
      <c r="Q222" s="6" t="s">
        <v>218</v>
      </c>
      <c r="R222" s="53">
        <f>(ABS(R214)-1)/R206</f>
        <v>5.248533498</v>
      </c>
      <c r="U222" s="6" t="s">
        <v>218</v>
      </c>
      <c r="V222" s="53">
        <f>(ABS(V214)-1)/V206</f>
        <v>5.300904272</v>
      </c>
      <c r="Y222" s="6" t="s">
        <v>218</v>
      </c>
      <c r="Z222" s="53">
        <f>(ABS(Z214)-1)/Z206</f>
        <v>4.291845494</v>
      </c>
      <c r="AC222" s="6" t="s">
        <v>218</v>
      </c>
      <c r="AD222" s="53">
        <f>(ABS(AD214)-1)/AD206</f>
        <v>3.515105453</v>
      </c>
      <c r="AG222" s="6" t="s">
        <v>218</v>
      </c>
      <c r="AH222" s="53">
        <f>(ABS(AH214)-1)/AH206</f>
        <v>4.883654122</v>
      </c>
    </row>
    <row r="223">
      <c r="A223" s="6" t="s">
        <v>219</v>
      </c>
      <c r="B223" s="53">
        <f>ABS(B208)/ABS(B215)</f>
        <v>1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1.217391304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1.181818182</v>
      </c>
      <c r="AC223" s="6" t="s">
        <v>219</v>
      </c>
      <c r="AD223" s="53">
        <f>ABS(AD208)/ABS(AD215)</f>
        <v>1.310344828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1.217391304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1.181818182</v>
      </c>
      <c r="AC224" s="6" t="s">
        <v>220</v>
      </c>
      <c r="AD224" s="53">
        <f>ABS(AD214)/ABS(AD215)</f>
        <v>1.310344828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0.2173913043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0.1818181818</v>
      </c>
      <c r="AC226" s="54" t="s">
        <v>222</v>
      </c>
      <c r="AD226" s="53">
        <f>AD211/(AD210+AD212+AD211)</f>
        <v>0.3571428571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0.2173913043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0.1818181818</v>
      </c>
      <c r="AB228" s="39"/>
      <c r="AC228" s="54" t="s">
        <v>224</v>
      </c>
      <c r="AD228" s="53">
        <f>(AD211+AD212)/(AD210+AD211+AD212)</f>
        <v>0.3571428571</v>
      </c>
      <c r="AF228" s="39"/>
      <c r="AG228" s="54" t="s">
        <v>224</v>
      </c>
      <c r="AH228" s="53">
        <f>(AH211+AH212)/(AH210+AH211+AH212)</f>
        <v>0</v>
      </c>
      <c r="AJ228" s="39"/>
    </row>
    <row r="229">
      <c r="A229" s="54" t="s">
        <v>225</v>
      </c>
      <c r="B229" s="55" t="str">
        <f>ABS(B211)/ABS(B209)</f>
        <v>#DIV/0!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>
        <f>ABS(J211)/ABS(J209)</f>
        <v>1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>
        <f>ABS(Z211)/ABS(Z209)</f>
        <v>1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 t="str">
        <f>ABS(AH211)/ABS(AH209)</f>
        <v>#DIV/0!</v>
      </c>
      <c r="AJ229" s="39"/>
    </row>
    <row r="230">
      <c r="A230" s="54" t="s">
        <v>226</v>
      </c>
      <c r="B230" s="55" t="str">
        <f>B211/(B211+B212)</f>
        <v>#DIV/0!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>
        <f>J211/(J211+J212)</f>
        <v>1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>
        <f>Z211/(Z211+Z212)</f>
        <v>1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 t="str">
        <f>AH211/(AH211+AH212)</f>
        <v>#DIV/0!</v>
      </c>
      <c r="AJ230" s="39"/>
    </row>
    <row r="231">
      <c r="A231" s="54" t="s">
        <v>227</v>
      </c>
      <c r="B231" s="53">
        <f>B210/(B209+B210+B211+B212)</f>
        <v>1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0.6428571429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0.6923076923</v>
      </c>
      <c r="AB231" s="39"/>
      <c r="AC231" s="54" t="s">
        <v>227</v>
      </c>
      <c r="AD231" s="53">
        <f>AD210/(AD209+AD210+AD211+AD212)</f>
        <v>0.4736842105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0.3571428571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0.3076923077</v>
      </c>
      <c r="AB232" s="39"/>
      <c r="AC232" s="54" t="s">
        <v>228</v>
      </c>
      <c r="AD232" s="53">
        <f>(AD212+AD211+AD209)/(AD210+AD212+AD211+AD209)</f>
        <v>0.5263157895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0.5555555556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0.4444444444</v>
      </c>
      <c r="AB233" s="39"/>
      <c r="AC233" s="54" t="s">
        <v>229</v>
      </c>
      <c r="AD233" s="53">
        <f>(AD211+AD209)/AD210</f>
        <v>1.111111111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173.875</v>
      </c>
      <c r="D235" s="39"/>
      <c r="E235" s="43" t="s">
        <v>197</v>
      </c>
      <c r="F235" s="44">
        <f> AVERAGE(F41:F69)</f>
        <v>200.4444444</v>
      </c>
      <c r="H235" s="39"/>
      <c r="I235" s="43" t="s">
        <v>197</v>
      </c>
      <c r="J235" s="44">
        <f> AVERAGE(J41:J69)</f>
        <v>182.7777778</v>
      </c>
      <c r="L235" s="39"/>
      <c r="M235" s="43" t="s">
        <v>197</v>
      </c>
      <c r="N235" s="44">
        <f> AVERAGE(N41:N69)</f>
        <v>119.6666667</v>
      </c>
      <c r="P235" s="39"/>
      <c r="Q235" s="43" t="s">
        <v>197</v>
      </c>
      <c r="R235" s="44">
        <f> AVERAGE(R41:R69)</f>
        <v>201</v>
      </c>
      <c r="T235" s="39"/>
      <c r="U235" s="43" t="s">
        <v>197</v>
      </c>
      <c r="V235" s="44">
        <f> AVERAGE(V41:V69)</f>
        <v>125.25</v>
      </c>
      <c r="X235" s="39"/>
      <c r="Y235" s="43" t="s">
        <v>197</v>
      </c>
      <c r="Z235" s="44">
        <f> AVERAGE(Z41:Z49)</f>
        <v>121.3333333</v>
      </c>
      <c r="AB235" s="39"/>
      <c r="AC235" s="43" t="s">
        <v>197</v>
      </c>
      <c r="AD235" s="44">
        <f> AVERAGE(AD54:AD61)</f>
        <v>171.25</v>
      </c>
      <c r="AF235" s="39"/>
      <c r="AG235" s="43" t="s">
        <v>197</v>
      </c>
      <c r="AH235" s="44">
        <f> AVERAGE(AH41:AH69)</f>
        <v>176.7647059</v>
      </c>
      <c r="AJ235" s="39"/>
    </row>
    <row r="236">
      <c r="A236" s="45" t="s">
        <v>198</v>
      </c>
      <c r="B236" s="46">
        <f>STDEV(B41:B69)</f>
        <v>128.1432652</v>
      </c>
      <c r="D236" s="39"/>
      <c r="E236" s="45" t="s">
        <v>198</v>
      </c>
      <c r="F236" s="46">
        <f>STDEV(F41:F69)</f>
        <v>244.5348192</v>
      </c>
      <c r="H236" s="39"/>
      <c r="I236" s="45" t="s">
        <v>198</v>
      </c>
      <c r="J236" s="46">
        <f>STDEV(J41:J69)</f>
        <v>177.3110105</v>
      </c>
      <c r="L236" s="39"/>
      <c r="M236" s="45" t="s">
        <v>198</v>
      </c>
      <c r="N236" s="46">
        <f>STDEV(N41:N69)</f>
        <v>50.02499375</v>
      </c>
      <c r="P236" s="39"/>
      <c r="Q236" s="45" t="s">
        <v>198</v>
      </c>
      <c r="R236" s="46">
        <f>STDEV(R41:R69)</f>
        <v>295.3946513</v>
      </c>
      <c r="T236" s="39"/>
      <c r="U236" s="45" t="s">
        <v>198</v>
      </c>
      <c r="V236" s="46">
        <f>STDEV(V41:V69)</f>
        <v>42.4053568</v>
      </c>
      <c r="X236" s="39"/>
      <c r="Y236" s="45" t="s">
        <v>198</v>
      </c>
      <c r="Z236" s="46">
        <f>STDEV(Z41:Z49)</f>
        <v>66.96080943</v>
      </c>
      <c r="AB236" s="39"/>
      <c r="AC236" s="45" t="s">
        <v>198</v>
      </c>
      <c r="AD236" s="46">
        <f>STDEV(AD54:AD61)</f>
        <v>178.2003287</v>
      </c>
      <c r="AF236" s="39"/>
      <c r="AG236" s="45" t="s">
        <v>198</v>
      </c>
      <c r="AH236" s="46">
        <f>STDEV(AH41:AH69)</f>
        <v>100.3634205</v>
      </c>
      <c r="AJ236" s="39"/>
    </row>
    <row r="237">
      <c r="A237" s="47" t="s">
        <v>199</v>
      </c>
      <c r="B237" s="46">
        <f>MEDIAN(B41:B69)</f>
        <v>142</v>
      </c>
      <c r="D237" s="39"/>
      <c r="E237" s="47" t="s">
        <v>199</v>
      </c>
      <c r="F237" s="46">
        <f>MEDIAN(F41:F69)</f>
        <v>134</v>
      </c>
      <c r="H237" s="39"/>
      <c r="I237" s="47" t="s">
        <v>199</v>
      </c>
      <c r="J237" s="46">
        <f>MEDIAN(J41:J69)</f>
        <v>152</v>
      </c>
      <c r="L237" s="39"/>
      <c r="M237" s="47" t="s">
        <v>199</v>
      </c>
      <c r="N237" s="46">
        <f>MEDIAN(N41:N69)</f>
        <v>137</v>
      </c>
      <c r="P237" s="39"/>
      <c r="Q237" s="47" t="s">
        <v>199</v>
      </c>
      <c r="R237" s="46">
        <f>MEDIAN(R41:R69)</f>
        <v>109</v>
      </c>
      <c r="T237" s="39"/>
      <c r="U237" s="47" t="s">
        <v>199</v>
      </c>
      <c r="V237" s="46">
        <f>MEDIAN(V41:V69)</f>
        <v>129.5</v>
      </c>
      <c r="X237" s="39"/>
      <c r="Y237" s="47" t="s">
        <v>199</v>
      </c>
      <c r="Z237" s="46">
        <f>MEDIAN(Z41:Z49)</f>
        <v>140</v>
      </c>
      <c r="AB237" s="39"/>
      <c r="AC237" s="47" t="s">
        <v>199</v>
      </c>
      <c r="AD237" s="46">
        <f>MEDIAN(AD54:AD61)</f>
        <v>116</v>
      </c>
      <c r="AF237" s="39"/>
      <c r="AG237" s="47" t="s">
        <v>199</v>
      </c>
      <c r="AH237" s="46">
        <f>MEDIAN(AH41:AH69)</f>
        <v>172</v>
      </c>
      <c r="AJ237" s="39"/>
    </row>
    <row r="238">
      <c r="A238" s="47" t="s">
        <v>200</v>
      </c>
      <c r="B238" s="46">
        <f>min(B41:B69)</f>
        <v>53</v>
      </c>
      <c r="D238" s="39"/>
      <c r="E238" s="47" t="s">
        <v>200</v>
      </c>
      <c r="F238" s="46">
        <f>min(F41:F69)</f>
        <v>58</v>
      </c>
      <c r="H238" s="39"/>
      <c r="I238" s="47" t="s">
        <v>200</v>
      </c>
      <c r="J238" s="46">
        <f>min(J41:J69)</f>
        <v>34</v>
      </c>
      <c r="L238" s="39"/>
      <c r="M238" s="47" t="s">
        <v>200</v>
      </c>
      <c r="N238" s="46">
        <f>min(N41:N69)</f>
        <v>39</v>
      </c>
      <c r="P238" s="39"/>
      <c r="Q238" s="47" t="s">
        <v>200</v>
      </c>
      <c r="R238" s="46">
        <f>min(R41:R69)</f>
        <v>41</v>
      </c>
      <c r="T238" s="39"/>
      <c r="U238" s="47" t="s">
        <v>200</v>
      </c>
      <c r="V238" s="46">
        <f>min(V41:V69)</f>
        <v>70</v>
      </c>
      <c r="X238" s="39"/>
      <c r="Y238" s="47" t="s">
        <v>200</v>
      </c>
      <c r="Z238" s="46">
        <f>min(Z41:Z49)</f>
        <v>24</v>
      </c>
      <c r="AB238" s="39"/>
      <c r="AC238" s="47" t="s">
        <v>200</v>
      </c>
      <c r="AD238" s="46">
        <f>min(AD54:AD61)</f>
        <v>35</v>
      </c>
      <c r="AF238" s="39"/>
      <c r="AG238" s="47" t="s">
        <v>200</v>
      </c>
      <c r="AH238" s="46">
        <f>min(AH41:AH69)</f>
        <v>77</v>
      </c>
      <c r="AJ238" s="39"/>
    </row>
    <row r="239">
      <c r="A239" s="47" t="s">
        <v>201</v>
      </c>
      <c r="B239" s="46">
        <f>max(B41:B69)</f>
        <v>459</v>
      </c>
      <c r="D239" s="39"/>
      <c r="E239" s="47" t="s">
        <v>201</v>
      </c>
      <c r="F239" s="46">
        <f>max(F41:F69)</f>
        <v>841</v>
      </c>
      <c r="H239" s="39"/>
      <c r="I239" s="47" t="s">
        <v>201</v>
      </c>
      <c r="J239" s="46">
        <f>max(J41:J69)</f>
        <v>624</v>
      </c>
      <c r="L239" s="39"/>
      <c r="M239" s="47" t="s">
        <v>201</v>
      </c>
      <c r="N239" s="46">
        <f>max(N41:N69)</f>
        <v>186</v>
      </c>
      <c r="P239" s="39"/>
      <c r="Q239" s="47" t="s">
        <v>201</v>
      </c>
      <c r="R239" s="46">
        <f>max(R41:R69)</f>
        <v>980</v>
      </c>
      <c r="T239" s="39"/>
      <c r="U239" s="47" t="s">
        <v>201</v>
      </c>
      <c r="V239" s="46">
        <f>max(V41:V69)</f>
        <v>187</v>
      </c>
      <c r="X239" s="39"/>
      <c r="Y239" s="47" t="s">
        <v>201</v>
      </c>
      <c r="Z239" s="46">
        <f>max(Z41:Z49)</f>
        <v>198</v>
      </c>
      <c r="AB239" s="39"/>
      <c r="AC239" s="47" t="s">
        <v>201</v>
      </c>
      <c r="AD239" s="46">
        <f>max(AD54:AD61)</f>
        <v>592</v>
      </c>
      <c r="AF239" s="39"/>
      <c r="AG239" s="47" t="s">
        <v>201</v>
      </c>
      <c r="AH239" s="46">
        <f>max(AH41:AH69)</f>
        <v>520</v>
      </c>
      <c r="AJ239" s="39"/>
    </row>
    <row r="240">
      <c r="A240" s="47" t="s">
        <v>202</v>
      </c>
      <c r="B240" s="46">
        <f>sum(B41:B69)/1000</f>
        <v>1.391</v>
      </c>
      <c r="D240" s="39"/>
      <c r="E240" s="47" t="s">
        <v>202</v>
      </c>
      <c r="F240" s="46">
        <f>sum(F41:F69)/1000</f>
        <v>1.804</v>
      </c>
      <c r="H240" s="39"/>
      <c r="I240" s="47" t="s">
        <v>202</v>
      </c>
      <c r="J240" s="46">
        <f>sum(J41:J69)/1000</f>
        <v>1.645</v>
      </c>
      <c r="L240" s="39"/>
      <c r="M240" s="47" t="s">
        <v>202</v>
      </c>
      <c r="N240" s="46">
        <f>sum(N41:N69)/1000</f>
        <v>1.077</v>
      </c>
      <c r="P240" s="39"/>
      <c r="Q240" s="47" t="s">
        <v>202</v>
      </c>
      <c r="R240" s="46">
        <f>sum(R41:R69)/1000</f>
        <v>1.809</v>
      </c>
      <c r="T240" s="39"/>
      <c r="U240" s="47" t="s">
        <v>202</v>
      </c>
      <c r="V240" s="46">
        <f>sum(V41:V69)/1000</f>
        <v>1.002</v>
      </c>
      <c r="X240" s="39"/>
      <c r="Y240" s="47" t="s">
        <v>202</v>
      </c>
      <c r="Z240" s="46">
        <f>sum(Z41:Z49)/1000</f>
        <v>1.092</v>
      </c>
      <c r="AB240" s="39"/>
      <c r="AC240" s="47" t="s">
        <v>202</v>
      </c>
      <c r="AD240" s="46">
        <f>sum(AD54:AD61)/1000</f>
        <v>1.37</v>
      </c>
      <c r="AF240" s="39"/>
      <c r="AG240" s="47" t="s">
        <v>202</v>
      </c>
      <c r="AH240" s="46">
        <f>sum(AH41:AH69)/1000</f>
        <v>3.005</v>
      </c>
      <c r="AJ240" s="39"/>
    </row>
    <row r="241">
      <c r="A241" s="47" t="s">
        <v>203</v>
      </c>
      <c r="B241" s="57">
        <v>10.0</v>
      </c>
      <c r="D241" s="39"/>
      <c r="E241" s="47" t="s">
        <v>203</v>
      </c>
      <c r="F241" s="46">
        <f>COUNTA(F41:F49)+1</f>
        <v>10</v>
      </c>
      <c r="H241" s="39"/>
      <c r="I241" s="47" t="s">
        <v>203</v>
      </c>
      <c r="J241" s="46">
        <f>COUNTA(J41:J69)+1</f>
        <v>10</v>
      </c>
      <c r="L241" s="39"/>
      <c r="M241" s="47" t="s">
        <v>203</v>
      </c>
      <c r="N241" s="46">
        <f>COUNTA(N41:N49)+1</f>
        <v>10</v>
      </c>
      <c r="P241" s="39"/>
      <c r="Q241" s="47" t="s">
        <v>203</v>
      </c>
      <c r="R241" s="46">
        <f>COUNTA(R41:R49)+1</f>
        <v>10</v>
      </c>
      <c r="T241" s="39"/>
      <c r="U241" s="47" t="s">
        <v>203</v>
      </c>
      <c r="V241" s="57">
        <v>10.0</v>
      </c>
      <c r="X241" s="39"/>
      <c r="Y241" s="47" t="s">
        <v>203</v>
      </c>
      <c r="Z241" s="46">
        <f>COUNTA(Z41:Z49)+1</f>
        <v>10</v>
      </c>
      <c r="AB241" s="39"/>
      <c r="AC241" s="47" t="s">
        <v>203</v>
      </c>
      <c r="AD241" s="59">
        <v>10.0</v>
      </c>
      <c r="AF241" s="39"/>
      <c r="AG241" s="47" t="s">
        <v>203</v>
      </c>
      <c r="AH241" s="46">
        <f>COUNTA(AH41:AH57)+1</f>
        <v>18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17</v>
      </c>
      <c r="AJ242" s="39"/>
    </row>
    <row r="243">
      <c r="A243" s="47" t="s">
        <v>205</v>
      </c>
      <c r="B243" s="50">
        <f>(B241-10)/2</f>
        <v>0</v>
      </c>
      <c r="C243" s="42"/>
      <c r="D243" s="42"/>
      <c r="E243" s="47" t="s">
        <v>205</v>
      </c>
      <c r="F243" s="50">
        <f>(F241-10)/2</f>
        <v>0</v>
      </c>
      <c r="G243" s="74"/>
      <c r="H243" s="42"/>
      <c r="I243" s="47" t="s">
        <v>205</v>
      </c>
      <c r="J243" s="50">
        <f>(J241-10)/2</f>
        <v>0</v>
      </c>
      <c r="K243" s="42"/>
      <c r="L243" s="42"/>
      <c r="M243" s="47" t="s">
        <v>205</v>
      </c>
      <c r="N243" s="50">
        <f>(N241-10)/2</f>
        <v>0</v>
      </c>
      <c r="O243" s="74"/>
      <c r="P243" s="42"/>
      <c r="Q243" s="47" t="s">
        <v>205</v>
      </c>
      <c r="R243" s="50">
        <f>(R241-10)/2</f>
        <v>0</v>
      </c>
      <c r="S243" s="42"/>
      <c r="T243" s="42"/>
      <c r="U243" s="47" t="s">
        <v>205</v>
      </c>
      <c r="V243" s="50">
        <f>(V241-10)/2</f>
        <v>0</v>
      </c>
      <c r="W243" s="42"/>
      <c r="X243" s="42"/>
      <c r="Y243" s="47" t="s">
        <v>205</v>
      </c>
      <c r="Z243" s="50">
        <f>(Z241-10)/2</f>
        <v>0</v>
      </c>
      <c r="AA243" s="42"/>
      <c r="AB243" s="42"/>
      <c r="AC243" s="47" t="s">
        <v>205</v>
      </c>
      <c r="AD243" s="50">
        <f>(AD241-10)/2</f>
        <v>0</v>
      </c>
      <c r="AE243" s="42"/>
      <c r="AF243" s="42"/>
      <c r="AG243" s="47" t="s">
        <v>205</v>
      </c>
      <c r="AH243" s="50">
        <f>(AH241-10)/2</f>
        <v>4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0</v>
      </c>
      <c r="AG245" s="43" t="s">
        <v>207</v>
      </c>
      <c r="AH245" s="53">
        <f>AH243</f>
        <v>4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17</v>
      </c>
    </row>
    <row r="249">
      <c r="A249" s="43" t="s">
        <v>211</v>
      </c>
      <c r="B249" s="53">
        <f>B241-B243</f>
        <v>10</v>
      </c>
      <c r="E249" s="43" t="s">
        <v>211</v>
      </c>
      <c r="F249" s="53">
        <f>F241-F243</f>
        <v>10</v>
      </c>
      <c r="I249" s="43" t="s">
        <v>211</v>
      </c>
      <c r="J249" s="53">
        <f>J241-J243</f>
        <v>10</v>
      </c>
      <c r="M249" s="43" t="s">
        <v>211</v>
      </c>
      <c r="N249" s="53">
        <f>N241-N243</f>
        <v>10</v>
      </c>
      <c r="Q249" s="43" t="s">
        <v>211</v>
      </c>
      <c r="R249" s="53">
        <f>R241-R243</f>
        <v>10</v>
      </c>
      <c r="U249" s="43" t="s">
        <v>211</v>
      </c>
      <c r="V249" s="53">
        <f>V241-V243</f>
        <v>10</v>
      </c>
      <c r="Y249" s="43" t="s">
        <v>211</v>
      </c>
      <c r="Z249" s="53">
        <f>Z241-Z243</f>
        <v>10</v>
      </c>
      <c r="AC249" s="43" t="s">
        <v>211</v>
      </c>
      <c r="AD249" s="53">
        <f>AD241-AD243</f>
        <v>10</v>
      </c>
      <c r="AG249" s="43" t="s">
        <v>211</v>
      </c>
      <c r="AH249" s="53">
        <f>AH241-AH243</f>
        <v>14</v>
      </c>
    </row>
    <row r="250">
      <c r="A250" s="54" t="s">
        <v>212</v>
      </c>
      <c r="B250" s="53">
        <f>((ABS(B249)-1)/B240)*1/5</f>
        <v>1.29403307</v>
      </c>
      <c r="E250" s="54" t="s">
        <v>212</v>
      </c>
      <c r="F250" s="53">
        <f>((ABS(F249)-1)/F240)*1/5</f>
        <v>0.9977827051</v>
      </c>
      <c r="I250" s="54" t="s">
        <v>212</v>
      </c>
      <c r="J250" s="53">
        <f>((ABS(J249)-1)/J240)*1/5</f>
        <v>1.094224924</v>
      </c>
      <c r="M250" s="54" t="s">
        <v>212</v>
      </c>
      <c r="N250" s="53">
        <f>((ABS(N249)-1)/N240)*1/5</f>
        <v>1.671309192</v>
      </c>
      <c r="Q250" s="54" t="s">
        <v>212</v>
      </c>
      <c r="R250" s="53">
        <f>((ABS(R249)-1)/R240)*1/5</f>
        <v>0.9950248756</v>
      </c>
      <c r="U250" s="54" t="s">
        <v>212</v>
      </c>
      <c r="V250" s="53">
        <f>((ABS(V249)-1)/V240)*1/5</f>
        <v>1.796407186</v>
      </c>
      <c r="Y250" s="54" t="s">
        <v>212</v>
      </c>
      <c r="Z250" s="53">
        <f>((ABS(Z249)-1)/Z240)*1/5</f>
        <v>1.648351648</v>
      </c>
      <c r="AC250" s="54" t="s">
        <v>212</v>
      </c>
      <c r="AD250" s="53">
        <f>((ABS(AD249)-1)/AD240)*1/5</f>
        <v>1.313868613</v>
      </c>
      <c r="AG250" s="54" t="s">
        <v>212</v>
      </c>
      <c r="AH250" s="53">
        <f>((ABS(AH249)-1)/AH240)*1/5</f>
        <v>0.8652246256</v>
      </c>
    </row>
    <row r="251">
      <c r="A251" s="54" t="s">
        <v>213</v>
      </c>
      <c r="B251" s="53">
        <f>((ABS(B249)-1)/B240)*1/5*60</f>
        <v>77.64198418</v>
      </c>
      <c r="E251" s="54" t="s">
        <v>213</v>
      </c>
      <c r="F251" s="53">
        <f>((ABS(F249)-1)/F240)*1/5*60</f>
        <v>59.86696231</v>
      </c>
      <c r="I251" s="54" t="s">
        <v>213</v>
      </c>
      <c r="J251" s="53">
        <f>((ABS(J249)-1)/J240)*1/5*60</f>
        <v>65.65349544</v>
      </c>
      <c r="M251" s="54" t="s">
        <v>213</v>
      </c>
      <c r="N251" s="53">
        <f>((ABS(N249)-1)/N240)*1/5*60</f>
        <v>100.2785515</v>
      </c>
      <c r="Q251" s="54" t="s">
        <v>213</v>
      </c>
      <c r="R251" s="53">
        <f>((ABS(R249)-1)/R240)*1/5*60</f>
        <v>59.70149254</v>
      </c>
      <c r="U251" s="54" t="s">
        <v>213</v>
      </c>
      <c r="V251" s="53">
        <f>((ABS(V249)-1)/V240)*1/5*60</f>
        <v>107.7844311</v>
      </c>
      <c r="Y251" s="54" t="s">
        <v>213</v>
      </c>
      <c r="Z251" s="53">
        <f>((ABS(Z249)-1)/Z240)*1/5*60</f>
        <v>98.9010989</v>
      </c>
      <c r="AC251" s="54" t="s">
        <v>213</v>
      </c>
      <c r="AD251" s="53">
        <f>((ABS(AD249)-1)/AD240)*1/5*60</f>
        <v>78.83211679</v>
      </c>
      <c r="AG251" s="54" t="s">
        <v>213</v>
      </c>
      <c r="AH251" s="53">
        <f>((ABS(AH249)-1)/AH240)*1/5*60</f>
        <v>51.91347754</v>
      </c>
    </row>
    <row r="252">
      <c r="A252" s="54" t="s">
        <v>214</v>
      </c>
      <c r="B252" s="53">
        <f>B250*(1-B261)</f>
        <v>1.29403307</v>
      </c>
      <c r="E252" s="54" t="s">
        <v>214</v>
      </c>
      <c r="F252" s="53">
        <f>F250*(1-F261)</f>
        <v>0.9977827051</v>
      </c>
      <c r="I252" s="54" t="s">
        <v>214</v>
      </c>
      <c r="J252" s="53">
        <f>J250*(1-J261)</f>
        <v>1.094224924</v>
      </c>
      <c r="M252" s="54" t="s">
        <v>214</v>
      </c>
      <c r="N252" s="53">
        <f>N250*(1-N261)</f>
        <v>1.671309192</v>
      </c>
      <c r="Q252" s="54" t="s">
        <v>214</v>
      </c>
      <c r="R252" s="53">
        <f>R250*(1-R261)</f>
        <v>0.9950248756</v>
      </c>
      <c r="U252" s="54" t="s">
        <v>214</v>
      </c>
      <c r="V252" s="53">
        <f>V250*(1-V261)</f>
        <v>1.796407186</v>
      </c>
      <c r="Y252" s="54" t="s">
        <v>214</v>
      </c>
      <c r="Z252" s="53">
        <f>Z250*(1-Z261)</f>
        <v>1.648351648</v>
      </c>
      <c r="AC252" s="54" t="s">
        <v>214</v>
      </c>
      <c r="AD252" s="53">
        <f>AD250*(1-AD261)</f>
        <v>1.313868613</v>
      </c>
      <c r="AG252" s="54" t="s">
        <v>214</v>
      </c>
      <c r="AH252" s="53">
        <f>AH250*(1-AH261)</f>
        <v>0.8652246256</v>
      </c>
    </row>
    <row r="253">
      <c r="A253" s="54" t="s">
        <v>215</v>
      </c>
      <c r="B253" s="53">
        <f>B251*(1-B261)</f>
        <v>77.64198418</v>
      </c>
      <c r="D253" s="39"/>
      <c r="E253" s="54" t="s">
        <v>215</v>
      </c>
      <c r="F253" s="53">
        <f>F251*(1-F261)</f>
        <v>59.86696231</v>
      </c>
      <c r="H253" s="39"/>
      <c r="I253" s="54" t="s">
        <v>215</v>
      </c>
      <c r="J253" s="53">
        <f>J251*(1-J261)</f>
        <v>65.65349544</v>
      </c>
      <c r="L253" s="39"/>
      <c r="M253" s="54" t="s">
        <v>215</v>
      </c>
      <c r="N253" s="53">
        <f>N251*(1-N261)</f>
        <v>100.2785515</v>
      </c>
      <c r="P253" s="39"/>
      <c r="Q253" s="54" t="s">
        <v>215</v>
      </c>
      <c r="R253" s="53">
        <f>R251*(1-R261)</f>
        <v>59.70149254</v>
      </c>
      <c r="T253" s="39"/>
      <c r="U253" s="54" t="s">
        <v>215</v>
      </c>
      <c r="V253" s="53">
        <f>V251*(1-V261)</f>
        <v>107.7844311</v>
      </c>
      <c r="X253" s="39"/>
      <c r="Y253" s="54" t="s">
        <v>215</v>
      </c>
      <c r="Z253" s="53">
        <f>Z251*(1-Z261)</f>
        <v>98.9010989</v>
      </c>
      <c r="AB253" s="39"/>
      <c r="AC253" s="54" t="s">
        <v>215</v>
      </c>
      <c r="AD253" s="53">
        <f>AD251*(1-AD261)</f>
        <v>78.83211679</v>
      </c>
      <c r="AF253" s="39"/>
      <c r="AG253" s="54" t="s">
        <v>215</v>
      </c>
      <c r="AH253" s="53">
        <f>AH251*(1-AH261)</f>
        <v>51.91347754</v>
      </c>
      <c r="AJ253" s="39"/>
    </row>
    <row r="254">
      <c r="A254" s="54" t="s">
        <v>216</v>
      </c>
      <c r="B254" s="53">
        <f>(ABS(B249)-1)/B240</f>
        <v>6.470165349</v>
      </c>
      <c r="D254" s="39"/>
      <c r="E254" s="54" t="s">
        <v>216</v>
      </c>
      <c r="F254" s="53">
        <f>(ABS(F249)-1)/F240</f>
        <v>4.988913525</v>
      </c>
      <c r="H254" s="39"/>
      <c r="I254" s="54" t="s">
        <v>216</v>
      </c>
      <c r="J254" s="53">
        <f>(ABS(J249)-1)/J240</f>
        <v>5.47112462</v>
      </c>
      <c r="L254" s="39"/>
      <c r="M254" s="54" t="s">
        <v>216</v>
      </c>
      <c r="N254" s="53">
        <f>(ABS(N249)-1)/N240</f>
        <v>8.356545961</v>
      </c>
      <c r="P254" s="39"/>
      <c r="Q254" s="54" t="s">
        <v>216</v>
      </c>
      <c r="R254" s="53">
        <f>(ABS(R249)-1)/R240</f>
        <v>4.975124378</v>
      </c>
      <c r="T254" s="39"/>
      <c r="U254" s="54" t="s">
        <v>216</v>
      </c>
      <c r="V254" s="53">
        <f>(ABS(V249)-1)/V240</f>
        <v>8.982035928</v>
      </c>
      <c r="X254" s="39"/>
      <c r="Y254" s="54" t="s">
        <v>216</v>
      </c>
      <c r="Z254" s="53">
        <f>(ABS(Z249)-1)/Z240</f>
        <v>8.241758242</v>
      </c>
      <c r="AB254" s="39"/>
      <c r="AC254" s="54" t="s">
        <v>216</v>
      </c>
      <c r="AD254" s="53">
        <f>(ABS(AD249)-1)/AD240</f>
        <v>6.569343066</v>
      </c>
      <c r="AF254" s="39"/>
      <c r="AG254" s="54" t="s">
        <v>216</v>
      </c>
      <c r="AH254" s="53">
        <f>(ABS(AH249)-1)/AH240</f>
        <v>4.326123128</v>
      </c>
      <c r="AJ254" s="39"/>
    </row>
    <row r="255">
      <c r="A255" s="54" t="s">
        <v>217</v>
      </c>
      <c r="B255" s="53">
        <f>(ABS(B242)-1)/B240</f>
        <v>5.751258088</v>
      </c>
      <c r="D255" s="39"/>
      <c r="E255" s="54" t="s">
        <v>217</v>
      </c>
      <c r="F255" s="53">
        <f>(ABS(F242)-1)/F240</f>
        <v>4.4345898</v>
      </c>
      <c r="H255" s="39"/>
      <c r="I255" s="54" t="s">
        <v>217</v>
      </c>
      <c r="J255" s="53">
        <f>(ABS(J242)-1)/J240</f>
        <v>4.863221884</v>
      </c>
      <c r="L255" s="39"/>
      <c r="M255" s="54" t="s">
        <v>217</v>
      </c>
      <c r="N255" s="53">
        <f>(ABS(N242)-1)/N240</f>
        <v>7.428040854</v>
      </c>
      <c r="P255" s="39"/>
      <c r="Q255" s="54" t="s">
        <v>217</v>
      </c>
      <c r="R255" s="53">
        <f>(ABS(R242)-1)/R240</f>
        <v>4.422332781</v>
      </c>
      <c r="T255" s="39"/>
      <c r="U255" s="54" t="s">
        <v>217</v>
      </c>
      <c r="V255" s="53">
        <f>(ABS(V242)-1)/V240</f>
        <v>7.984031936</v>
      </c>
      <c r="X255" s="39"/>
      <c r="Y255" s="54" t="s">
        <v>217</v>
      </c>
      <c r="Z255" s="53">
        <f>(ABS(Z242)-1)/Z240</f>
        <v>7.326007326</v>
      </c>
      <c r="AB255" s="39"/>
      <c r="AC255" s="54" t="s">
        <v>217</v>
      </c>
      <c r="AD255" s="53">
        <f>(ABS(AD242)-1)/AD240</f>
        <v>5.839416058</v>
      </c>
      <c r="AF255" s="39"/>
      <c r="AG255" s="54" t="s">
        <v>217</v>
      </c>
      <c r="AH255" s="53">
        <f>(ABS(AH242)-1)/AH240</f>
        <v>5.324459235</v>
      </c>
      <c r="AJ255" s="39"/>
    </row>
    <row r="256">
      <c r="A256" s="6" t="s">
        <v>218</v>
      </c>
      <c r="B256" s="53">
        <f>(ABS(B248)-1)/B240</f>
        <v>5.751258088</v>
      </c>
      <c r="D256" s="39"/>
      <c r="E256" s="6" t="s">
        <v>218</v>
      </c>
      <c r="F256" s="53">
        <f>(ABS(F248)-1)/F240</f>
        <v>4.4345898</v>
      </c>
      <c r="H256" s="39"/>
      <c r="I256" s="6" t="s">
        <v>218</v>
      </c>
      <c r="J256" s="53">
        <f>(ABS(J248)-1)/J240</f>
        <v>4.863221884</v>
      </c>
      <c r="L256" s="39"/>
      <c r="M256" s="6" t="s">
        <v>218</v>
      </c>
      <c r="N256" s="53">
        <f>(ABS(N248)-1)/N240</f>
        <v>7.428040854</v>
      </c>
      <c r="P256" s="39"/>
      <c r="Q256" s="6" t="s">
        <v>218</v>
      </c>
      <c r="R256" s="53">
        <f>(ABS(R248)-1)/R240</f>
        <v>4.422332781</v>
      </c>
      <c r="T256" s="39"/>
      <c r="U256" s="6" t="s">
        <v>218</v>
      </c>
      <c r="V256" s="53">
        <f>(ABS(V248)-1)/V240</f>
        <v>7.984031936</v>
      </c>
      <c r="X256" s="39"/>
      <c r="Y256" s="6" t="s">
        <v>218</v>
      </c>
      <c r="Z256" s="53">
        <f>(ABS(Z248)-1)/Z240</f>
        <v>7.326007326</v>
      </c>
      <c r="AB256" s="39"/>
      <c r="AC256" s="6" t="s">
        <v>218</v>
      </c>
      <c r="AD256" s="53">
        <f>(ABS(AD248)-1)/AD240</f>
        <v>5.839416058</v>
      </c>
      <c r="AF256" s="39"/>
      <c r="AG256" s="6" t="s">
        <v>218</v>
      </c>
      <c r="AH256" s="53">
        <f>(ABS(AH248)-1)/AH240</f>
        <v>5.324459235</v>
      </c>
      <c r="AJ256" s="39"/>
    </row>
    <row r="257">
      <c r="A257" s="6" t="s">
        <v>219</v>
      </c>
      <c r="B257" s="53">
        <f>ABS(B242)/ABS(B249)</f>
        <v>0.9</v>
      </c>
      <c r="D257" s="39"/>
      <c r="E257" s="6" t="s">
        <v>219</v>
      </c>
      <c r="F257" s="53">
        <f>ABS(F242)/ABS(F249)</f>
        <v>0.9</v>
      </c>
      <c r="H257" s="39"/>
      <c r="I257" s="6" t="s">
        <v>219</v>
      </c>
      <c r="J257" s="53">
        <f>ABS(J242)/ABS(J249)</f>
        <v>0.9</v>
      </c>
      <c r="L257" s="39"/>
      <c r="M257" s="6" t="s">
        <v>219</v>
      </c>
      <c r="N257" s="53">
        <f>ABS(N242)/ABS(N249)</f>
        <v>0.9</v>
      </c>
      <c r="P257" s="39"/>
      <c r="Q257" s="6" t="s">
        <v>219</v>
      </c>
      <c r="R257" s="53">
        <f>ABS(R242)/ABS(R249)</f>
        <v>0.9</v>
      </c>
      <c r="T257" s="39"/>
      <c r="U257" s="6" t="s">
        <v>219</v>
      </c>
      <c r="V257" s="53">
        <f>ABS(V242)/ABS(V249)</f>
        <v>0.9</v>
      </c>
      <c r="X257" s="39"/>
      <c r="Y257" s="6" t="s">
        <v>219</v>
      </c>
      <c r="Z257" s="53">
        <f>ABS(Z242)/ABS(Z249)</f>
        <v>0.9</v>
      </c>
      <c r="AB257" s="39"/>
      <c r="AC257" s="6" t="s">
        <v>219</v>
      </c>
      <c r="AD257" s="53">
        <f>ABS(AD242)/ABS(AD249)</f>
        <v>0.9</v>
      </c>
      <c r="AF257" s="39"/>
      <c r="AG257" s="6" t="s">
        <v>219</v>
      </c>
      <c r="AH257" s="53">
        <f>ABS(AH242)/ABS(AH249)</f>
        <v>1.214285714</v>
      </c>
      <c r="AJ257" s="39"/>
    </row>
    <row r="258">
      <c r="A258" s="6" t="s">
        <v>220</v>
      </c>
      <c r="B258" s="53">
        <f>ABS(B248)/ABS(B249)</f>
        <v>0.9</v>
      </c>
      <c r="D258" s="39"/>
      <c r="E258" s="6" t="s">
        <v>220</v>
      </c>
      <c r="F258" s="53">
        <f>ABS(F248)/ABS(F249)</f>
        <v>0.9</v>
      </c>
      <c r="H258" s="39"/>
      <c r="I258" s="6" t="s">
        <v>220</v>
      </c>
      <c r="J258" s="53">
        <f>ABS(J248)/ABS(J249)</f>
        <v>0.9</v>
      </c>
      <c r="L258" s="39"/>
      <c r="M258" s="6" t="s">
        <v>220</v>
      </c>
      <c r="N258" s="53">
        <f>ABS(N248)/ABS(N249)</f>
        <v>0.9</v>
      </c>
      <c r="P258" s="39"/>
      <c r="Q258" s="6" t="s">
        <v>220</v>
      </c>
      <c r="R258" s="53">
        <f>ABS(R248)/ABS(R249)</f>
        <v>0.9</v>
      </c>
      <c r="T258" s="39"/>
      <c r="U258" s="6" t="s">
        <v>220</v>
      </c>
      <c r="V258" s="53">
        <f>ABS(V248)/ABS(V249)</f>
        <v>0.9</v>
      </c>
      <c r="X258" s="39"/>
      <c r="Y258" s="6" t="s">
        <v>220</v>
      </c>
      <c r="Z258" s="53">
        <f>ABS(Z248)/ABS(Z249)</f>
        <v>0.9</v>
      </c>
      <c r="AB258" s="39"/>
      <c r="AC258" s="6" t="s">
        <v>220</v>
      </c>
      <c r="AD258" s="53">
        <f>ABS(AD248)/ABS(AD249)</f>
        <v>0.9</v>
      </c>
      <c r="AF258" s="39"/>
      <c r="AG258" s="6" t="s">
        <v>220</v>
      </c>
      <c r="AH258" s="53">
        <f>ABS(AH248)/ABS(AH249)</f>
        <v>1.214285714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0.3076923077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0.3076923077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0.5294117647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0.4705882353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0.8888888889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492.3</v>
      </c>
      <c r="D269" s="39"/>
      <c r="E269" s="43" t="s">
        <v>197</v>
      </c>
      <c r="F269" s="44">
        <f> AVERAGE(F71:F99)</f>
        <v>469.2</v>
      </c>
      <c r="H269" s="39"/>
      <c r="I269" s="43" t="s">
        <v>197</v>
      </c>
      <c r="J269" s="44">
        <f> AVERAGE(J71:J99)</f>
        <v>508.4166667</v>
      </c>
      <c r="L269" s="39"/>
      <c r="M269" s="43" t="s">
        <v>197</v>
      </c>
      <c r="N269" s="44">
        <f> AVERAGE(N71:N99)</f>
        <v>645.1</v>
      </c>
      <c r="P269" s="39"/>
      <c r="Q269" s="43" t="s">
        <v>197</v>
      </c>
      <c r="R269" s="44">
        <f> AVERAGE(R71:R99)</f>
        <v>653.1</v>
      </c>
      <c r="T269" s="39"/>
      <c r="U269" s="43" t="s">
        <v>197</v>
      </c>
      <c r="V269" s="44">
        <f> AVERAGE(V71:V99)</f>
        <v>424.1</v>
      </c>
      <c r="X269" s="39"/>
      <c r="Y269" s="43" t="s">
        <v>197</v>
      </c>
      <c r="Z269" s="44">
        <f> AVERAGE(Z71:Z99)</f>
        <v>362.9</v>
      </c>
      <c r="AB269" s="39"/>
      <c r="AC269" s="43" t="s">
        <v>197</v>
      </c>
      <c r="AD269" s="44">
        <f> AVERAGE(AD71:AD99)</f>
        <v>553.1</v>
      </c>
      <c r="AF269" s="39"/>
      <c r="AG269" s="43" t="s">
        <v>197</v>
      </c>
      <c r="AH269" s="44">
        <f> AVERAGE(AH71:AH99)</f>
        <v>683.4</v>
      </c>
      <c r="AJ269" s="39"/>
    </row>
    <row r="270">
      <c r="A270" s="45" t="s">
        <v>198</v>
      </c>
      <c r="B270" s="46">
        <f>STDEV(B71:B99)</f>
        <v>475.8139342</v>
      </c>
      <c r="D270" s="39"/>
      <c r="E270" s="45" t="s">
        <v>198</v>
      </c>
      <c r="F270" s="46">
        <f>STDEV(F71:F99)</f>
        <v>575.9065896</v>
      </c>
      <c r="H270" s="39"/>
      <c r="I270" s="45" t="s">
        <v>198</v>
      </c>
      <c r="J270" s="46">
        <f>STDEV(J71:J99)</f>
        <v>496.9892002</v>
      </c>
      <c r="L270" s="39"/>
      <c r="M270" s="45" t="s">
        <v>198</v>
      </c>
      <c r="N270" s="46">
        <f>STDEV(N71:N99)</f>
        <v>790.3724087</v>
      </c>
      <c r="P270" s="39"/>
      <c r="Q270" s="45" t="s">
        <v>198</v>
      </c>
      <c r="R270" s="46">
        <f>STDEV(R71:R99)</f>
        <v>790.8610568</v>
      </c>
      <c r="T270" s="39"/>
      <c r="U270" s="45" t="s">
        <v>198</v>
      </c>
      <c r="V270" s="46">
        <f>STDEV(V71:V99)</f>
        <v>431.7811817</v>
      </c>
      <c r="X270" s="39"/>
      <c r="Y270" s="45" t="s">
        <v>198</v>
      </c>
      <c r="Z270" s="46">
        <f>STDEV(Z71:Z99)</f>
        <v>287.8604793</v>
      </c>
      <c r="AB270" s="39"/>
      <c r="AC270" s="45" t="s">
        <v>198</v>
      </c>
      <c r="AD270" s="46">
        <f>STDEV(AD71:AD99)</f>
        <v>568.1592989</v>
      </c>
      <c r="AF270" s="39"/>
      <c r="AG270" s="45" t="s">
        <v>198</v>
      </c>
      <c r="AH270" s="46">
        <f>STDEV(AH71:AH99)</f>
        <v>649.1283386</v>
      </c>
      <c r="AJ270" s="39"/>
    </row>
    <row r="271">
      <c r="A271" s="47" t="s">
        <v>199</v>
      </c>
      <c r="B271" s="46">
        <f>MEDIAN(B71:B99)</f>
        <v>313</v>
      </c>
      <c r="D271" s="39"/>
      <c r="E271" s="47" t="s">
        <v>199</v>
      </c>
      <c r="F271" s="46">
        <f>MEDIAN(F71:F99)</f>
        <v>227.5</v>
      </c>
      <c r="H271" s="39"/>
      <c r="I271" s="47" t="s">
        <v>199</v>
      </c>
      <c r="J271" s="46">
        <f>MEDIAN(J71:J99)</f>
        <v>331</v>
      </c>
      <c r="L271" s="39"/>
      <c r="M271" s="47" t="s">
        <v>199</v>
      </c>
      <c r="N271" s="46">
        <f>MEDIAN(N71:N99)</f>
        <v>314.5</v>
      </c>
      <c r="P271" s="39"/>
      <c r="Q271" s="47" t="s">
        <v>199</v>
      </c>
      <c r="R271" s="46">
        <f>MEDIAN(R71:R99)</f>
        <v>331</v>
      </c>
      <c r="T271" s="39"/>
      <c r="U271" s="47" t="s">
        <v>199</v>
      </c>
      <c r="V271" s="46">
        <f>MEDIAN(V71:V99)</f>
        <v>249</v>
      </c>
      <c r="X271" s="39"/>
      <c r="Y271" s="47" t="s">
        <v>199</v>
      </c>
      <c r="Z271" s="46">
        <f>MEDIAN(Z71:Z99)</f>
        <v>270</v>
      </c>
      <c r="AB271" s="39"/>
      <c r="AC271" s="47" t="s">
        <v>199</v>
      </c>
      <c r="AD271" s="46">
        <f>MEDIAN(AD71:AD99)</f>
        <v>309</v>
      </c>
      <c r="AF271" s="39"/>
      <c r="AG271" s="47" t="s">
        <v>199</v>
      </c>
      <c r="AH271" s="46">
        <f>MEDIAN(AH71:AH99)</f>
        <v>471.5</v>
      </c>
      <c r="AJ271" s="39"/>
    </row>
    <row r="272">
      <c r="A272" s="47" t="s">
        <v>200</v>
      </c>
      <c r="B272" s="46">
        <f>min(B71:B99)</f>
        <v>54</v>
      </c>
      <c r="D272" s="39"/>
      <c r="E272" s="47" t="s">
        <v>200</v>
      </c>
      <c r="F272" s="46">
        <f>min(F71:F99)</f>
        <v>107</v>
      </c>
      <c r="H272" s="39"/>
      <c r="I272" s="47" t="s">
        <v>200</v>
      </c>
      <c r="J272" s="46">
        <f>min(J71:J99)</f>
        <v>58</v>
      </c>
      <c r="L272" s="39"/>
      <c r="M272" s="47" t="s">
        <v>200</v>
      </c>
      <c r="N272" s="46">
        <f>min(N71:N99)</f>
        <v>220</v>
      </c>
      <c r="P272" s="39"/>
      <c r="Q272" s="47" t="s">
        <v>200</v>
      </c>
      <c r="R272" s="46">
        <f>min(R71:R99)</f>
        <v>135</v>
      </c>
      <c r="T272" s="39"/>
      <c r="U272" s="47" t="s">
        <v>200</v>
      </c>
      <c r="V272" s="46">
        <f>min(V71:V99)</f>
        <v>92</v>
      </c>
      <c r="X272" s="39"/>
      <c r="Y272" s="47" t="s">
        <v>200</v>
      </c>
      <c r="Z272" s="46">
        <f>min(Z71:Z99)</f>
        <v>111</v>
      </c>
      <c r="AB272" s="39"/>
      <c r="AC272" s="47" t="s">
        <v>200</v>
      </c>
      <c r="AD272" s="46">
        <f>min(AD71:AD99)</f>
        <v>194</v>
      </c>
      <c r="AF272" s="39"/>
      <c r="AG272" s="47" t="s">
        <v>200</v>
      </c>
      <c r="AH272" s="46">
        <f>min(AH71:AH99)</f>
        <v>173</v>
      </c>
      <c r="AJ272" s="39"/>
    </row>
    <row r="273">
      <c r="A273" s="47" t="s">
        <v>201</v>
      </c>
      <c r="B273" s="46">
        <f>max(B71:B99)</f>
        <v>1494</v>
      </c>
      <c r="D273" s="39"/>
      <c r="E273" s="47" t="s">
        <v>201</v>
      </c>
      <c r="F273" s="46">
        <f>max(F71:F99)</f>
        <v>1718</v>
      </c>
      <c r="H273" s="39"/>
      <c r="I273" s="47" t="s">
        <v>201</v>
      </c>
      <c r="J273" s="46">
        <f>max(J71:J99)</f>
        <v>1815</v>
      </c>
      <c r="L273" s="39"/>
      <c r="M273" s="47" t="s">
        <v>201</v>
      </c>
      <c r="N273" s="46">
        <f>max(N71:N99)</f>
        <v>2683</v>
      </c>
      <c r="P273" s="39"/>
      <c r="Q273" s="47" t="s">
        <v>201</v>
      </c>
      <c r="R273" s="46">
        <f>max(R71:R99)</f>
        <v>2471</v>
      </c>
      <c r="T273" s="39"/>
      <c r="U273" s="47" t="s">
        <v>201</v>
      </c>
      <c r="V273" s="46">
        <f>max(V71:V99)</f>
        <v>1344</v>
      </c>
      <c r="X273" s="39"/>
      <c r="Y273" s="47" t="s">
        <v>201</v>
      </c>
      <c r="Z273" s="46">
        <f>max(Z71:Z99)</f>
        <v>967</v>
      </c>
      <c r="AB273" s="39"/>
      <c r="AC273" s="47" t="s">
        <v>201</v>
      </c>
      <c r="AD273" s="46">
        <f>max(AD71:AD99)</f>
        <v>1756</v>
      </c>
      <c r="AF273" s="39"/>
      <c r="AG273" s="47" t="s">
        <v>201</v>
      </c>
      <c r="AH273" s="46">
        <f>max(AH71:AH99)</f>
        <v>2117</v>
      </c>
      <c r="AJ273" s="39"/>
    </row>
    <row r="274">
      <c r="A274" s="47" t="s">
        <v>202</v>
      </c>
      <c r="B274" s="46">
        <f>sum(B71:B99)/1000</f>
        <v>4.923</v>
      </c>
      <c r="D274" s="39"/>
      <c r="E274" s="47" t="s">
        <v>202</v>
      </c>
      <c r="F274" s="46">
        <f>sum(F71:F99)/1000</f>
        <v>4.692</v>
      </c>
      <c r="H274" s="39"/>
      <c r="I274" s="47" t="s">
        <v>202</v>
      </c>
      <c r="J274" s="46">
        <f>sum(J71:J99)/1000</f>
        <v>6.101</v>
      </c>
      <c r="L274" s="39"/>
      <c r="M274" s="47" t="s">
        <v>202</v>
      </c>
      <c r="N274" s="46">
        <f>sum(N71:N99)/1000</f>
        <v>6.451</v>
      </c>
      <c r="P274" s="39"/>
      <c r="Q274" s="47" t="s">
        <v>202</v>
      </c>
      <c r="R274" s="46">
        <f>sum(R71:R99)/1000</f>
        <v>6.531</v>
      </c>
      <c r="T274" s="39"/>
      <c r="U274" s="47" t="s">
        <v>202</v>
      </c>
      <c r="V274" s="46">
        <f>sum(V71:V99)/1000</f>
        <v>4.241</v>
      </c>
      <c r="X274" s="39"/>
      <c r="Y274" s="47" t="s">
        <v>202</v>
      </c>
      <c r="Z274" s="46">
        <f>sum(Z71:Z99)/1000</f>
        <v>3.629</v>
      </c>
      <c r="AB274" s="39"/>
      <c r="AC274" s="47" t="s">
        <v>202</v>
      </c>
      <c r="AD274" s="46">
        <f>sum(AD71:AD99)/1000</f>
        <v>5.531</v>
      </c>
      <c r="AF274" s="39"/>
      <c r="AG274" s="47" t="s">
        <v>202</v>
      </c>
      <c r="AH274" s="46">
        <f>sum(AH71:AH99)/1000</f>
        <v>6.834</v>
      </c>
      <c r="AJ274" s="39"/>
    </row>
    <row r="275">
      <c r="A275" s="47" t="s">
        <v>203</v>
      </c>
      <c r="B275" s="46">
        <f>COUNTA(B71:B80)+1</f>
        <v>11</v>
      </c>
      <c r="D275" s="39"/>
      <c r="E275" s="47" t="s">
        <v>203</v>
      </c>
      <c r="F275" s="46">
        <f>COUNTA(F71:F80)+1</f>
        <v>11</v>
      </c>
      <c r="H275" s="39"/>
      <c r="I275" s="47" t="s">
        <v>203</v>
      </c>
      <c r="J275" s="46">
        <f>COUNTA(J71:J99)+1</f>
        <v>13</v>
      </c>
      <c r="L275" s="39"/>
      <c r="M275" s="47" t="s">
        <v>203</v>
      </c>
      <c r="N275" s="46">
        <f>COUNTA(N71:N80)+1</f>
        <v>11</v>
      </c>
      <c r="P275" s="39"/>
      <c r="Q275" s="47" t="s">
        <v>203</v>
      </c>
      <c r="R275" s="46">
        <f>COUNTA(R71:R80)+1</f>
        <v>11</v>
      </c>
      <c r="T275" s="39"/>
      <c r="U275" s="47" t="s">
        <v>203</v>
      </c>
      <c r="V275" s="46">
        <f>COUNTA(V71:V80)+1</f>
        <v>11</v>
      </c>
      <c r="X275" s="39"/>
      <c r="Y275" s="47" t="s">
        <v>203</v>
      </c>
      <c r="Z275" s="46">
        <f>COUNTA(Z71:Z80)+1</f>
        <v>11</v>
      </c>
      <c r="AB275" s="39"/>
      <c r="AC275" s="47" t="s">
        <v>203</v>
      </c>
      <c r="AD275" s="46">
        <f>COUNTA(AD71:AD80)+1</f>
        <v>11</v>
      </c>
      <c r="AF275" s="39"/>
      <c r="AG275" s="47" t="s">
        <v>203</v>
      </c>
      <c r="AH275" s="46">
        <f>COUNTA(AH71:AH80)+1</f>
        <v>11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11</v>
      </c>
      <c r="H276" s="39"/>
      <c r="I276" s="47" t="s">
        <v>204</v>
      </c>
      <c r="J276" s="49">
        <f>J278+J277+J279+J280</f>
        <v>13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11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11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0</v>
      </c>
      <c r="G277" s="42"/>
      <c r="H277" s="42"/>
      <c r="I277" s="47" t="s">
        <v>205</v>
      </c>
      <c r="J277" s="50">
        <f>(J275-11)/2</f>
        <v>1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0</v>
      </c>
      <c r="AA277" s="42"/>
      <c r="AB277" s="42"/>
      <c r="AC277" s="47" t="s">
        <v>205</v>
      </c>
      <c r="AD277" s="50">
        <f>(AD275-11)/2</f>
        <v>0</v>
      </c>
      <c r="AE277" s="74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1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60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12</v>
      </c>
      <c r="H282" s="39"/>
      <c r="I282" s="43" t="s">
        <v>210</v>
      </c>
      <c r="J282" s="53">
        <f>J276+J281</f>
        <v>14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12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12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11</v>
      </c>
      <c r="H283" s="39"/>
      <c r="I283" s="43" t="s">
        <v>211</v>
      </c>
      <c r="J283" s="53">
        <f>J275-J277</f>
        <v>12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11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0.4062563478</v>
      </c>
      <c r="D284" s="39"/>
      <c r="E284" s="54" t="s">
        <v>212</v>
      </c>
      <c r="F284" s="53">
        <f>((ABS(F283)-1)/F274)*1/5</f>
        <v>0.4262574595</v>
      </c>
      <c r="H284" s="39"/>
      <c r="I284" s="54" t="s">
        <v>212</v>
      </c>
      <c r="J284" s="53">
        <f>((ABS(J283)-1)/J274)*1/5</f>
        <v>0.3605966235</v>
      </c>
      <c r="L284" s="39"/>
      <c r="M284" s="54" t="s">
        <v>212</v>
      </c>
      <c r="N284" s="53">
        <f>((ABS(N283)-1)/N274)*1/5</f>
        <v>0.3100294528</v>
      </c>
      <c r="P284" s="39"/>
      <c r="Q284" s="54" t="s">
        <v>212</v>
      </c>
      <c r="R284" s="53">
        <f>((ABS(R283)-1)/R274)*1/5</f>
        <v>0.3062318175</v>
      </c>
      <c r="T284" s="39"/>
      <c r="U284" s="54" t="s">
        <v>212</v>
      </c>
      <c r="V284" s="53">
        <f>((ABS(V283)-1)/V274)*1/5</f>
        <v>0.4715868899</v>
      </c>
      <c r="X284" s="39"/>
      <c r="Y284" s="54" t="s">
        <v>212</v>
      </c>
      <c r="Z284" s="53">
        <f>((ABS(Z283)-1)/Z274)*1/5</f>
        <v>0.5511160099</v>
      </c>
      <c r="AB284" s="39"/>
      <c r="AC284" s="54" t="s">
        <v>212</v>
      </c>
      <c r="AD284" s="53">
        <f>((ABS(AD283)-1)/AD274)*1/5</f>
        <v>0.3615982643</v>
      </c>
      <c r="AF284" s="39"/>
      <c r="AG284" s="54" t="s">
        <v>212</v>
      </c>
      <c r="AH284" s="53">
        <f>((ABS(AH283)-1)/AH274)*1/5</f>
        <v>0.2926543752</v>
      </c>
      <c r="AJ284" s="39"/>
    </row>
    <row r="285">
      <c r="A285" s="54" t="s">
        <v>213</v>
      </c>
      <c r="B285" s="53">
        <f>((ABS(B283)-1)/B274)*1/5*60</f>
        <v>24.37538087</v>
      </c>
      <c r="D285" s="39"/>
      <c r="E285" s="54" t="s">
        <v>213</v>
      </c>
      <c r="F285" s="53">
        <f>((ABS(F283)-1)/F274)*1/5*60</f>
        <v>25.57544757</v>
      </c>
      <c r="H285" s="39"/>
      <c r="I285" s="54" t="s">
        <v>213</v>
      </c>
      <c r="J285" s="53">
        <f>((ABS(J283)-1)/J274)*1/5*60</f>
        <v>21.63579741</v>
      </c>
      <c r="L285" s="39"/>
      <c r="M285" s="54" t="s">
        <v>213</v>
      </c>
      <c r="N285" s="53">
        <f>((ABS(N283)-1)/N274)*1/5*60</f>
        <v>18.60176717</v>
      </c>
      <c r="P285" s="39"/>
      <c r="Q285" s="54" t="s">
        <v>213</v>
      </c>
      <c r="R285" s="53">
        <f>((ABS(R283)-1)/R274)*1/5*60</f>
        <v>18.37390905</v>
      </c>
      <c r="T285" s="39"/>
      <c r="U285" s="54" t="s">
        <v>213</v>
      </c>
      <c r="V285" s="53">
        <f>((ABS(V283)-1)/V274)*1/5*60</f>
        <v>28.29521339</v>
      </c>
      <c r="X285" s="39"/>
      <c r="Y285" s="54" t="s">
        <v>213</v>
      </c>
      <c r="Z285" s="53">
        <f>((ABS(Z283)-1)/Z274)*1/5*60</f>
        <v>33.0669606</v>
      </c>
      <c r="AB285" s="39"/>
      <c r="AC285" s="54" t="s">
        <v>213</v>
      </c>
      <c r="AD285" s="53">
        <f>((ABS(AD283)-1)/AD274)*1/5*60</f>
        <v>21.69589586</v>
      </c>
      <c r="AF285" s="39"/>
      <c r="AG285" s="54" t="s">
        <v>213</v>
      </c>
      <c r="AH285" s="53">
        <f>((ABS(AH283)-1)/AH274)*1/5*60</f>
        <v>17.55926251</v>
      </c>
      <c r="AJ285" s="39"/>
    </row>
    <row r="286">
      <c r="A286" s="54" t="s">
        <v>214</v>
      </c>
      <c r="B286" s="53">
        <f>B284*(1-B295)</f>
        <v>0.4062563478</v>
      </c>
      <c r="D286" s="39"/>
      <c r="E286" s="54" t="s">
        <v>214</v>
      </c>
      <c r="F286" s="53">
        <f>F284*(1-F295)</f>
        <v>0.4262574595</v>
      </c>
      <c r="H286" s="39"/>
      <c r="I286" s="54" t="s">
        <v>214</v>
      </c>
      <c r="J286" s="53">
        <f>J284*(1-J295)</f>
        <v>0.3605966235</v>
      </c>
      <c r="L286" s="39"/>
      <c r="M286" s="54" t="s">
        <v>214</v>
      </c>
      <c r="N286" s="53">
        <f>N284*(1-N295)</f>
        <v>0.3100294528</v>
      </c>
      <c r="P286" s="39"/>
      <c r="Q286" s="54" t="s">
        <v>214</v>
      </c>
      <c r="R286" s="53">
        <f>R284*(1-R295)</f>
        <v>0.3062318175</v>
      </c>
      <c r="T286" s="39"/>
      <c r="U286" s="54" t="s">
        <v>214</v>
      </c>
      <c r="V286" s="53">
        <f>V284*(1-V295)</f>
        <v>0.4715868899</v>
      </c>
      <c r="X286" s="39"/>
      <c r="Y286" s="54" t="s">
        <v>214</v>
      </c>
      <c r="Z286" s="53">
        <f>Z284*(1-Z295)</f>
        <v>0.5511160099</v>
      </c>
      <c r="AB286" s="39"/>
      <c r="AC286" s="54" t="s">
        <v>214</v>
      </c>
      <c r="AD286" s="53">
        <f>AD284*(1-AD295)</f>
        <v>0.3615982643</v>
      </c>
      <c r="AF286" s="39"/>
      <c r="AG286" s="54" t="s">
        <v>214</v>
      </c>
      <c r="AH286" s="53">
        <f>AH284*(1-AH295)</f>
        <v>0.2926543752</v>
      </c>
      <c r="AJ286" s="39"/>
    </row>
    <row r="287">
      <c r="A287" s="54" t="s">
        <v>215</v>
      </c>
      <c r="B287" s="53">
        <f>B285*(1-B295)</f>
        <v>24.37538087</v>
      </c>
      <c r="D287" s="39"/>
      <c r="E287" s="54" t="s">
        <v>215</v>
      </c>
      <c r="F287" s="53">
        <f>F285*(1-F295)</f>
        <v>25.57544757</v>
      </c>
      <c r="H287" s="39"/>
      <c r="I287" s="54" t="s">
        <v>215</v>
      </c>
      <c r="J287" s="53">
        <f>J285*(1-J295)</f>
        <v>21.63579741</v>
      </c>
      <c r="L287" s="39"/>
      <c r="M287" s="54" t="s">
        <v>215</v>
      </c>
      <c r="N287" s="53">
        <f>N285*(1-N295)</f>
        <v>18.60176717</v>
      </c>
      <c r="P287" s="39"/>
      <c r="Q287" s="54" t="s">
        <v>215</v>
      </c>
      <c r="R287" s="53">
        <f>R285*(1-R295)</f>
        <v>18.37390905</v>
      </c>
      <c r="T287" s="39"/>
      <c r="U287" s="54" t="s">
        <v>215</v>
      </c>
      <c r="V287" s="53">
        <f>V285*(1-V295)</f>
        <v>28.29521339</v>
      </c>
      <c r="X287" s="39"/>
      <c r="Y287" s="54" t="s">
        <v>215</v>
      </c>
      <c r="Z287" s="53">
        <f>Z285*(1-Z295)</f>
        <v>33.0669606</v>
      </c>
      <c r="AB287" s="39"/>
      <c r="AC287" s="54" t="s">
        <v>215</v>
      </c>
      <c r="AD287" s="53">
        <f>AD285*(1-AD295)</f>
        <v>21.69589586</v>
      </c>
      <c r="AF287" s="39"/>
      <c r="AG287" s="54" t="s">
        <v>215</v>
      </c>
      <c r="AH287" s="53">
        <f>AH285*(1-AH295)</f>
        <v>17.55926251</v>
      </c>
      <c r="AJ287" s="39"/>
    </row>
    <row r="288">
      <c r="A288" s="54" t="s">
        <v>216</v>
      </c>
      <c r="B288" s="53">
        <f>(ABS(B283)-1)/B274</f>
        <v>2.031281739</v>
      </c>
      <c r="D288" s="39"/>
      <c r="E288" s="54" t="s">
        <v>216</v>
      </c>
      <c r="F288" s="53">
        <f>(ABS(F283)-1)/F274</f>
        <v>2.131287298</v>
      </c>
      <c r="H288" s="39"/>
      <c r="I288" s="54" t="s">
        <v>216</v>
      </c>
      <c r="J288" s="53">
        <f>(ABS(J283)-1)/J274</f>
        <v>1.802983118</v>
      </c>
      <c r="L288" s="39"/>
      <c r="M288" s="54" t="s">
        <v>216</v>
      </c>
      <c r="N288" s="53">
        <f>(ABS(N283)-1)/N274</f>
        <v>1.550147264</v>
      </c>
      <c r="P288" s="39"/>
      <c r="Q288" s="54" t="s">
        <v>216</v>
      </c>
      <c r="R288" s="53">
        <f>(ABS(R283)-1)/R274</f>
        <v>1.531159087</v>
      </c>
      <c r="T288" s="39"/>
      <c r="U288" s="54" t="s">
        <v>216</v>
      </c>
      <c r="V288" s="53">
        <f>(ABS(V283)-1)/V274</f>
        <v>2.357934449</v>
      </c>
      <c r="X288" s="39"/>
      <c r="Y288" s="54" t="s">
        <v>216</v>
      </c>
      <c r="Z288" s="53">
        <f>(ABS(Z283)-1)/Z274</f>
        <v>2.75558005</v>
      </c>
      <c r="AB288" s="39"/>
      <c r="AC288" s="54" t="s">
        <v>216</v>
      </c>
      <c r="AD288" s="53">
        <f>(ABS(AD283)-1)/AD274</f>
        <v>1.807991322</v>
      </c>
      <c r="AF288" s="39"/>
      <c r="AG288" s="54" t="s">
        <v>216</v>
      </c>
      <c r="AH288" s="53">
        <f>(ABS(AH283)-1)/AH274</f>
        <v>1.463271876</v>
      </c>
      <c r="AJ288" s="39"/>
    </row>
    <row r="289">
      <c r="A289" s="54" t="s">
        <v>217</v>
      </c>
      <c r="B289" s="53">
        <f>(ABS(B276)-1)/B274</f>
        <v>2.031281739</v>
      </c>
      <c r="D289" s="39"/>
      <c r="E289" s="54" t="s">
        <v>217</v>
      </c>
      <c r="F289" s="53">
        <f>(ABS(F276)-1)/F274</f>
        <v>2.131287298</v>
      </c>
      <c r="H289" s="39"/>
      <c r="I289" s="54" t="s">
        <v>217</v>
      </c>
      <c r="J289" s="53">
        <f>(ABS(J276)-1)/J274</f>
        <v>1.966890674</v>
      </c>
      <c r="L289" s="39"/>
      <c r="M289" s="54" t="s">
        <v>217</v>
      </c>
      <c r="N289" s="53">
        <f>(ABS(N276)-1)/N274</f>
        <v>1.550147264</v>
      </c>
      <c r="P289" s="39"/>
      <c r="Q289" s="54" t="s">
        <v>217</v>
      </c>
      <c r="R289" s="53">
        <f>(ABS(R276)-1)/R274</f>
        <v>1.531159087</v>
      </c>
      <c r="T289" s="39"/>
      <c r="U289" s="54" t="s">
        <v>217</v>
      </c>
      <c r="V289" s="53">
        <f>(ABS(V276)-1)/V274</f>
        <v>2.357934449</v>
      </c>
      <c r="X289" s="39"/>
      <c r="Y289" s="54" t="s">
        <v>217</v>
      </c>
      <c r="Z289" s="53">
        <f>(ABS(Z276)-1)/Z274</f>
        <v>2.75558005</v>
      </c>
      <c r="AB289" s="39"/>
      <c r="AC289" s="54" t="s">
        <v>217</v>
      </c>
      <c r="AD289" s="53">
        <f>(ABS(AD276)-1)/AD274</f>
        <v>1.807991322</v>
      </c>
      <c r="AF289" s="39"/>
      <c r="AG289" s="54" t="s">
        <v>217</v>
      </c>
      <c r="AH289" s="53">
        <f>(ABS(AH276)-1)/AH274</f>
        <v>1.463271876</v>
      </c>
      <c r="AJ289" s="39"/>
    </row>
    <row r="290">
      <c r="A290" s="6" t="s">
        <v>218</v>
      </c>
      <c r="B290" s="53">
        <f>(ABS(B282)-1)/B274</f>
        <v>2.234409913</v>
      </c>
      <c r="D290" s="39"/>
      <c r="E290" s="6" t="s">
        <v>218</v>
      </c>
      <c r="F290" s="53">
        <f>(ABS(F282)-1)/F274</f>
        <v>2.344416027</v>
      </c>
      <c r="H290" s="39"/>
      <c r="I290" s="6" t="s">
        <v>218</v>
      </c>
      <c r="J290" s="53">
        <f>(ABS(J282)-1)/J274</f>
        <v>2.13079823</v>
      </c>
      <c r="L290" s="39"/>
      <c r="M290" s="6" t="s">
        <v>218</v>
      </c>
      <c r="N290" s="53">
        <f>(ABS(N282)-1)/N274</f>
        <v>1.70516199</v>
      </c>
      <c r="P290" s="39"/>
      <c r="Q290" s="6" t="s">
        <v>218</v>
      </c>
      <c r="R290" s="53">
        <f>(ABS(R282)-1)/R274</f>
        <v>1.684274996</v>
      </c>
      <c r="T290" s="39"/>
      <c r="U290" s="6" t="s">
        <v>218</v>
      </c>
      <c r="V290" s="53">
        <f>(ABS(V282)-1)/V274</f>
        <v>2.593727894</v>
      </c>
      <c r="X290" s="39"/>
      <c r="Y290" s="6" t="s">
        <v>218</v>
      </c>
      <c r="Z290" s="53">
        <f>(ABS(Z282)-1)/Z274</f>
        <v>3.031138055</v>
      </c>
      <c r="AB290" s="39"/>
      <c r="AC290" s="6" t="s">
        <v>218</v>
      </c>
      <c r="AD290" s="53">
        <f>(ABS(AD282)-1)/AD274</f>
        <v>1.988790454</v>
      </c>
      <c r="AF290" s="39"/>
      <c r="AG290" s="6" t="s">
        <v>218</v>
      </c>
      <c r="AH290" s="53">
        <f>(ABS(AH282)-1)/AH274</f>
        <v>1.609599064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</v>
      </c>
      <c r="H291" s="39"/>
      <c r="I291" s="6" t="s">
        <v>219</v>
      </c>
      <c r="J291" s="53">
        <f>ABS(J276)/ABS(J283)</f>
        <v>1.083333333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1.090909091</v>
      </c>
      <c r="H292" s="39"/>
      <c r="I292" s="6" t="s">
        <v>220</v>
      </c>
      <c r="J292" s="53">
        <f>ABS(J282)/ABS(J283)</f>
        <v>1.166666667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1.090909091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1.090909091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0.08333333333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</v>
      </c>
      <c r="H296" s="39"/>
      <c r="I296" s="54" t="s">
        <v>224</v>
      </c>
      <c r="J296" s="53">
        <f>(J279+J280)/(J278+J279+J280)</f>
        <v>0.08333333333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>
        <f>ABS(J279)/ABS(J277)</f>
        <v>1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 t="str">
        <f>F279/(F279+F280)</f>
        <v>#DIV/0!</v>
      </c>
      <c r="H298" s="39"/>
      <c r="I298" s="54" t="s">
        <v>226</v>
      </c>
      <c r="J298" s="55">
        <f>J279/(J279+J280)</f>
        <v>1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 t="str">
        <f>Z279/(Z279+Z280)</f>
        <v>#DIV/0!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 t="str">
        <f>AH279/(AH279+AH280)</f>
        <v>#DIV/0!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1</v>
      </c>
      <c r="H299" s="39"/>
      <c r="I299" s="54" t="s">
        <v>227</v>
      </c>
      <c r="J299" s="53">
        <f>J278/(J277+J278+J279+J280)</f>
        <v>0.8461538462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1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1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</v>
      </c>
      <c r="H300" s="39"/>
      <c r="I300" s="54" t="s">
        <v>228</v>
      </c>
      <c r="J300" s="53">
        <f>(J280+J279+J277)/(J278+J280+J279+J277)</f>
        <v>0.1538461538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0.1818181818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  <row r="1005">
      <c r="D1005" s="39"/>
      <c r="H1005" s="39"/>
      <c r="L1005" s="39"/>
      <c r="P1005" s="39"/>
      <c r="T1005" s="39"/>
      <c r="X1005" s="39"/>
      <c r="AB1005" s="39"/>
      <c r="AF1005" s="39"/>
      <c r="AJ1005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  <c r="E1" s="3" t="s">
        <v>10</v>
      </c>
      <c r="H1" s="4"/>
      <c r="I1" s="3" t="s">
        <v>11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0" t="s">
        <v>22</v>
      </c>
      <c r="B3" s="11">
        <v>1312.0</v>
      </c>
      <c r="C3" s="12" t="s">
        <v>23</v>
      </c>
      <c r="D3" s="11">
        <v>1.629968584396E12</v>
      </c>
      <c r="E3" s="13" t="s">
        <v>24</v>
      </c>
      <c r="F3" s="11">
        <v>1068.0</v>
      </c>
      <c r="G3" s="12" t="s">
        <v>25</v>
      </c>
      <c r="H3" s="11">
        <v>1.629969430665E12</v>
      </c>
      <c r="I3" s="14" t="s">
        <v>24</v>
      </c>
      <c r="J3" s="15">
        <v>1323.0</v>
      </c>
      <c r="K3" s="16" t="s">
        <v>26</v>
      </c>
      <c r="L3" s="17">
        <v>1.629969848321E12</v>
      </c>
      <c r="M3" s="14" t="s">
        <v>24</v>
      </c>
      <c r="N3" s="15">
        <v>1267.0</v>
      </c>
      <c r="O3" s="16" t="s">
        <v>27</v>
      </c>
      <c r="P3" s="17">
        <v>1.629975747243E12</v>
      </c>
      <c r="Q3" s="13" t="s">
        <v>24</v>
      </c>
      <c r="R3" s="11">
        <v>1587.0</v>
      </c>
      <c r="S3" s="12" t="s">
        <v>28</v>
      </c>
      <c r="T3" s="11">
        <v>1.629976340448E12</v>
      </c>
      <c r="U3" s="13" t="s">
        <v>22</v>
      </c>
      <c r="V3" s="11">
        <v>1392.0</v>
      </c>
      <c r="W3" s="12" t="s">
        <v>29</v>
      </c>
      <c r="X3" s="11">
        <v>1.629976766473E12</v>
      </c>
      <c r="Y3" s="13" t="s">
        <v>24</v>
      </c>
      <c r="Z3" s="11">
        <v>1392.0</v>
      </c>
      <c r="AA3" s="12" t="s">
        <v>30</v>
      </c>
      <c r="AB3" s="11">
        <v>1.629981929977E12</v>
      </c>
      <c r="AC3" s="13" t="s">
        <v>24</v>
      </c>
      <c r="AD3" s="11">
        <v>1436.0</v>
      </c>
      <c r="AE3" s="12" t="s">
        <v>31</v>
      </c>
      <c r="AF3" s="11">
        <v>1.62998235753E12</v>
      </c>
      <c r="AG3" s="13" t="s">
        <v>24</v>
      </c>
      <c r="AH3" s="11">
        <v>1492.0</v>
      </c>
      <c r="AI3" s="12" t="s">
        <v>32</v>
      </c>
      <c r="AJ3" s="11">
        <v>1.629982818039E12</v>
      </c>
    </row>
    <row r="4">
      <c r="A4" s="18" t="s">
        <v>24</v>
      </c>
      <c r="B4" s="11">
        <v>95.0</v>
      </c>
      <c r="C4" s="12" t="s">
        <v>23</v>
      </c>
      <c r="D4" s="11">
        <v>1.629968584535E12</v>
      </c>
      <c r="E4" s="13" t="s">
        <v>24</v>
      </c>
      <c r="F4" s="11">
        <v>85.0</v>
      </c>
      <c r="G4" s="12" t="s">
        <v>25</v>
      </c>
      <c r="H4" s="11">
        <v>1.629969430823E12</v>
      </c>
      <c r="I4" s="19" t="s">
        <v>22</v>
      </c>
      <c r="J4" s="11">
        <v>89.0</v>
      </c>
      <c r="K4" s="12" t="s">
        <v>26</v>
      </c>
      <c r="L4" s="20">
        <v>1.629969848663E12</v>
      </c>
      <c r="M4" s="19" t="s">
        <v>24</v>
      </c>
      <c r="N4" s="11">
        <v>59.0</v>
      </c>
      <c r="O4" s="12" t="s">
        <v>27</v>
      </c>
      <c r="P4" s="20">
        <v>1.629975747389E12</v>
      </c>
      <c r="Q4" s="13" t="s">
        <v>22</v>
      </c>
      <c r="R4" s="11">
        <v>120.0</v>
      </c>
      <c r="S4" s="12" t="s">
        <v>28</v>
      </c>
      <c r="T4" s="11">
        <v>1.629976340833E12</v>
      </c>
      <c r="U4" s="13" t="s">
        <v>22</v>
      </c>
      <c r="V4" s="11">
        <v>80.0</v>
      </c>
      <c r="W4" s="12" t="s">
        <v>29</v>
      </c>
      <c r="X4" s="11">
        <v>1.629976766627E12</v>
      </c>
      <c r="Y4" s="13" t="s">
        <v>22</v>
      </c>
      <c r="Z4" s="11">
        <v>105.0</v>
      </c>
      <c r="AA4" s="12" t="s">
        <v>33</v>
      </c>
      <c r="AB4" s="11">
        <v>1.629981930262E12</v>
      </c>
      <c r="AC4" s="13" t="s">
        <v>22</v>
      </c>
      <c r="AD4" s="11">
        <v>61.0</v>
      </c>
      <c r="AE4" s="12" t="s">
        <v>31</v>
      </c>
      <c r="AF4" s="11">
        <v>1.629982357664E12</v>
      </c>
      <c r="AG4" s="13" t="s">
        <v>22</v>
      </c>
      <c r="AH4" s="11">
        <v>61.0</v>
      </c>
      <c r="AI4" s="12" t="s">
        <v>32</v>
      </c>
      <c r="AJ4" s="11">
        <v>1.629982818154E12</v>
      </c>
    </row>
    <row r="5">
      <c r="A5" s="18" t="s">
        <v>22</v>
      </c>
      <c r="B5" s="11">
        <v>71.0</v>
      </c>
      <c r="C5" s="12" t="s">
        <v>23</v>
      </c>
      <c r="D5" s="11">
        <v>1.629968584633E12</v>
      </c>
      <c r="E5" s="13" t="s">
        <v>22</v>
      </c>
      <c r="F5" s="11">
        <v>81.0</v>
      </c>
      <c r="G5" s="12" t="s">
        <v>25</v>
      </c>
      <c r="H5" s="11">
        <v>1.629969430912E12</v>
      </c>
      <c r="I5" s="19" t="s">
        <v>22</v>
      </c>
      <c r="J5" s="11">
        <v>151.0</v>
      </c>
      <c r="K5" s="12" t="s">
        <v>26</v>
      </c>
      <c r="L5" s="20">
        <v>1.629969848702E12</v>
      </c>
      <c r="M5" s="19" t="s">
        <v>22</v>
      </c>
      <c r="N5" s="11">
        <v>104.0</v>
      </c>
      <c r="O5" s="12" t="s">
        <v>27</v>
      </c>
      <c r="P5" s="20">
        <v>1.629975747484E12</v>
      </c>
      <c r="Q5" s="13" t="s">
        <v>22</v>
      </c>
      <c r="R5" s="11">
        <v>156.0</v>
      </c>
      <c r="S5" s="12" t="s">
        <v>28</v>
      </c>
      <c r="T5" s="11">
        <v>1.629976340917E12</v>
      </c>
      <c r="U5" s="13" t="s">
        <v>22</v>
      </c>
      <c r="V5" s="11">
        <v>152.0</v>
      </c>
      <c r="W5" s="12" t="s">
        <v>34</v>
      </c>
      <c r="X5" s="11">
        <v>1.62997676705E12</v>
      </c>
      <c r="Y5" s="13" t="s">
        <v>22</v>
      </c>
      <c r="Z5" s="11">
        <v>113.0</v>
      </c>
      <c r="AA5" s="12" t="s">
        <v>33</v>
      </c>
      <c r="AB5" s="11">
        <v>1.629981930326E12</v>
      </c>
      <c r="AC5" s="13" t="s">
        <v>24</v>
      </c>
      <c r="AD5" s="11">
        <v>314.0</v>
      </c>
      <c r="AE5" s="12" t="s">
        <v>31</v>
      </c>
      <c r="AF5" s="11">
        <v>1.62998235791E12</v>
      </c>
      <c r="AG5" s="13" t="s">
        <v>24</v>
      </c>
      <c r="AH5" s="11">
        <v>131.0</v>
      </c>
      <c r="AI5" s="12" t="s">
        <v>32</v>
      </c>
      <c r="AJ5" s="11">
        <v>1.629982818229E12</v>
      </c>
    </row>
    <row r="6">
      <c r="A6" s="18" t="s">
        <v>22</v>
      </c>
      <c r="B6" s="11">
        <v>100.0</v>
      </c>
      <c r="C6" s="12" t="s">
        <v>23</v>
      </c>
      <c r="D6" s="11">
        <v>1.629968584668E12</v>
      </c>
      <c r="E6" s="13" t="s">
        <v>22</v>
      </c>
      <c r="F6" s="11">
        <v>52.0</v>
      </c>
      <c r="G6" s="12" t="s">
        <v>25</v>
      </c>
      <c r="H6" s="11">
        <v>1.62996943097E12</v>
      </c>
      <c r="I6" s="19" t="s">
        <v>22</v>
      </c>
      <c r="J6" s="11">
        <v>69.0</v>
      </c>
      <c r="K6" s="12" t="s">
        <v>26</v>
      </c>
      <c r="L6" s="20">
        <v>1.629969848768E12</v>
      </c>
      <c r="M6" s="19" t="s">
        <v>22</v>
      </c>
      <c r="N6" s="11">
        <v>74.0</v>
      </c>
      <c r="O6" s="12" t="s">
        <v>27</v>
      </c>
      <c r="P6" s="20">
        <v>1.629975747621E12</v>
      </c>
      <c r="Q6" s="13" t="s">
        <v>22</v>
      </c>
      <c r="R6" s="11">
        <v>62.0</v>
      </c>
      <c r="S6" s="12" t="s">
        <v>28</v>
      </c>
      <c r="T6" s="11">
        <v>1.629976340928E12</v>
      </c>
      <c r="U6" s="13" t="s">
        <v>22</v>
      </c>
      <c r="V6" s="11">
        <v>66.0</v>
      </c>
      <c r="W6" s="12" t="s">
        <v>34</v>
      </c>
      <c r="X6" s="11">
        <v>1.629976767186E12</v>
      </c>
      <c r="Y6" s="13" t="s">
        <v>22</v>
      </c>
      <c r="Z6" s="11">
        <v>79.0</v>
      </c>
      <c r="AA6" s="12" t="s">
        <v>33</v>
      </c>
      <c r="AB6" s="11">
        <v>1.629981930505E12</v>
      </c>
      <c r="AC6" s="13" t="s">
        <v>22</v>
      </c>
      <c r="AD6" s="11">
        <v>56.0</v>
      </c>
      <c r="AE6" s="12" t="s">
        <v>31</v>
      </c>
      <c r="AF6" s="11">
        <v>1.629982357995E12</v>
      </c>
      <c r="AG6" s="13" t="s">
        <v>22</v>
      </c>
      <c r="AH6" s="11">
        <v>59.0</v>
      </c>
      <c r="AI6" s="12" t="s">
        <v>32</v>
      </c>
      <c r="AJ6" s="11">
        <v>1.629982818341E12</v>
      </c>
    </row>
    <row r="7">
      <c r="A7" s="18" t="s">
        <v>22</v>
      </c>
      <c r="B7" s="11">
        <v>72.0</v>
      </c>
      <c r="C7" s="12" t="s">
        <v>23</v>
      </c>
      <c r="D7" s="11">
        <v>1.629968584891E12</v>
      </c>
      <c r="E7" s="13" t="s">
        <v>22</v>
      </c>
      <c r="F7" s="11">
        <v>111.0</v>
      </c>
      <c r="G7" s="12" t="s">
        <v>35</v>
      </c>
      <c r="H7" s="11">
        <v>1.62996943113E12</v>
      </c>
      <c r="I7" s="19" t="s">
        <v>22</v>
      </c>
      <c r="J7" s="11">
        <v>103.0</v>
      </c>
      <c r="K7" s="12" t="s">
        <v>26</v>
      </c>
      <c r="L7" s="20">
        <v>1.629969848919E12</v>
      </c>
      <c r="M7" s="19" t="s">
        <v>22</v>
      </c>
      <c r="N7" s="11">
        <v>76.0</v>
      </c>
      <c r="O7" s="12" t="s">
        <v>27</v>
      </c>
      <c r="P7" s="20">
        <v>1.629975747653E12</v>
      </c>
      <c r="Q7" s="13" t="s">
        <v>22</v>
      </c>
      <c r="R7" s="11">
        <v>58.0</v>
      </c>
      <c r="S7" s="12" t="s">
        <v>36</v>
      </c>
      <c r="T7" s="11">
        <v>1.629976341046E12</v>
      </c>
      <c r="U7" s="13" t="s">
        <v>22</v>
      </c>
      <c r="V7" s="11">
        <v>62.0</v>
      </c>
      <c r="W7" s="12" t="s">
        <v>34</v>
      </c>
      <c r="X7" s="11">
        <v>1.629976767323E12</v>
      </c>
      <c r="Y7" s="13" t="s">
        <v>22</v>
      </c>
      <c r="Z7" s="11">
        <v>56.0</v>
      </c>
      <c r="AA7" s="12" t="s">
        <v>33</v>
      </c>
      <c r="AB7" s="11">
        <v>1.629981930594E12</v>
      </c>
      <c r="AC7" s="13" t="s">
        <v>22</v>
      </c>
      <c r="AD7" s="11">
        <v>189.0</v>
      </c>
      <c r="AE7" s="12" t="s">
        <v>37</v>
      </c>
      <c r="AF7" s="11">
        <v>1.629982358144E12</v>
      </c>
      <c r="AG7" s="13" t="s">
        <v>22</v>
      </c>
      <c r="AH7" s="11">
        <v>161.0</v>
      </c>
      <c r="AI7" s="12" t="s">
        <v>32</v>
      </c>
      <c r="AJ7" s="11">
        <v>1.629982818458E12</v>
      </c>
    </row>
    <row r="8">
      <c r="A8" s="18" t="s">
        <v>22</v>
      </c>
      <c r="B8" s="11">
        <v>159.0</v>
      </c>
      <c r="C8" s="12" t="s">
        <v>23</v>
      </c>
      <c r="D8" s="11">
        <v>1.629968584924E12</v>
      </c>
      <c r="E8" s="13" t="s">
        <v>22</v>
      </c>
      <c r="F8" s="11">
        <v>260.0</v>
      </c>
      <c r="G8" s="12" t="s">
        <v>35</v>
      </c>
      <c r="H8" s="11">
        <v>1.62996943131E12</v>
      </c>
      <c r="I8" s="19" t="s">
        <v>22</v>
      </c>
      <c r="J8" s="11">
        <v>151.0</v>
      </c>
      <c r="K8" s="12" t="s">
        <v>38</v>
      </c>
      <c r="L8" s="20">
        <v>1.629969849075E12</v>
      </c>
      <c r="M8" s="19" t="s">
        <v>22</v>
      </c>
      <c r="N8" s="11">
        <v>273.0</v>
      </c>
      <c r="O8" s="12" t="s">
        <v>39</v>
      </c>
      <c r="P8" s="20">
        <v>1.629975748033E12</v>
      </c>
      <c r="Q8" s="13" t="s">
        <v>22</v>
      </c>
      <c r="R8" s="11">
        <v>257.0</v>
      </c>
      <c r="S8" s="12" t="s">
        <v>36</v>
      </c>
      <c r="T8" s="11">
        <v>1.629976341334E12</v>
      </c>
      <c r="U8" s="13" t="s">
        <v>22</v>
      </c>
      <c r="V8" s="11">
        <v>195.0</v>
      </c>
      <c r="W8" s="12" t="s">
        <v>34</v>
      </c>
      <c r="X8" s="11">
        <v>1.629976767385E12</v>
      </c>
      <c r="Y8" s="13" t="s">
        <v>22</v>
      </c>
      <c r="Z8" s="11">
        <v>204.0</v>
      </c>
      <c r="AA8" s="12" t="s">
        <v>33</v>
      </c>
      <c r="AB8" s="11">
        <v>1.629981930658E12</v>
      </c>
      <c r="AC8" s="13" t="s">
        <v>22</v>
      </c>
      <c r="AD8" s="11">
        <v>315.0</v>
      </c>
      <c r="AE8" s="12" t="s">
        <v>37</v>
      </c>
      <c r="AF8" s="11">
        <v>1.629982358453E12</v>
      </c>
      <c r="AG8" s="13" t="s">
        <v>22</v>
      </c>
      <c r="AH8" s="11">
        <v>128.0</v>
      </c>
      <c r="AI8" s="12" t="s">
        <v>32</v>
      </c>
      <c r="AJ8" s="11">
        <v>1.629982818584E12</v>
      </c>
    </row>
    <row r="9">
      <c r="A9" s="18" t="s">
        <v>22</v>
      </c>
      <c r="B9" s="11">
        <v>446.0</v>
      </c>
      <c r="C9" s="12" t="s">
        <v>40</v>
      </c>
      <c r="D9" s="11">
        <v>1.629968585238E12</v>
      </c>
      <c r="E9" s="13" t="s">
        <v>22</v>
      </c>
      <c r="F9" s="11">
        <v>493.0</v>
      </c>
      <c r="G9" s="12" t="s">
        <v>35</v>
      </c>
      <c r="H9" s="11">
        <v>1.629969431732E12</v>
      </c>
      <c r="I9" s="19" t="s">
        <v>22</v>
      </c>
      <c r="J9" s="11">
        <v>243.0</v>
      </c>
      <c r="K9" s="12" t="s">
        <v>38</v>
      </c>
      <c r="L9" s="20">
        <v>1.629969849195E12</v>
      </c>
      <c r="M9" s="19" t="s">
        <v>22</v>
      </c>
      <c r="N9" s="11">
        <v>213.0</v>
      </c>
      <c r="O9" s="12" t="s">
        <v>39</v>
      </c>
      <c r="P9" s="20">
        <v>1.629975748192E12</v>
      </c>
      <c r="Q9" s="13" t="s">
        <v>22</v>
      </c>
      <c r="R9" s="11">
        <v>207.0</v>
      </c>
      <c r="S9" s="12" t="s">
        <v>36</v>
      </c>
      <c r="T9" s="11">
        <v>1.629976341464E12</v>
      </c>
      <c r="U9" s="13" t="s">
        <v>22</v>
      </c>
      <c r="V9" s="11">
        <v>94.0</v>
      </c>
      <c r="W9" s="12" t="s">
        <v>34</v>
      </c>
      <c r="X9" s="11">
        <v>1.629976767412E12</v>
      </c>
      <c r="Y9" s="13" t="s">
        <v>22</v>
      </c>
      <c r="Z9" s="11">
        <v>118.0</v>
      </c>
      <c r="AA9" s="12" t="s">
        <v>33</v>
      </c>
      <c r="AB9" s="11">
        <v>1.629981930694E12</v>
      </c>
      <c r="AC9" s="13" t="s">
        <v>22</v>
      </c>
      <c r="AD9" s="11">
        <v>145.0</v>
      </c>
      <c r="AE9" s="12" t="s">
        <v>37</v>
      </c>
      <c r="AF9" s="11">
        <v>1.629982358607E12</v>
      </c>
      <c r="AG9" s="13" t="s">
        <v>22</v>
      </c>
      <c r="AH9" s="11">
        <v>156.0</v>
      </c>
      <c r="AI9" s="12" t="s">
        <v>32</v>
      </c>
      <c r="AJ9" s="11">
        <v>1.629982818746E12</v>
      </c>
    </row>
    <row r="10">
      <c r="A10" s="18" t="s">
        <v>22</v>
      </c>
      <c r="B10" s="11">
        <v>186.0</v>
      </c>
      <c r="C10" s="12" t="s">
        <v>40</v>
      </c>
      <c r="D10" s="11">
        <v>1.629968585436E12</v>
      </c>
      <c r="E10" s="13" t="s">
        <v>22</v>
      </c>
      <c r="F10" s="11">
        <v>197.0</v>
      </c>
      <c r="G10" s="12" t="s">
        <v>35</v>
      </c>
      <c r="H10" s="11">
        <v>1.629969431929E12</v>
      </c>
      <c r="I10" s="19" t="s">
        <v>22</v>
      </c>
      <c r="J10" s="11">
        <v>193.0</v>
      </c>
      <c r="K10" s="12" t="s">
        <v>38</v>
      </c>
      <c r="L10" s="20">
        <v>1.629969849355E12</v>
      </c>
      <c r="M10" s="19" t="s">
        <v>22</v>
      </c>
      <c r="N10" s="11">
        <v>135.0</v>
      </c>
      <c r="O10" s="12" t="s">
        <v>39</v>
      </c>
      <c r="P10" s="20">
        <v>1.62997574829E12</v>
      </c>
      <c r="Q10" s="13" t="s">
        <v>22</v>
      </c>
      <c r="R10" s="11">
        <v>169.0</v>
      </c>
      <c r="S10" s="12" t="s">
        <v>36</v>
      </c>
      <c r="T10" s="11">
        <v>1.629976341533E12</v>
      </c>
      <c r="U10" s="13" t="s">
        <v>22</v>
      </c>
      <c r="V10" s="11">
        <v>235.0</v>
      </c>
      <c r="W10" s="12" t="s">
        <v>34</v>
      </c>
      <c r="X10" s="11">
        <v>1.629976767484E12</v>
      </c>
      <c r="Y10" s="13" t="s">
        <v>22</v>
      </c>
      <c r="Z10" s="11">
        <v>241.0</v>
      </c>
      <c r="AA10" s="12" t="s">
        <v>33</v>
      </c>
      <c r="AB10" s="11">
        <v>1.62998193089E12</v>
      </c>
      <c r="AC10" s="13" t="s">
        <v>22</v>
      </c>
      <c r="AD10" s="11">
        <v>218.0</v>
      </c>
      <c r="AE10" s="12" t="s">
        <v>37</v>
      </c>
      <c r="AF10" s="11">
        <v>1.629982358829E12</v>
      </c>
      <c r="AG10" s="13" t="s">
        <v>22</v>
      </c>
      <c r="AH10" s="11">
        <v>238.0</v>
      </c>
      <c r="AI10" s="12" t="s">
        <v>32</v>
      </c>
      <c r="AJ10" s="11">
        <v>1.629982818966E12</v>
      </c>
    </row>
    <row r="11">
      <c r="A11" s="18" t="s">
        <v>22</v>
      </c>
      <c r="B11" s="11">
        <v>241.0</v>
      </c>
      <c r="C11" s="12" t="s">
        <v>40</v>
      </c>
      <c r="D11" s="11">
        <v>1.629968585772E12</v>
      </c>
      <c r="E11" s="13" t="s">
        <v>22</v>
      </c>
      <c r="F11" s="11">
        <v>199.0</v>
      </c>
      <c r="G11" s="12" t="s">
        <v>41</v>
      </c>
      <c r="H11" s="11">
        <v>1.6299694322E12</v>
      </c>
      <c r="I11" s="19" t="s">
        <v>22</v>
      </c>
      <c r="J11" s="11">
        <v>146.0</v>
      </c>
      <c r="K11" s="12" t="s">
        <v>38</v>
      </c>
      <c r="L11" s="20">
        <v>1.629969849417E12</v>
      </c>
      <c r="M11" s="19" t="s">
        <v>22</v>
      </c>
      <c r="N11" s="11">
        <v>177.0</v>
      </c>
      <c r="O11" s="12" t="s">
        <v>39</v>
      </c>
      <c r="P11" s="20">
        <v>1.629975748347E12</v>
      </c>
      <c r="Q11" s="13" t="s">
        <v>22</v>
      </c>
      <c r="R11" s="11">
        <v>203.0</v>
      </c>
      <c r="S11" s="12" t="s">
        <v>36</v>
      </c>
      <c r="T11" s="11">
        <v>1.629976341639E12</v>
      </c>
      <c r="U11" s="13" t="s">
        <v>22</v>
      </c>
      <c r="V11" s="11">
        <v>290.0</v>
      </c>
      <c r="W11" s="12" t="s">
        <v>34</v>
      </c>
      <c r="X11" s="11">
        <v>1.629976767621E12</v>
      </c>
      <c r="Y11" s="13" t="s">
        <v>22</v>
      </c>
      <c r="Z11" s="11">
        <v>212.0</v>
      </c>
      <c r="AA11" s="12" t="s">
        <v>42</v>
      </c>
      <c r="AB11" s="11">
        <v>1.629981931066E12</v>
      </c>
      <c r="AC11" s="13" t="s">
        <v>22</v>
      </c>
      <c r="AD11" s="11">
        <v>220.0</v>
      </c>
      <c r="AE11" s="12" t="s">
        <v>43</v>
      </c>
      <c r="AF11" s="11">
        <v>1.629982359047E12</v>
      </c>
      <c r="AG11" s="13" t="s">
        <v>22</v>
      </c>
      <c r="AH11" s="11">
        <v>245.0</v>
      </c>
      <c r="AI11" s="12" t="s">
        <v>44</v>
      </c>
      <c r="AJ11" s="11">
        <v>1.629982819209E12</v>
      </c>
    </row>
    <row r="12">
      <c r="A12" s="18" t="s">
        <v>22</v>
      </c>
      <c r="B12" s="11">
        <v>527.0</v>
      </c>
      <c r="C12" s="12" t="s">
        <v>45</v>
      </c>
      <c r="D12" s="11">
        <v>1.629968586188E12</v>
      </c>
      <c r="E12" s="13" t="s">
        <v>22</v>
      </c>
      <c r="F12" s="11">
        <v>315.0</v>
      </c>
      <c r="G12" s="12" t="s">
        <v>41</v>
      </c>
      <c r="H12" s="11">
        <v>1.629969432464E12</v>
      </c>
      <c r="I12" s="19" t="s">
        <v>22</v>
      </c>
      <c r="J12" s="11">
        <v>652.0</v>
      </c>
      <c r="K12" s="12" t="s">
        <v>46</v>
      </c>
      <c r="L12" s="20">
        <v>1.629969850078E12</v>
      </c>
      <c r="M12" s="19" t="s">
        <v>22</v>
      </c>
      <c r="N12" s="11">
        <v>466.0</v>
      </c>
      <c r="O12" s="12" t="s">
        <v>39</v>
      </c>
      <c r="P12" s="20">
        <v>1.629975748846E12</v>
      </c>
      <c r="Q12" s="13" t="s">
        <v>22</v>
      </c>
      <c r="R12" s="11">
        <v>814.0</v>
      </c>
      <c r="S12" s="12" t="s">
        <v>47</v>
      </c>
      <c r="T12" s="11">
        <v>1.62997634245E12</v>
      </c>
      <c r="U12" s="13" t="s">
        <v>22</v>
      </c>
      <c r="V12" s="11">
        <v>376.0</v>
      </c>
      <c r="W12" s="12" t="s">
        <v>34</v>
      </c>
      <c r="X12" s="11">
        <v>1.629976767891E12</v>
      </c>
      <c r="Y12" s="13" t="s">
        <v>22</v>
      </c>
      <c r="Z12" s="11">
        <v>370.0</v>
      </c>
      <c r="AA12" s="12" t="s">
        <v>42</v>
      </c>
      <c r="AB12" s="11">
        <v>1.6299819315E12</v>
      </c>
      <c r="AC12" s="13" t="s">
        <v>22</v>
      </c>
      <c r="AD12" s="11">
        <v>371.0</v>
      </c>
      <c r="AE12" s="12" t="s">
        <v>43</v>
      </c>
      <c r="AF12" s="11">
        <v>1.629982359407E12</v>
      </c>
      <c r="AG12" s="13" t="s">
        <v>22</v>
      </c>
      <c r="AH12" s="11">
        <v>528.0</v>
      </c>
      <c r="AI12" s="12" t="s">
        <v>44</v>
      </c>
      <c r="AJ12" s="11">
        <v>1.629982819735E12</v>
      </c>
    </row>
    <row r="13">
      <c r="A13" s="18" t="s">
        <v>22</v>
      </c>
      <c r="B13" s="11">
        <v>115.0</v>
      </c>
      <c r="C13" s="12" t="s">
        <v>45</v>
      </c>
      <c r="D13" s="11">
        <v>1.629968586301E12</v>
      </c>
      <c r="E13" s="13" t="s">
        <v>22</v>
      </c>
      <c r="F13" s="11">
        <v>263.0</v>
      </c>
      <c r="G13" s="12" t="s">
        <v>41</v>
      </c>
      <c r="H13" s="11">
        <v>1.629969432704E12</v>
      </c>
      <c r="I13" s="19" t="s">
        <v>48</v>
      </c>
      <c r="J13" s="11">
        <v>349.0</v>
      </c>
      <c r="K13" s="12" t="s">
        <v>46</v>
      </c>
      <c r="L13" s="20">
        <v>1.629969850413E12</v>
      </c>
      <c r="M13" s="19" t="s">
        <v>22</v>
      </c>
      <c r="N13" s="11">
        <v>226.0</v>
      </c>
      <c r="O13" s="12" t="s">
        <v>49</v>
      </c>
      <c r="P13" s="20">
        <v>1.629975749136E12</v>
      </c>
      <c r="Q13" s="13" t="s">
        <v>22</v>
      </c>
      <c r="R13" s="11">
        <v>188.0</v>
      </c>
      <c r="S13" s="12" t="s">
        <v>47</v>
      </c>
      <c r="T13" s="11">
        <v>1.629976342649E12</v>
      </c>
      <c r="U13" s="13" t="s">
        <v>22</v>
      </c>
      <c r="V13" s="11">
        <v>385.0</v>
      </c>
      <c r="W13" s="12" t="s">
        <v>50</v>
      </c>
      <c r="X13" s="11">
        <v>1.629976768294E12</v>
      </c>
      <c r="Y13" s="13" t="s">
        <v>22</v>
      </c>
      <c r="Z13" s="11">
        <v>455.0</v>
      </c>
      <c r="AA13" s="12" t="s">
        <v>42</v>
      </c>
      <c r="AB13" s="11">
        <v>1.629981931867E12</v>
      </c>
      <c r="AC13" s="13" t="s">
        <v>22</v>
      </c>
      <c r="AD13" s="11">
        <v>407.0</v>
      </c>
      <c r="AE13" s="12" t="s">
        <v>43</v>
      </c>
      <c r="AF13" s="11">
        <v>1.62998235981E12</v>
      </c>
      <c r="AG13" s="13" t="s">
        <v>22</v>
      </c>
      <c r="AH13" s="11">
        <v>359.0</v>
      </c>
      <c r="AI13" s="12" t="s">
        <v>51</v>
      </c>
      <c r="AJ13" s="11">
        <v>1.629982820094E12</v>
      </c>
    </row>
    <row r="14">
      <c r="A14" s="18" t="s">
        <v>22</v>
      </c>
      <c r="B14" s="11">
        <v>118.0</v>
      </c>
      <c r="C14" s="12" t="s">
        <v>45</v>
      </c>
      <c r="D14" s="11">
        <v>1.629968586424E12</v>
      </c>
      <c r="E14" s="13" t="s">
        <v>22</v>
      </c>
      <c r="F14" s="11">
        <v>108.0</v>
      </c>
      <c r="G14" s="12" t="s">
        <v>41</v>
      </c>
      <c r="H14" s="11">
        <v>1.629969432806E12</v>
      </c>
      <c r="I14" s="19" t="s">
        <v>52</v>
      </c>
      <c r="J14" s="11">
        <v>415.0</v>
      </c>
      <c r="K14" s="12" t="s">
        <v>46</v>
      </c>
      <c r="L14" s="20">
        <v>1.629969850835E12</v>
      </c>
      <c r="M14" s="19" t="s">
        <v>22</v>
      </c>
      <c r="N14" s="11">
        <v>76.0</v>
      </c>
      <c r="O14" s="12" t="s">
        <v>49</v>
      </c>
      <c r="P14" s="20">
        <v>1.629975749236E12</v>
      </c>
      <c r="Q14" s="13" t="s">
        <v>22</v>
      </c>
      <c r="R14" s="11">
        <v>135.0</v>
      </c>
      <c r="S14" s="12" t="s">
        <v>47</v>
      </c>
      <c r="T14" s="11">
        <v>1.62997634277E12</v>
      </c>
      <c r="U14" s="13" t="s">
        <v>22</v>
      </c>
      <c r="V14" s="11">
        <v>104.0</v>
      </c>
      <c r="W14" s="12" t="s">
        <v>50</v>
      </c>
      <c r="X14" s="11">
        <v>1.629976768476E12</v>
      </c>
      <c r="Y14" s="13" t="s">
        <v>22</v>
      </c>
      <c r="Z14" s="11">
        <v>90.0</v>
      </c>
      <c r="AA14" s="12" t="s">
        <v>42</v>
      </c>
      <c r="AB14" s="11">
        <v>1.629981931963E12</v>
      </c>
      <c r="AC14" s="13" t="s">
        <v>22</v>
      </c>
      <c r="AD14" s="11">
        <v>79.0</v>
      </c>
      <c r="AE14" s="12" t="s">
        <v>43</v>
      </c>
      <c r="AF14" s="11">
        <v>1.629982359888E12</v>
      </c>
      <c r="AG14" s="13" t="s">
        <v>22</v>
      </c>
      <c r="AH14" s="11">
        <v>164.0</v>
      </c>
      <c r="AI14" s="12" t="s">
        <v>51</v>
      </c>
      <c r="AJ14" s="11">
        <v>1.629982820269E12</v>
      </c>
    </row>
    <row r="15">
      <c r="A15" s="18" t="s">
        <v>22</v>
      </c>
      <c r="B15" s="11">
        <v>177.0</v>
      </c>
      <c r="C15" s="12" t="s">
        <v>45</v>
      </c>
      <c r="D15" s="11">
        <v>1.629968586609E12</v>
      </c>
      <c r="E15" s="13" t="s">
        <v>22</v>
      </c>
      <c r="F15" s="11">
        <v>159.0</v>
      </c>
      <c r="G15" s="12" t="s">
        <v>41</v>
      </c>
      <c r="H15" s="11">
        <v>1.629969432971E12</v>
      </c>
      <c r="I15" s="19" t="s">
        <v>53</v>
      </c>
      <c r="J15" s="11">
        <v>272.0</v>
      </c>
      <c r="K15" s="12" t="s">
        <v>54</v>
      </c>
      <c r="L15" s="20">
        <v>1.629969851105E12</v>
      </c>
      <c r="M15" s="19" t="s">
        <v>22</v>
      </c>
      <c r="N15" s="11">
        <v>161.0</v>
      </c>
      <c r="O15" s="12" t="s">
        <v>49</v>
      </c>
      <c r="P15" s="20">
        <v>1.62997574936E12</v>
      </c>
      <c r="Q15" s="13" t="s">
        <v>22</v>
      </c>
      <c r="R15" s="11">
        <v>162.0</v>
      </c>
      <c r="S15" s="12" t="s">
        <v>47</v>
      </c>
      <c r="T15" s="11">
        <v>1.629976342976E12</v>
      </c>
      <c r="U15" s="13" t="s">
        <v>22</v>
      </c>
      <c r="V15" s="11">
        <v>174.0</v>
      </c>
      <c r="W15" s="12" t="s">
        <v>50</v>
      </c>
      <c r="X15" s="11">
        <v>1.629976768637E12</v>
      </c>
      <c r="Y15" s="13" t="s">
        <v>22</v>
      </c>
      <c r="Z15" s="11">
        <v>184.0</v>
      </c>
      <c r="AA15" s="12" t="s">
        <v>55</v>
      </c>
      <c r="AB15" s="11">
        <v>1.629981932152E12</v>
      </c>
      <c r="AC15" s="13" t="s">
        <v>22</v>
      </c>
      <c r="AD15" s="11">
        <v>184.0</v>
      </c>
      <c r="AE15" s="12" t="s">
        <v>56</v>
      </c>
      <c r="AF15" s="11">
        <v>1.629982360077E12</v>
      </c>
      <c r="AG15" s="13" t="s">
        <v>22</v>
      </c>
      <c r="AH15" s="11">
        <v>190.0</v>
      </c>
      <c r="AI15" s="12" t="s">
        <v>51</v>
      </c>
      <c r="AJ15" s="11">
        <v>1.629982820453E12</v>
      </c>
    </row>
    <row r="16">
      <c r="A16" s="18" t="s">
        <v>22</v>
      </c>
      <c r="B16" s="11">
        <v>283.0</v>
      </c>
      <c r="C16" s="12" t="s">
        <v>45</v>
      </c>
      <c r="D16" s="11">
        <v>1.629968586894E12</v>
      </c>
      <c r="E16" s="13" t="s">
        <v>22</v>
      </c>
      <c r="F16" s="11">
        <v>474.0</v>
      </c>
      <c r="G16" s="12" t="s">
        <v>57</v>
      </c>
      <c r="H16" s="11">
        <v>1.629969433435E12</v>
      </c>
      <c r="I16" s="19" t="s">
        <v>22</v>
      </c>
      <c r="J16" s="11">
        <v>37.0</v>
      </c>
      <c r="K16" s="12" t="s">
        <v>54</v>
      </c>
      <c r="L16" s="20">
        <v>1.629969851138E12</v>
      </c>
      <c r="M16" s="19" t="s">
        <v>22</v>
      </c>
      <c r="N16" s="11">
        <v>320.0</v>
      </c>
      <c r="O16" s="12" t="s">
        <v>49</v>
      </c>
      <c r="P16" s="20">
        <v>1.6299757496E12</v>
      </c>
      <c r="Q16" s="13" t="s">
        <v>22</v>
      </c>
      <c r="R16" s="11">
        <v>481.0</v>
      </c>
      <c r="S16" s="12" t="s">
        <v>58</v>
      </c>
      <c r="T16" s="11">
        <v>1.629976343407E12</v>
      </c>
      <c r="U16" s="13" t="s">
        <v>22</v>
      </c>
      <c r="V16" s="11">
        <v>274.0</v>
      </c>
      <c r="W16" s="12" t="s">
        <v>50</v>
      </c>
      <c r="X16" s="11">
        <v>1.629976768792E12</v>
      </c>
      <c r="Y16" s="13" t="s">
        <v>22</v>
      </c>
      <c r="Z16" s="11">
        <v>721.0</v>
      </c>
      <c r="AA16" s="12" t="s">
        <v>55</v>
      </c>
      <c r="AB16" s="11">
        <v>1.629981932865E12</v>
      </c>
      <c r="AC16" s="13" t="s">
        <v>22</v>
      </c>
      <c r="AD16" s="11">
        <v>450.0</v>
      </c>
      <c r="AE16" s="12" t="s">
        <v>56</v>
      </c>
      <c r="AF16" s="11">
        <v>1.629982360522E12</v>
      </c>
      <c r="AG16" s="13" t="s">
        <v>22</v>
      </c>
      <c r="AH16" s="11">
        <v>432.0</v>
      </c>
      <c r="AI16" s="12" t="s">
        <v>51</v>
      </c>
      <c r="AJ16" s="11">
        <v>1.629982820883E12</v>
      </c>
    </row>
    <row r="17">
      <c r="A17" s="18" t="s">
        <v>22</v>
      </c>
      <c r="B17" s="11">
        <v>853.0</v>
      </c>
      <c r="C17" s="12" t="s">
        <v>59</v>
      </c>
      <c r="D17" s="11">
        <v>1.629968587742E12</v>
      </c>
      <c r="E17" s="13" t="s">
        <v>22</v>
      </c>
      <c r="F17" s="11">
        <v>344.0</v>
      </c>
      <c r="G17" s="12" t="s">
        <v>57</v>
      </c>
      <c r="H17" s="11">
        <v>1.629969433787E12</v>
      </c>
      <c r="I17" s="19" t="s">
        <v>22</v>
      </c>
      <c r="J17" s="11">
        <v>134.0</v>
      </c>
      <c r="K17" s="12" t="s">
        <v>54</v>
      </c>
      <c r="L17" s="20">
        <v>1.629969851299E12</v>
      </c>
      <c r="M17" s="19" t="s">
        <v>22</v>
      </c>
      <c r="N17" s="11">
        <v>294.0</v>
      </c>
      <c r="O17" s="12" t="s">
        <v>49</v>
      </c>
      <c r="P17" s="20">
        <v>1.629975749875E12</v>
      </c>
      <c r="Q17" s="13" t="s">
        <v>22</v>
      </c>
      <c r="R17" s="11">
        <v>305.0</v>
      </c>
      <c r="S17" s="12" t="s">
        <v>58</v>
      </c>
      <c r="T17" s="11">
        <v>1.629976343709E12</v>
      </c>
      <c r="U17" s="13" t="s">
        <v>22</v>
      </c>
      <c r="V17" s="11">
        <v>312.0</v>
      </c>
      <c r="W17" s="12" t="s">
        <v>60</v>
      </c>
      <c r="X17" s="11">
        <v>1.629976769102E12</v>
      </c>
      <c r="Y17" s="13" t="s">
        <v>22</v>
      </c>
      <c r="Z17" s="11">
        <v>349.0</v>
      </c>
      <c r="AA17" s="12" t="s">
        <v>61</v>
      </c>
      <c r="AB17" s="11">
        <v>1.629981933221E12</v>
      </c>
      <c r="AC17" s="13" t="s">
        <v>22</v>
      </c>
      <c r="AD17" s="11">
        <v>616.0</v>
      </c>
      <c r="AE17" s="12" t="s">
        <v>62</v>
      </c>
      <c r="AF17" s="11">
        <v>1.629982361143E12</v>
      </c>
      <c r="AG17" s="13" t="s">
        <v>22</v>
      </c>
      <c r="AH17" s="11">
        <v>708.0</v>
      </c>
      <c r="AI17" s="12" t="s">
        <v>63</v>
      </c>
      <c r="AJ17" s="11">
        <v>1.629982821585E12</v>
      </c>
    </row>
    <row r="18">
      <c r="A18" s="18" t="s">
        <v>22</v>
      </c>
      <c r="B18" s="11">
        <v>100.0</v>
      </c>
      <c r="C18" s="12" t="s">
        <v>59</v>
      </c>
      <c r="D18" s="11">
        <v>1.629968587844E12</v>
      </c>
      <c r="E18" s="13" t="s">
        <v>22</v>
      </c>
      <c r="F18" s="11">
        <v>112.0</v>
      </c>
      <c r="G18" s="12" t="s">
        <v>57</v>
      </c>
      <c r="H18" s="11">
        <v>1.629969433895E12</v>
      </c>
      <c r="I18" s="19" t="s">
        <v>22</v>
      </c>
      <c r="J18" s="11">
        <v>165.0</v>
      </c>
      <c r="K18" s="12" t="s">
        <v>54</v>
      </c>
      <c r="L18" s="20">
        <v>1.629969851443E12</v>
      </c>
      <c r="M18" s="19" t="s">
        <v>22</v>
      </c>
      <c r="N18" s="11">
        <v>151.0</v>
      </c>
      <c r="O18" s="12" t="s">
        <v>64</v>
      </c>
      <c r="P18" s="20">
        <v>1.62997575003E12</v>
      </c>
      <c r="Q18" s="13" t="s">
        <v>22</v>
      </c>
      <c r="R18" s="11">
        <v>102.0</v>
      </c>
      <c r="S18" s="12" t="s">
        <v>58</v>
      </c>
      <c r="T18" s="11">
        <v>1.629976343815E12</v>
      </c>
      <c r="U18" s="13" t="s">
        <v>22</v>
      </c>
      <c r="V18" s="11">
        <v>190.0</v>
      </c>
      <c r="W18" s="12" t="s">
        <v>60</v>
      </c>
      <c r="X18" s="11">
        <v>1.629976769305E12</v>
      </c>
      <c r="Y18" s="13" t="s">
        <v>22</v>
      </c>
      <c r="Z18" s="11">
        <v>167.0</v>
      </c>
      <c r="AA18" s="12" t="s">
        <v>61</v>
      </c>
      <c r="AB18" s="11">
        <v>1.629981933386E12</v>
      </c>
      <c r="AC18" s="13" t="s">
        <v>22</v>
      </c>
      <c r="AD18" s="11">
        <v>209.0</v>
      </c>
      <c r="AE18" s="12" t="s">
        <v>62</v>
      </c>
      <c r="AF18" s="11">
        <v>1.629982361346E12</v>
      </c>
      <c r="AG18" s="13" t="s">
        <v>22</v>
      </c>
      <c r="AH18" s="11">
        <v>363.0</v>
      </c>
      <c r="AI18" s="12" t="s">
        <v>63</v>
      </c>
      <c r="AJ18" s="11">
        <v>1.629982821954E12</v>
      </c>
    </row>
    <row r="19">
      <c r="A19" s="18" t="s">
        <v>22</v>
      </c>
      <c r="B19" s="11">
        <v>336.0</v>
      </c>
      <c r="C19" s="12" t="s">
        <v>65</v>
      </c>
      <c r="D19" s="11">
        <v>1.62996858819E12</v>
      </c>
      <c r="E19" s="13" t="s">
        <v>22</v>
      </c>
      <c r="F19" s="11">
        <v>306.0</v>
      </c>
      <c r="G19" s="12" t="s">
        <v>66</v>
      </c>
      <c r="H19" s="11">
        <v>1.629969434204E12</v>
      </c>
      <c r="I19" s="19" t="s">
        <v>22</v>
      </c>
      <c r="J19" s="11">
        <v>480.0</v>
      </c>
      <c r="K19" s="12" t="s">
        <v>54</v>
      </c>
      <c r="L19" s="20">
        <v>1.629969851922E12</v>
      </c>
      <c r="M19" s="19" t="s">
        <v>22</v>
      </c>
      <c r="N19" s="11">
        <v>265.0</v>
      </c>
      <c r="O19" s="12" t="s">
        <v>64</v>
      </c>
      <c r="P19" s="20">
        <v>1.629975750294E12</v>
      </c>
      <c r="Q19" s="13" t="s">
        <v>22</v>
      </c>
      <c r="R19" s="11">
        <v>380.0</v>
      </c>
      <c r="S19" s="12" t="s">
        <v>67</v>
      </c>
      <c r="T19" s="11">
        <v>1.629976344192E12</v>
      </c>
      <c r="U19" s="13" t="s">
        <v>22</v>
      </c>
      <c r="V19" s="11">
        <v>337.0</v>
      </c>
      <c r="W19" s="12" t="s">
        <v>60</v>
      </c>
      <c r="X19" s="11">
        <v>1.629976769648E12</v>
      </c>
      <c r="Y19" s="13" t="s">
        <v>22</v>
      </c>
      <c r="Z19" s="11">
        <v>287.0</v>
      </c>
      <c r="AA19" s="12" t="s">
        <v>61</v>
      </c>
      <c r="AB19" s="11">
        <v>1.629981933674E12</v>
      </c>
      <c r="AC19" s="13" t="s">
        <v>22</v>
      </c>
      <c r="AD19" s="11">
        <v>395.0</v>
      </c>
      <c r="AE19" s="12" t="s">
        <v>62</v>
      </c>
      <c r="AF19" s="11">
        <v>1.629982361745E12</v>
      </c>
      <c r="AG19" s="13" t="s">
        <v>22</v>
      </c>
      <c r="AH19" s="11">
        <v>348.0</v>
      </c>
      <c r="AI19" s="12" t="s">
        <v>68</v>
      </c>
      <c r="AJ19" s="11">
        <v>1.629982822304E12</v>
      </c>
    </row>
    <row r="20">
      <c r="A20" s="21" t="s">
        <v>22</v>
      </c>
      <c r="B20" s="11">
        <v>285.0</v>
      </c>
      <c r="C20" s="12" t="s">
        <v>65</v>
      </c>
      <c r="D20" s="11">
        <v>1.629968588464E12</v>
      </c>
      <c r="E20" s="13" t="s">
        <v>22</v>
      </c>
      <c r="F20" s="11">
        <v>169.0</v>
      </c>
      <c r="G20" s="12" t="s">
        <v>66</v>
      </c>
      <c r="H20" s="11">
        <v>1.629969434372E12</v>
      </c>
      <c r="I20" s="19" t="s">
        <v>22</v>
      </c>
      <c r="J20" s="11">
        <v>522.0</v>
      </c>
      <c r="K20" s="12" t="s">
        <v>69</v>
      </c>
      <c r="L20" s="20">
        <v>1.629969852447E12</v>
      </c>
      <c r="M20" s="19" t="s">
        <v>22</v>
      </c>
      <c r="N20" s="11">
        <v>294.0</v>
      </c>
      <c r="O20" s="12" t="s">
        <v>64</v>
      </c>
      <c r="P20" s="20">
        <v>1.629975750592E12</v>
      </c>
      <c r="Q20" s="13" t="s">
        <v>22</v>
      </c>
      <c r="R20" s="11">
        <v>211.0</v>
      </c>
      <c r="S20" s="12" t="s">
        <v>67</v>
      </c>
      <c r="T20" s="11">
        <v>1.629976344422E12</v>
      </c>
      <c r="U20" s="13" t="s">
        <v>22</v>
      </c>
      <c r="V20" s="11">
        <v>197.0</v>
      </c>
      <c r="W20" s="12" t="s">
        <v>60</v>
      </c>
      <c r="X20" s="11">
        <v>1.629976769826E12</v>
      </c>
      <c r="Y20" s="13" t="s">
        <v>22</v>
      </c>
      <c r="Z20" s="11">
        <v>221.0</v>
      </c>
      <c r="AA20" s="12" t="s">
        <v>61</v>
      </c>
      <c r="AB20" s="11">
        <v>1.629981933899E12</v>
      </c>
      <c r="AC20" s="13" t="s">
        <v>22</v>
      </c>
      <c r="AD20" s="11">
        <v>367.0</v>
      </c>
      <c r="AE20" s="12" t="s">
        <v>70</v>
      </c>
      <c r="AF20" s="11">
        <v>1.629982362119E12</v>
      </c>
      <c r="AG20" s="13" t="s">
        <v>22</v>
      </c>
      <c r="AH20" s="11">
        <v>209.0</v>
      </c>
      <c r="AI20" s="12" t="s">
        <v>68</v>
      </c>
      <c r="AJ20" s="11">
        <v>1.629982822505E12</v>
      </c>
    </row>
    <row r="21">
      <c r="A21" s="22">
        <f>counta(A3:A20)</f>
        <v>18</v>
      </c>
      <c r="E21" s="22">
        <f>counta(E3:E20)</f>
        <v>18</v>
      </c>
      <c r="I21" s="19" t="s">
        <v>22</v>
      </c>
      <c r="J21" s="11">
        <v>93.0</v>
      </c>
      <c r="K21" s="12" t="s">
        <v>69</v>
      </c>
      <c r="L21" s="20">
        <v>1.629969852543E12</v>
      </c>
      <c r="M21" s="19" t="s">
        <v>71</v>
      </c>
      <c r="N21" s="11">
        <v>483.0</v>
      </c>
      <c r="O21" s="12" t="s">
        <v>72</v>
      </c>
      <c r="P21" s="20">
        <v>1.629975751088E12</v>
      </c>
    </row>
    <row r="22">
      <c r="I22" s="19" t="s">
        <v>22</v>
      </c>
      <c r="J22" s="11">
        <v>294.0</v>
      </c>
      <c r="K22" s="12" t="s">
        <v>69</v>
      </c>
      <c r="L22" s="20">
        <v>1.629969852827E12</v>
      </c>
      <c r="M22" s="19" t="s">
        <v>73</v>
      </c>
      <c r="N22" s="11">
        <v>268.0</v>
      </c>
      <c r="O22" s="12" t="s">
        <v>72</v>
      </c>
      <c r="P22" s="20">
        <v>1.629975751345E12</v>
      </c>
    </row>
    <row r="23">
      <c r="I23" s="23" t="s">
        <v>22</v>
      </c>
      <c r="J23" s="24">
        <v>217.0</v>
      </c>
      <c r="K23" s="25" t="s">
        <v>74</v>
      </c>
      <c r="L23" s="26">
        <v>1.629969853044E12</v>
      </c>
      <c r="M23" s="23" t="s">
        <v>22</v>
      </c>
      <c r="N23" s="24">
        <v>41.0</v>
      </c>
      <c r="O23" s="25" t="s">
        <v>72</v>
      </c>
      <c r="P23" s="26">
        <v>1.62997575139E12</v>
      </c>
    </row>
    <row r="24">
      <c r="I24" s="1">
        <v>20.0</v>
      </c>
      <c r="M24" s="1">
        <v>20.0</v>
      </c>
    </row>
    <row r="40">
      <c r="A40" s="14" t="s">
        <v>75</v>
      </c>
      <c r="B40" s="15">
        <v>2082.0</v>
      </c>
      <c r="C40" s="16" t="s">
        <v>76</v>
      </c>
      <c r="D40" s="15">
        <v>1.629968595286E12</v>
      </c>
      <c r="E40" s="27" t="s">
        <v>75</v>
      </c>
      <c r="F40" s="28">
        <v>1385.0</v>
      </c>
      <c r="G40" s="29" t="s">
        <v>77</v>
      </c>
      <c r="H40" s="30">
        <v>1.629969441434E12</v>
      </c>
      <c r="I40" s="27" t="s">
        <v>78</v>
      </c>
      <c r="J40" s="28">
        <v>810.0</v>
      </c>
      <c r="K40" s="29" t="s">
        <v>79</v>
      </c>
      <c r="L40" s="30">
        <v>1.629969858168E12</v>
      </c>
      <c r="M40" s="27" t="s">
        <v>75</v>
      </c>
      <c r="N40" s="28">
        <v>1610.0</v>
      </c>
      <c r="O40" s="29" t="s">
        <v>80</v>
      </c>
      <c r="P40" s="30">
        <v>1.629975757369E12</v>
      </c>
      <c r="Q40" s="27" t="s">
        <v>81</v>
      </c>
      <c r="R40" s="28">
        <v>1726.0</v>
      </c>
      <c r="S40" s="29" t="s">
        <v>82</v>
      </c>
      <c r="T40" s="30">
        <v>1.629976351586E12</v>
      </c>
      <c r="U40" s="27" t="s">
        <v>83</v>
      </c>
      <c r="V40" s="28">
        <v>956.0</v>
      </c>
      <c r="W40" s="29" t="s">
        <v>84</v>
      </c>
      <c r="X40" s="30">
        <v>1.629976775908E12</v>
      </c>
      <c r="Y40" s="13" t="s">
        <v>75</v>
      </c>
      <c r="Z40" s="11">
        <v>2027.0</v>
      </c>
      <c r="AA40" s="12" t="s">
        <v>85</v>
      </c>
      <c r="AB40" s="11">
        <v>1.629981941038E12</v>
      </c>
      <c r="AC40" s="31" t="s">
        <v>86</v>
      </c>
      <c r="AD40" s="15">
        <v>1596.0</v>
      </c>
      <c r="AE40" s="16" t="s">
        <v>87</v>
      </c>
      <c r="AF40" s="15">
        <v>1.629982368597E12</v>
      </c>
      <c r="AG40" s="27" t="s">
        <v>88</v>
      </c>
      <c r="AH40" s="28">
        <v>1842.0</v>
      </c>
      <c r="AI40" s="29" t="s">
        <v>89</v>
      </c>
      <c r="AJ40" s="30">
        <v>1.629982829143E12</v>
      </c>
    </row>
    <row r="41">
      <c r="A41" s="19" t="s">
        <v>75</v>
      </c>
      <c r="B41" s="11">
        <v>48.0</v>
      </c>
      <c r="C41" s="12" t="s">
        <v>76</v>
      </c>
      <c r="D41" s="11">
        <v>1.629968595325E12</v>
      </c>
      <c r="E41" s="32" t="s">
        <v>90</v>
      </c>
      <c r="F41" s="11">
        <v>71.0</v>
      </c>
      <c r="G41" s="12" t="s">
        <v>77</v>
      </c>
      <c r="H41" s="33">
        <v>1.629969441485E12</v>
      </c>
      <c r="I41" s="32" t="s">
        <v>83</v>
      </c>
      <c r="J41" s="11">
        <v>84.0</v>
      </c>
      <c r="K41" s="12" t="s">
        <v>79</v>
      </c>
      <c r="L41" s="33">
        <v>1.629969858263E12</v>
      </c>
      <c r="M41" s="32" t="s">
        <v>91</v>
      </c>
      <c r="N41" s="11">
        <v>99.0</v>
      </c>
      <c r="O41" s="12" t="s">
        <v>80</v>
      </c>
      <c r="P41" s="33">
        <v>1.629975757496E12</v>
      </c>
      <c r="Q41" s="32" t="s">
        <v>83</v>
      </c>
      <c r="R41" s="11">
        <v>98.0</v>
      </c>
      <c r="S41" s="12" t="s">
        <v>82</v>
      </c>
      <c r="T41" s="33">
        <v>1.629976351686E12</v>
      </c>
      <c r="U41" s="32" t="s">
        <v>83</v>
      </c>
      <c r="V41" s="11">
        <v>14.0</v>
      </c>
      <c r="W41" s="12" t="s">
        <v>84</v>
      </c>
      <c r="X41" s="33">
        <v>1.629976775911E12</v>
      </c>
      <c r="Y41" s="13" t="s">
        <v>92</v>
      </c>
      <c r="Z41" s="11">
        <v>87.0</v>
      </c>
      <c r="AA41" s="12" t="s">
        <v>85</v>
      </c>
      <c r="AB41" s="11">
        <v>1.629981941115E12</v>
      </c>
      <c r="AC41" s="13" t="s">
        <v>93</v>
      </c>
      <c r="AD41" s="11">
        <v>225.0</v>
      </c>
      <c r="AE41" s="12" t="s">
        <v>87</v>
      </c>
      <c r="AF41" s="11">
        <v>1.629982368828E12</v>
      </c>
      <c r="AG41" s="32" t="s">
        <v>92</v>
      </c>
      <c r="AH41" s="11">
        <v>109.0</v>
      </c>
      <c r="AI41" s="12" t="s">
        <v>89</v>
      </c>
      <c r="AJ41" s="33">
        <v>1.629982829262E12</v>
      </c>
    </row>
    <row r="42">
      <c r="A42" s="19" t="s">
        <v>75</v>
      </c>
      <c r="B42" s="11">
        <v>114.0</v>
      </c>
      <c r="C42" s="12" t="s">
        <v>76</v>
      </c>
      <c r="D42" s="11">
        <v>1.629968595393E12</v>
      </c>
      <c r="E42" s="32" t="s">
        <v>75</v>
      </c>
      <c r="F42" s="11">
        <v>57.0</v>
      </c>
      <c r="G42" s="12" t="s">
        <v>77</v>
      </c>
      <c r="H42" s="33">
        <v>1.629969441558E12</v>
      </c>
      <c r="I42" s="32" t="s">
        <v>75</v>
      </c>
      <c r="J42" s="11">
        <v>112.0</v>
      </c>
      <c r="K42" s="12" t="s">
        <v>79</v>
      </c>
      <c r="L42" s="33">
        <v>1.629969858331E12</v>
      </c>
      <c r="M42" s="32" t="s">
        <v>75</v>
      </c>
      <c r="N42" s="11">
        <v>67.0</v>
      </c>
      <c r="O42" s="12" t="s">
        <v>80</v>
      </c>
      <c r="P42" s="33">
        <v>1.629975757528E12</v>
      </c>
      <c r="Q42" s="32" t="s">
        <v>94</v>
      </c>
      <c r="R42" s="11">
        <v>74.0</v>
      </c>
      <c r="S42" s="12" t="s">
        <v>82</v>
      </c>
      <c r="T42" s="33">
        <v>1.629976351737E12</v>
      </c>
      <c r="U42" s="32" t="s">
        <v>95</v>
      </c>
      <c r="V42" s="11">
        <v>200.0</v>
      </c>
      <c r="W42" s="12" t="s">
        <v>96</v>
      </c>
      <c r="X42" s="33">
        <v>1.629976776078E12</v>
      </c>
      <c r="Y42" s="13" t="s">
        <v>97</v>
      </c>
      <c r="Z42" s="11">
        <v>120.0</v>
      </c>
      <c r="AA42" s="12" t="s">
        <v>85</v>
      </c>
      <c r="AB42" s="11">
        <v>1.629981941241E12</v>
      </c>
      <c r="AC42" s="13" t="s">
        <v>98</v>
      </c>
      <c r="AD42" s="11">
        <v>76.0</v>
      </c>
      <c r="AE42" s="12" t="s">
        <v>87</v>
      </c>
      <c r="AF42" s="11">
        <v>1.629982368886E12</v>
      </c>
      <c r="AG42" s="32" t="s">
        <v>75</v>
      </c>
      <c r="AH42" s="11">
        <v>247.0</v>
      </c>
      <c r="AI42" s="12" t="s">
        <v>89</v>
      </c>
      <c r="AJ42" s="33">
        <v>1.629982829513E12</v>
      </c>
    </row>
    <row r="43">
      <c r="A43" s="19" t="s">
        <v>90</v>
      </c>
      <c r="B43" s="11">
        <v>82.0</v>
      </c>
      <c r="C43" s="12" t="s">
        <v>76</v>
      </c>
      <c r="D43" s="11">
        <v>1.629968595454E12</v>
      </c>
      <c r="E43" s="32" t="s">
        <v>81</v>
      </c>
      <c r="F43" s="11">
        <v>177.0</v>
      </c>
      <c r="G43" s="12" t="s">
        <v>77</v>
      </c>
      <c r="H43" s="33">
        <v>1.629969441722E12</v>
      </c>
      <c r="I43" s="32" t="s">
        <v>94</v>
      </c>
      <c r="J43" s="11">
        <v>200.0</v>
      </c>
      <c r="K43" s="12" t="s">
        <v>79</v>
      </c>
      <c r="L43" s="33">
        <v>1.629969858542E12</v>
      </c>
      <c r="M43" s="32" t="s">
        <v>75</v>
      </c>
      <c r="N43" s="11">
        <v>169.0</v>
      </c>
      <c r="O43" s="12" t="s">
        <v>80</v>
      </c>
      <c r="P43" s="33">
        <v>1.629975757711E12</v>
      </c>
      <c r="Q43" s="32" t="s">
        <v>75</v>
      </c>
      <c r="R43" s="11">
        <v>311.0</v>
      </c>
      <c r="S43" s="12" t="s">
        <v>99</v>
      </c>
      <c r="T43" s="33">
        <v>1.629976352065E12</v>
      </c>
      <c r="U43" s="32" t="s">
        <v>75</v>
      </c>
      <c r="V43" s="11">
        <v>214.0</v>
      </c>
      <c r="W43" s="12" t="s">
        <v>96</v>
      </c>
      <c r="X43" s="33">
        <v>1.629976776301E12</v>
      </c>
      <c r="Y43" s="13" t="s">
        <v>78</v>
      </c>
      <c r="Z43" s="11">
        <v>267.0</v>
      </c>
      <c r="AA43" s="12" t="s">
        <v>85</v>
      </c>
      <c r="AB43" s="11">
        <v>1.629981941509E12</v>
      </c>
      <c r="AC43" s="13" t="s">
        <v>91</v>
      </c>
      <c r="AD43" s="11">
        <v>173.0</v>
      </c>
      <c r="AE43" s="12" t="s">
        <v>100</v>
      </c>
      <c r="AF43" s="11">
        <v>1.629982369089E12</v>
      </c>
      <c r="AG43" s="32" t="s">
        <v>98</v>
      </c>
      <c r="AH43" s="11">
        <v>201.0</v>
      </c>
      <c r="AI43" s="12" t="s">
        <v>89</v>
      </c>
      <c r="AJ43" s="33">
        <v>1.629982829716E12</v>
      </c>
    </row>
    <row r="44">
      <c r="A44" s="19" t="s">
        <v>75</v>
      </c>
      <c r="B44" s="11">
        <v>67.0</v>
      </c>
      <c r="C44" s="12" t="s">
        <v>76</v>
      </c>
      <c r="D44" s="11">
        <v>1.629968595574E12</v>
      </c>
      <c r="E44" s="32" t="s">
        <v>101</v>
      </c>
      <c r="F44" s="11">
        <v>57.0</v>
      </c>
      <c r="G44" s="12" t="s">
        <v>77</v>
      </c>
      <c r="H44" s="33">
        <v>1.629969441788E12</v>
      </c>
      <c r="I44" s="32" t="s">
        <v>91</v>
      </c>
      <c r="J44" s="11">
        <v>79.0</v>
      </c>
      <c r="K44" s="12" t="s">
        <v>79</v>
      </c>
      <c r="L44" s="33">
        <v>1.629969858617E12</v>
      </c>
      <c r="M44" s="32" t="s">
        <v>75</v>
      </c>
      <c r="N44" s="11">
        <v>120.0</v>
      </c>
      <c r="O44" s="12" t="s">
        <v>80</v>
      </c>
      <c r="P44" s="33">
        <v>1.62997575782E12</v>
      </c>
      <c r="Q44" s="32" t="s">
        <v>90</v>
      </c>
      <c r="R44" s="11">
        <v>107.0</v>
      </c>
      <c r="S44" s="12" t="s">
        <v>99</v>
      </c>
      <c r="T44" s="33">
        <v>1.629976352192E12</v>
      </c>
      <c r="U44" s="32" t="s">
        <v>83</v>
      </c>
      <c r="V44" s="11">
        <v>91.0</v>
      </c>
      <c r="W44" s="12" t="s">
        <v>96</v>
      </c>
      <c r="X44" s="33">
        <v>1.62997677639E12</v>
      </c>
      <c r="Y44" s="13" t="s">
        <v>101</v>
      </c>
      <c r="Z44" s="11">
        <v>66.0</v>
      </c>
      <c r="AA44" s="12" t="s">
        <v>85</v>
      </c>
      <c r="AB44" s="11">
        <v>1.629981941562E12</v>
      </c>
      <c r="AC44" s="13" t="s">
        <v>75</v>
      </c>
      <c r="AD44" s="11">
        <v>49.0</v>
      </c>
      <c r="AE44" s="12" t="s">
        <v>100</v>
      </c>
      <c r="AF44" s="11">
        <v>1.629982369108E12</v>
      </c>
      <c r="AG44" s="32" t="s">
        <v>92</v>
      </c>
      <c r="AH44" s="11">
        <v>164.0</v>
      </c>
      <c r="AI44" s="12" t="s">
        <v>89</v>
      </c>
      <c r="AJ44" s="33">
        <v>1.629982829882E12</v>
      </c>
    </row>
    <row r="45">
      <c r="A45" s="19" t="s">
        <v>102</v>
      </c>
      <c r="B45" s="11">
        <v>241.0</v>
      </c>
      <c r="C45" s="12" t="s">
        <v>76</v>
      </c>
      <c r="D45" s="11">
        <v>1.62996859584E12</v>
      </c>
      <c r="E45" s="32" t="s">
        <v>97</v>
      </c>
      <c r="F45" s="11">
        <v>119.0</v>
      </c>
      <c r="G45" s="12" t="s">
        <v>77</v>
      </c>
      <c r="H45" s="33">
        <v>1.629969441918E12</v>
      </c>
      <c r="I45" s="32" t="s">
        <v>94</v>
      </c>
      <c r="J45" s="11">
        <v>87.0</v>
      </c>
      <c r="K45" s="12" t="s">
        <v>79</v>
      </c>
      <c r="L45" s="33">
        <v>1.629969858696E12</v>
      </c>
      <c r="M45" s="32" t="s">
        <v>75</v>
      </c>
      <c r="N45" s="11">
        <v>187.0</v>
      </c>
      <c r="O45" s="12" t="s">
        <v>103</v>
      </c>
      <c r="P45" s="33">
        <v>1.629975758006E12</v>
      </c>
      <c r="Q45" s="32" t="s">
        <v>75</v>
      </c>
      <c r="R45" s="11">
        <v>59.0</v>
      </c>
      <c r="S45" s="12" t="s">
        <v>99</v>
      </c>
      <c r="T45" s="33">
        <v>1.62997635222E12</v>
      </c>
      <c r="U45" s="32" t="s">
        <v>94</v>
      </c>
      <c r="V45" s="11">
        <v>77.0</v>
      </c>
      <c r="W45" s="12" t="s">
        <v>96</v>
      </c>
      <c r="X45" s="33">
        <v>1.629976776458E12</v>
      </c>
      <c r="Y45" s="13" t="s">
        <v>94</v>
      </c>
      <c r="Z45" s="11">
        <v>129.0</v>
      </c>
      <c r="AA45" s="12" t="s">
        <v>85</v>
      </c>
      <c r="AB45" s="11">
        <v>1.629981941698E12</v>
      </c>
      <c r="AC45" s="13" t="s">
        <v>97</v>
      </c>
      <c r="AD45" s="11">
        <v>221.0</v>
      </c>
      <c r="AE45" s="12" t="s">
        <v>100</v>
      </c>
      <c r="AF45" s="11">
        <v>1.629982369348E12</v>
      </c>
      <c r="AG45" s="32" t="s">
        <v>104</v>
      </c>
      <c r="AH45" s="11">
        <v>178.0</v>
      </c>
      <c r="AI45" s="12" t="s">
        <v>105</v>
      </c>
      <c r="AJ45" s="33">
        <v>1.62998283007E12</v>
      </c>
    </row>
    <row r="46">
      <c r="A46" s="19" t="s">
        <v>102</v>
      </c>
      <c r="B46" s="11">
        <v>72.0</v>
      </c>
      <c r="C46" s="12" t="s">
        <v>76</v>
      </c>
      <c r="D46" s="11">
        <v>1.629968595882E12</v>
      </c>
      <c r="E46" s="32" t="s">
        <v>97</v>
      </c>
      <c r="F46" s="11">
        <v>158.0</v>
      </c>
      <c r="G46" s="12" t="s">
        <v>106</v>
      </c>
      <c r="H46" s="33">
        <v>1.629969442089E12</v>
      </c>
      <c r="I46" s="32" t="s">
        <v>97</v>
      </c>
      <c r="J46" s="11">
        <v>230.0</v>
      </c>
      <c r="K46" s="12" t="s">
        <v>79</v>
      </c>
      <c r="L46" s="33">
        <v>1.629969858953E12</v>
      </c>
      <c r="M46" s="32" t="s">
        <v>102</v>
      </c>
      <c r="N46" s="11">
        <v>210.0</v>
      </c>
      <c r="O46" s="12" t="s">
        <v>103</v>
      </c>
      <c r="P46" s="33">
        <v>1.629975758252E12</v>
      </c>
      <c r="Q46" s="32" t="s">
        <v>102</v>
      </c>
      <c r="R46" s="11">
        <v>209.0</v>
      </c>
      <c r="S46" s="12" t="s">
        <v>99</v>
      </c>
      <c r="T46" s="33">
        <v>1.629976352489E12</v>
      </c>
      <c r="U46" s="32" t="s">
        <v>97</v>
      </c>
      <c r="V46" s="11">
        <v>189.0</v>
      </c>
      <c r="W46" s="12" t="s">
        <v>96</v>
      </c>
      <c r="X46" s="33">
        <v>1.629976776665E12</v>
      </c>
      <c r="Y46" s="13" t="s">
        <v>97</v>
      </c>
      <c r="Z46" s="11">
        <v>235.0</v>
      </c>
      <c r="AA46" s="12" t="s">
        <v>85</v>
      </c>
      <c r="AB46" s="11">
        <v>1.629981941931E12</v>
      </c>
      <c r="AC46" s="13" t="s">
        <v>102</v>
      </c>
      <c r="AD46" s="11">
        <v>91.0</v>
      </c>
      <c r="AE46" s="12" t="s">
        <v>100</v>
      </c>
      <c r="AF46" s="11">
        <v>1.629982369442E12</v>
      </c>
      <c r="AG46" s="32" t="s">
        <v>97</v>
      </c>
      <c r="AH46" s="11">
        <v>64.0</v>
      </c>
      <c r="AI46" s="12" t="s">
        <v>105</v>
      </c>
      <c r="AJ46" s="33">
        <v>1.629982830102E12</v>
      </c>
    </row>
    <row r="47">
      <c r="A47" s="23" t="s">
        <v>94</v>
      </c>
      <c r="B47" s="24">
        <v>95.0</v>
      </c>
      <c r="C47" s="25" t="s">
        <v>76</v>
      </c>
      <c r="D47" s="24">
        <v>1.62996859592E12</v>
      </c>
      <c r="E47" s="32" t="s">
        <v>102</v>
      </c>
      <c r="F47" s="11">
        <v>75.0</v>
      </c>
      <c r="G47" s="12" t="s">
        <v>106</v>
      </c>
      <c r="H47" s="33">
        <v>1.629969442157E12</v>
      </c>
      <c r="I47" s="32" t="s">
        <v>102</v>
      </c>
      <c r="J47" s="11">
        <v>69.0</v>
      </c>
      <c r="K47" s="12" t="s">
        <v>79</v>
      </c>
      <c r="L47" s="33">
        <v>1.629969858999E12</v>
      </c>
      <c r="M47" s="32" t="s">
        <v>102</v>
      </c>
      <c r="N47" s="11">
        <v>37.0</v>
      </c>
      <c r="O47" s="12" t="s">
        <v>103</v>
      </c>
      <c r="P47" s="33">
        <v>1.62997575826E12</v>
      </c>
      <c r="Q47" s="32" t="s">
        <v>102</v>
      </c>
      <c r="R47" s="11">
        <v>60.0</v>
      </c>
      <c r="S47" s="12" t="s">
        <v>99</v>
      </c>
      <c r="T47" s="33">
        <v>1.629976352543E12</v>
      </c>
      <c r="U47" s="32" t="s">
        <v>102</v>
      </c>
      <c r="V47" s="11">
        <v>82.0</v>
      </c>
      <c r="W47" s="12" t="s">
        <v>96</v>
      </c>
      <c r="X47" s="33">
        <v>1.629976776723E12</v>
      </c>
      <c r="Y47" s="13" t="s">
        <v>102</v>
      </c>
      <c r="Z47" s="11">
        <v>59.0</v>
      </c>
      <c r="AA47" s="12" t="s">
        <v>85</v>
      </c>
      <c r="AB47" s="11">
        <v>1.629981941974E12</v>
      </c>
      <c r="AC47" s="34" t="s">
        <v>94</v>
      </c>
      <c r="AD47" s="24">
        <v>670.0</v>
      </c>
      <c r="AE47" s="25" t="s">
        <v>107</v>
      </c>
      <c r="AF47" s="24">
        <v>1.629982370117E12</v>
      </c>
      <c r="AG47" s="32" t="s">
        <v>102</v>
      </c>
      <c r="AH47" s="11">
        <v>116.0</v>
      </c>
      <c r="AI47" s="12" t="s">
        <v>105</v>
      </c>
      <c r="AJ47" s="33">
        <v>1.62998283025E12</v>
      </c>
    </row>
    <row r="48">
      <c r="A48" s="1" t="s">
        <v>108</v>
      </c>
      <c r="E48" s="32" t="s">
        <v>94</v>
      </c>
      <c r="F48" s="11">
        <v>136.0</v>
      </c>
      <c r="G48" s="12" t="s">
        <v>106</v>
      </c>
      <c r="H48" s="33">
        <v>1.629969442309E12</v>
      </c>
      <c r="I48" s="32" t="s">
        <v>94</v>
      </c>
      <c r="J48" s="11">
        <v>122.0</v>
      </c>
      <c r="K48" s="12" t="s">
        <v>109</v>
      </c>
      <c r="L48" s="33">
        <v>1.629969859118E12</v>
      </c>
      <c r="M48" s="32" t="s">
        <v>94</v>
      </c>
      <c r="N48" s="11">
        <v>166.0</v>
      </c>
      <c r="O48" s="12" t="s">
        <v>103</v>
      </c>
      <c r="P48" s="33">
        <v>1.629975758447E12</v>
      </c>
      <c r="Q48" s="35" t="s">
        <v>94</v>
      </c>
      <c r="R48" s="36">
        <v>134.0</v>
      </c>
      <c r="S48" s="37" t="s">
        <v>99</v>
      </c>
      <c r="T48" s="38">
        <v>1.629976352638E12</v>
      </c>
      <c r="U48" s="35" t="s">
        <v>94</v>
      </c>
      <c r="V48" s="36">
        <v>113.0</v>
      </c>
      <c r="W48" s="37" t="s">
        <v>96</v>
      </c>
      <c r="X48" s="38">
        <v>1.629976776835E12</v>
      </c>
      <c r="Y48" s="13" t="s">
        <v>94</v>
      </c>
      <c r="Z48" s="11">
        <v>102.0</v>
      </c>
      <c r="AA48" s="12" t="s">
        <v>110</v>
      </c>
      <c r="AB48" s="11">
        <v>1.62998194208E12</v>
      </c>
      <c r="AC48" s="1" t="s">
        <v>111</v>
      </c>
      <c r="AG48" s="32" t="s">
        <v>94</v>
      </c>
      <c r="AH48" s="11">
        <v>87.0</v>
      </c>
      <c r="AI48" s="12" t="s">
        <v>105</v>
      </c>
      <c r="AJ48" s="33">
        <v>1.629982830306E12</v>
      </c>
    </row>
    <row r="49">
      <c r="E49" s="32" t="s">
        <v>94</v>
      </c>
      <c r="F49" s="11">
        <v>810.0</v>
      </c>
      <c r="G49" s="12" t="s">
        <v>112</v>
      </c>
      <c r="H49" s="33">
        <v>1.629969443081E12</v>
      </c>
      <c r="I49" s="32" t="s">
        <v>102</v>
      </c>
      <c r="J49" s="11">
        <v>671.0</v>
      </c>
      <c r="K49" s="12" t="s">
        <v>109</v>
      </c>
      <c r="L49" s="33">
        <v>1.629969859804E12</v>
      </c>
      <c r="M49" s="32" t="s">
        <v>102</v>
      </c>
      <c r="N49" s="11">
        <v>415.0</v>
      </c>
      <c r="O49" s="12" t="s">
        <v>103</v>
      </c>
      <c r="P49" s="33">
        <v>1.629975758831E12</v>
      </c>
      <c r="AG49" s="32" t="s">
        <v>102</v>
      </c>
      <c r="AH49" s="11">
        <v>618.0</v>
      </c>
      <c r="AI49" s="12" t="s">
        <v>105</v>
      </c>
      <c r="AJ49" s="33">
        <v>1.629982830954E12</v>
      </c>
    </row>
    <row r="50">
      <c r="E50" s="32" t="s">
        <v>94</v>
      </c>
      <c r="F50" s="11">
        <v>286.0</v>
      </c>
      <c r="G50" s="12" t="s">
        <v>112</v>
      </c>
      <c r="H50" s="33">
        <v>1.629969443385E12</v>
      </c>
      <c r="I50" s="32" t="s">
        <v>97</v>
      </c>
      <c r="J50" s="11">
        <v>145.0</v>
      </c>
      <c r="K50" s="12" t="s">
        <v>109</v>
      </c>
      <c r="L50" s="33">
        <v>1.629969859952E12</v>
      </c>
      <c r="M50" s="32" t="s">
        <v>97</v>
      </c>
      <c r="N50" s="11">
        <v>194.0</v>
      </c>
      <c r="O50" s="12" t="s">
        <v>113</v>
      </c>
      <c r="P50" s="33">
        <v>1.629975759029E12</v>
      </c>
      <c r="AG50" s="32" t="s">
        <v>97</v>
      </c>
      <c r="AH50" s="11">
        <v>97.0</v>
      </c>
      <c r="AI50" s="12" t="s">
        <v>114</v>
      </c>
      <c r="AJ50" s="33">
        <v>1.629982831022E12</v>
      </c>
    </row>
    <row r="51">
      <c r="E51" s="32" t="s">
        <v>94</v>
      </c>
      <c r="F51" s="11">
        <v>337.0</v>
      </c>
      <c r="G51" s="12" t="s">
        <v>112</v>
      </c>
      <c r="H51" s="33">
        <v>1.629969443706E12</v>
      </c>
      <c r="I51" s="32" t="s">
        <v>94</v>
      </c>
      <c r="J51" s="11">
        <v>90.0</v>
      </c>
      <c r="K51" s="12" t="s">
        <v>115</v>
      </c>
      <c r="L51" s="33">
        <v>1.629969860019E12</v>
      </c>
      <c r="M51" s="32" t="s">
        <v>75</v>
      </c>
      <c r="N51" s="11">
        <v>138.0</v>
      </c>
      <c r="O51" s="12" t="s">
        <v>113</v>
      </c>
      <c r="P51" s="33">
        <v>1.629975759162E12</v>
      </c>
      <c r="AG51" s="32" t="s">
        <v>104</v>
      </c>
      <c r="AH51" s="11">
        <v>114.0</v>
      </c>
      <c r="AI51" s="12" t="s">
        <v>114</v>
      </c>
      <c r="AJ51" s="33">
        <v>1.629982831185E12</v>
      </c>
    </row>
    <row r="52">
      <c r="E52" s="32" t="s">
        <v>94</v>
      </c>
      <c r="F52" s="11">
        <v>114.0</v>
      </c>
      <c r="G52" s="12" t="s">
        <v>112</v>
      </c>
      <c r="H52" s="33">
        <v>1.629969443845E12</v>
      </c>
      <c r="I52" s="32" t="s">
        <v>91</v>
      </c>
      <c r="J52" s="11">
        <v>278.0</v>
      </c>
      <c r="K52" s="12" t="s">
        <v>115</v>
      </c>
      <c r="L52" s="33">
        <v>1.629969860325E12</v>
      </c>
      <c r="M52" s="32" t="s">
        <v>75</v>
      </c>
      <c r="N52" s="11">
        <v>174.0</v>
      </c>
      <c r="O52" s="12" t="s">
        <v>113</v>
      </c>
      <c r="P52" s="33">
        <v>1.629975759358E12</v>
      </c>
      <c r="AG52" s="32" t="s">
        <v>92</v>
      </c>
      <c r="AH52" s="11">
        <v>116.0</v>
      </c>
      <c r="AI52" s="12" t="s">
        <v>114</v>
      </c>
      <c r="AJ52" s="33">
        <v>1.629982831273E12</v>
      </c>
    </row>
    <row r="53">
      <c r="E53" s="35" t="s">
        <v>94</v>
      </c>
      <c r="F53" s="36">
        <v>42.0</v>
      </c>
      <c r="G53" s="37" t="s">
        <v>112</v>
      </c>
      <c r="H53" s="38">
        <v>1.629969443863E12</v>
      </c>
      <c r="I53" s="32" t="s">
        <v>94</v>
      </c>
      <c r="J53" s="11">
        <v>505.0</v>
      </c>
      <c r="K53" s="12" t="s">
        <v>115</v>
      </c>
      <c r="L53" s="33">
        <v>1.629969860835E12</v>
      </c>
      <c r="M53" s="32" t="s">
        <v>90</v>
      </c>
      <c r="N53" s="11">
        <v>178.0</v>
      </c>
      <c r="O53" s="12" t="s">
        <v>113</v>
      </c>
      <c r="P53" s="33">
        <v>1.629975759532E12</v>
      </c>
      <c r="AG53" s="32" t="s">
        <v>98</v>
      </c>
      <c r="AH53" s="11">
        <v>270.0</v>
      </c>
      <c r="AI53" s="12" t="s">
        <v>114</v>
      </c>
      <c r="AJ53" s="33">
        <v>1.629982831555E12</v>
      </c>
    </row>
    <row r="54">
      <c r="E54" s="1" t="s">
        <v>116</v>
      </c>
      <c r="I54" s="32" t="s">
        <v>91</v>
      </c>
      <c r="J54" s="11">
        <v>102.0</v>
      </c>
      <c r="K54" s="12" t="s">
        <v>115</v>
      </c>
      <c r="L54" s="33">
        <v>1.629969860927E12</v>
      </c>
      <c r="M54" s="32" t="s">
        <v>97</v>
      </c>
      <c r="N54" s="11">
        <v>150.0</v>
      </c>
      <c r="O54" s="12" t="s">
        <v>113</v>
      </c>
      <c r="P54" s="33">
        <v>1.629975759669E12</v>
      </c>
      <c r="AG54" s="32" t="s">
        <v>75</v>
      </c>
      <c r="AH54" s="11">
        <v>201.0</v>
      </c>
      <c r="AI54" s="12" t="s">
        <v>114</v>
      </c>
      <c r="AJ54" s="33">
        <v>1.62998283174E12</v>
      </c>
    </row>
    <row r="55">
      <c r="E55" s="1" t="s">
        <v>117</v>
      </c>
      <c r="I55" s="32" t="s">
        <v>75</v>
      </c>
      <c r="J55" s="11">
        <v>127.0</v>
      </c>
      <c r="K55" s="12" t="s">
        <v>118</v>
      </c>
      <c r="L55" s="33">
        <v>1.629969861055E12</v>
      </c>
      <c r="M55" s="32" t="s">
        <v>102</v>
      </c>
      <c r="N55" s="11">
        <v>98.0</v>
      </c>
      <c r="O55" s="12" t="s">
        <v>113</v>
      </c>
      <c r="P55" s="33">
        <v>1.629975759765E12</v>
      </c>
      <c r="AG55" s="32" t="s">
        <v>119</v>
      </c>
      <c r="AH55" s="11">
        <v>636.0</v>
      </c>
      <c r="AI55" s="12" t="s">
        <v>120</v>
      </c>
      <c r="AJ55" s="33">
        <v>1.629982832382E12</v>
      </c>
    </row>
    <row r="56">
      <c r="I56" s="32" t="s">
        <v>97</v>
      </c>
      <c r="J56" s="11">
        <v>192.0</v>
      </c>
      <c r="K56" s="12" t="s">
        <v>118</v>
      </c>
      <c r="L56" s="33">
        <v>1.629969861254E12</v>
      </c>
      <c r="M56" s="32" t="s">
        <v>94</v>
      </c>
      <c r="N56" s="11">
        <v>119.0</v>
      </c>
      <c r="O56" s="12" t="s">
        <v>113</v>
      </c>
      <c r="P56" s="33">
        <v>1.629975759906E12</v>
      </c>
      <c r="AG56" s="32" t="s">
        <v>92</v>
      </c>
      <c r="AH56" s="11">
        <v>160.0</v>
      </c>
      <c r="AI56" s="12" t="s">
        <v>120</v>
      </c>
      <c r="AJ56" s="33">
        <v>1.629982832524E12</v>
      </c>
    </row>
    <row r="57">
      <c r="I57" s="32" t="s">
        <v>102</v>
      </c>
      <c r="J57" s="11">
        <v>95.0</v>
      </c>
      <c r="K57" s="12" t="s">
        <v>118</v>
      </c>
      <c r="L57" s="33">
        <v>1.629969861342E12</v>
      </c>
      <c r="M57" s="32" t="s">
        <v>102</v>
      </c>
      <c r="N57" s="11">
        <v>169.0</v>
      </c>
      <c r="O57" s="12" t="s">
        <v>121</v>
      </c>
      <c r="P57" s="33">
        <v>1.629975760054E12</v>
      </c>
      <c r="AG57" s="32" t="s">
        <v>104</v>
      </c>
      <c r="AH57" s="11">
        <v>151.0</v>
      </c>
      <c r="AI57" s="12" t="s">
        <v>120</v>
      </c>
      <c r="AJ57" s="33">
        <v>1.6299828327E12</v>
      </c>
    </row>
    <row r="58">
      <c r="I58" s="32" t="s">
        <v>94</v>
      </c>
      <c r="J58" s="11">
        <v>70.0</v>
      </c>
      <c r="K58" s="12" t="s">
        <v>118</v>
      </c>
      <c r="L58" s="33">
        <v>1.629969861397E12</v>
      </c>
      <c r="M58" s="32" t="s">
        <v>97</v>
      </c>
      <c r="N58" s="11">
        <v>115.0</v>
      </c>
      <c r="O58" s="12" t="s">
        <v>121</v>
      </c>
      <c r="P58" s="33">
        <v>1.629975760166E12</v>
      </c>
      <c r="AG58" s="32" t="s">
        <v>97</v>
      </c>
      <c r="AH58" s="11">
        <v>121.0</v>
      </c>
      <c r="AI58" s="12" t="s">
        <v>120</v>
      </c>
      <c r="AJ58" s="33">
        <v>1.629982832806E12</v>
      </c>
    </row>
    <row r="59">
      <c r="I59" s="32" t="s">
        <v>102</v>
      </c>
      <c r="J59" s="11">
        <v>319.0</v>
      </c>
      <c r="K59" s="12" t="s">
        <v>118</v>
      </c>
      <c r="L59" s="33">
        <v>1.629969861729E12</v>
      </c>
      <c r="M59" s="32" t="s">
        <v>90</v>
      </c>
      <c r="N59" s="11">
        <v>71.0</v>
      </c>
      <c r="O59" s="12" t="s">
        <v>121</v>
      </c>
      <c r="P59" s="33">
        <v>1.62997576022E12</v>
      </c>
      <c r="AG59" s="32" t="s">
        <v>102</v>
      </c>
      <c r="AH59" s="11">
        <v>91.0</v>
      </c>
      <c r="AI59" s="12" t="s">
        <v>120</v>
      </c>
      <c r="AJ59" s="33">
        <v>1.629982832891E12</v>
      </c>
    </row>
    <row r="60">
      <c r="I60" s="32" t="s">
        <v>97</v>
      </c>
      <c r="J60" s="11">
        <v>117.0</v>
      </c>
      <c r="K60" s="12" t="s">
        <v>118</v>
      </c>
      <c r="L60" s="33">
        <v>1.629969861849E12</v>
      </c>
      <c r="M60" s="32" t="s">
        <v>75</v>
      </c>
      <c r="N60" s="11">
        <v>936.0</v>
      </c>
      <c r="O60" s="12" t="s">
        <v>122</v>
      </c>
      <c r="P60" s="33">
        <v>1.629975761181E12</v>
      </c>
      <c r="AG60" s="35" t="s">
        <v>94</v>
      </c>
      <c r="AH60" s="36">
        <v>128.0</v>
      </c>
      <c r="AI60" s="37" t="s">
        <v>123</v>
      </c>
      <c r="AJ60" s="38">
        <v>1.629982833024E12</v>
      </c>
    </row>
    <row r="61">
      <c r="D61" s="39"/>
      <c r="I61" s="32" t="s">
        <v>75</v>
      </c>
      <c r="J61" s="11">
        <v>65.0</v>
      </c>
      <c r="K61" s="12" t="s">
        <v>118</v>
      </c>
      <c r="L61" s="33">
        <v>1.629969861895E12</v>
      </c>
      <c r="M61" s="32" t="s">
        <v>97</v>
      </c>
      <c r="N61" s="11">
        <v>475.0</v>
      </c>
      <c r="O61" s="12" t="s">
        <v>122</v>
      </c>
      <c r="P61" s="33">
        <v>1.629975761658E12</v>
      </c>
      <c r="AF61" s="39"/>
    </row>
    <row r="62">
      <c r="D62" s="39"/>
      <c r="I62" s="32" t="s">
        <v>91</v>
      </c>
      <c r="J62" s="11">
        <v>152.0</v>
      </c>
      <c r="K62" s="12" t="s">
        <v>124</v>
      </c>
      <c r="L62" s="33">
        <v>1.629969862061E12</v>
      </c>
      <c r="M62" s="32" t="s">
        <v>102</v>
      </c>
      <c r="N62" s="11">
        <v>76.0</v>
      </c>
      <c r="O62" s="12" t="s">
        <v>122</v>
      </c>
      <c r="P62" s="33">
        <v>1.629975761707E12</v>
      </c>
      <c r="T62" s="39"/>
      <c r="X62" s="39"/>
      <c r="AB62" s="39"/>
      <c r="AF62" s="39"/>
    </row>
    <row r="63">
      <c r="D63" s="39"/>
      <c r="I63" s="32" t="s">
        <v>94</v>
      </c>
      <c r="J63" s="11">
        <v>104.0</v>
      </c>
      <c r="K63" s="12" t="s">
        <v>124</v>
      </c>
      <c r="L63" s="33">
        <v>1.629969862189E12</v>
      </c>
      <c r="M63" s="35" t="s">
        <v>94</v>
      </c>
      <c r="N63" s="36">
        <v>116.0</v>
      </c>
      <c r="O63" s="37" t="s">
        <v>122</v>
      </c>
      <c r="P63" s="38">
        <v>1.629975761841E12</v>
      </c>
      <c r="T63" s="39"/>
      <c r="X63" s="39"/>
      <c r="AB63" s="39"/>
      <c r="AF63" s="39"/>
    </row>
    <row r="64">
      <c r="D64" s="39"/>
      <c r="I64" s="32" t="s">
        <v>91</v>
      </c>
      <c r="J64" s="11">
        <v>112.0</v>
      </c>
      <c r="K64" s="12" t="s">
        <v>124</v>
      </c>
      <c r="L64" s="33">
        <v>1.629969862274E12</v>
      </c>
      <c r="M64" s="40" t="s">
        <v>125</v>
      </c>
      <c r="T64" s="39"/>
      <c r="X64" s="39"/>
      <c r="AB64" s="39"/>
      <c r="AF64" s="39"/>
    </row>
    <row r="65">
      <c r="D65" s="39"/>
      <c r="I65" s="32" t="s">
        <v>75</v>
      </c>
      <c r="J65" s="11">
        <v>748.0</v>
      </c>
      <c r="K65" s="12" t="s">
        <v>126</v>
      </c>
      <c r="L65" s="33">
        <v>1.629969863016E12</v>
      </c>
      <c r="T65" s="39"/>
      <c r="X65" s="39"/>
      <c r="AB65" s="39"/>
      <c r="AF65" s="39"/>
    </row>
    <row r="66">
      <c r="D66" s="39"/>
      <c r="I66" s="32" t="s">
        <v>97</v>
      </c>
      <c r="J66" s="11">
        <v>252.0</v>
      </c>
      <c r="K66" s="12" t="s">
        <v>126</v>
      </c>
      <c r="L66" s="33">
        <v>1.629969863286E12</v>
      </c>
      <c r="T66" s="39"/>
      <c r="X66" s="39"/>
      <c r="AB66" s="39"/>
      <c r="AF66" s="39"/>
    </row>
    <row r="67">
      <c r="D67" s="39"/>
      <c r="I67" s="32" t="s">
        <v>102</v>
      </c>
      <c r="J67" s="11">
        <v>87.0</v>
      </c>
      <c r="K67" s="12" t="s">
        <v>126</v>
      </c>
      <c r="L67" s="33">
        <v>1.629969863364E12</v>
      </c>
      <c r="T67" s="39"/>
      <c r="X67" s="39"/>
      <c r="AB67" s="39"/>
      <c r="AF67" s="39"/>
    </row>
    <row r="68">
      <c r="D68" s="39"/>
      <c r="I68" s="35" t="s">
        <v>94</v>
      </c>
      <c r="J68" s="36">
        <v>89.0</v>
      </c>
      <c r="K68" s="37" t="s">
        <v>126</v>
      </c>
      <c r="L68" s="38">
        <v>1.629969863431E12</v>
      </c>
      <c r="T68" s="39"/>
      <c r="X68" s="39"/>
      <c r="AB68" s="39"/>
      <c r="AF68" s="39"/>
    </row>
    <row r="69">
      <c r="D69" s="39"/>
      <c r="H69" s="39"/>
      <c r="I69" s="1" t="s">
        <v>127</v>
      </c>
      <c r="T69" s="39"/>
      <c r="X69" s="39"/>
      <c r="AB69" s="39"/>
      <c r="AF69" s="39"/>
    </row>
    <row r="70">
      <c r="A70" s="13" t="s">
        <v>128</v>
      </c>
      <c r="B70" s="11">
        <v>4492.0</v>
      </c>
      <c r="C70" s="12" t="s">
        <v>129</v>
      </c>
      <c r="D70" s="11">
        <v>1.629968603401E12</v>
      </c>
      <c r="E70" s="13" t="s">
        <v>128</v>
      </c>
      <c r="F70" s="11">
        <v>5417.0</v>
      </c>
      <c r="G70" s="12" t="s">
        <v>130</v>
      </c>
      <c r="H70" s="11">
        <v>1.629969451374E12</v>
      </c>
      <c r="I70" s="13" t="s">
        <v>128</v>
      </c>
      <c r="J70" s="11">
        <v>4909.0</v>
      </c>
      <c r="K70" s="12" t="s">
        <v>131</v>
      </c>
      <c r="L70" s="11">
        <v>1.629969871081E12</v>
      </c>
      <c r="M70" s="13" t="s">
        <v>128</v>
      </c>
      <c r="N70" s="11">
        <v>5494.0</v>
      </c>
      <c r="O70" s="12" t="s">
        <v>132</v>
      </c>
      <c r="P70" s="11">
        <v>1.629975769397E12</v>
      </c>
      <c r="Q70" s="13" t="s">
        <v>128</v>
      </c>
      <c r="R70" s="11">
        <v>7481.0</v>
      </c>
      <c r="S70" s="12" t="s">
        <v>133</v>
      </c>
      <c r="T70" s="11">
        <v>1.629976362828E12</v>
      </c>
      <c r="U70" s="13" t="s">
        <v>128</v>
      </c>
      <c r="V70" s="11">
        <v>5762.0</v>
      </c>
      <c r="W70" s="12" t="s">
        <v>134</v>
      </c>
      <c r="X70" s="11">
        <v>1.629976785972E12</v>
      </c>
      <c r="Y70" s="13" t="s">
        <v>128</v>
      </c>
      <c r="Z70" s="11">
        <v>7332.0</v>
      </c>
      <c r="AA70" s="12" t="s">
        <v>135</v>
      </c>
      <c r="AB70" s="11">
        <v>1.62998195171E12</v>
      </c>
      <c r="AC70" s="13" t="s">
        <v>128</v>
      </c>
      <c r="AD70" s="11">
        <v>6616.0</v>
      </c>
      <c r="AE70" s="12" t="s">
        <v>136</v>
      </c>
      <c r="AF70" s="11">
        <v>1.629982378751E12</v>
      </c>
      <c r="AG70" s="13" t="s">
        <v>137</v>
      </c>
      <c r="AH70" s="11">
        <v>5913.0</v>
      </c>
      <c r="AI70" s="12" t="s">
        <v>138</v>
      </c>
      <c r="AJ70" s="11">
        <v>1.629982843104E12</v>
      </c>
    </row>
    <row r="71">
      <c r="A71" s="13" t="s">
        <v>139</v>
      </c>
      <c r="B71" s="11">
        <v>554.0</v>
      </c>
      <c r="C71" s="12" t="s">
        <v>129</v>
      </c>
      <c r="D71" s="11">
        <v>1.629968603957E12</v>
      </c>
      <c r="E71" s="13" t="s">
        <v>140</v>
      </c>
      <c r="F71" s="11">
        <v>229.0</v>
      </c>
      <c r="G71" s="12" t="s">
        <v>130</v>
      </c>
      <c r="H71" s="11">
        <v>1.629969451604E12</v>
      </c>
      <c r="I71" s="13" t="s">
        <v>141</v>
      </c>
      <c r="J71" s="11">
        <v>145.0</v>
      </c>
      <c r="K71" s="12" t="s">
        <v>131</v>
      </c>
      <c r="L71" s="11">
        <v>1.62996987123E12</v>
      </c>
      <c r="M71" s="13" t="s">
        <v>128</v>
      </c>
      <c r="N71" s="11">
        <v>162.0</v>
      </c>
      <c r="O71" s="12" t="s">
        <v>132</v>
      </c>
      <c r="P71" s="11">
        <v>1.629975769559E12</v>
      </c>
      <c r="Q71" s="13" t="s">
        <v>142</v>
      </c>
      <c r="R71" s="11">
        <v>179.0</v>
      </c>
      <c r="S71" s="12" t="s">
        <v>143</v>
      </c>
      <c r="T71" s="11">
        <v>1.629976363018E12</v>
      </c>
      <c r="U71" s="13" t="s">
        <v>144</v>
      </c>
      <c r="V71" s="11">
        <v>614.0</v>
      </c>
      <c r="W71" s="12" t="s">
        <v>145</v>
      </c>
      <c r="X71" s="11">
        <v>1.629976786586E12</v>
      </c>
      <c r="Y71" s="13" t="s">
        <v>142</v>
      </c>
      <c r="Z71" s="11">
        <v>207.0</v>
      </c>
      <c r="AA71" s="12" t="s">
        <v>135</v>
      </c>
      <c r="AB71" s="11">
        <v>1.629981951894E12</v>
      </c>
      <c r="AC71" s="13" t="s">
        <v>140</v>
      </c>
      <c r="AD71" s="11">
        <v>315.0</v>
      </c>
      <c r="AE71" s="12" t="s">
        <v>146</v>
      </c>
      <c r="AF71" s="11">
        <v>1.629982379069E12</v>
      </c>
      <c r="AG71" s="13" t="s">
        <v>141</v>
      </c>
      <c r="AH71" s="11">
        <v>408.0</v>
      </c>
      <c r="AI71" s="12" t="s">
        <v>138</v>
      </c>
      <c r="AJ71" s="11">
        <v>1.629982843521E12</v>
      </c>
    </row>
    <row r="72">
      <c r="A72" s="13" t="s">
        <v>71</v>
      </c>
      <c r="B72" s="11">
        <v>302.0</v>
      </c>
      <c r="C72" s="12" t="s">
        <v>147</v>
      </c>
      <c r="D72" s="11">
        <v>1.629968604255E12</v>
      </c>
      <c r="E72" s="13" t="s">
        <v>71</v>
      </c>
      <c r="F72" s="11">
        <v>457.0</v>
      </c>
      <c r="G72" s="12" t="s">
        <v>148</v>
      </c>
      <c r="H72" s="11">
        <v>1.629969452057E12</v>
      </c>
      <c r="I72" s="13" t="s">
        <v>71</v>
      </c>
      <c r="J72" s="11">
        <v>312.0</v>
      </c>
      <c r="K72" s="12" t="s">
        <v>131</v>
      </c>
      <c r="L72" s="11">
        <v>1.629969871539E12</v>
      </c>
      <c r="M72" s="13" t="s">
        <v>71</v>
      </c>
      <c r="N72" s="11">
        <v>121.0</v>
      </c>
      <c r="O72" s="12" t="s">
        <v>132</v>
      </c>
      <c r="P72" s="11">
        <v>1.62997576968E12</v>
      </c>
      <c r="Q72" s="13" t="s">
        <v>71</v>
      </c>
      <c r="R72" s="11">
        <v>317.0</v>
      </c>
      <c r="S72" s="12" t="s">
        <v>143</v>
      </c>
      <c r="T72" s="11">
        <v>1.629976363321E12</v>
      </c>
      <c r="U72" s="13" t="s">
        <v>71</v>
      </c>
      <c r="V72" s="11">
        <v>711.0</v>
      </c>
      <c r="W72" s="12" t="s">
        <v>149</v>
      </c>
      <c r="X72" s="11">
        <v>1.629976787295E12</v>
      </c>
      <c r="Y72" s="13" t="s">
        <v>71</v>
      </c>
      <c r="Z72" s="11">
        <v>435.0</v>
      </c>
      <c r="AA72" s="12" t="s">
        <v>150</v>
      </c>
      <c r="AB72" s="11">
        <v>1.629981952328E12</v>
      </c>
      <c r="AC72" s="13" t="s">
        <v>71</v>
      </c>
      <c r="AD72" s="11">
        <v>377.0</v>
      </c>
      <c r="AE72" s="12" t="s">
        <v>146</v>
      </c>
      <c r="AF72" s="11">
        <v>1.629982379451E12</v>
      </c>
      <c r="AG72" s="13" t="s">
        <v>71</v>
      </c>
      <c r="AH72" s="11">
        <v>419.0</v>
      </c>
      <c r="AI72" s="12" t="s">
        <v>138</v>
      </c>
      <c r="AJ72" s="11">
        <v>1.629982843926E12</v>
      </c>
    </row>
    <row r="73">
      <c r="A73" s="13" t="s">
        <v>137</v>
      </c>
      <c r="B73" s="11">
        <v>116.0</v>
      </c>
      <c r="C73" s="12" t="s">
        <v>147</v>
      </c>
      <c r="D73" s="11">
        <v>1.629968604376E12</v>
      </c>
      <c r="E73" s="13" t="s">
        <v>151</v>
      </c>
      <c r="F73" s="11">
        <v>237.0</v>
      </c>
      <c r="G73" s="12" t="s">
        <v>148</v>
      </c>
      <c r="H73" s="11">
        <v>1.6299694523E12</v>
      </c>
      <c r="I73" s="13" t="s">
        <v>152</v>
      </c>
      <c r="J73" s="11">
        <v>283.0</v>
      </c>
      <c r="K73" s="12" t="s">
        <v>131</v>
      </c>
      <c r="L73" s="11">
        <v>1.629969871823E12</v>
      </c>
      <c r="M73" s="13" t="s">
        <v>152</v>
      </c>
      <c r="N73" s="11">
        <v>288.0</v>
      </c>
      <c r="O73" s="12" t="s">
        <v>132</v>
      </c>
      <c r="P73" s="11">
        <v>1.629975769969E12</v>
      </c>
      <c r="Q73" s="13" t="s">
        <v>153</v>
      </c>
      <c r="R73" s="11">
        <v>458.0</v>
      </c>
      <c r="S73" s="12" t="s">
        <v>143</v>
      </c>
      <c r="T73" s="11">
        <v>1.629976363779E12</v>
      </c>
      <c r="U73" s="13" t="s">
        <v>153</v>
      </c>
      <c r="V73" s="11">
        <v>315.0</v>
      </c>
      <c r="W73" s="12" t="s">
        <v>149</v>
      </c>
      <c r="X73" s="11">
        <v>1.629976787624E12</v>
      </c>
      <c r="Y73" s="13" t="s">
        <v>153</v>
      </c>
      <c r="Z73" s="11">
        <v>837.0</v>
      </c>
      <c r="AA73" s="12" t="s">
        <v>154</v>
      </c>
      <c r="AB73" s="11">
        <v>1.629981953167E12</v>
      </c>
      <c r="AC73" s="13" t="s">
        <v>141</v>
      </c>
      <c r="AD73" s="11">
        <v>520.0</v>
      </c>
      <c r="AE73" s="12" t="s">
        <v>146</v>
      </c>
      <c r="AF73" s="11">
        <v>1.62998237996E12</v>
      </c>
      <c r="AG73" s="13" t="s">
        <v>139</v>
      </c>
      <c r="AH73" s="11">
        <v>828.0</v>
      </c>
      <c r="AI73" s="12" t="s">
        <v>155</v>
      </c>
      <c r="AJ73" s="11">
        <v>1.62998284476E12</v>
      </c>
    </row>
    <row r="74">
      <c r="A74" s="13" t="s">
        <v>81</v>
      </c>
      <c r="B74" s="11">
        <v>1887.0</v>
      </c>
      <c r="C74" s="12" t="s">
        <v>156</v>
      </c>
      <c r="D74" s="11">
        <v>1.629968606265E12</v>
      </c>
      <c r="E74" s="13" t="s">
        <v>81</v>
      </c>
      <c r="F74" s="11">
        <v>752.0</v>
      </c>
      <c r="G74" s="12" t="s">
        <v>157</v>
      </c>
      <c r="H74" s="11">
        <v>1.629969453057E12</v>
      </c>
      <c r="I74" s="13" t="s">
        <v>81</v>
      </c>
      <c r="J74" s="11">
        <v>541.0</v>
      </c>
      <c r="K74" s="12" t="s">
        <v>158</v>
      </c>
      <c r="L74" s="11">
        <v>1.62996987237E12</v>
      </c>
      <c r="M74" s="13" t="s">
        <v>81</v>
      </c>
      <c r="N74" s="11">
        <v>818.0</v>
      </c>
      <c r="O74" s="12" t="s">
        <v>159</v>
      </c>
      <c r="P74" s="11">
        <v>1.629975770797E12</v>
      </c>
      <c r="Q74" s="13" t="s">
        <v>81</v>
      </c>
      <c r="R74" s="11">
        <v>555.0</v>
      </c>
      <c r="S74" s="12" t="s">
        <v>160</v>
      </c>
      <c r="T74" s="11">
        <v>1.629976364337E12</v>
      </c>
      <c r="U74" s="13" t="s">
        <v>81</v>
      </c>
      <c r="V74" s="11">
        <v>1574.0</v>
      </c>
      <c r="W74" s="12" t="s">
        <v>161</v>
      </c>
      <c r="X74" s="11">
        <v>1.629976789193E12</v>
      </c>
      <c r="Y74" s="13" t="s">
        <v>81</v>
      </c>
      <c r="Z74" s="11">
        <v>557.0</v>
      </c>
      <c r="AA74" s="12" t="s">
        <v>154</v>
      </c>
      <c r="AB74" s="11">
        <v>1.629981953731E12</v>
      </c>
      <c r="AC74" s="13" t="s">
        <v>71</v>
      </c>
      <c r="AD74" s="11">
        <v>488.0</v>
      </c>
      <c r="AE74" s="12" t="s">
        <v>162</v>
      </c>
      <c r="AF74" s="11">
        <v>1.629982380471E12</v>
      </c>
      <c r="AG74" s="13" t="s">
        <v>81</v>
      </c>
      <c r="AH74" s="11">
        <v>2563.0</v>
      </c>
      <c r="AI74" s="12" t="s">
        <v>163</v>
      </c>
      <c r="AJ74" s="11">
        <v>1.629982847317E12</v>
      </c>
    </row>
    <row r="75">
      <c r="A75" s="13" t="s">
        <v>92</v>
      </c>
      <c r="B75" s="11">
        <v>83.0</v>
      </c>
      <c r="C75" s="12" t="s">
        <v>156</v>
      </c>
      <c r="D75" s="11">
        <v>1.629968606339E12</v>
      </c>
      <c r="E75" s="13" t="s">
        <v>92</v>
      </c>
      <c r="F75" s="11">
        <v>98.0</v>
      </c>
      <c r="G75" s="12" t="s">
        <v>157</v>
      </c>
      <c r="H75" s="11">
        <v>1.629969453153E12</v>
      </c>
      <c r="I75" s="13" t="s">
        <v>92</v>
      </c>
      <c r="J75" s="11">
        <v>78.0</v>
      </c>
      <c r="K75" s="12" t="s">
        <v>158</v>
      </c>
      <c r="L75" s="11">
        <v>1.629969872436E12</v>
      </c>
      <c r="M75" s="13" t="s">
        <v>92</v>
      </c>
      <c r="N75" s="11">
        <v>71.0</v>
      </c>
      <c r="O75" s="12" t="s">
        <v>159</v>
      </c>
      <c r="P75" s="11">
        <v>1.629975770857E12</v>
      </c>
      <c r="Q75" s="13" t="s">
        <v>92</v>
      </c>
      <c r="R75" s="11">
        <v>73.0</v>
      </c>
      <c r="S75" s="12" t="s">
        <v>160</v>
      </c>
      <c r="T75" s="11">
        <v>1.629976364406E12</v>
      </c>
      <c r="U75" s="13" t="s">
        <v>92</v>
      </c>
      <c r="V75" s="11">
        <v>70.0</v>
      </c>
      <c r="W75" s="12" t="s">
        <v>161</v>
      </c>
      <c r="X75" s="11">
        <v>1.629976789252E12</v>
      </c>
      <c r="Y75" s="13" t="s">
        <v>92</v>
      </c>
      <c r="Z75" s="11">
        <v>113.0</v>
      </c>
      <c r="AA75" s="12" t="s">
        <v>154</v>
      </c>
      <c r="AB75" s="11">
        <v>1.629981953835E12</v>
      </c>
      <c r="AC75" s="13" t="s">
        <v>152</v>
      </c>
      <c r="AD75" s="11">
        <v>262.0</v>
      </c>
      <c r="AE75" s="12" t="s">
        <v>162</v>
      </c>
      <c r="AF75" s="11">
        <v>1.629982380714E12</v>
      </c>
      <c r="AG75" s="13" t="s">
        <v>92</v>
      </c>
      <c r="AH75" s="11">
        <v>55.0</v>
      </c>
      <c r="AI75" s="12" t="s">
        <v>163</v>
      </c>
      <c r="AJ75" s="11">
        <v>1.629982847368E12</v>
      </c>
    </row>
    <row r="76">
      <c r="A76" s="13" t="s">
        <v>164</v>
      </c>
      <c r="B76" s="11">
        <v>182.0</v>
      </c>
      <c r="C76" s="12" t="s">
        <v>156</v>
      </c>
      <c r="D76" s="11">
        <v>1.629968606526E12</v>
      </c>
      <c r="E76" s="13" t="s">
        <v>164</v>
      </c>
      <c r="F76" s="11">
        <v>467.0</v>
      </c>
      <c r="G76" s="12" t="s">
        <v>157</v>
      </c>
      <c r="H76" s="11">
        <v>1.629969453612E12</v>
      </c>
      <c r="I76" s="13" t="s">
        <v>164</v>
      </c>
      <c r="J76" s="11">
        <v>211.0</v>
      </c>
      <c r="K76" s="12" t="s">
        <v>158</v>
      </c>
      <c r="L76" s="11">
        <v>1.629969872649E12</v>
      </c>
      <c r="M76" s="13" t="s">
        <v>165</v>
      </c>
      <c r="N76" s="11">
        <v>381.0</v>
      </c>
      <c r="O76" s="12" t="s">
        <v>166</v>
      </c>
      <c r="P76" s="11">
        <v>1.629975771249E12</v>
      </c>
      <c r="Q76" s="13" t="s">
        <v>164</v>
      </c>
      <c r="R76" s="11">
        <v>222.0</v>
      </c>
      <c r="S76" s="12" t="s">
        <v>160</v>
      </c>
      <c r="T76" s="11">
        <v>1.62997636464E12</v>
      </c>
      <c r="U76" s="13" t="s">
        <v>164</v>
      </c>
      <c r="V76" s="11">
        <v>254.0</v>
      </c>
      <c r="W76" s="12" t="s">
        <v>161</v>
      </c>
      <c r="X76" s="11">
        <v>1.629976789513E12</v>
      </c>
      <c r="Y76" s="13" t="s">
        <v>164</v>
      </c>
      <c r="Z76" s="11">
        <v>302.0</v>
      </c>
      <c r="AA76" s="12" t="s">
        <v>167</v>
      </c>
      <c r="AB76" s="11">
        <v>1.629981954136E12</v>
      </c>
      <c r="AC76" s="13" t="s">
        <v>81</v>
      </c>
      <c r="AD76" s="11">
        <v>976.0</v>
      </c>
      <c r="AE76" s="12" t="s">
        <v>168</v>
      </c>
      <c r="AF76" s="11">
        <v>1.6299823817E12</v>
      </c>
      <c r="AG76" s="13" t="s">
        <v>165</v>
      </c>
      <c r="AH76" s="11">
        <v>658.0</v>
      </c>
      <c r="AI76" s="12" t="s">
        <v>169</v>
      </c>
      <c r="AJ76" s="11">
        <v>1.629982848026E12</v>
      </c>
    </row>
    <row r="77">
      <c r="A77" s="13" t="s">
        <v>92</v>
      </c>
      <c r="B77" s="11">
        <v>487.0</v>
      </c>
      <c r="C77" s="12" t="s">
        <v>170</v>
      </c>
      <c r="D77" s="11">
        <v>1.629968607016E12</v>
      </c>
      <c r="E77" s="13" t="s">
        <v>92</v>
      </c>
      <c r="F77" s="11">
        <v>1256.0</v>
      </c>
      <c r="G77" s="12" t="s">
        <v>171</v>
      </c>
      <c r="H77" s="11">
        <v>1.629969454883E12</v>
      </c>
      <c r="I77" s="13" t="s">
        <v>92</v>
      </c>
      <c r="J77" s="11">
        <v>377.0</v>
      </c>
      <c r="K77" s="12" t="s">
        <v>172</v>
      </c>
      <c r="L77" s="11">
        <v>1.629969873041E12</v>
      </c>
      <c r="M77" s="13" t="s">
        <v>164</v>
      </c>
      <c r="N77" s="11">
        <v>96.0</v>
      </c>
      <c r="O77" s="12" t="s">
        <v>166</v>
      </c>
      <c r="P77" s="11">
        <v>1.629975771332E12</v>
      </c>
      <c r="Q77" s="13" t="s">
        <v>92</v>
      </c>
      <c r="R77" s="11">
        <v>334.0</v>
      </c>
      <c r="S77" s="12" t="s">
        <v>160</v>
      </c>
      <c r="T77" s="11">
        <v>1.629976364962E12</v>
      </c>
      <c r="U77" s="13" t="s">
        <v>92</v>
      </c>
      <c r="V77" s="11">
        <v>836.0</v>
      </c>
      <c r="W77" s="12" t="s">
        <v>173</v>
      </c>
      <c r="X77" s="11">
        <v>1.629976790348E12</v>
      </c>
      <c r="Y77" s="13" t="s">
        <v>92</v>
      </c>
      <c r="Z77" s="11">
        <v>297.0</v>
      </c>
      <c r="AA77" s="12" t="s">
        <v>167</v>
      </c>
      <c r="AB77" s="11">
        <v>1.629981954435E12</v>
      </c>
      <c r="AC77" s="13" t="s">
        <v>92</v>
      </c>
      <c r="AD77" s="11">
        <v>155.0</v>
      </c>
      <c r="AE77" s="12" t="s">
        <v>168</v>
      </c>
      <c r="AF77" s="11">
        <v>1.629982381841E12</v>
      </c>
      <c r="AG77" s="13" t="s">
        <v>164</v>
      </c>
      <c r="AH77" s="11">
        <v>220.0</v>
      </c>
      <c r="AI77" s="12" t="s">
        <v>169</v>
      </c>
      <c r="AJ77" s="11">
        <v>1.629982848248E12</v>
      </c>
    </row>
    <row r="78">
      <c r="A78" s="13" t="s">
        <v>165</v>
      </c>
      <c r="B78" s="11">
        <v>307.0</v>
      </c>
      <c r="C78" s="12" t="s">
        <v>170</v>
      </c>
      <c r="D78" s="11">
        <v>1.629968607333E12</v>
      </c>
      <c r="E78" s="13" t="s">
        <v>165</v>
      </c>
      <c r="F78" s="11">
        <v>235.0</v>
      </c>
      <c r="G78" s="12" t="s">
        <v>174</v>
      </c>
      <c r="H78" s="11">
        <v>1.629969455104E12</v>
      </c>
      <c r="I78" s="13" t="s">
        <v>165</v>
      </c>
      <c r="J78" s="11">
        <v>169.0</v>
      </c>
      <c r="K78" s="12" t="s">
        <v>172</v>
      </c>
      <c r="L78" s="11">
        <v>1.629969873197E12</v>
      </c>
      <c r="M78" s="13" t="s">
        <v>141</v>
      </c>
      <c r="N78" s="11">
        <v>610.0</v>
      </c>
      <c r="O78" s="12" t="s">
        <v>166</v>
      </c>
      <c r="P78" s="11">
        <v>1.629975771942E12</v>
      </c>
      <c r="Q78" s="13" t="s">
        <v>165</v>
      </c>
      <c r="R78" s="11">
        <v>241.0</v>
      </c>
      <c r="S78" s="12" t="s">
        <v>175</v>
      </c>
      <c r="T78" s="11">
        <v>1.629976365203E12</v>
      </c>
      <c r="U78" s="13" t="s">
        <v>165</v>
      </c>
      <c r="V78" s="11">
        <v>209.0</v>
      </c>
      <c r="W78" s="12" t="s">
        <v>173</v>
      </c>
      <c r="X78" s="11">
        <v>1.629976790572E12</v>
      </c>
      <c r="Y78" s="13" t="s">
        <v>165</v>
      </c>
      <c r="Z78" s="11">
        <v>314.0</v>
      </c>
      <c r="AA78" s="12" t="s">
        <v>167</v>
      </c>
      <c r="AB78" s="11">
        <v>1.629981954748E12</v>
      </c>
      <c r="AC78" s="13" t="s">
        <v>165</v>
      </c>
      <c r="AD78" s="11">
        <v>499.0</v>
      </c>
      <c r="AE78" s="12" t="s">
        <v>176</v>
      </c>
      <c r="AF78" s="11">
        <v>1.62998238234E12</v>
      </c>
      <c r="AG78" s="13" t="s">
        <v>141</v>
      </c>
      <c r="AH78" s="11">
        <v>545.0</v>
      </c>
      <c r="AI78" s="12" t="s">
        <v>169</v>
      </c>
      <c r="AJ78" s="11">
        <v>1.629982848807E12</v>
      </c>
    </row>
    <row r="79">
      <c r="A79" s="13" t="s">
        <v>164</v>
      </c>
      <c r="B79" s="11">
        <v>401.0</v>
      </c>
      <c r="C79" s="12" t="s">
        <v>170</v>
      </c>
      <c r="D79" s="11">
        <v>1.629968607721E12</v>
      </c>
      <c r="E79" s="13" t="s">
        <v>164</v>
      </c>
      <c r="F79" s="11">
        <v>519.0</v>
      </c>
      <c r="G79" s="12" t="s">
        <v>174</v>
      </c>
      <c r="H79" s="11">
        <v>1.62996945562E12</v>
      </c>
      <c r="I79" s="13" t="s">
        <v>164</v>
      </c>
      <c r="J79" s="11">
        <v>256.0</v>
      </c>
      <c r="K79" s="12" t="s">
        <v>172</v>
      </c>
      <c r="L79" s="11">
        <v>1.629969873448E12</v>
      </c>
      <c r="M79" s="13" t="s">
        <v>151</v>
      </c>
      <c r="N79" s="11">
        <v>282.0</v>
      </c>
      <c r="O79" s="12" t="s">
        <v>177</v>
      </c>
      <c r="P79" s="11">
        <v>1.629975772233E12</v>
      </c>
      <c r="Q79" s="13" t="s">
        <v>164</v>
      </c>
      <c r="R79" s="11">
        <v>149.0</v>
      </c>
      <c r="S79" s="12" t="s">
        <v>175</v>
      </c>
      <c r="T79" s="11">
        <v>1.629976365354E12</v>
      </c>
      <c r="U79" s="13" t="s">
        <v>164</v>
      </c>
      <c r="V79" s="11">
        <v>377.0</v>
      </c>
      <c r="W79" s="12" t="s">
        <v>173</v>
      </c>
      <c r="X79" s="11">
        <v>1.629976790933E12</v>
      </c>
      <c r="Y79" s="13" t="s">
        <v>164</v>
      </c>
      <c r="Z79" s="11">
        <v>157.0</v>
      </c>
      <c r="AA79" s="12" t="s">
        <v>167</v>
      </c>
      <c r="AB79" s="11">
        <v>1.629981954905E12</v>
      </c>
      <c r="AC79" s="13" t="s">
        <v>164</v>
      </c>
      <c r="AD79" s="11">
        <v>136.0</v>
      </c>
      <c r="AE79" s="12" t="s">
        <v>176</v>
      </c>
      <c r="AF79" s="11">
        <v>1.629982382476E12</v>
      </c>
      <c r="AG79" s="13" t="s">
        <v>153</v>
      </c>
      <c r="AH79" s="11">
        <v>271.0</v>
      </c>
      <c r="AI79" s="12" t="s">
        <v>178</v>
      </c>
      <c r="AJ79" s="11">
        <v>1.629982849073E12</v>
      </c>
    </row>
    <row r="80">
      <c r="A80" s="13" t="s">
        <v>153</v>
      </c>
      <c r="B80" s="11">
        <v>233.0</v>
      </c>
      <c r="C80" s="12" t="s">
        <v>170</v>
      </c>
      <c r="D80" s="11">
        <v>1.629968607953E12</v>
      </c>
      <c r="E80" s="13" t="s">
        <v>141</v>
      </c>
      <c r="F80" s="11">
        <v>381.0</v>
      </c>
      <c r="G80" s="12" t="s">
        <v>179</v>
      </c>
      <c r="H80" s="11">
        <v>1.629969456007E12</v>
      </c>
      <c r="I80" s="13" t="s">
        <v>139</v>
      </c>
      <c r="J80" s="11">
        <v>1071.0</v>
      </c>
      <c r="K80" s="12" t="s">
        <v>180</v>
      </c>
      <c r="L80" s="11">
        <v>1.62996987452E12</v>
      </c>
      <c r="M80" s="13" t="s">
        <v>181</v>
      </c>
      <c r="N80" s="11">
        <v>1400.0</v>
      </c>
      <c r="O80" s="12" t="s">
        <v>182</v>
      </c>
      <c r="P80" s="11">
        <v>1.629975773627E12</v>
      </c>
      <c r="Q80" s="13" t="s">
        <v>141</v>
      </c>
      <c r="R80" s="11">
        <v>703.0</v>
      </c>
      <c r="S80" s="12" t="s">
        <v>183</v>
      </c>
      <c r="T80" s="11">
        <v>1.629976366056E12</v>
      </c>
      <c r="U80" s="13" t="s">
        <v>153</v>
      </c>
      <c r="V80" s="11">
        <v>283.0</v>
      </c>
      <c r="W80" s="12" t="s">
        <v>184</v>
      </c>
      <c r="X80" s="11">
        <v>1.629976791212E12</v>
      </c>
      <c r="Y80" s="13" t="s">
        <v>141</v>
      </c>
      <c r="Z80" s="11">
        <v>443.0</v>
      </c>
      <c r="AA80" s="12" t="s">
        <v>185</v>
      </c>
      <c r="AB80" s="11">
        <v>1.62998195535E12</v>
      </c>
      <c r="AC80" s="13" t="s">
        <v>153</v>
      </c>
      <c r="AD80" s="11">
        <v>703.0</v>
      </c>
      <c r="AE80" s="12" t="s">
        <v>186</v>
      </c>
      <c r="AF80" s="11">
        <v>1.629982383184E12</v>
      </c>
      <c r="AG80" s="13" t="s">
        <v>181</v>
      </c>
      <c r="AH80" s="11">
        <v>2000.0</v>
      </c>
      <c r="AI80" s="12" t="s">
        <v>187</v>
      </c>
      <c r="AJ80" s="11">
        <v>1.629982851065E12</v>
      </c>
    </row>
    <row r="81">
      <c r="A81" s="13" t="s">
        <v>141</v>
      </c>
      <c r="B81" s="11">
        <v>155.0</v>
      </c>
      <c r="C81" s="12" t="s">
        <v>188</v>
      </c>
      <c r="D81" s="11">
        <v>1.629968608119E12</v>
      </c>
      <c r="E81" s="13" t="s">
        <v>128</v>
      </c>
      <c r="F81" s="11">
        <v>287.0</v>
      </c>
      <c r="G81" s="12" t="s">
        <v>179</v>
      </c>
      <c r="H81" s="11">
        <v>1.629969456293E12</v>
      </c>
      <c r="I81" s="13" t="s">
        <v>141</v>
      </c>
      <c r="J81" s="11">
        <v>78.0</v>
      </c>
      <c r="K81" s="12" t="s">
        <v>180</v>
      </c>
      <c r="L81" s="11">
        <v>1.62996987461E12</v>
      </c>
      <c r="P81" s="39"/>
      <c r="Q81" s="13" t="s">
        <v>140</v>
      </c>
      <c r="R81" s="11">
        <v>537.0</v>
      </c>
      <c r="S81" s="12" t="s">
        <v>183</v>
      </c>
      <c r="T81" s="11">
        <v>1.629976366595E12</v>
      </c>
      <c r="U81" s="13" t="s">
        <v>137</v>
      </c>
      <c r="V81" s="11">
        <v>245.0</v>
      </c>
      <c r="W81" s="12" t="s">
        <v>184</v>
      </c>
      <c r="X81" s="11">
        <v>1.629976791468E12</v>
      </c>
      <c r="Y81" s="13" t="s">
        <v>139</v>
      </c>
      <c r="Z81" s="11">
        <v>455.0</v>
      </c>
      <c r="AA81" s="12" t="s">
        <v>185</v>
      </c>
      <c r="AB81" s="11">
        <v>1.629981955808E12</v>
      </c>
      <c r="AC81" s="13" t="s">
        <v>141</v>
      </c>
      <c r="AD81" s="11">
        <v>188.0</v>
      </c>
      <c r="AE81" s="12" t="s">
        <v>186</v>
      </c>
      <c r="AF81" s="11">
        <v>1.629982383373E12</v>
      </c>
      <c r="AJ81" s="39"/>
    </row>
    <row r="82">
      <c r="A82" s="13" t="s">
        <v>181</v>
      </c>
      <c r="B82" s="11">
        <v>1964.0</v>
      </c>
      <c r="C82" s="12" t="s">
        <v>189</v>
      </c>
      <c r="D82" s="11">
        <v>1.62996861007E12</v>
      </c>
      <c r="E82" s="13" t="s">
        <v>181</v>
      </c>
      <c r="F82" s="11">
        <v>2158.0</v>
      </c>
      <c r="G82" s="12" t="s">
        <v>190</v>
      </c>
      <c r="H82" s="11">
        <v>1.629969458446E12</v>
      </c>
      <c r="I82" s="13" t="s">
        <v>181</v>
      </c>
      <c r="J82" s="11">
        <v>1497.0</v>
      </c>
      <c r="K82" s="12" t="s">
        <v>191</v>
      </c>
      <c r="L82" s="11">
        <v>1.629969876097E12</v>
      </c>
      <c r="P82" s="39"/>
      <c r="Q82" s="13" t="s">
        <v>181</v>
      </c>
      <c r="R82" s="11">
        <v>1541.0</v>
      </c>
      <c r="S82" s="12" t="s">
        <v>192</v>
      </c>
      <c r="T82" s="11">
        <v>1.629976368155E12</v>
      </c>
      <c r="U82" s="13" t="s">
        <v>181</v>
      </c>
      <c r="V82" s="11">
        <v>1770.0</v>
      </c>
      <c r="W82" s="12" t="s">
        <v>193</v>
      </c>
      <c r="X82" s="11">
        <v>1.62997679324E12</v>
      </c>
      <c r="Y82" s="13" t="s">
        <v>181</v>
      </c>
      <c r="Z82" s="11">
        <v>1087.0</v>
      </c>
      <c r="AA82" s="12" t="s">
        <v>194</v>
      </c>
      <c r="AB82" s="11">
        <v>1.629981956891E12</v>
      </c>
      <c r="AC82" s="13" t="s">
        <v>181</v>
      </c>
      <c r="AD82" s="11">
        <v>1438.0</v>
      </c>
      <c r="AE82" s="12" t="s">
        <v>195</v>
      </c>
      <c r="AF82" s="11">
        <v>1.629982384804E12</v>
      </c>
      <c r="AJ82" s="39"/>
    </row>
    <row r="83">
      <c r="D83" s="39"/>
      <c r="H83" s="39"/>
      <c r="L83" s="39"/>
      <c r="P83" s="39"/>
      <c r="T83" s="39"/>
      <c r="X83" s="39"/>
      <c r="AB83" s="39"/>
      <c r="AF83" s="39"/>
      <c r="AJ83" s="39"/>
    </row>
    <row r="84">
      <c r="D84" s="39"/>
      <c r="H84" s="39"/>
      <c r="L84" s="39"/>
      <c r="P84" s="39"/>
      <c r="T84" s="39"/>
      <c r="X84" s="39"/>
      <c r="AB84" s="39"/>
      <c r="AF84" s="39"/>
      <c r="AJ84" s="39"/>
    </row>
    <row r="85">
      <c r="D85" s="39"/>
      <c r="H85" s="39"/>
      <c r="L85" s="39"/>
      <c r="P85" s="39"/>
      <c r="T85" s="39"/>
      <c r="X85" s="39"/>
      <c r="AB85" s="39"/>
      <c r="AF85" s="39"/>
      <c r="AJ85" s="39"/>
    </row>
    <row r="86">
      <c r="D86" s="39"/>
      <c r="H86" s="39"/>
      <c r="L86" s="39"/>
      <c r="P86" s="39"/>
      <c r="T86" s="39"/>
      <c r="X86" s="39"/>
      <c r="AB86" s="39"/>
      <c r="AF86" s="39"/>
      <c r="AJ86" s="39"/>
    </row>
    <row r="87">
      <c r="D87" s="39"/>
      <c r="H87" s="39"/>
      <c r="L87" s="39"/>
      <c r="P87" s="39"/>
      <c r="T87" s="39"/>
      <c r="X87" s="39"/>
      <c r="AB87" s="39"/>
      <c r="AF87" s="39"/>
      <c r="AJ87" s="39"/>
    </row>
    <row r="88">
      <c r="D88" s="39"/>
      <c r="H88" s="39"/>
      <c r="L88" s="39"/>
      <c r="P88" s="39"/>
      <c r="T88" s="39"/>
      <c r="X88" s="39"/>
      <c r="AB88" s="39"/>
      <c r="AF88" s="39"/>
      <c r="AJ88" s="39"/>
    </row>
    <row r="89">
      <c r="D89" s="39"/>
      <c r="H89" s="39"/>
      <c r="L89" s="39"/>
      <c r="P89" s="39"/>
      <c r="T89" s="39"/>
      <c r="X89" s="39"/>
      <c r="AB89" s="39"/>
      <c r="AF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244.9411765</v>
      </c>
      <c r="D201" s="39"/>
      <c r="E201" s="43" t="s">
        <v>197</v>
      </c>
      <c r="F201" s="44">
        <f> AVERAGE(F4:F39)</f>
        <v>219.2941176</v>
      </c>
      <c r="H201" s="39"/>
      <c r="I201" s="43" t="s">
        <v>197</v>
      </c>
      <c r="J201" s="44">
        <f> AVERAGE(J4:J39)</f>
        <v>238.75</v>
      </c>
      <c r="L201" s="39"/>
      <c r="M201" s="43" t="s">
        <v>197</v>
      </c>
      <c r="N201" s="44">
        <f> AVERAGE(N4:N39)</f>
        <v>207.8</v>
      </c>
      <c r="P201" s="39"/>
      <c r="Q201" s="43" t="s">
        <v>197</v>
      </c>
      <c r="R201" s="44">
        <f> AVERAGE(R4:R39)</f>
        <v>235.8823529</v>
      </c>
      <c r="T201" s="39"/>
      <c r="U201" s="43" t="s">
        <v>197</v>
      </c>
      <c r="V201" s="44">
        <f> AVERAGE(V4:V39)</f>
        <v>207.2352941</v>
      </c>
      <c r="X201" s="39"/>
      <c r="Y201" s="43" t="s">
        <v>197</v>
      </c>
      <c r="Z201" s="44">
        <f> AVERAGE(Z4:Z39)</f>
        <v>233.6470588</v>
      </c>
      <c r="AB201" s="39"/>
      <c r="AC201" s="43" t="s">
        <v>197</v>
      </c>
      <c r="AD201" s="44">
        <f> AVERAGE(AD4:AD39)</f>
        <v>270.3529412</v>
      </c>
      <c r="AF201" s="39"/>
      <c r="AG201" s="43" t="s">
        <v>197</v>
      </c>
      <c r="AH201" s="44">
        <f> AVERAGE(AH4:AH39)</f>
        <v>263.5294118</v>
      </c>
      <c r="AJ201" s="39"/>
    </row>
    <row r="202">
      <c r="A202" s="45" t="s">
        <v>198</v>
      </c>
      <c r="B202" s="46">
        <f>STDEV(B4:B39)</f>
        <v>205.2764814</v>
      </c>
      <c r="D202" s="39"/>
      <c r="E202" s="45" t="s">
        <v>198</v>
      </c>
      <c r="F202" s="46">
        <f>STDEV(F4:F39)</f>
        <v>133.0961892</v>
      </c>
      <c r="H202" s="39"/>
      <c r="I202" s="45" t="s">
        <v>198</v>
      </c>
      <c r="J202" s="46">
        <f>STDEV(J4:J39)</f>
        <v>167.2057903</v>
      </c>
      <c r="L202" s="39"/>
      <c r="M202" s="45" t="s">
        <v>198</v>
      </c>
      <c r="N202" s="46">
        <f>STDEV(N4:N39)</f>
        <v>126.9905094</v>
      </c>
      <c r="P202" s="39"/>
      <c r="Q202" s="45" t="s">
        <v>198</v>
      </c>
      <c r="R202" s="46">
        <f>STDEV(R4:R39)</f>
        <v>184.5338324</v>
      </c>
      <c r="T202" s="39"/>
      <c r="U202" s="45" t="s">
        <v>198</v>
      </c>
      <c r="V202" s="46">
        <f>STDEV(V4:V39)</f>
        <v>107.642655</v>
      </c>
      <c r="X202" s="39"/>
      <c r="Y202" s="45" t="s">
        <v>198</v>
      </c>
      <c r="Z202" s="46">
        <f>STDEV(Z4:Z39)</f>
        <v>167.7632041</v>
      </c>
      <c r="AB202" s="39"/>
      <c r="AC202" s="45" t="s">
        <v>198</v>
      </c>
      <c r="AD202" s="46">
        <f>STDEV(AD4:AD39)</f>
        <v>152.999976</v>
      </c>
      <c r="AF202" s="39"/>
      <c r="AG202" s="45" t="s">
        <v>198</v>
      </c>
      <c r="AH202" s="46">
        <f>STDEV(AH4:AH39)</f>
        <v>173.5951172</v>
      </c>
      <c r="AJ202" s="39"/>
    </row>
    <row r="203">
      <c r="A203" s="47" t="s">
        <v>199</v>
      </c>
      <c r="B203" s="46">
        <f>MEDIAN(B4:B39)</f>
        <v>177</v>
      </c>
      <c r="D203" s="39"/>
      <c r="E203" s="47" t="s">
        <v>199</v>
      </c>
      <c r="F203" s="46">
        <f>MEDIAN(F4:F39)</f>
        <v>197</v>
      </c>
      <c r="H203" s="39"/>
      <c r="I203" s="47" t="s">
        <v>199</v>
      </c>
      <c r="J203" s="46">
        <f>MEDIAN(J4:J39)</f>
        <v>179</v>
      </c>
      <c r="L203" s="39"/>
      <c r="M203" s="47" t="s">
        <v>199</v>
      </c>
      <c r="N203" s="46">
        <f>MEDIAN(N4:N39)</f>
        <v>195</v>
      </c>
      <c r="P203" s="39"/>
      <c r="Q203" s="47" t="s">
        <v>199</v>
      </c>
      <c r="R203" s="46">
        <f>MEDIAN(R4:R39)</f>
        <v>188</v>
      </c>
      <c r="T203" s="39"/>
      <c r="U203" s="47" t="s">
        <v>199</v>
      </c>
      <c r="V203" s="46">
        <f>MEDIAN(V4:V39)</f>
        <v>195</v>
      </c>
      <c r="X203" s="39"/>
      <c r="Y203" s="47" t="s">
        <v>199</v>
      </c>
      <c r="Z203" s="46">
        <f>MEDIAN(Z4:Z39)</f>
        <v>204</v>
      </c>
      <c r="AB203" s="39"/>
      <c r="AC203" s="47" t="s">
        <v>199</v>
      </c>
      <c r="AD203" s="46">
        <f>MEDIAN(AD4:AD39)</f>
        <v>220</v>
      </c>
      <c r="AF203" s="39"/>
      <c r="AG203" s="47" t="s">
        <v>199</v>
      </c>
      <c r="AH203" s="46">
        <f>MEDIAN(AH4:AH39)</f>
        <v>209</v>
      </c>
      <c r="AJ203" s="39"/>
    </row>
    <row r="204">
      <c r="A204" s="47" t="s">
        <v>200</v>
      </c>
      <c r="B204" s="46">
        <f>min(B4:B39)</f>
        <v>71</v>
      </c>
      <c r="D204" s="39"/>
      <c r="E204" s="47" t="s">
        <v>200</v>
      </c>
      <c r="F204" s="46">
        <f>min(F4:F39)</f>
        <v>52</v>
      </c>
      <c r="H204" s="39"/>
      <c r="I204" s="47" t="s">
        <v>200</v>
      </c>
      <c r="J204" s="46">
        <f>min(J4:J39)</f>
        <v>37</v>
      </c>
      <c r="L204" s="39"/>
      <c r="M204" s="47" t="s">
        <v>200</v>
      </c>
      <c r="N204" s="46">
        <f>min(N4:N39)</f>
        <v>41</v>
      </c>
      <c r="P204" s="39"/>
      <c r="Q204" s="47" t="s">
        <v>200</v>
      </c>
      <c r="R204" s="46">
        <f>min(R4:R39)</f>
        <v>58</v>
      </c>
      <c r="T204" s="39"/>
      <c r="U204" s="47" t="s">
        <v>200</v>
      </c>
      <c r="V204" s="46">
        <f>min(V4:V39)</f>
        <v>62</v>
      </c>
      <c r="X204" s="39"/>
      <c r="Y204" s="47" t="s">
        <v>200</v>
      </c>
      <c r="Z204" s="46">
        <f>min(Z4:Z39)</f>
        <v>56</v>
      </c>
      <c r="AB204" s="39"/>
      <c r="AC204" s="47" t="s">
        <v>200</v>
      </c>
      <c r="AD204" s="46">
        <f>min(AD4:AD39)</f>
        <v>56</v>
      </c>
      <c r="AF204" s="39"/>
      <c r="AG204" s="47" t="s">
        <v>200</v>
      </c>
      <c r="AH204" s="46">
        <f>min(AH4:AH39)</f>
        <v>59</v>
      </c>
      <c r="AJ204" s="39"/>
    </row>
    <row r="205">
      <c r="A205" s="47" t="s">
        <v>201</v>
      </c>
      <c r="B205" s="46">
        <f>max(B4:B39)</f>
        <v>853</v>
      </c>
      <c r="D205" s="39"/>
      <c r="E205" s="47" t="s">
        <v>201</v>
      </c>
      <c r="F205" s="46">
        <f>max(F4:F39)</f>
        <v>493</v>
      </c>
      <c r="H205" s="39"/>
      <c r="I205" s="47" t="s">
        <v>201</v>
      </c>
      <c r="J205" s="46">
        <f>max(J4:J39)</f>
        <v>652</v>
      </c>
      <c r="L205" s="39"/>
      <c r="M205" s="47" t="s">
        <v>201</v>
      </c>
      <c r="N205" s="46">
        <f>max(N4:N39)</f>
        <v>483</v>
      </c>
      <c r="P205" s="39"/>
      <c r="Q205" s="47" t="s">
        <v>201</v>
      </c>
      <c r="R205" s="46">
        <f>max(R4:R39)</f>
        <v>814</v>
      </c>
      <c r="T205" s="39"/>
      <c r="U205" s="47" t="s">
        <v>201</v>
      </c>
      <c r="V205" s="46">
        <f>max(V4:V39)</f>
        <v>385</v>
      </c>
      <c r="X205" s="39"/>
      <c r="Y205" s="47" t="s">
        <v>201</v>
      </c>
      <c r="Z205" s="46">
        <f>max(Z4:Z39)</f>
        <v>721</v>
      </c>
      <c r="AB205" s="39"/>
      <c r="AC205" s="47" t="s">
        <v>201</v>
      </c>
      <c r="AD205" s="46">
        <f>max(AD4:AD39)</f>
        <v>616</v>
      </c>
      <c r="AF205" s="39"/>
      <c r="AG205" s="47" t="s">
        <v>201</v>
      </c>
      <c r="AH205" s="46">
        <f>max(AH4:AH39)</f>
        <v>708</v>
      </c>
      <c r="AJ205" s="39"/>
    </row>
    <row r="206">
      <c r="A206" s="47" t="s">
        <v>202</v>
      </c>
      <c r="B206" s="46">
        <f>sum(B4:B39)/1000</f>
        <v>4.164</v>
      </c>
      <c r="D206" s="39"/>
      <c r="E206" s="47" t="s">
        <v>202</v>
      </c>
      <c r="F206" s="46">
        <f>sum(F4:F39)/1000</f>
        <v>3.728</v>
      </c>
      <c r="H206" s="39"/>
      <c r="I206" s="47" t="s">
        <v>202</v>
      </c>
      <c r="J206" s="46">
        <f>sum(J4:J39)/1000</f>
        <v>4.775</v>
      </c>
      <c r="L206" s="39"/>
      <c r="M206" s="47" t="s">
        <v>202</v>
      </c>
      <c r="N206" s="46">
        <f>sum(N4:N39)/1000</f>
        <v>4.156</v>
      </c>
      <c r="P206" s="39"/>
      <c r="Q206" s="47" t="s">
        <v>202</v>
      </c>
      <c r="R206" s="46">
        <f>sum(R4:R39)/1000</f>
        <v>4.01</v>
      </c>
      <c r="T206" s="39"/>
      <c r="U206" s="47" t="s">
        <v>202</v>
      </c>
      <c r="V206" s="46">
        <f>sum(V4:V39)/1000</f>
        <v>3.523</v>
      </c>
      <c r="X206" s="39"/>
      <c r="Y206" s="47" t="s">
        <v>202</v>
      </c>
      <c r="Z206" s="46">
        <f>sum(Z4:Z39)/1000</f>
        <v>3.972</v>
      </c>
      <c r="AB206" s="39"/>
      <c r="AC206" s="47" t="s">
        <v>202</v>
      </c>
      <c r="AD206" s="46">
        <f>sum(AD4:AD39)/1000</f>
        <v>4.596</v>
      </c>
      <c r="AF206" s="39"/>
      <c r="AG206" s="47" t="s">
        <v>202</v>
      </c>
      <c r="AH206" s="46">
        <f>sum(AH4:AH39)/1000</f>
        <v>4.48</v>
      </c>
      <c r="AJ206" s="39"/>
    </row>
    <row r="207">
      <c r="A207" s="47" t="s">
        <v>203</v>
      </c>
      <c r="B207" s="46">
        <f>COUNTA(B4:B39)+1</f>
        <v>18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8">
        <v>20.0</v>
      </c>
      <c r="L207" s="39"/>
      <c r="M207" s="47" t="s">
        <v>203</v>
      </c>
      <c r="N207" s="48">
        <v>20.0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COUNTA(Z4:Z39)+1</f>
        <v>18</v>
      </c>
      <c r="AB207" s="39"/>
      <c r="AC207" s="47" t="s">
        <v>203</v>
      </c>
      <c r="AD207" s="46">
        <f>COUNTA(AD4:AD39)+1</f>
        <v>18</v>
      </c>
      <c r="AF207" s="39"/>
      <c r="AG207" s="47" t="s">
        <v>203</v>
      </c>
      <c r="AH207" s="46">
        <f>COUNTA(AH4:AH39)+1</f>
        <v>18</v>
      </c>
      <c r="AJ207" s="39"/>
    </row>
    <row r="208">
      <c r="A208" s="47" t="s">
        <v>204</v>
      </c>
      <c r="B208" s="49">
        <f>B210+B209+B211+B212</f>
        <v>18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20</v>
      </c>
      <c r="L208" s="39"/>
      <c r="M208" s="47" t="s">
        <v>204</v>
      </c>
      <c r="N208" s="49">
        <f>N210+N209+N211+N212</f>
        <v>20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18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(B207-18)/2</f>
        <v>0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1</v>
      </c>
      <c r="K209" s="42"/>
      <c r="L209" s="42"/>
      <c r="M209" s="47" t="s">
        <v>205</v>
      </c>
      <c r="N209" s="50">
        <f>(N207-18)/2</f>
        <v>1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50">
        <f>(AD207-18)/2</f>
        <v>0</v>
      </c>
      <c r="AE209" s="42"/>
      <c r="AF209" s="42"/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D210" s="39"/>
      <c r="E210" s="51" t="s">
        <v>206</v>
      </c>
      <c r="F210" s="52">
        <v>18.0</v>
      </c>
      <c r="H210" s="39"/>
      <c r="I210" s="51" t="s">
        <v>206</v>
      </c>
      <c r="J210" s="52">
        <v>18.0</v>
      </c>
      <c r="L210" s="39"/>
      <c r="M210" s="51" t="s">
        <v>206</v>
      </c>
      <c r="N210" s="52">
        <v>18.0</v>
      </c>
      <c r="O210" s="42"/>
      <c r="P210" s="39"/>
      <c r="Q210" s="51" t="s">
        <v>206</v>
      </c>
      <c r="R210" s="52">
        <v>18.0</v>
      </c>
      <c r="T210" s="39"/>
      <c r="U210" s="51" t="s">
        <v>206</v>
      </c>
      <c r="V210" s="52">
        <v>18.0</v>
      </c>
      <c r="X210" s="39"/>
      <c r="Y210" s="51" t="s">
        <v>206</v>
      </c>
      <c r="Z210" s="52">
        <v>18.0</v>
      </c>
      <c r="AB210" s="39"/>
      <c r="AC210" s="51" t="s">
        <v>206</v>
      </c>
      <c r="AD210" s="52">
        <v>18.0</v>
      </c>
      <c r="AF210" s="39"/>
      <c r="AG210" s="51" t="s">
        <v>206</v>
      </c>
      <c r="AH210" s="52">
        <v>18.0</v>
      </c>
      <c r="AJ210" s="39"/>
    </row>
    <row r="211">
      <c r="A211" s="43" t="s">
        <v>207</v>
      </c>
      <c r="B211" s="53">
        <f>B209</f>
        <v>0</v>
      </c>
      <c r="D211" s="39"/>
      <c r="E211" s="43" t="s">
        <v>207</v>
      </c>
      <c r="F211" s="53">
        <f>F209</f>
        <v>0</v>
      </c>
      <c r="H211" s="39"/>
      <c r="I211" s="43" t="s">
        <v>207</v>
      </c>
      <c r="J211" s="53">
        <f>J209</f>
        <v>1</v>
      </c>
      <c r="L211" s="39"/>
      <c r="M211" s="43" t="s">
        <v>207</v>
      </c>
      <c r="N211" s="53">
        <f>N209</f>
        <v>1</v>
      </c>
      <c r="O211" s="42"/>
      <c r="P211" s="39"/>
      <c r="Q211" s="43" t="s">
        <v>207</v>
      </c>
      <c r="R211" s="53">
        <f>R209</f>
        <v>0</v>
      </c>
      <c r="T211" s="39"/>
      <c r="U211" s="43" t="s">
        <v>207</v>
      </c>
      <c r="V211" s="53">
        <f>V209</f>
        <v>0</v>
      </c>
      <c r="X211" s="39"/>
      <c r="Y211" s="43" t="s">
        <v>207</v>
      </c>
      <c r="Z211" s="53">
        <f>Z209</f>
        <v>0</v>
      </c>
      <c r="AB211" s="39"/>
      <c r="AC211" s="43" t="s">
        <v>207</v>
      </c>
      <c r="AD211" s="53">
        <f>AD209</f>
        <v>0</v>
      </c>
      <c r="AF211" s="39"/>
      <c r="AG211" s="43" t="s">
        <v>207</v>
      </c>
      <c r="AH211" s="53">
        <f>AH209</f>
        <v>0</v>
      </c>
      <c r="AJ211" s="39"/>
    </row>
    <row r="212">
      <c r="A212" s="43" t="s">
        <v>208</v>
      </c>
      <c r="B212" s="53">
        <v>0.0</v>
      </c>
      <c r="D212" s="39"/>
      <c r="E212" s="43" t="s">
        <v>208</v>
      </c>
      <c r="F212" s="53">
        <v>0.0</v>
      </c>
      <c r="H212" s="39"/>
      <c r="I212" s="43" t="s">
        <v>208</v>
      </c>
      <c r="J212" s="53">
        <v>0.0</v>
      </c>
      <c r="L212" s="39"/>
      <c r="M212" s="43" t="s">
        <v>208</v>
      </c>
      <c r="N212" s="53">
        <v>0.0</v>
      </c>
      <c r="O212" s="42"/>
      <c r="P212" s="39"/>
      <c r="Q212" s="43" t="s">
        <v>208</v>
      </c>
      <c r="R212" s="53">
        <v>0.0</v>
      </c>
      <c r="T212" s="39"/>
      <c r="U212" s="43" t="s">
        <v>208</v>
      </c>
      <c r="V212" s="53">
        <v>0.0</v>
      </c>
      <c r="X212" s="39"/>
      <c r="Y212" s="43" t="s">
        <v>208</v>
      </c>
      <c r="Z212" s="53">
        <v>0.0</v>
      </c>
      <c r="AB212" s="39"/>
      <c r="AC212" s="43" t="s">
        <v>208</v>
      </c>
      <c r="AD212" s="53">
        <v>0.0</v>
      </c>
      <c r="AF212" s="39"/>
      <c r="AG212" s="43" t="s">
        <v>208</v>
      </c>
      <c r="AH212" s="53">
        <v>0.0</v>
      </c>
      <c r="AJ212" s="39"/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18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20</v>
      </c>
      <c r="M214" s="43" t="s">
        <v>210</v>
      </c>
      <c r="N214" s="53">
        <f>N208+N213</f>
        <v>20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18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18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19</v>
      </c>
      <c r="M215" s="43" t="s">
        <v>211</v>
      </c>
      <c r="N215" s="53">
        <f>N207-N209</f>
        <v>19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18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0.8165225744</v>
      </c>
      <c r="E216" s="54" t="s">
        <v>212</v>
      </c>
      <c r="F216" s="53">
        <f>((ABS(F215)-1)/F206)*1/5</f>
        <v>0.9120171674</v>
      </c>
      <c r="I216" s="54" t="s">
        <v>212</v>
      </c>
      <c r="J216" s="53">
        <f>((ABS(J215)-1)/J206)*1/5</f>
        <v>0.7539267016</v>
      </c>
      <c r="M216" s="54" t="s">
        <v>212</v>
      </c>
      <c r="N216" s="53">
        <f>((ABS(N215)-1)/N206)*1/5</f>
        <v>0.8662175168</v>
      </c>
      <c r="Q216" s="54" t="s">
        <v>212</v>
      </c>
      <c r="R216" s="53">
        <f>((ABS(R215)-1)/R206)*1/5</f>
        <v>0.8478802993</v>
      </c>
      <c r="U216" s="54" t="s">
        <v>212</v>
      </c>
      <c r="V216" s="53">
        <f>((ABS(V215)-1)/V206)*1/5</f>
        <v>0.9650865739</v>
      </c>
      <c r="Y216" s="54" t="s">
        <v>212</v>
      </c>
      <c r="Z216" s="53">
        <f>((ABS(Z215)-1)/Z206)*1/5</f>
        <v>0.8559919436</v>
      </c>
      <c r="AC216" s="54" t="s">
        <v>212</v>
      </c>
      <c r="AD216" s="53">
        <f>((ABS(AD215)-1)/AD206)*1/5</f>
        <v>0.7397737163</v>
      </c>
      <c r="AG216" s="54" t="s">
        <v>212</v>
      </c>
      <c r="AH216" s="53">
        <f>((ABS(AH215)-1)/AH206)*1/5</f>
        <v>0.7589285714</v>
      </c>
    </row>
    <row r="217">
      <c r="A217" s="54" t="s">
        <v>213</v>
      </c>
      <c r="B217" s="53">
        <f>((ABS(B215)-1)/B206)*1/5*60</f>
        <v>48.99135447</v>
      </c>
      <c r="E217" s="54" t="s">
        <v>213</v>
      </c>
      <c r="F217" s="53">
        <f>((ABS(F215)-1)/F206)*1/5*60</f>
        <v>54.72103004</v>
      </c>
      <c r="I217" s="54" t="s">
        <v>213</v>
      </c>
      <c r="J217" s="53">
        <f>((ABS(J215)-1)/J206)*1/5*60</f>
        <v>45.23560209</v>
      </c>
      <c r="M217" s="54" t="s">
        <v>213</v>
      </c>
      <c r="N217" s="53">
        <f>((ABS(N215)-1)/N206)*1/5*60</f>
        <v>51.97305101</v>
      </c>
      <c r="Q217" s="54" t="s">
        <v>213</v>
      </c>
      <c r="R217" s="53">
        <f>((ABS(R215)-1)/R206)*1/5*60</f>
        <v>50.87281796</v>
      </c>
      <c r="U217" s="54" t="s">
        <v>213</v>
      </c>
      <c r="V217" s="53">
        <f>((ABS(V215)-1)/V206)*1/5*60</f>
        <v>57.90519444</v>
      </c>
      <c r="Y217" s="54" t="s">
        <v>213</v>
      </c>
      <c r="Z217" s="53">
        <f>((ABS(Z215)-1)/Z206)*1/5*60</f>
        <v>51.35951662</v>
      </c>
      <c r="AC217" s="54" t="s">
        <v>213</v>
      </c>
      <c r="AD217" s="53">
        <f>((ABS(AD215)-1)/AD206)*1/5*60</f>
        <v>44.38642298</v>
      </c>
      <c r="AG217" s="54" t="s">
        <v>213</v>
      </c>
      <c r="AH217" s="53">
        <f>((ABS(AH215)-1)/AH206)*1/5*60</f>
        <v>45.53571429</v>
      </c>
    </row>
    <row r="218">
      <c r="A218" s="54" t="s">
        <v>214</v>
      </c>
      <c r="B218" s="53">
        <f>B216*(1-B227)</f>
        <v>0.8165225744</v>
      </c>
      <c r="E218" s="54" t="s">
        <v>214</v>
      </c>
      <c r="F218" s="53">
        <f>F216*(1-F227)</f>
        <v>0.9120171674</v>
      </c>
      <c r="I218" s="54" t="s">
        <v>214</v>
      </c>
      <c r="J218" s="53">
        <f>J216*(1-J227)</f>
        <v>0.7539267016</v>
      </c>
      <c r="M218" s="54" t="s">
        <v>214</v>
      </c>
      <c r="N218" s="53">
        <f>N216*(1-N227)</f>
        <v>0.8662175168</v>
      </c>
      <c r="Q218" s="54" t="s">
        <v>214</v>
      </c>
      <c r="R218" s="53">
        <f>R216*(1-R227)</f>
        <v>0.8478802993</v>
      </c>
      <c r="U218" s="54" t="s">
        <v>214</v>
      </c>
      <c r="V218" s="53">
        <f>V216*(1-V227)</f>
        <v>0.9650865739</v>
      </c>
      <c r="Y218" s="54" t="s">
        <v>214</v>
      </c>
      <c r="Z218" s="53">
        <f>Z216*(1-Z227)</f>
        <v>0.8559919436</v>
      </c>
      <c r="AC218" s="54" t="s">
        <v>214</v>
      </c>
      <c r="AD218" s="53">
        <f>AD216*(1-AD227)</f>
        <v>0.7397737163</v>
      </c>
      <c r="AG218" s="54" t="s">
        <v>214</v>
      </c>
      <c r="AH218" s="53">
        <f>AH216*(1-AH227)</f>
        <v>0.7589285714</v>
      </c>
    </row>
    <row r="219">
      <c r="A219" s="54" t="s">
        <v>215</v>
      </c>
      <c r="B219" s="53">
        <f>B217*(1-B227)</f>
        <v>48.99135447</v>
      </c>
      <c r="E219" s="54" t="s">
        <v>215</v>
      </c>
      <c r="F219" s="53">
        <f>F217*(1-F227)</f>
        <v>54.72103004</v>
      </c>
      <c r="I219" s="54" t="s">
        <v>215</v>
      </c>
      <c r="J219" s="53">
        <f>J217*(1-J227)</f>
        <v>45.23560209</v>
      </c>
      <c r="M219" s="54" t="s">
        <v>215</v>
      </c>
      <c r="N219" s="53">
        <f>N217*(1-N227)</f>
        <v>51.97305101</v>
      </c>
      <c r="Q219" s="54" t="s">
        <v>215</v>
      </c>
      <c r="R219" s="53">
        <f>R217*(1-R227)</f>
        <v>50.87281796</v>
      </c>
      <c r="U219" s="54" t="s">
        <v>215</v>
      </c>
      <c r="V219" s="53">
        <f>V217*(1-V227)</f>
        <v>57.90519444</v>
      </c>
      <c r="Y219" s="54" t="s">
        <v>215</v>
      </c>
      <c r="Z219" s="53">
        <f>Z217*(1-Z227)</f>
        <v>51.35951662</v>
      </c>
      <c r="AC219" s="54" t="s">
        <v>215</v>
      </c>
      <c r="AD219" s="53">
        <f>AD217*(1-AD227)</f>
        <v>44.38642298</v>
      </c>
      <c r="AG219" s="54" t="s">
        <v>215</v>
      </c>
      <c r="AH219" s="53">
        <f>AH217*(1-AH227)</f>
        <v>45.53571429</v>
      </c>
    </row>
    <row r="220">
      <c r="A220" s="54" t="s">
        <v>216</v>
      </c>
      <c r="B220" s="53">
        <f>(ABS(B215)-1)/B206</f>
        <v>4.082612872</v>
      </c>
      <c r="E220" s="54" t="s">
        <v>216</v>
      </c>
      <c r="F220" s="53">
        <f>(ABS(F215)-1)/F206</f>
        <v>4.560085837</v>
      </c>
      <c r="I220" s="54" t="s">
        <v>216</v>
      </c>
      <c r="J220" s="53">
        <f>(ABS(J215)-1)/J206</f>
        <v>3.769633508</v>
      </c>
      <c r="M220" s="54" t="s">
        <v>216</v>
      </c>
      <c r="N220" s="53">
        <f>(ABS(N215)-1)/N206</f>
        <v>4.331087584</v>
      </c>
      <c r="Q220" s="54" t="s">
        <v>216</v>
      </c>
      <c r="R220" s="53">
        <f>(ABS(R215)-1)/R206</f>
        <v>4.239401496</v>
      </c>
      <c r="U220" s="54" t="s">
        <v>216</v>
      </c>
      <c r="V220" s="53">
        <f>(ABS(V215)-1)/V206</f>
        <v>4.82543287</v>
      </c>
      <c r="Y220" s="54" t="s">
        <v>216</v>
      </c>
      <c r="Z220" s="53">
        <f>(ABS(Z215)-1)/Z206</f>
        <v>4.279959718</v>
      </c>
      <c r="AC220" s="54" t="s">
        <v>216</v>
      </c>
      <c r="AD220" s="53">
        <f>(ABS(AD215)-1)/AD206</f>
        <v>3.698868581</v>
      </c>
      <c r="AG220" s="54" t="s">
        <v>216</v>
      </c>
      <c r="AH220" s="53">
        <f>(ABS(AH215)-1)/AH206</f>
        <v>3.794642857</v>
      </c>
    </row>
    <row r="221">
      <c r="A221" s="54" t="s">
        <v>217</v>
      </c>
      <c r="B221" s="53">
        <f>(ABS(B208)-1)/B206</f>
        <v>4.082612872</v>
      </c>
      <c r="E221" s="54" t="s">
        <v>217</v>
      </c>
      <c r="F221" s="53">
        <f>(ABS(F208)-1)/F206</f>
        <v>4.560085837</v>
      </c>
      <c r="I221" s="54" t="s">
        <v>217</v>
      </c>
      <c r="J221" s="53">
        <f>(ABS(J208)-1)/J206</f>
        <v>3.979057592</v>
      </c>
      <c r="M221" s="54" t="s">
        <v>217</v>
      </c>
      <c r="N221" s="53">
        <f>(ABS(N208)-1)/N206</f>
        <v>4.571703561</v>
      </c>
      <c r="Q221" s="54" t="s">
        <v>217</v>
      </c>
      <c r="R221" s="53">
        <f>(ABS(R208)-1)/R206</f>
        <v>4.239401496</v>
      </c>
      <c r="U221" s="54" t="s">
        <v>217</v>
      </c>
      <c r="V221" s="53">
        <f>(ABS(V208)-1)/V206</f>
        <v>4.82543287</v>
      </c>
      <c r="Y221" s="54" t="s">
        <v>217</v>
      </c>
      <c r="Z221" s="53">
        <f>(ABS(Z208)-1)/Z206</f>
        <v>4.279959718</v>
      </c>
      <c r="AC221" s="54" t="s">
        <v>217</v>
      </c>
      <c r="AD221" s="53">
        <f>(ABS(AD208)-1)/AD206</f>
        <v>3.698868581</v>
      </c>
      <c r="AG221" s="54" t="s">
        <v>217</v>
      </c>
      <c r="AH221" s="53">
        <f>(ABS(AH208)-1)/AH206</f>
        <v>3.794642857</v>
      </c>
    </row>
    <row r="222">
      <c r="A222" s="6" t="s">
        <v>218</v>
      </c>
      <c r="B222" s="53">
        <f>(ABS(B214)-1)/B206</f>
        <v>4.082612872</v>
      </c>
      <c r="E222" s="6" t="s">
        <v>218</v>
      </c>
      <c r="F222" s="53">
        <f>(ABS(F214)-1)/F206</f>
        <v>4.560085837</v>
      </c>
      <c r="I222" s="6" t="s">
        <v>218</v>
      </c>
      <c r="J222" s="53">
        <f>(ABS(J214)-1)/J206</f>
        <v>3.979057592</v>
      </c>
      <c r="M222" s="6" t="s">
        <v>218</v>
      </c>
      <c r="N222" s="53">
        <f>(ABS(N214)-1)/N206</f>
        <v>4.571703561</v>
      </c>
      <c r="Q222" s="6" t="s">
        <v>218</v>
      </c>
      <c r="R222" s="53">
        <f>(ABS(R214)-1)/R206</f>
        <v>4.239401496</v>
      </c>
      <c r="U222" s="6" t="s">
        <v>218</v>
      </c>
      <c r="V222" s="53">
        <f>(ABS(V214)-1)/V206</f>
        <v>4.82543287</v>
      </c>
      <c r="Y222" s="6" t="s">
        <v>218</v>
      </c>
      <c r="Z222" s="53">
        <f>(ABS(Z214)-1)/Z206</f>
        <v>4.279959718</v>
      </c>
      <c r="AC222" s="6" t="s">
        <v>218</v>
      </c>
      <c r="AD222" s="53">
        <f>(ABS(AD214)-1)/AD206</f>
        <v>3.698868581</v>
      </c>
      <c r="AG222" s="6" t="s">
        <v>218</v>
      </c>
      <c r="AH222" s="53">
        <f>(ABS(AH214)-1)/AH206</f>
        <v>3.794642857</v>
      </c>
    </row>
    <row r="223">
      <c r="A223" s="6" t="s">
        <v>219</v>
      </c>
      <c r="B223" s="53">
        <f>ABS(B208)/ABS(B215)</f>
        <v>1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1.052631579</v>
      </c>
      <c r="M223" s="6" t="s">
        <v>219</v>
      </c>
      <c r="N223" s="53">
        <f>ABS(N208)/ABS(N215)</f>
        <v>1.052631579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1.052631579</v>
      </c>
      <c r="M224" s="6" t="s">
        <v>220</v>
      </c>
      <c r="N224" s="53">
        <f>ABS(N214)/ABS(N215)</f>
        <v>1.052631579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0.05263157895</v>
      </c>
      <c r="M226" s="54" t="s">
        <v>222</v>
      </c>
      <c r="N226" s="53">
        <f>N211/(N210+N212+N211)</f>
        <v>0.05263157895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</v>
      </c>
      <c r="E228" s="54" t="s">
        <v>224</v>
      </c>
      <c r="F228" s="53">
        <f>(F211+F212)/(F210+F211+F212)</f>
        <v>0</v>
      </c>
      <c r="I228" s="54" t="s">
        <v>224</v>
      </c>
      <c r="J228" s="53">
        <f>(J211+J212)/(J210+J211+J212)</f>
        <v>0.05263157895</v>
      </c>
      <c r="M228" s="54" t="s">
        <v>224</v>
      </c>
      <c r="N228" s="53">
        <f>(N211+N212)/(N210+N211+N212)</f>
        <v>0.05263157895</v>
      </c>
      <c r="Q228" s="54" t="s">
        <v>224</v>
      </c>
      <c r="R228" s="53">
        <f>(R211+R212)/(R210+R211+R212)</f>
        <v>0</v>
      </c>
      <c r="U228" s="54" t="s">
        <v>224</v>
      </c>
      <c r="V228" s="53">
        <f>(V211+V212)/(V210+V211+V212)</f>
        <v>0</v>
      </c>
      <c r="Y228" s="54" t="s">
        <v>224</v>
      </c>
      <c r="Z228" s="53">
        <f>(Z211+Z212)/(Z210+Z211+Z212)</f>
        <v>0</v>
      </c>
      <c r="AC228" s="54" t="s">
        <v>224</v>
      </c>
      <c r="AD228" s="53">
        <f>(AD211+AD212)/(AD210+AD211+AD212)</f>
        <v>0</v>
      </c>
      <c r="AG228" s="54" t="s">
        <v>224</v>
      </c>
      <c r="AH228" s="53">
        <f>(AH211+AH212)/(AH210+AH211+AH212)</f>
        <v>0</v>
      </c>
    </row>
    <row r="229">
      <c r="A229" s="54" t="s">
        <v>225</v>
      </c>
      <c r="B229" s="55" t="str">
        <f>ABS(B211)/ABS(B209)</f>
        <v>#DIV/0!</v>
      </c>
      <c r="E229" s="54" t="s">
        <v>225</v>
      </c>
      <c r="F229" s="55" t="str">
        <f>ABS(F211)/ABS(F209)</f>
        <v>#DIV/0!</v>
      </c>
      <c r="I229" s="54" t="s">
        <v>225</v>
      </c>
      <c r="J229" s="55">
        <f>ABS(J211)/ABS(J209)</f>
        <v>1</v>
      </c>
      <c r="M229" s="54" t="s">
        <v>225</v>
      </c>
      <c r="N229" s="55">
        <f>ABS(N211)/ABS(N209)</f>
        <v>1</v>
      </c>
      <c r="Q229" s="54" t="s">
        <v>225</v>
      </c>
      <c r="R229" s="55" t="str">
        <f>ABS(R211)/ABS(R209)</f>
        <v>#DIV/0!</v>
      </c>
      <c r="U229" s="54" t="s">
        <v>225</v>
      </c>
      <c r="V229" s="55" t="str">
        <f>ABS(V211)/ABS(V209)</f>
        <v>#DIV/0!</v>
      </c>
      <c r="Y229" s="54" t="s">
        <v>225</v>
      </c>
      <c r="Z229" s="55" t="str">
        <f>ABS(Z211)/ABS(Z209)</f>
        <v>#DIV/0!</v>
      </c>
      <c r="AC229" s="54" t="s">
        <v>225</v>
      </c>
      <c r="AD229" s="55" t="str">
        <f>ABS(AD211)/ABS(AD209)</f>
        <v>#DIV/0!</v>
      </c>
      <c r="AG229" s="54" t="s">
        <v>225</v>
      </c>
      <c r="AH229" s="55" t="str">
        <f>ABS(AH211)/ABS(AH209)</f>
        <v>#DIV/0!</v>
      </c>
    </row>
    <row r="230">
      <c r="A230" s="54" t="s">
        <v>226</v>
      </c>
      <c r="B230" s="55" t="str">
        <f>B211/(B211+B212)</f>
        <v>#DIV/0!</v>
      </c>
      <c r="E230" s="54" t="s">
        <v>226</v>
      </c>
      <c r="F230" s="55" t="str">
        <f>F211/(F211+F212)</f>
        <v>#DIV/0!</v>
      </c>
      <c r="I230" s="54" t="s">
        <v>226</v>
      </c>
      <c r="J230" s="55">
        <f>J211/(J211+J212)</f>
        <v>1</v>
      </c>
      <c r="M230" s="54" t="s">
        <v>226</v>
      </c>
      <c r="N230" s="55">
        <f>N211/(N211+N212)</f>
        <v>1</v>
      </c>
      <c r="Q230" s="54" t="s">
        <v>226</v>
      </c>
      <c r="R230" s="55" t="str">
        <f>R211/(R211+R212)</f>
        <v>#DIV/0!</v>
      </c>
      <c r="U230" s="54" t="s">
        <v>226</v>
      </c>
      <c r="V230" s="55" t="str">
        <f>V211/(V211+V212)</f>
        <v>#DIV/0!</v>
      </c>
      <c r="Y230" s="54" t="s">
        <v>226</v>
      </c>
      <c r="Z230" s="55" t="str">
        <f>Z211/(Z211+Z212)</f>
        <v>#DIV/0!</v>
      </c>
      <c r="AC230" s="54" t="s">
        <v>226</v>
      </c>
      <c r="AD230" s="55" t="str">
        <f>AD211/(AD211+AD212)</f>
        <v>#DIV/0!</v>
      </c>
      <c r="AG230" s="54" t="s">
        <v>226</v>
      </c>
      <c r="AH230" s="55" t="str">
        <f>AH211/(AH211+AH212)</f>
        <v>#DIV/0!</v>
      </c>
    </row>
    <row r="231">
      <c r="A231" s="54" t="s">
        <v>227</v>
      </c>
      <c r="B231" s="53">
        <f>B210/(B209+B210+B211+B212)</f>
        <v>1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0.9</v>
      </c>
      <c r="L231" s="39"/>
      <c r="M231" s="54" t="s">
        <v>227</v>
      </c>
      <c r="N231" s="53">
        <f>N210/(N209+N210+N211+N212)</f>
        <v>0.9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1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0.1</v>
      </c>
      <c r="L232" s="39"/>
      <c r="M232" s="54" t="s">
        <v>228</v>
      </c>
      <c r="N232" s="53">
        <f>(N212+N211+N209)/(N210+N212+N211+N209)</f>
        <v>0.1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0.1111111111</v>
      </c>
      <c r="L233" s="39"/>
      <c r="M233" s="54" t="s">
        <v>229</v>
      </c>
      <c r="N233" s="53">
        <f>(N211+N209)/N210</f>
        <v>0.1111111111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0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O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102.7142857</v>
      </c>
      <c r="D235" s="39"/>
      <c r="E235" s="43" t="s">
        <v>197</v>
      </c>
      <c r="F235" s="44">
        <f> AVERAGE(F41:F69)</f>
        <v>187.6153846</v>
      </c>
      <c r="H235" s="39"/>
      <c r="I235" s="43" t="s">
        <v>197</v>
      </c>
      <c r="J235" s="44">
        <f> AVERAGE(J41:J69)</f>
        <v>189.3928571</v>
      </c>
      <c r="L235" s="39"/>
      <c r="M235" s="43" t="s">
        <v>197</v>
      </c>
      <c r="N235" s="44">
        <f> AVERAGE(N41:N69)</f>
        <v>194.7391304</v>
      </c>
      <c r="O235" s="44"/>
      <c r="P235" s="39"/>
      <c r="Q235" s="43" t="s">
        <v>197</v>
      </c>
      <c r="R235" s="44">
        <f> AVERAGE(R41:R69)</f>
        <v>131.5</v>
      </c>
      <c r="T235" s="39"/>
      <c r="U235" s="43" t="s">
        <v>197</v>
      </c>
      <c r="V235" s="44">
        <f> AVERAGE(V41:V69)</f>
        <v>122.5</v>
      </c>
      <c r="X235" s="39"/>
      <c r="Y235" s="43" t="s">
        <v>197</v>
      </c>
      <c r="Z235" s="44">
        <f> AVERAGE(Z41:Z69)</f>
        <v>133.125</v>
      </c>
      <c r="AB235" s="39"/>
      <c r="AC235" s="43" t="s">
        <v>197</v>
      </c>
      <c r="AD235" s="44">
        <f> AVERAGE(AD41:AD69)</f>
        <v>215</v>
      </c>
      <c r="AF235" s="39"/>
      <c r="AG235" s="43" t="s">
        <v>197</v>
      </c>
      <c r="AH235" s="44">
        <f> AVERAGE(AH41:AH69)</f>
        <v>193.45</v>
      </c>
      <c r="AJ235" s="39"/>
    </row>
    <row r="236">
      <c r="A236" s="45" t="s">
        <v>198</v>
      </c>
      <c r="B236" s="46">
        <f>STDEV(B41:B69)</f>
        <v>64.48698651</v>
      </c>
      <c r="D236" s="39"/>
      <c r="E236" s="45" t="s">
        <v>198</v>
      </c>
      <c r="F236" s="46">
        <f>STDEV(F41:F69)</f>
        <v>207.1121027</v>
      </c>
      <c r="H236" s="39"/>
      <c r="I236" s="45" t="s">
        <v>198</v>
      </c>
      <c r="J236" s="46">
        <f>STDEV(J41:J69)</f>
        <v>175.8828186</v>
      </c>
      <c r="L236" s="39"/>
      <c r="M236" s="45" t="s">
        <v>198</v>
      </c>
      <c r="N236" s="46">
        <f>STDEV(N41:N69)</f>
        <v>190.4442694</v>
      </c>
      <c r="O236" s="46"/>
      <c r="P236" s="39"/>
      <c r="Q236" s="45" t="s">
        <v>198</v>
      </c>
      <c r="R236" s="46">
        <f>STDEV(R41:R69)</f>
        <v>87.52958683</v>
      </c>
      <c r="T236" s="39"/>
      <c r="U236" s="45" t="s">
        <v>198</v>
      </c>
      <c r="V236" s="46">
        <f>STDEV(V41:V69)</f>
        <v>71.07943243</v>
      </c>
      <c r="X236" s="39"/>
      <c r="Y236" s="45" t="s">
        <v>198</v>
      </c>
      <c r="Z236" s="46">
        <f>STDEV(Z41:Z69)</f>
        <v>77.07776685</v>
      </c>
      <c r="AB236" s="39"/>
      <c r="AC236" s="45" t="s">
        <v>198</v>
      </c>
      <c r="AD236" s="46">
        <f>STDEV(AD41:AD69)</f>
        <v>212.5942928</v>
      </c>
      <c r="AF236" s="39"/>
      <c r="AG236" s="45" t="s">
        <v>198</v>
      </c>
      <c r="AH236" s="46">
        <f>STDEV(AH41:AH69)</f>
        <v>157.5842214</v>
      </c>
      <c r="AJ236" s="39"/>
    </row>
    <row r="237">
      <c r="A237" s="47" t="s">
        <v>199</v>
      </c>
      <c r="B237" s="46">
        <f>MEDIAN(B41:B69)</f>
        <v>82</v>
      </c>
      <c r="D237" s="39"/>
      <c r="E237" s="47" t="s">
        <v>199</v>
      </c>
      <c r="F237" s="46">
        <f>MEDIAN(F41:F69)</f>
        <v>119</v>
      </c>
      <c r="H237" s="39"/>
      <c r="I237" s="47" t="s">
        <v>199</v>
      </c>
      <c r="J237" s="46">
        <f>MEDIAN(J41:J69)</f>
        <v>114.5</v>
      </c>
      <c r="L237" s="39"/>
      <c r="M237" s="47" t="s">
        <v>199</v>
      </c>
      <c r="N237" s="46">
        <f>MEDIAN(N41:N69)</f>
        <v>150</v>
      </c>
      <c r="O237" s="46"/>
      <c r="P237" s="39"/>
      <c r="Q237" s="47" t="s">
        <v>199</v>
      </c>
      <c r="R237" s="46">
        <f>MEDIAN(R41:R69)</f>
        <v>102.5</v>
      </c>
      <c r="T237" s="39"/>
      <c r="U237" s="47" t="s">
        <v>199</v>
      </c>
      <c r="V237" s="46">
        <f>MEDIAN(V41:V69)</f>
        <v>102</v>
      </c>
      <c r="X237" s="39"/>
      <c r="Y237" s="47" t="s">
        <v>199</v>
      </c>
      <c r="Z237" s="46">
        <f>MEDIAN(Z41:Z69)</f>
        <v>111</v>
      </c>
      <c r="AB237" s="39"/>
      <c r="AC237" s="47" t="s">
        <v>199</v>
      </c>
      <c r="AD237" s="46">
        <f>MEDIAN(AD41:AD69)</f>
        <v>173</v>
      </c>
      <c r="AF237" s="39"/>
      <c r="AG237" s="47" t="s">
        <v>199</v>
      </c>
      <c r="AH237" s="46">
        <f>MEDIAN(AH41:AH69)</f>
        <v>139.5</v>
      </c>
      <c r="AJ237" s="39"/>
    </row>
    <row r="238">
      <c r="A238" s="47" t="s">
        <v>200</v>
      </c>
      <c r="B238" s="46">
        <f>min(B41:B69)</f>
        <v>48</v>
      </c>
      <c r="D238" s="39"/>
      <c r="E238" s="47" t="s">
        <v>200</v>
      </c>
      <c r="F238" s="46">
        <f>min(F41:F69)</f>
        <v>42</v>
      </c>
      <c r="H238" s="39"/>
      <c r="I238" s="47" t="s">
        <v>200</v>
      </c>
      <c r="J238" s="46">
        <f>min(J41:J69)</f>
        <v>65</v>
      </c>
      <c r="L238" s="39"/>
      <c r="M238" s="47" t="s">
        <v>200</v>
      </c>
      <c r="N238" s="46">
        <f>min(N41:N69)</f>
        <v>37</v>
      </c>
      <c r="O238" s="46"/>
      <c r="P238" s="39"/>
      <c r="Q238" s="47" t="s">
        <v>200</v>
      </c>
      <c r="R238" s="46">
        <f>min(R41:R69)</f>
        <v>59</v>
      </c>
      <c r="T238" s="39"/>
      <c r="U238" s="47" t="s">
        <v>200</v>
      </c>
      <c r="V238" s="46">
        <f>min(V41:V69)</f>
        <v>14</v>
      </c>
      <c r="X238" s="39"/>
      <c r="Y238" s="47" t="s">
        <v>200</v>
      </c>
      <c r="Z238" s="46">
        <f>min(Z41:Z69)</f>
        <v>59</v>
      </c>
      <c r="AB238" s="39"/>
      <c r="AC238" s="47" t="s">
        <v>200</v>
      </c>
      <c r="AD238" s="46">
        <f>min(AD41:AD69)</f>
        <v>49</v>
      </c>
      <c r="AF238" s="39"/>
      <c r="AG238" s="47" t="s">
        <v>200</v>
      </c>
      <c r="AH238" s="46">
        <f>min(AH41:AH69)</f>
        <v>64</v>
      </c>
      <c r="AJ238" s="39"/>
    </row>
    <row r="239">
      <c r="A239" s="47" t="s">
        <v>201</v>
      </c>
      <c r="B239" s="46">
        <f>max(B41:B69)</f>
        <v>241</v>
      </c>
      <c r="D239" s="39"/>
      <c r="E239" s="47" t="s">
        <v>201</v>
      </c>
      <c r="F239" s="46">
        <f>max(F41:F69)</f>
        <v>810</v>
      </c>
      <c r="H239" s="39"/>
      <c r="I239" s="47" t="s">
        <v>201</v>
      </c>
      <c r="J239" s="46">
        <f>max(J41:J69)</f>
        <v>748</v>
      </c>
      <c r="L239" s="39"/>
      <c r="M239" s="47" t="s">
        <v>201</v>
      </c>
      <c r="N239" s="46">
        <f>max(N41:N69)</f>
        <v>936</v>
      </c>
      <c r="O239" s="46"/>
      <c r="P239" s="39"/>
      <c r="Q239" s="47" t="s">
        <v>201</v>
      </c>
      <c r="R239" s="46">
        <f>max(R41:R69)</f>
        <v>311</v>
      </c>
      <c r="T239" s="39"/>
      <c r="U239" s="47" t="s">
        <v>201</v>
      </c>
      <c r="V239" s="46">
        <f>max(V41:V69)</f>
        <v>214</v>
      </c>
      <c r="X239" s="39"/>
      <c r="Y239" s="47" t="s">
        <v>201</v>
      </c>
      <c r="Z239" s="46">
        <f>max(Z41:Z69)</f>
        <v>267</v>
      </c>
      <c r="AB239" s="39"/>
      <c r="AC239" s="47" t="s">
        <v>201</v>
      </c>
      <c r="AD239" s="46">
        <f>max(AD41:AD69)</f>
        <v>670</v>
      </c>
      <c r="AF239" s="39"/>
      <c r="AG239" s="47" t="s">
        <v>201</v>
      </c>
      <c r="AH239" s="46">
        <f>max(AH41:AH69)</f>
        <v>636</v>
      </c>
      <c r="AJ239" s="39"/>
    </row>
    <row r="240">
      <c r="A240" s="47" t="s">
        <v>202</v>
      </c>
      <c r="B240" s="46">
        <f>sum(B41:B69)/1000</f>
        <v>0.719</v>
      </c>
      <c r="D240" s="39"/>
      <c r="E240" s="47" t="s">
        <v>202</v>
      </c>
      <c r="F240" s="46">
        <f>sum(F41:F69)/1000</f>
        <v>2.439</v>
      </c>
      <c r="H240" s="39"/>
      <c r="I240" s="47" t="s">
        <v>202</v>
      </c>
      <c r="J240" s="46">
        <f>sum(J41:J69)/1000</f>
        <v>5.303</v>
      </c>
      <c r="L240" s="39"/>
      <c r="M240" s="47" t="s">
        <v>202</v>
      </c>
      <c r="N240" s="46">
        <f>sum(N41:N69)/1000</f>
        <v>4.479</v>
      </c>
      <c r="O240" s="46"/>
      <c r="P240" s="39"/>
      <c r="Q240" s="47" t="s">
        <v>202</v>
      </c>
      <c r="R240" s="46">
        <f>sum(R41:R69)/1000</f>
        <v>1.052</v>
      </c>
      <c r="T240" s="39"/>
      <c r="U240" s="47" t="s">
        <v>202</v>
      </c>
      <c r="V240" s="46">
        <f>sum(V41:V69)/1000</f>
        <v>0.98</v>
      </c>
      <c r="X240" s="39"/>
      <c r="Y240" s="47" t="s">
        <v>202</v>
      </c>
      <c r="Z240" s="46">
        <f>sum(Z41:Z69)/1000</f>
        <v>1.065</v>
      </c>
      <c r="AB240" s="39"/>
      <c r="AC240" s="47" t="s">
        <v>202</v>
      </c>
      <c r="AD240" s="46">
        <f>sum(AD41:AD69)/1000</f>
        <v>1.505</v>
      </c>
      <c r="AF240" s="39"/>
      <c r="AG240" s="47" t="s">
        <v>202</v>
      </c>
      <c r="AH240" s="46">
        <f>sum(AH41:AH69)/1000</f>
        <v>3.869</v>
      </c>
      <c r="AJ240" s="39"/>
    </row>
    <row r="241">
      <c r="A241" s="47" t="s">
        <v>203</v>
      </c>
      <c r="B241" s="57">
        <v>9.0</v>
      </c>
      <c r="D241" s="39"/>
      <c r="E241" s="47" t="s">
        <v>203</v>
      </c>
      <c r="F241" s="46">
        <f>COUNTA(F41:F69)+1</f>
        <v>14</v>
      </c>
      <c r="H241" s="39"/>
      <c r="I241" s="47" t="s">
        <v>203</v>
      </c>
      <c r="J241" s="46">
        <f>COUNTA(J41:J69)+1</f>
        <v>29</v>
      </c>
      <c r="L241" s="39"/>
      <c r="M241" s="47" t="s">
        <v>203</v>
      </c>
      <c r="N241" s="58">
        <f>COUNTA(N41:N69)+1</f>
        <v>24</v>
      </c>
      <c r="O241" s="58"/>
      <c r="P241" s="39"/>
      <c r="Q241" s="47" t="s">
        <v>203</v>
      </c>
      <c r="R241" s="46">
        <f>COUNTA(R41:R69)+1</f>
        <v>9</v>
      </c>
      <c r="T241" s="39"/>
      <c r="U241" s="47" t="s">
        <v>203</v>
      </c>
      <c r="V241" s="46">
        <f>COUNTA(V41:V69)+1</f>
        <v>9</v>
      </c>
      <c r="X241" s="39"/>
      <c r="Y241" s="47" t="s">
        <v>203</v>
      </c>
      <c r="Z241" s="46">
        <f>COUNTA(Z41:Z69)+1</f>
        <v>9</v>
      </c>
      <c r="AB241" s="39"/>
      <c r="AC241" s="47" t="s">
        <v>203</v>
      </c>
      <c r="AD241" s="59">
        <v>9.0</v>
      </c>
      <c r="AF241" s="39"/>
      <c r="AG241" s="47" t="s">
        <v>203</v>
      </c>
      <c r="AH241" s="46">
        <f>COUNTA(AH41:AH69)+1</f>
        <v>21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F244+G243+F245+F246</f>
        <v>14.5</v>
      </c>
      <c r="H242" s="39"/>
      <c r="I242" s="47" t="s">
        <v>204</v>
      </c>
      <c r="J242" s="49">
        <f>J244+J243+J245+J246</f>
        <v>29</v>
      </c>
      <c r="L242" s="39"/>
      <c r="M242" s="47" t="s">
        <v>204</v>
      </c>
      <c r="N242" s="49">
        <f>N244+O243+N245+N246</f>
        <v>24.5</v>
      </c>
      <c r="O242" s="58"/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21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1">
        <v>3.0</v>
      </c>
      <c r="G243" s="50">
        <f>(F241-9)/2</f>
        <v>2.5</v>
      </c>
      <c r="H243" s="42"/>
      <c r="I243" s="47" t="s">
        <v>205</v>
      </c>
      <c r="J243" s="50">
        <f>(J241-9)/2</f>
        <v>10</v>
      </c>
      <c r="K243" s="42"/>
      <c r="L243" s="42"/>
      <c r="M243" s="47" t="s">
        <v>205</v>
      </c>
      <c r="N243" s="1">
        <v>8.0</v>
      </c>
      <c r="O243" s="50">
        <f>(N241-9)/2</f>
        <v>7.5</v>
      </c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0</v>
      </c>
      <c r="AA243" s="42"/>
      <c r="AB243" s="42"/>
      <c r="AC243" s="47" t="s">
        <v>205</v>
      </c>
      <c r="AD243" s="50">
        <f>(AD241-9)/2</f>
        <v>0</v>
      </c>
      <c r="AE243" s="42"/>
      <c r="AF243" s="42"/>
      <c r="AG243" s="47" t="s">
        <v>205</v>
      </c>
      <c r="AH243" s="50">
        <f>(AH241-9)/2</f>
        <v>6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60">
        <f>F243</f>
        <v>3</v>
      </c>
      <c r="I245" s="43" t="s">
        <v>207</v>
      </c>
      <c r="J245" s="53">
        <f>J243</f>
        <v>10</v>
      </c>
      <c r="M245" s="43" t="s">
        <v>207</v>
      </c>
      <c r="N245" s="60">
        <v>8.0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0</v>
      </c>
      <c r="AG245" s="43" t="s">
        <v>207</v>
      </c>
      <c r="AH245" s="53">
        <f>AH243</f>
        <v>6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60">
        <v>2.0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14.5</v>
      </c>
      <c r="I248" s="43" t="s">
        <v>210</v>
      </c>
      <c r="J248" s="53">
        <f>J242+J247</f>
        <v>29</v>
      </c>
      <c r="M248" s="43" t="s">
        <v>210</v>
      </c>
      <c r="N248" s="53">
        <f>N242+N247</f>
        <v>24.5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23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F241-G243</f>
        <v>11.5</v>
      </c>
      <c r="I249" s="43" t="s">
        <v>211</v>
      </c>
      <c r="J249" s="53">
        <f>J241-J243</f>
        <v>19</v>
      </c>
      <c r="M249" s="43" t="s">
        <v>211</v>
      </c>
      <c r="N249" s="53">
        <f>N241-O243</f>
        <v>16.5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9</v>
      </c>
      <c r="AC249" s="43" t="s">
        <v>211</v>
      </c>
      <c r="AD249" s="53">
        <f>AD241-AD243</f>
        <v>9</v>
      </c>
      <c r="AG249" s="43" t="s">
        <v>211</v>
      </c>
      <c r="AH249" s="53">
        <f>AH241-AH243</f>
        <v>15</v>
      </c>
    </row>
    <row r="250">
      <c r="A250" s="54" t="s">
        <v>212</v>
      </c>
      <c r="B250" s="53">
        <f>((ABS(B249)-1)/B240)*1/5</f>
        <v>2.225312935</v>
      </c>
      <c r="E250" s="54" t="s">
        <v>212</v>
      </c>
      <c r="F250" s="53">
        <f>((ABS(F249)-1)/F240)*1/5</f>
        <v>0.8610086101</v>
      </c>
      <c r="I250" s="54" t="s">
        <v>212</v>
      </c>
      <c r="J250" s="53">
        <f>((ABS(J249)-1)/J240)*1/5</f>
        <v>0.6788610221</v>
      </c>
      <c r="M250" s="54" t="s">
        <v>212</v>
      </c>
      <c r="N250" s="53">
        <f>((ABS(N249)-1)/N240)*1/5</f>
        <v>0.6921187765</v>
      </c>
      <c r="Q250" s="54" t="s">
        <v>212</v>
      </c>
      <c r="R250" s="53">
        <f>((ABS(R249)-1)/R240)*1/5</f>
        <v>1.520912548</v>
      </c>
      <c r="U250" s="54" t="s">
        <v>212</v>
      </c>
      <c r="V250" s="53">
        <f>((ABS(V249)-1)/V240)*1/5</f>
        <v>1.632653061</v>
      </c>
      <c r="Y250" s="54" t="s">
        <v>212</v>
      </c>
      <c r="Z250" s="53">
        <f>((ABS(Z249)-1)/Z240)*1/5</f>
        <v>1.502347418</v>
      </c>
      <c r="AC250" s="54" t="s">
        <v>212</v>
      </c>
      <c r="AD250" s="53">
        <f>((ABS(AD249)-1)/AD240)*1/5</f>
        <v>1.063122924</v>
      </c>
      <c r="AG250" s="54" t="s">
        <v>212</v>
      </c>
      <c r="AH250" s="53">
        <f>((ABS(AH249)-1)/AH240)*1/5</f>
        <v>0.7237012148</v>
      </c>
    </row>
    <row r="251">
      <c r="A251" s="54" t="s">
        <v>213</v>
      </c>
      <c r="B251" s="53">
        <f>((ABS(B249)-1)/B240)*1/5*60</f>
        <v>133.5187761</v>
      </c>
      <c r="E251" s="54" t="s">
        <v>213</v>
      </c>
      <c r="F251" s="53">
        <f>((ABS(F249)-1)/F240)*1/5*60</f>
        <v>51.66051661</v>
      </c>
      <c r="I251" s="54" t="s">
        <v>213</v>
      </c>
      <c r="J251" s="53">
        <f>((ABS(J249)-1)/J240)*1/5*60</f>
        <v>40.73166132</v>
      </c>
      <c r="M251" s="54" t="s">
        <v>213</v>
      </c>
      <c r="N251" s="53">
        <f>((ABS(N249)-1)/N240)*1/5*60</f>
        <v>41.52712659</v>
      </c>
      <c r="Q251" s="54" t="s">
        <v>213</v>
      </c>
      <c r="R251" s="53">
        <f>((ABS(R249)-1)/R240)*1/5*60</f>
        <v>91.25475285</v>
      </c>
      <c r="U251" s="54" t="s">
        <v>213</v>
      </c>
      <c r="V251" s="53">
        <f>((ABS(V249)-1)/V240)*1/5*60</f>
        <v>97.95918367</v>
      </c>
      <c r="Y251" s="54" t="s">
        <v>213</v>
      </c>
      <c r="Z251" s="53">
        <f>((ABS(Z249)-1)/Z240)*1/5*60</f>
        <v>90.14084507</v>
      </c>
      <c r="AC251" s="54" t="s">
        <v>213</v>
      </c>
      <c r="AD251" s="53">
        <f>((ABS(AD249)-1)/AD240)*1/5*60</f>
        <v>63.78737542</v>
      </c>
      <c r="AG251" s="54" t="s">
        <v>213</v>
      </c>
      <c r="AH251" s="53">
        <f>((ABS(AH249)-1)/AH240)*1/5*60</f>
        <v>43.42207289</v>
      </c>
    </row>
    <row r="252">
      <c r="A252" s="54" t="s">
        <v>214</v>
      </c>
      <c r="B252" s="53">
        <f>B250*(1-B261)</f>
        <v>2.225312935</v>
      </c>
      <c r="E252" s="54" t="s">
        <v>214</v>
      </c>
      <c r="F252" s="53">
        <f>F250*(1-F261)</f>
        <v>0.8610086101</v>
      </c>
      <c r="I252" s="54" t="s">
        <v>214</v>
      </c>
      <c r="J252" s="53">
        <f>J250*(1-J261)</f>
        <v>0.6788610221</v>
      </c>
      <c r="M252" s="54" t="s">
        <v>214</v>
      </c>
      <c r="N252" s="53">
        <f>N250*(1-N261)</f>
        <v>0.6921187765</v>
      </c>
      <c r="Q252" s="54" t="s">
        <v>214</v>
      </c>
      <c r="R252" s="53">
        <f>R250*(1-R261)</f>
        <v>1.520912548</v>
      </c>
      <c r="U252" s="54" t="s">
        <v>214</v>
      </c>
      <c r="V252" s="53">
        <f>V250*(1-V261)</f>
        <v>1.632653061</v>
      </c>
      <c r="Y252" s="54" t="s">
        <v>214</v>
      </c>
      <c r="Z252" s="53">
        <f>Z250*(1-Z261)</f>
        <v>1.502347418</v>
      </c>
      <c r="AC252" s="54" t="s">
        <v>214</v>
      </c>
      <c r="AD252" s="53">
        <f>AD250*(1-AD261)</f>
        <v>1.063122924</v>
      </c>
      <c r="AG252" s="54" t="s">
        <v>214</v>
      </c>
      <c r="AH252" s="53">
        <f>AH250*(1-AH261)</f>
        <v>0.7237012148</v>
      </c>
    </row>
    <row r="253">
      <c r="A253" s="54" t="s">
        <v>215</v>
      </c>
      <c r="B253" s="53">
        <f>B251*(1-B261)</f>
        <v>133.5187761</v>
      </c>
      <c r="D253" s="39"/>
      <c r="E253" s="54" t="s">
        <v>215</v>
      </c>
      <c r="F253" s="53">
        <f>F251*(1-F261)</f>
        <v>51.66051661</v>
      </c>
      <c r="H253" s="39"/>
      <c r="I253" s="54" t="s">
        <v>215</v>
      </c>
      <c r="J253" s="53">
        <f>J251*(1-J261)</f>
        <v>40.73166132</v>
      </c>
      <c r="L253" s="39"/>
      <c r="M253" s="54" t="s">
        <v>215</v>
      </c>
      <c r="N253" s="53">
        <f>N251*(1-N261)</f>
        <v>41.52712659</v>
      </c>
      <c r="P253" s="39"/>
      <c r="Q253" s="54" t="s">
        <v>215</v>
      </c>
      <c r="R253" s="53">
        <f>R251*(1-R261)</f>
        <v>91.25475285</v>
      </c>
      <c r="T253" s="39"/>
      <c r="U253" s="54" t="s">
        <v>215</v>
      </c>
      <c r="V253" s="53">
        <f>V251*(1-V261)</f>
        <v>97.95918367</v>
      </c>
      <c r="X253" s="39"/>
      <c r="Y253" s="54" t="s">
        <v>215</v>
      </c>
      <c r="Z253" s="53">
        <f>Z251*(1-Z261)</f>
        <v>90.14084507</v>
      </c>
      <c r="AB253" s="39"/>
      <c r="AC253" s="54" t="s">
        <v>215</v>
      </c>
      <c r="AD253" s="53">
        <f>AD251*(1-AD261)</f>
        <v>63.78737542</v>
      </c>
      <c r="AF253" s="39"/>
      <c r="AG253" s="54" t="s">
        <v>215</v>
      </c>
      <c r="AH253" s="53">
        <f>AH251*(1-AH261)</f>
        <v>43.42207289</v>
      </c>
      <c r="AJ253" s="39"/>
    </row>
    <row r="254">
      <c r="A254" s="54" t="s">
        <v>216</v>
      </c>
      <c r="B254" s="53">
        <f>(ABS(B249)-1)/B240</f>
        <v>11.12656467</v>
      </c>
      <c r="D254" s="39"/>
      <c r="E254" s="54" t="s">
        <v>216</v>
      </c>
      <c r="F254" s="53">
        <f>(ABS(F249)-1)/F240</f>
        <v>4.30504305</v>
      </c>
      <c r="H254" s="39"/>
      <c r="I254" s="54" t="s">
        <v>216</v>
      </c>
      <c r="J254" s="53">
        <f>(ABS(J249)-1)/J240</f>
        <v>3.39430511</v>
      </c>
      <c r="L254" s="39"/>
      <c r="M254" s="54" t="s">
        <v>216</v>
      </c>
      <c r="N254" s="53">
        <f>(ABS(N249)-1)/N240</f>
        <v>3.460593883</v>
      </c>
      <c r="P254" s="39"/>
      <c r="Q254" s="54" t="s">
        <v>216</v>
      </c>
      <c r="R254" s="53">
        <f>(ABS(R249)-1)/R240</f>
        <v>7.604562738</v>
      </c>
      <c r="T254" s="39"/>
      <c r="U254" s="54" t="s">
        <v>216</v>
      </c>
      <c r="V254" s="53">
        <f>(ABS(V249)-1)/V240</f>
        <v>8.163265306</v>
      </c>
      <c r="X254" s="39"/>
      <c r="Y254" s="54" t="s">
        <v>216</v>
      </c>
      <c r="Z254" s="53">
        <f>(ABS(Z249)-1)/Z240</f>
        <v>7.511737089</v>
      </c>
      <c r="AB254" s="39"/>
      <c r="AC254" s="54" t="s">
        <v>216</v>
      </c>
      <c r="AD254" s="53">
        <f>(ABS(AD249)-1)/AD240</f>
        <v>5.315614618</v>
      </c>
      <c r="AF254" s="39"/>
      <c r="AG254" s="54" t="s">
        <v>216</v>
      </c>
      <c r="AH254" s="53">
        <f>(ABS(AH249)-1)/AH240</f>
        <v>3.618506074</v>
      </c>
      <c r="AJ254" s="39"/>
    </row>
    <row r="255">
      <c r="A255" s="54" t="s">
        <v>217</v>
      </c>
      <c r="B255" s="53">
        <f>(ABS(B242)-1)/B240</f>
        <v>11.12656467</v>
      </c>
      <c r="D255" s="39"/>
      <c r="E255" s="54" t="s">
        <v>217</v>
      </c>
      <c r="F255" s="53">
        <f>(ABS(F242)-1)/F240</f>
        <v>5.535055351</v>
      </c>
      <c r="H255" s="39"/>
      <c r="I255" s="54" t="s">
        <v>217</v>
      </c>
      <c r="J255" s="53">
        <f>(ABS(J242)-1)/J240</f>
        <v>5.280030172</v>
      </c>
      <c r="L255" s="39"/>
      <c r="M255" s="54" t="s">
        <v>217</v>
      </c>
      <c r="N255" s="53">
        <f>(ABS(N242)-1)/N240</f>
        <v>5.246706854</v>
      </c>
      <c r="P255" s="39"/>
      <c r="Q255" s="54" t="s">
        <v>217</v>
      </c>
      <c r="R255" s="53">
        <f>(ABS(R242)-1)/R240</f>
        <v>7.604562738</v>
      </c>
      <c r="T255" s="39"/>
      <c r="U255" s="54" t="s">
        <v>217</v>
      </c>
      <c r="V255" s="53">
        <f>(ABS(V242)-1)/V240</f>
        <v>8.163265306</v>
      </c>
      <c r="X255" s="39"/>
      <c r="Y255" s="54" t="s">
        <v>217</v>
      </c>
      <c r="Z255" s="53">
        <f>(ABS(Z242)-1)/Z240</f>
        <v>7.511737089</v>
      </c>
      <c r="AB255" s="39"/>
      <c r="AC255" s="54" t="s">
        <v>217</v>
      </c>
      <c r="AD255" s="53">
        <f>(ABS(AD242)-1)/AD240</f>
        <v>5.315614618</v>
      </c>
      <c r="AF255" s="39"/>
      <c r="AG255" s="54" t="s">
        <v>217</v>
      </c>
      <c r="AH255" s="53">
        <f>(ABS(AH242)-1)/AH240</f>
        <v>5.169294391</v>
      </c>
      <c r="AJ255" s="39"/>
    </row>
    <row r="256">
      <c r="A256" s="6" t="s">
        <v>218</v>
      </c>
      <c r="B256" s="53">
        <f>(ABS(B248)-1)/B240</f>
        <v>11.12656467</v>
      </c>
      <c r="D256" s="39"/>
      <c r="E256" s="6" t="s">
        <v>218</v>
      </c>
      <c r="F256" s="53">
        <f>(ABS(F248)-1)/F240</f>
        <v>5.535055351</v>
      </c>
      <c r="H256" s="39"/>
      <c r="I256" s="6" t="s">
        <v>218</v>
      </c>
      <c r="J256" s="53">
        <f>(ABS(J248)-1)/J240</f>
        <v>5.280030172</v>
      </c>
      <c r="L256" s="39"/>
      <c r="M256" s="6" t="s">
        <v>218</v>
      </c>
      <c r="N256" s="53">
        <f>(ABS(N248)-1)/N240</f>
        <v>5.246706854</v>
      </c>
      <c r="P256" s="39"/>
      <c r="Q256" s="6" t="s">
        <v>218</v>
      </c>
      <c r="R256" s="53">
        <f>(ABS(R248)-1)/R240</f>
        <v>7.604562738</v>
      </c>
      <c r="T256" s="39"/>
      <c r="U256" s="6" t="s">
        <v>218</v>
      </c>
      <c r="V256" s="53">
        <f>(ABS(V248)-1)/V240</f>
        <v>8.163265306</v>
      </c>
      <c r="X256" s="39"/>
      <c r="Y256" s="6" t="s">
        <v>218</v>
      </c>
      <c r="Z256" s="53">
        <f>(ABS(Z248)-1)/Z240</f>
        <v>7.511737089</v>
      </c>
      <c r="AB256" s="39"/>
      <c r="AC256" s="6" t="s">
        <v>218</v>
      </c>
      <c r="AD256" s="53">
        <f>(ABS(AD248)-1)/AD240</f>
        <v>5.315614618</v>
      </c>
      <c r="AF256" s="39"/>
      <c r="AG256" s="6" t="s">
        <v>218</v>
      </c>
      <c r="AH256" s="53">
        <f>(ABS(AH248)-1)/AH240</f>
        <v>5.68622383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1.260869565</v>
      </c>
      <c r="H257" s="39"/>
      <c r="I257" s="6" t="s">
        <v>219</v>
      </c>
      <c r="J257" s="53">
        <f>ABS(J242)/ABS(J249)</f>
        <v>1.526315789</v>
      </c>
      <c r="L257" s="39"/>
      <c r="M257" s="6" t="s">
        <v>219</v>
      </c>
      <c r="N257" s="53">
        <f>ABS(N242)/ABS(N249)</f>
        <v>1.484848485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</v>
      </c>
      <c r="AB257" s="39"/>
      <c r="AC257" s="6" t="s">
        <v>219</v>
      </c>
      <c r="AD257" s="53">
        <f>ABS(AD242)/ABS(AD249)</f>
        <v>1</v>
      </c>
      <c r="AF257" s="39"/>
      <c r="AG257" s="6" t="s">
        <v>219</v>
      </c>
      <c r="AH257" s="53">
        <f>ABS(AH242)/ABS(AH249)</f>
        <v>1.4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1.260869565</v>
      </c>
      <c r="H258" s="39"/>
      <c r="I258" s="6" t="s">
        <v>220</v>
      </c>
      <c r="J258" s="53">
        <f>ABS(J248)/ABS(J249)</f>
        <v>1.526315789</v>
      </c>
      <c r="L258" s="39"/>
      <c r="M258" s="6" t="s">
        <v>220</v>
      </c>
      <c r="N258" s="53">
        <f>ABS(N248)/ABS(N249)</f>
        <v>1.484848485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</v>
      </c>
      <c r="AB258" s="39"/>
      <c r="AC258" s="6" t="s">
        <v>220</v>
      </c>
      <c r="AD258" s="53">
        <f>ABS(AD248)/ABS(AD249)</f>
        <v>1</v>
      </c>
      <c r="AF258" s="39"/>
      <c r="AG258" s="6" t="s">
        <v>220</v>
      </c>
      <c r="AH258" s="53">
        <f>ABS(AH248)/ABS(AH249)</f>
        <v>1.533333333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0.25</v>
      </c>
      <c r="H260" s="39"/>
      <c r="I260" s="54" t="s">
        <v>222</v>
      </c>
      <c r="J260" s="53">
        <f>J245/(J244+J246+J245)</f>
        <v>0.5263157895</v>
      </c>
      <c r="L260" s="39"/>
      <c r="M260" s="54" t="s">
        <v>222</v>
      </c>
      <c r="N260" s="53">
        <f>N245/(N244+N246+N245)</f>
        <v>0.4705882353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0.4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0.25</v>
      </c>
      <c r="H262" s="39"/>
      <c r="I262" s="54" t="s">
        <v>224</v>
      </c>
      <c r="J262" s="53">
        <f>(J245+J246)/(J244+J245+J246)</f>
        <v>0.5263157895</v>
      </c>
      <c r="L262" s="39"/>
      <c r="M262" s="54" t="s">
        <v>224</v>
      </c>
      <c r="N262" s="53">
        <f>(N245+N246)/(N244+N245+N246)</f>
        <v>0.4705882353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0.4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>
        <f>ABS(F245)/ABS(G243)</f>
        <v>1.2</v>
      </c>
      <c r="H263" s="39"/>
      <c r="I263" s="54" t="s">
        <v>225</v>
      </c>
      <c r="J263" s="55">
        <f>ABS(J245)/ABS(J243)</f>
        <v>1</v>
      </c>
      <c r="L263" s="39"/>
      <c r="M263" s="54" t="s">
        <v>225</v>
      </c>
      <c r="N263" s="55">
        <f>ABS(N245)/ABS(O243)</f>
        <v>1.066666667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>
        <f>F245/(F245+F246)</f>
        <v>1</v>
      </c>
      <c r="H264" s="39"/>
      <c r="I264" s="54" t="s">
        <v>226</v>
      </c>
      <c r="J264" s="55">
        <f>J245/(J245+J246)</f>
        <v>1</v>
      </c>
      <c r="L264" s="39"/>
      <c r="M264" s="54" t="s">
        <v>226</v>
      </c>
      <c r="N264" s="55">
        <f>N245/(N245+N246)</f>
        <v>1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F244/(G243+F244+F245+F246)</f>
        <v>0.6206896552</v>
      </c>
      <c r="H265" s="39"/>
      <c r="I265" s="54" t="s">
        <v>227</v>
      </c>
      <c r="J265" s="53">
        <f>J244/(J243+J244+J245+J246)</f>
        <v>0.3103448276</v>
      </c>
      <c r="L265" s="39"/>
      <c r="M265" s="54" t="s">
        <v>227</v>
      </c>
      <c r="N265" s="53">
        <f>N244/(O243+N244+N245+N246)</f>
        <v>0.3673469388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0.4285714286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(F246+F245+G243)/(F244+F246+F245+G243)</f>
        <v>0.3793103448</v>
      </c>
      <c r="H266" s="39"/>
      <c r="I266" s="54" t="s">
        <v>228</v>
      </c>
      <c r="J266" s="53">
        <f>(J246+J245+J243)/(J244+J246+J245+J243)</f>
        <v>0.6896551724</v>
      </c>
      <c r="L266" s="39"/>
      <c r="M266" s="54" t="s">
        <v>228</v>
      </c>
      <c r="N266" s="53">
        <f>(N246+N245+O243)/(N244+N246+N245+O243)</f>
        <v>0.6326530612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0.5714285714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(F245+G243)/F244</f>
        <v>0.6111111111</v>
      </c>
      <c r="H267" s="39"/>
      <c r="I267" s="54" t="s">
        <v>229</v>
      </c>
      <c r="J267" s="53">
        <f>(J245+J243)/J244</f>
        <v>2.222222222</v>
      </c>
      <c r="L267" s="39"/>
      <c r="M267" s="54" t="s">
        <v>229</v>
      </c>
      <c r="N267" s="53">
        <f>(N245+O243)/N244</f>
        <v>1.722222222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1.333333333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555.9166667</v>
      </c>
      <c r="D269" s="39"/>
      <c r="E269" s="43" t="s">
        <v>197</v>
      </c>
      <c r="F269" s="44">
        <f> AVERAGE(F71:F99)</f>
        <v>589.6666667</v>
      </c>
      <c r="H269" s="39"/>
      <c r="I269" s="43" t="s">
        <v>197</v>
      </c>
      <c r="J269" s="44">
        <f> AVERAGE(J71:J99)</f>
        <v>418.1666667</v>
      </c>
      <c r="L269" s="39"/>
      <c r="M269" s="43" t="s">
        <v>197</v>
      </c>
      <c r="N269" s="44">
        <f> AVERAGE(N71:N99)</f>
        <v>422.9</v>
      </c>
      <c r="P269" s="39"/>
      <c r="Q269" s="43" t="s">
        <v>197</v>
      </c>
      <c r="R269" s="44">
        <f> AVERAGE(R71:R99)</f>
        <v>442.4166667</v>
      </c>
      <c r="T269" s="39"/>
      <c r="U269" s="43" t="s">
        <v>197</v>
      </c>
      <c r="V269" s="44">
        <f> AVERAGE(V71:V99)</f>
        <v>604.8333333</v>
      </c>
      <c r="X269" s="39"/>
      <c r="Y269" s="43" t="s">
        <v>197</v>
      </c>
      <c r="Z269" s="44">
        <f> AVERAGE(Z71:Z99)</f>
        <v>433.6666667</v>
      </c>
      <c r="AB269" s="39"/>
      <c r="AC269" s="43" t="s">
        <v>197</v>
      </c>
      <c r="AD269" s="44">
        <f> AVERAGE(AD71:AD99)</f>
        <v>504.75</v>
      </c>
      <c r="AF269" s="39"/>
      <c r="AG269" s="43" t="s">
        <v>197</v>
      </c>
      <c r="AH269" s="44">
        <f> AVERAGE(AH71:AH99)</f>
        <v>796.7</v>
      </c>
      <c r="AJ269" s="39"/>
    </row>
    <row r="270">
      <c r="A270" s="45" t="s">
        <v>198</v>
      </c>
      <c r="B270" s="46">
        <f>STDEV(B71:B99)</f>
        <v>655.8593888</v>
      </c>
      <c r="D270" s="39"/>
      <c r="E270" s="45" t="s">
        <v>198</v>
      </c>
      <c r="F270" s="46">
        <f>STDEV(F71:F99)</f>
        <v>581.9083548</v>
      </c>
      <c r="H270" s="39"/>
      <c r="I270" s="45" t="s">
        <v>198</v>
      </c>
      <c r="J270" s="46">
        <f>STDEV(J71:J99)</f>
        <v>434.1913766</v>
      </c>
      <c r="L270" s="39"/>
      <c r="M270" s="45" t="s">
        <v>198</v>
      </c>
      <c r="N270" s="46">
        <f>STDEV(N71:N99)</f>
        <v>418.4031681</v>
      </c>
      <c r="P270" s="39"/>
      <c r="Q270" s="45" t="s">
        <v>198</v>
      </c>
      <c r="R270" s="46">
        <f>STDEV(R71:R99)</f>
        <v>393.7279768</v>
      </c>
      <c r="T270" s="39"/>
      <c r="U270" s="45" t="s">
        <v>198</v>
      </c>
      <c r="V270" s="46">
        <f>STDEV(V71:V99)</f>
        <v>547.429835</v>
      </c>
      <c r="X270" s="39"/>
      <c r="Y270" s="45" t="s">
        <v>198</v>
      </c>
      <c r="Z270" s="46">
        <f>STDEV(Z71:Z99)</f>
        <v>283.8630698</v>
      </c>
      <c r="AB270" s="39"/>
      <c r="AC270" s="45" t="s">
        <v>198</v>
      </c>
      <c r="AD270" s="46">
        <f>STDEV(AD71:AD99)</f>
        <v>381.7145828</v>
      </c>
      <c r="AF270" s="39"/>
      <c r="AG270" s="45" t="s">
        <v>198</v>
      </c>
      <c r="AH270" s="46">
        <f>STDEV(AH71:AH99)</f>
        <v>823.5508552</v>
      </c>
      <c r="AJ270" s="39"/>
    </row>
    <row r="271">
      <c r="A271" s="47" t="s">
        <v>199</v>
      </c>
      <c r="B271" s="46">
        <f>MEDIAN(B71:B99)</f>
        <v>304.5</v>
      </c>
      <c r="D271" s="39"/>
      <c r="E271" s="47" t="s">
        <v>199</v>
      </c>
      <c r="F271" s="46">
        <f>MEDIAN(F71:F99)</f>
        <v>419</v>
      </c>
      <c r="H271" s="39"/>
      <c r="I271" s="47" t="s">
        <v>199</v>
      </c>
      <c r="J271" s="46">
        <f>MEDIAN(J71:J99)</f>
        <v>269.5</v>
      </c>
      <c r="L271" s="39"/>
      <c r="M271" s="47" t="s">
        <v>199</v>
      </c>
      <c r="N271" s="46">
        <f>MEDIAN(N71:N99)</f>
        <v>285</v>
      </c>
      <c r="P271" s="39"/>
      <c r="Q271" s="47" t="s">
        <v>199</v>
      </c>
      <c r="R271" s="46">
        <f>MEDIAN(R71:R99)</f>
        <v>325.5</v>
      </c>
      <c r="T271" s="39"/>
      <c r="U271" s="47" t="s">
        <v>199</v>
      </c>
      <c r="V271" s="46">
        <f>MEDIAN(V71:V99)</f>
        <v>346</v>
      </c>
      <c r="X271" s="39"/>
      <c r="Y271" s="47" t="s">
        <v>199</v>
      </c>
      <c r="Z271" s="46">
        <f>MEDIAN(Z71:Z99)</f>
        <v>374.5</v>
      </c>
      <c r="AB271" s="39"/>
      <c r="AC271" s="47" t="s">
        <v>199</v>
      </c>
      <c r="AD271" s="46">
        <f>MEDIAN(AD71:AD99)</f>
        <v>432.5</v>
      </c>
      <c r="AF271" s="39"/>
      <c r="AG271" s="47" t="s">
        <v>199</v>
      </c>
      <c r="AH271" s="46">
        <f>MEDIAN(AH71:AH99)</f>
        <v>482</v>
      </c>
      <c r="AJ271" s="39"/>
    </row>
    <row r="272">
      <c r="A272" s="47" t="s">
        <v>200</v>
      </c>
      <c r="B272" s="46">
        <f>min(B71:B99)</f>
        <v>83</v>
      </c>
      <c r="D272" s="39"/>
      <c r="E272" s="47" t="s">
        <v>200</v>
      </c>
      <c r="F272" s="46">
        <f>min(F71:F99)</f>
        <v>98</v>
      </c>
      <c r="H272" s="39"/>
      <c r="I272" s="47" t="s">
        <v>200</v>
      </c>
      <c r="J272" s="46">
        <f>min(J71:J99)</f>
        <v>78</v>
      </c>
      <c r="L272" s="39"/>
      <c r="M272" s="47" t="s">
        <v>200</v>
      </c>
      <c r="N272" s="46">
        <f>min(N71:N99)</f>
        <v>71</v>
      </c>
      <c r="P272" s="39"/>
      <c r="Q272" s="47" t="s">
        <v>200</v>
      </c>
      <c r="R272" s="46">
        <f>min(R71:R99)</f>
        <v>73</v>
      </c>
      <c r="T272" s="39"/>
      <c r="U272" s="47" t="s">
        <v>200</v>
      </c>
      <c r="V272" s="46">
        <f>min(V71:V99)</f>
        <v>70</v>
      </c>
      <c r="X272" s="39"/>
      <c r="Y272" s="47" t="s">
        <v>200</v>
      </c>
      <c r="Z272" s="46">
        <f>min(Z71:Z99)</f>
        <v>113</v>
      </c>
      <c r="AB272" s="39"/>
      <c r="AC272" s="47" t="s">
        <v>200</v>
      </c>
      <c r="AD272" s="46">
        <f>min(AD71:AD99)</f>
        <v>136</v>
      </c>
      <c r="AF272" s="39"/>
      <c r="AG272" s="47" t="s">
        <v>200</v>
      </c>
      <c r="AH272" s="46">
        <f>min(AH71:AH99)</f>
        <v>55</v>
      </c>
      <c r="AJ272" s="39"/>
    </row>
    <row r="273">
      <c r="A273" s="47" t="s">
        <v>201</v>
      </c>
      <c r="B273" s="46">
        <f>max(B71:B99)</f>
        <v>1964</v>
      </c>
      <c r="D273" s="39"/>
      <c r="E273" s="47" t="s">
        <v>201</v>
      </c>
      <c r="F273" s="46">
        <f>max(F71:F99)</f>
        <v>2158</v>
      </c>
      <c r="H273" s="39"/>
      <c r="I273" s="47" t="s">
        <v>201</v>
      </c>
      <c r="J273" s="46">
        <f>max(J71:J99)</f>
        <v>1497</v>
      </c>
      <c r="L273" s="39"/>
      <c r="M273" s="47" t="s">
        <v>201</v>
      </c>
      <c r="N273" s="46">
        <f>max(N71:N99)</f>
        <v>1400</v>
      </c>
      <c r="P273" s="39"/>
      <c r="Q273" s="47" t="s">
        <v>201</v>
      </c>
      <c r="R273" s="46">
        <f>max(R71:R99)</f>
        <v>1541</v>
      </c>
      <c r="T273" s="39"/>
      <c r="U273" s="47" t="s">
        <v>201</v>
      </c>
      <c r="V273" s="46">
        <f>max(V71:V99)</f>
        <v>1770</v>
      </c>
      <c r="X273" s="39"/>
      <c r="Y273" s="47" t="s">
        <v>201</v>
      </c>
      <c r="Z273" s="46">
        <f>max(Z71:Z99)</f>
        <v>1087</v>
      </c>
      <c r="AB273" s="39"/>
      <c r="AC273" s="47" t="s">
        <v>201</v>
      </c>
      <c r="AD273" s="46">
        <f>max(AD71:AD99)</f>
        <v>1438</v>
      </c>
      <c r="AF273" s="39"/>
      <c r="AG273" s="47" t="s">
        <v>201</v>
      </c>
      <c r="AH273" s="46">
        <f>max(AH71:AH99)</f>
        <v>2563</v>
      </c>
      <c r="AJ273" s="39"/>
    </row>
    <row r="274">
      <c r="A274" s="47" t="s">
        <v>202</v>
      </c>
      <c r="B274" s="46">
        <f>sum(B71:B99)/1000</f>
        <v>6.671</v>
      </c>
      <c r="D274" s="39"/>
      <c r="E274" s="47" t="s">
        <v>202</v>
      </c>
      <c r="F274" s="46">
        <f>sum(F71:F99)/1000</f>
        <v>7.076</v>
      </c>
      <c r="H274" s="39"/>
      <c r="I274" s="47" t="s">
        <v>202</v>
      </c>
      <c r="J274" s="46">
        <f>sum(J71:J99)/1000</f>
        <v>5.018</v>
      </c>
      <c r="L274" s="39"/>
      <c r="M274" s="47" t="s">
        <v>202</v>
      </c>
      <c r="N274" s="46">
        <f>sum(N71:N99)/1000</f>
        <v>4.229</v>
      </c>
      <c r="P274" s="39"/>
      <c r="Q274" s="47" t="s">
        <v>202</v>
      </c>
      <c r="R274" s="46">
        <f>sum(R71:R99)/1000</f>
        <v>5.309</v>
      </c>
      <c r="T274" s="39"/>
      <c r="U274" s="47" t="s">
        <v>202</v>
      </c>
      <c r="V274" s="46">
        <f>sum(V71:V99)/1000</f>
        <v>7.258</v>
      </c>
      <c r="X274" s="39"/>
      <c r="Y274" s="47" t="s">
        <v>202</v>
      </c>
      <c r="Z274" s="46">
        <f>sum(Z71:Z99)/1000</f>
        <v>5.204</v>
      </c>
      <c r="AB274" s="39"/>
      <c r="AC274" s="47" t="s">
        <v>202</v>
      </c>
      <c r="AD274" s="46">
        <f>sum(AD71:AD99)/1000</f>
        <v>6.057</v>
      </c>
      <c r="AF274" s="39"/>
      <c r="AG274" s="47" t="s">
        <v>202</v>
      </c>
      <c r="AH274" s="46">
        <f>sum(AH71:AH99)/1000</f>
        <v>7.967</v>
      </c>
      <c r="AJ274" s="39"/>
    </row>
    <row r="275">
      <c r="A275" s="47" t="s">
        <v>203</v>
      </c>
      <c r="B275" s="46">
        <f>COUNTA(B71:B99)+1</f>
        <v>13</v>
      </c>
      <c r="D275" s="39"/>
      <c r="E275" s="47" t="s">
        <v>203</v>
      </c>
      <c r="F275" s="46">
        <f>COUNTA(F71:F99)+1</f>
        <v>13</v>
      </c>
      <c r="H275" s="39"/>
      <c r="I275" s="47" t="s">
        <v>203</v>
      </c>
      <c r="J275" s="46">
        <f>COUNTA(J71:J99)+1</f>
        <v>13</v>
      </c>
      <c r="L275" s="39"/>
      <c r="M275" s="47" t="s">
        <v>203</v>
      </c>
      <c r="N275" s="46">
        <f>COUNTA(N71:N99)+1</f>
        <v>11</v>
      </c>
      <c r="P275" s="39"/>
      <c r="Q275" s="47" t="s">
        <v>203</v>
      </c>
      <c r="R275" s="46">
        <f>COUNTA(R71:R99)+1</f>
        <v>13</v>
      </c>
      <c r="T275" s="39"/>
      <c r="U275" s="47" t="s">
        <v>203</v>
      </c>
      <c r="V275" s="46">
        <f>COUNTA(V71:V99)+1</f>
        <v>13</v>
      </c>
      <c r="X275" s="39"/>
      <c r="Y275" s="47" t="s">
        <v>203</v>
      </c>
      <c r="Z275" s="46">
        <f>COUNTA(Z71:Z99)+1</f>
        <v>13</v>
      </c>
      <c r="AB275" s="39"/>
      <c r="AC275" s="47" t="s">
        <v>203</v>
      </c>
      <c r="AD275" s="46">
        <f>COUNTA(AD71:AD99)+1</f>
        <v>13</v>
      </c>
      <c r="AF275" s="39"/>
      <c r="AG275" s="47" t="s">
        <v>203</v>
      </c>
      <c r="AH275" s="46">
        <f>COUNTA(AH71:AH99)+1</f>
        <v>11</v>
      </c>
      <c r="AJ275" s="39"/>
    </row>
    <row r="276">
      <c r="A276" s="47" t="s">
        <v>204</v>
      </c>
      <c r="B276" s="49">
        <f>B278+B277+B279+B280</f>
        <v>13</v>
      </c>
      <c r="D276" s="39"/>
      <c r="E276" s="47" t="s">
        <v>204</v>
      </c>
      <c r="F276" s="49">
        <f>F278+F277+F279+F280</f>
        <v>13</v>
      </c>
      <c r="H276" s="39"/>
      <c r="I276" s="47" t="s">
        <v>204</v>
      </c>
      <c r="J276" s="49">
        <f>J278+J277+J279+J280</f>
        <v>13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13</v>
      </c>
      <c r="T276" s="39"/>
      <c r="U276" s="47" t="s">
        <v>204</v>
      </c>
      <c r="V276" s="49">
        <f>V278+V277+V279+V280</f>
        <v>13</v>
      </c>
      <c r="X276" s="39"/>
      <c r="Y276" s="47" t="s">
        <v>204</v>
      </c>
      <c r="Z276" s="49">
        <f>Z278+Z277+Z279+Z280</f>
        <v>13</v>
      </c>
      <c r="AB276" s="39"/>
      <c r="AC276" s="47" t="s">
        <v>204</v>
      </c>
      <c r="AD276" s="49">
        <f>AD278+AD277+AD279+AD280</f>
        <v>13</v>
      </c>
      <c r="AF276" s="39"/>
      <c r="AG276" s="47" t="s">
        <v>204</v>
      </c>
      <c r="AH276" s="49">
        <f>AH278+AH277+AH279+AH280</f>
        <v>11</v>
      </c>
      <c r="AJ276" s="39"/>
    </row>
    <row r="277">
      <c r="A277" s="47" t="s">
        <v>205</v>
      </c>
      <c r="B277" s="50">
        <f>(B275-11)/2</f>
        <v>1</v>
      </c>
      <c r="C277" s="42"/>
      <c r="D277" s="42"/>
      <c r="E277" s="47" t="s">
        <v>205</v>
      </c>
      <c r="F277" s="50">
        <f>(F275-11)/2</f>
        <v>1</v>
      </c>
      <c r="G277" s="42"/>
      <c r="H277" s="42"/>
      <c r="I277" s="47" t="s">
        <v>205</v>
      </c>
      <c r="J277" s="50">
        <f>(J275-11)/2</f>
        <v>1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1</v>
      </c>
      <c r="S277" s="42"/>
      <c r="T277" s="42"/>
      <c r="U277" s="47" t="s">
        <v>205</v>
      </c>
      <c r="V277" s="50">
        <f>(V275-11)/2</f>
        <v>1</v>
      </c>
      <c r="W277" s="42"/>
      <c r="X277" s="42"/>
      <c r="Y277" s="47" t="s">
        <v>205</v>
      </c>
      <c r="Z277" s="50">
        <f>(Z275-11)/2</f>
        <v>1</v>
      </c>
      <c r="AA277" s="42"/>
      <c r="AB277" s="42"/>
      <c r="AC277" s="47" t="s">
        <v>205</v>
      </c>
      <c r="AD277" s="50">
        <f>(AD275-11)/2</f>
        <v>1</v>
      </c>
      <c r="AE277" s="42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E278" s="51" t="s">
        <v>206</v>
      </c>
      <c r="F278" s="52">
        <v>11.0</v>
      </c>
      <c r="I278" s="51" t="s">
        <v>206</v>
      </c>
      <c r="J278" s="52">
        <v>11.0</v>
      </c>
      <c r="M278" s="51" t="s">
        <v>206</v>
      </c>
      <c r="N278" s="52">
        <v>11.0</v>
      </c>
      <c r="Q278" s="51" t="s">
        <v>206</v>
      </c>
      <c r="R278" s="52">
        <v>11.0</v>
      </c>
      <c r="U278" s="51" t="s">
        <v>206</v>
      </c>
      <c r="V278" s="52">
        <v>11.0</v>
      </c>
      <c r="Y278" s="51" t="s">
        <v>206</v>
      </c>
      <c r="Z278" s="52">
        <v>11.0</v>
      </c>
      <c r="AC278" s="51" t="s">
        <v>206</v>
      </c>
      <c r="AD278" s="52">
        <v>11.0</v>
      </c>
      <c r="AG278" s="51" t="s">
        <v>206</v>
      </c>
      <c r="AH278" s="52">
        <v>11.0</v>
      </c>
    </row>
    <row r="279">
      <c r="A279" s="43" t="s">
        <v>207</v>
      </c>
      <c r="B279" s="53">
        <f>B277</f>
        <v>1</v>
      </c>
      <c r="D279" s="39"/>
      <c r="E279" s="43" t="s">
        <v>207</v>
      </c>
      <c r="F279" s="53">
        <f>F277</f>
        <v>1</v>
      </c>
      <c r="H279" s="39"/>
      <c r="I279" s="43" t="s">
        <v>207</v>
      </c>
      <c r="J279" s="53">
        <f>J277</f>
        <v>1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1</v>
      </c>
      <c r="T279" s="39"/>
      <c r="U279" s="43" t="s">
        <v>207</v>
      </c>
      <c r="V279" s="53">
        <f>V277</f>
        <v>1</v>
      </c>
      <c r="X279" s="39"/>
      <c r="Y279" s="43" t="s">
        <v>207</v>
      </c>
      <c r="Z279" s="53">
        <f>Z277</f>
        <v>1</v>
      </c>
      <c r="AB279" s="39"/>
      <c r="AC279" s="43" t="s">
        <v>207</v>
      </c>
      <c r="AD279" s="53">
        <f>AD277</f>
        <v>1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14</v>
      </c>
      <c r="D282" s="39"/>
      <c r="E282" s="43" t="s">
        <v>210</v>
      </c>
      <c r="F282" s="53">
        <f>F276+F281</f>
        <v>14</v>
      </c>
      <c r="H282" s="39"/>
      <c r="I282" s="43" t="s">
        <v>210</v>
      </c>
      <c r="J282" s="53">
        <f>J276+J281</f>
        <v>14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14</v>
      </c>
      <c r="T282" s="39"/>
      <c r="U282" s="43" t="s">
        <v>210</v>
      </c>
      <c r="V282" s="53">
        <f>V276+V281</f>
        <v>14</v>
      </c>
      <c r="X282" s="39"/>
      <c r="Y282" s="43" t="s">
        <v>210</v>
      </c>
      <c r="Z282" s="53">
        <f>Z276+Z281</f>
        <v>14</v>
      </c>
      <c r="AB282" s="39"/>
      <c r="AC282" s="43" t="s">
        <v>210</v>
      </c>
      <c r="AD282" s="53">
        <f>AD276+AD281</f>
        <v>14</v>
      </c>
      <c r="AF282" s="39"/>
      <c r="AG282" s="43" t="s">
        <v>210</v>
      </c>
      <c r="AH282" s="53">
        <f>AH276+AH281</f>
        <v>12</v>
      </c>
      <c r="AJ282" s="39"/>
    </row>
    <row r="283">
      <c r="A283" s="43" t="s">
        <v>211</v>
      </c>
      <c r="B283" s="53">
        <f>B275-B277</f>
        <v>12</v>
      </c>
      <c r="D283" s="39"/>
      <c r="E283" s="43" t="s">
        <v>211</v>
      </c>
      <c r="F283" s="53">
        <f>F275-F277</f>
        <v>12</v>
      </c>
      <c r="H283" s="39"/>
      <c r="I283" s="43" t="s">
        <v>211</v>
      </c>
      <c r="J283" s="53">
        <f>J275-J277</f>
        <v>12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12</v>
      </c>
      <c r="T283" s="39"/>
      <c r="U283" s="43" t="s">
        <v>211</v>
      </c>
      <c r="V283" s="53">
        <f>V275-V277</f>
        <v>12</v>
      </c>
      <c r="X283" s="39"/>
      <c r="Y283" s="43" t="s">
        <v>211</v>
      </c>
      <c r="Z283" s="53">
        <f>Z275-Z277</f>
        <v>12</v>
      </c>
      <c r="AB283" s="39"/>
      <c r="AC283" s="43" t="s">
        <v>211</v>
      </c>
      <c r="AD283" s="53">
        <f>AD275-AD277</f>
        <v>12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0.3297856393</v>
      </c>
      <c r="D284" s="39"/>
      <c r="E284" s="54" t="s">
        <v>212</v>
      </c>
      <c r="F284" s="53">
        <f>((ABS(F283)-1)/F274)*1/5</f>
        <v>0.3109101187</v>
      </c>
      <c r="H284" s="39"/>
      <c r="I284" s="54" t="s">
        <v>212</v>
      </c>
      <c r="J284" s="53">
        <f>((ABS(J283)-1)/J274)*1/5</f>
        <v>0.4384216819</v>
      </c>
      <c r="L284" s="39"/>
      <c r="M284" s="54" t="s">
        <v>212</v>
      </c>
      <c r="N284" s="53">
        <f>((ABS(N283)-1)/N274)*1/5</f>
        <v>0.4729250414</v>
      </c>
      <c r="P284" s="39"/>
      <c r="Q284" s="54" t="s">
        <v>212</v>
      </c>
      <c r="R284" s="53">
        <f>((ABS(R283)-1)/R274)*1/5</f>
        <v>0.4143906574</v>
      </c>
      <c r="T284" s="39"/>
      <c r="U284" s="54" t="s">
        <v>212</v>
      </c>
      <c r="V284" s="53">
        <f>((ABS(V283)-1)/V274)*1/5</f>
        <v>0.3031138055</v>
      </c>
      <c r="X284" s="39"/>
      <c r="Y284" s="54" t="s">
        <v>212</v>
      </c>
      <c r="Z284" s="53">
        <f>((ABS(Z283)-1)/Z274)*1/5</f>
        <v>0.4227517294</v>
      </c>
      <c r="AB284" s="39"/>
      <c r="AC284" s="54" t="s">
        <v>212</v>
      </c>
      <c r="AD284" s="53">
        <f>((ABS(AD283)-1)/AD274)*1/5</f>
        <v>0.3632161136</v>
      </c>
      <c r="AF284" s="39"/>
      <c r="AG284" s="54" t="s">
        <v>212</v>
      </c>
      <c r="AH284" s="53">
        <f>((ABS(AH283)-1)/AH274)*1/5</f>
        <v>0.2510355215</v>
      </c>
      <c r="AJ284" s="39"/>
    </row>
    <row r="285">
      <c r="A285" s="54" t="s">
        <v>213</v>
      </c>
      <c r="B285" s="53">
        <f>((ABS(B283)-1)/B274)*1/5*60</f>
        <v>19.78713836</v>
      </c>
      <c r="D285" s="39"/>
      <c r="E285" s="54" t="s">
        <v>213</v>
      </c>
      <c r="F285" s="53">
        <f>((ABS(F283)-1)/F274)*1/5*60</f>
        <v>18.65460712</v>
      </c>
      <c r="H285" s="39"/>
      <c r="I285" s="54" t="s">
        <v>213</v>
      </c>
      <c r="J285" s="53">
        <f>((ABS(J283)-1)/J274)*1/5*60</f>
        <v>26.30530092</v>
      </c>
      <c r="L285" s="39"/>
      <c r="M285" s="54" t="s">
        <v>213</v>
      </c>
      <c r="N285" s="53">
        <f>((ABS(N283)-1)/N274)*1/5*60</f>
        <v>28.37550248</v>
      </c>
      <c r="P285" s="39"/>
      <c r="Q285" s="54" t="s">
        <v>213</v>
      </c>
      <c r="R285" s="53">
        <f>((ABS(R283)-1)/R274)*1/5*60</f>
        <v>24.86343944</v>
      </c>
      <c r="T285" s="39"/>
      <c r="U285" s="54" t="s">
        <v>213</v>
      </c>
      <c r="V285" s="53">
        <f>((ABS(V283)-1)/V274)*1/5*60</f>
        <v>18.18682833</v>
      </c>
      <c r="X285" s="39"/>
      <c r="Y285" s="54" t="s">
        <v>213</v>
      </c>
      <c r="Z285" s="53">
        <f>((ABS(Z283)-1)/Z274)*1/5*60</f>
        <v>25.36510377</v>
      </c>
      <c r="AB285" s="39"/>
      <c r="AC285" s="54" t="s">
        <v>213</v>
      </c>
      <c r="AD285" s="53">
        <f>((ABS(AD283)-1)/AD274)*1/5*60</f>
        <v>21.79296682</v>
      </c>
      <c r="AF285" s="39"/>
      <c r="AG285" s="54" t="s">
        <v>213</v>
      </c>
      <c r="AH285" s="53">
        <f>((ABS(AH283)-1)/AH274)*1/5*60</f>
        <v>15.06213129</v>
      </c>
      <c r="AJ285" s="39"/>
    </row>
    <row r="286">
      <c r="A286" s="54" t="s">
        <v>214</v>
      </c>
      <c r="B286" s="53">
        <f>B284*(1-B295)</f>
        <v>0.3297856393</v>
      </c>
      <c r="D286" s="39"/>
      <c r="E286" s="54" t="s">
        <v>214</v>
      </c>
      <c r="F286" s="53">
        <f>F284*(1-F295)</f>
        <v>0.3109101187</v>
      </c>
      <c r="H286" s="39"/>
      <c r="I286" s="54" t="s">
        <v>214</v>
      </c>
      <c r="J286" s="53">
        <f>J284*(1-J295)</f>
        <v>0.4384216819</v>
      </c>
      <c r="L286" s="39"/>
      <c r="M286" s="54" t="s">
        <v>214</v>
      </c>
      <c r="N286" s="53">
        <f>N284*(1-N295)</f>
        <v>0.4729250414</v>
      </c>
      <c r="P286" s="39"/>
      <c r="Q286" s="54" t="s">
        <v>214</v>
      </c>
      <c r="R286" s="53">
        <f>R284*(1-R295)</f>
        <v>0.4143906574</v>
      </c>
      <c r="T286" s="39"/>
      <c r="U286" s="54" t="s">
        <v>214</v>
      </c>
      <c r="V286" s="53">
        <f>V284*(1-V295)</f>
        <v>0.3031138055</v>
      </c>
      <c r="X286" s="39"/>
      <c r="Y286" s="54" t="s">
        <v>214</v>
      </c>
      <c r="Z286" s="53">
        <f>Z284*(1-Z295)</f>
        <v>0.4227517294</v>
      </c>
      <c r="AB286" s="39"/>
      <c r="AC286" s="54" t="s">
        <v>214</v>
      </c>
      <c r="AD286" s="53">
        <f>AD284*(1-AD295)</f>
        <v>0.3632161136</v>
      </c>
      <c r="AF286" s="39"/>
      <c r="AG286" s="54" t="s">
        <v>214</v>
      </c>
      <c r="AH286" s="53">
        <f>AH284*(1-AH295)</f>
        <v>0.2510355215</v>
      </c>
      <c r="AJ286" s="39"/>
    </row>
    <row r="287">
      <c r="A287" s="54" t="s">
        <v>215</v>
      </c>
      <c r="B287" s="53">
        <f>B285*(1-B295)</f>
        <v>19.78713836</v>
      </c>
      <c r="D287" s="39"/>
      <c r="E287" s="54" t="s">
        <v>215</v>
      </c>
      <c r="F287" s="53">
        <f>F285*(1-F295)</f>
        <v>18.65460712</v>
      </c>
      <c r="H287" s="39"/>
      <c r="I287" s="54" t="s">
        <v>215</v>
      </c>
      <c r="J287" s="53">
        <f>J285*(1-J295)</f>
        <v>26.30530092</v>
      </c>
      <c r="L287" s="39"/>
      <c r="M287" s="54" t="s">
        <v>215</v>
      </c>
      <c r="N287" s="53">
        <f>N285*(1-N295)</f>
        <v>28.37550248</v>
      </c>
      <c r="P287" s="39"/>
      <c r="Q287" s="54" t="s">
        <v>215</v>
      </c>
      <c r="R287" s="53">
        <f>R285*(1-R295)</f>
        <v>24.86343944</v>
      </c>
      <c r="T287" s="39"/>
      <c r="U287" s="54" t="s">
        <v>215</v>
      </c>
      <c r="V287" s="53">
        <f>V285*(1-V295)</f>
        <v>18.18682833</v>
      </c>
      <c r="X287" s="39"/>
      <c r="Y287" s="54" t="s">
        <v>215</v>
      </c>
      <c r="Z287" s="53">
        <f>Z285*(1-Z295)</f>
        <v>25.36510377</v>
      </c>
      <c r="AB287" s="39"/>
      <c r="AC287" s="54" t="s">
        <v>215</v>
      </c>
      <c r="AD287" s="53">
        <f>AD285*(1-AD295)</f>
        <v>21.79296682</v>
      </c>
      <c r="AF287" s="39"/>
      <c r="AG287" s="54" t="s">
        <v>215</v>
      </c>
      <c r="AH287" s="53">
        <f>AH285*(1-AH295)</f>
        <v>15.06213129</v>
      </c>
      <c r="AJ287" s="39"/>
    </row>
    <row r="288">
      <c r="A288" s="54" t="s">
        <v>216</v>
      </c>
      <c r="B288" s="53">
        <f>(ABS(B283)-1)/B274</f>
        <v>1.648928197</v>
      </c>
      <c r="D288" s="39"/>
      <c r="E288" s="54" t="s">
        <v>216</v>
      </c>
      <c r="F288" s="53">
        <f>(ABS(F283)-1)/F274</f>
        <v>1.554550594</v>
      </c>
      <c r="H288" s="39"/>
      <c r="I288" s="54" t="s">
        <v>216</v>
      </c>
      <c r="J288" s="53">
        <f>(ABS(J283)-1)/J274</f>
        <v>2.19210841</v>
      </c>
      <c r="L288" s="39"/>
      <c r="M288" s="54" t="s">
        <v>216</v>
      </c>
      <c r="N288" s="53">
        <f>(ABS(N283)-1)/N274</f>
        <v>2.364625207</v>
      </c>
      <c r="P288" s="39"/>
      <c r="Q288" s="54" t="s">
        <v>216</v>
      </c>
      <c r="R288" s="53">
        <f>(ABS(R283)-1)/R274</f>
        <v>2.071953287</v>
      </c>
      <c r="T288" s="39"/>
      <c r="U288" s="54" t="s">
        <v>216</v>
      </c>
      <c r="V288" s="53">
        <f>(ABS(V283)-1)/V274</f>
        <v>1.515569027</v>
      </c>
      <c r="X288" s="39"/>
      <c r="Y288" s="54" t="s">
        <v>216</v>
      </c>
      <c r="Z288" s="53">
        <f>(ABS(Z283)-1)/Z274</f>
        <v>2.113758647</v>
      </c>
      <c r="AB288" s="39"/>
      <c r="AC288" s="54" t="s">
        <v>216</v>
      </c>
      <c r="AD288" s="53">
        <f>(ABS(AD283)-1)/AD274</f>
        <v>1.816080568</v>
      </c>
      <c r="AF288" s="39"/>
      <c r="AG288" s="54" t="s">
        <v>216</v>
      </c>
      <c r="AH288" s="53">
        <f>(ABS(AH283)-1)/AH274</f>
        <v>1.255177608</v>
      </c>
      <c r="AJ288" s="39"/>
    </row>
    <row r="289">
      <c r="A289" s="54" t="s">
        <v>217</v>
      </c>
      <c r="B289" s="53">
        <f>(ABS(B276)-1)/B274</f>
        <v>1.79883076</v>
      </c>
      <c r="D289" s="39"/>
      <c r="E289" s="54" t="s">
        <v>217</v>
      </c>
      <c r="F289" s="53">
        <f>(ABS(F276)-1)/F274</f>
        <v>1.695873375</v>
      </c>
      <c r="H289" s="39"/>
      <c r="I289" s="54" t="s">
        <v>217</v>
      </c>
      <c r="J289" s="53">
        <f>(ABS(J276)-1)/J274</f>
        <v>2.391390992</v>
      </c>
      <c r="L289" s="39"/>
      <c r="M289" s="54" t="s">
        <v>217</v>
      </c>
      <c r="N289" s="53">
        <f>(ABS(N276)-1)/N274</f>
        <v>2.364625207</v>
      </c>
      <c r="P289" s="39"/>
      <c r="Q289" s="54" t="s">
        <v>217</v>
      </c>
      <c r="R289" s="53">
        <f>(ABS(R276)-1)/R274</f>
        <v>2.260312677</v>
      </c>
      <c r="T289" s="39"/>
      <c r="U289" s="54" t="s">
        <v>217</v>
      </c>
      <c r="V289" s="53">
        <f>(ABS(V276)-1)/V274</f>
        <v>1.65334803</v>
      </c>
      <c r="X289" s="39"/>
      <c r="Y289" s="54" t="s">
        <v>217</v>
      </c>
      <c r="Z289" s="53">
        <f>(ABS(Z276)-1)/Z274</f>
        <v>2.305918524</v>
      </c>
      <c r="AB289" s="39"/>
      <c r="AC289" s="54" t="s">
        <v>217</v>
      </c>
      <c r="AD289" s="53">
        <f>(ABS(AD276)-1)/AD274</f>
        <v>1.981178801</v>
      </c>
      <c r="AF289" s="39"/>
      <c r="AG289" s="54" t="s">
        <v>217</v>
      </c>
      <c r="AH289" s="53">
        <f>(ABS(AH276)-1)/AH274</f>
        <v>1.255177608</v>
      </c>
      <c r="AJ289" s="39"/>
    </row>
    <row r="290">
      <c r="A290" s="6" t="s">
        <v>218</v>
      </c>
      <c r="B290" s="53">
        <f>(ABS(B282)-1)/B274</f>
        <v>1.948733323</v>
      </c>
      <c r="D290" s="39"/>
      <c r="E290" s="6" t="s">
        <v>218</v>
      </c>
      <c r="F290" s="53">
        <f>(ABS(F282)-1)/F274</f>
        <v>1.837196156</v>
      </c>
      <c r="H290" s="39"/>
      <c r="I290" s="6" t="s">
        <v>218</v>
      </c>
      <c r="J290" s="53">
        <f>(ABS(J282)-1)/J274</f>
        <v>2.590673575</v>
      </c>
      <c r="L290" s="39"/>
      <c r="M290" s="6" t="s">
        <v>218</v>
      </c>
      <c r="N290" s="53">
        <f>(ABS(N282)-1)/N274</f>
        <v>2.601087728</v>
      </c>
      <c r="P290" s="39"/>
      <c r="Q290" s="6" t="s">
        <v>218</v>
      </c>
      <c r="R290" s="53">
        <f>(ABS(R282)-1)/R274</f>
        <v>2.448672066</v>
      </c>
      <c r="T290" s="39"/>
      <c r="U290" s="6" t="s">
        <v>218</v>
      </c>
      <c r="V290" s="53">
        <f>(ABS(V282)-1)/V274</f>
        <v>1.791127032</v>
      </c>
      <c r="X290" s="39"/>
      <c r="Y290" s="6" t="s">
        <v>218</v>
      </c>
      <c r="Z290" s="53">
        <f>(ABS(Z282)-1)/Z274</f>
        <v>2.498078401</v>
      </c>
      <c r="AB290" s="39"/>
      <c r="AC290" s="6" t="s">
        <v>218</v>
      </c>
      <c r="AD290" s="53">
        <f>(ABS(AD282)-1)/AD274</f>
        <v>2.146277035</v>
      </c>
      <c r="AF290" s="39"/>
      <c r="AG290" s="6" t="s">
        <v>218</v>
      </c>
      <c r="AH290" s="53">
        <f>(ABS(AH282)-1)/AH274</f>
        <v>1.380695368</v>
      </c>
      <c r="AJ290" s="39"/>
    </row>
    <row r="291">
      <c r="A291" s="6" t="s">
        <v>219</v>
      </c>
      <c r="B291" s="53">
        <f>ABS(B276)/ABS(B283)</f>
        <v>1.083333333</v>
      </c>
      <c r="D291" s="39"/>
      <c r="E291" s="6" t="s">
        <v>219</v>
      </c>
      <c r="F291" s="53">
        <f>ABS(F276)/ABS(F283)</f>
        <v>1.083333333</v>
      </c>
      <c r="H291" s="39"/>
      <c r="I291" s="6" t="s">
        <v>219</v>
      </c>
      <c r="J291" s="53">
        <f>ABS(J276)/ABS(J283)</f>
        <v>1.083333333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1.083333333</v>
      </c>
      <c r="T291" s="39"/>
      <c r="U291" s="6" t="s">
        <v>219</v>
      </c>
      <c r="V291" s="53">
        <f>ABS(V276)/ABS(V283)</f>
        <v>1.083333333</v>
      </c>
      <c r="X291" s="39"/>
      <c r="Y291" s="6" t="s">
        <v>219</v>
      </c>
      <c r="Z291" s="53">
        <f>ABS(Z276)/ABS(Z283)</f>
        <v>1.083333333</v>
      </c>
      <c r="AB291" s="39"/>
      <c r="AC291" s="6" t="s">
        <v>219</v>
      </c>
      <c r="AD291" s="53">
        <f>ABS(AD276)/ABS(AD283)</f>
        <v>1.083333333</v>
      </c>
      <c r="AF291" s="39"/>
      <c r="AG291" s="6" t="s">
        <v>219</v>
      </c>
      <c r="AH291" s="53">
        <f>ABS(AH276)/ABS(AH283)</f>
        <v>1</v>
      </c>
      <c r="AJ291" s="39"/>
    </row>
    <row r="292">
      <c r="A292" s="6" t="s">
        <v>220</v>
      </c>
      <c r="B292" s="53">
        <f>ABS(B282)/ABS(B283)</f>
        <v>1.166666667</v>
      </c>
      <c r="D292" s="39"/>
      <c r="E292" s="6" t="s">
        <v>220</v>
      </c>
      <c r="F292" s="53">
        <f>ABS(F282)/ABS(F283)</f>
        <v>1.166666667</v>
      </c>
      <c r="H292" s="39"/>
      <c r="I292" s="6" t="s">
        <v>220</v>
      </c>
      <c r="J292" s="53">
        <f>ABS(J282)/ABS(J283)</f>
        <v>1.166666667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1.166666667</v>
      </c>
      <c r="T292" s="39"/>
      <c r="U292" s="6" t="s">
        <v>220</v>
      </c>
      <c r="V292" s="53">
        <f>ABS(V282)/ABS(V283)</f>
        <v>1.166666667</v>
      </c>
      <c r="X292" s="39"/>
      <c r="Y292" s="6" t="s">
        <v>220</v>
      </c>
      <c r="Z292" s="53">
        <f>ABS(Z282)/ABS(Z283)</f>
        <v>1.166666667</v>
      </c>
      <c r="AB292" s="39"/>
      <c r="AC292" s="6" t="s">
        <v>220</v>
      </c>
      <c r="AD292" s="53">
        <f>ABS(AD282)/ABS(AD283)</f>
        <v>1.166666667</v>
      </c>
      <c r="AF292" s="39"/>
      <c r="AG292" s="6" t="s">
        <v>220</v>
      </c>
      <c r="AH292" s="53">
        <f>ABS(AH282)/ABS(AH283)</f>
        <v>1.090909091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0.08333333333</v>
      </c>
      <c r="D294" s="39"/>
      <c r="E294" s="54" t="s">
        <v>222</v>
      </c>
      <c r="F294" s="53">
        <f>F279/(F278+F280+F279)</f>
        <v>0.08333333333</v>
      </c>
      <c r="H294" s="39"/>
      <c r="I294" s="54" t="s">
        <v>222</v>
      </c>
      <c r="J294" s="53">
        <f>J279/(J278+J280+J279)</f>
        <v>0.08333333333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0.08333333333</v>
      </c>
      <c r="T294" s="39"/>
      <c r="U294" s="54" t="s">
        <v>222</v>
      </c>
      <c r="V294" s="53">
        <f>V279/(V278+V280+V279)</f>
        <v>0.08333333333</v>
      </c>
      <c r="X294" s="39"/>
      <c r="Y294" s="54" t="s">
        <v>222</v>
      </c>
      <c r="Z294" s="53">
        <f>Z279/(Z278+Z280+Z279)</f>
        <v>0.08333333333</v>
      </c>
      <c r="AB294" s="39"/>
      <c r="AC294" s="54" t="s">
        <v>222</v>
      </c>
      <c r="AD294" s="53">
        <f>AD279/(AD278+AD280+AD279)</f>
        <v>0.08333333333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0.08333333333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0.08333333333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0.08333333333</v>
      </c>
      <c r="T296" s="39"/>
      <c r="U296" s="54" t="s">
        <v>224</v>
      </c>
      <c r="V296" s="53">
        <f>(V279+V280)/(V278+V279+V280)</f>
        <v>0.08333333333</v>
      </c>
      <c r="X296" s="39"/>
      <c r="Y296" s="54" t="s">
        <v>224</v>
      </c>
      <c r="Z296" s="53">
        <f>(Z279+Z280)/(Z278+Z279+Z280)</f>
        <v>0.08333333333</v>
      </c>
      <c r="AB296" s="39"/>
      <c r="AC296" s="54" t="s">
        <v>224</v>
      </c>
      <c r="AD296" s="53">
        <f>(AD279+AD280)/(AD278+AD279+AD280)</f>
        <v>0.08333333333</v>
      </c>
      <c r="AF296" s="39"/>
      <c r="AG296" s="54" t="s">
        <v>224</v>
      </c>
      <c r="AH296" s="53">
        <f>(AH279+AH280)/(AH278+AH279+AH280)</f>
        <v>0</v>
      </c>
      <c r="AJ296" s="39"/>
    </row>
    <row r="297">
      <c r="A297" s="54" t="s">
        <v>225</v>
      </c>
      <c r="B297" s="55">
        <f>ABS(B279)/ABS(B277)</f>
        <v>1</v>
      </c>
      <c r="D297" s="39"/>
      <c r="E297" s="54" t="s">
        <v>225</v>
      </c>
      <c r="F297" s="55">
        <f>ABS(F279)/ABS(F277)</f>
        <v>1</v>
      </c>
      <c r="H297" s="39"/>
      <c r="I297" s="54" t="s">
        <v>225</v>
      </c>
      <c r="J297" s="55">
        <f>ABS(J279)/ABS(J277)</f>
        <v>1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>
        <f>ABS(R279)/ABS(R277)</f>
        <v>1</v>
      </c>
      <c r="T297" s="39"/>
      <c r="U297" s="54" t="s">
        <v>225</v>
      </c>
      <c r="V297" s="55">
        <f>ABS(V279)/ABS(V277)</f>
        <v>1</v>
      </c>
      <c r="X297" s="39"/>
      <c r="Y297" s="54" t="s">
        <v>225</v>
      </c>
      <c r="Z297" s="55">
        <f>ABS(Z279)/ABS(Z277)</f>
        <v>1</v>
      </c>
      <c r="AB297" s="39"/>
      <c r="AC297" s="54" t="s">
        <v>225</v>
      </c>
      <c r="AD297" s="55">
        <f>ABS(AD279)/ABS(AD277)</f>
        <v>1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>
        <f>B279/(B279+B280)</f>
        <v>1</v>
      </c>
      <c r="D298" s="39"/>
      <c r="E298" s="54" t="s">
        <v>226</v>
      </c>
      <c r="F298" s="55">
        <f>F279/(F279+F280)</f>
        <v>1</v>
      </c>
      <c r="H298" s="39"/>
      <c r="I298" s="54" t="s">
        <v>226</v>
      </c>
      <c r="J298" s="55">
        <f>J279/(J279+J280)</f>
        <v>1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>
        <f>R279/(R279+R280)</f>
        <v>1</v>
      </c>
      <c r="T298" s="39"/>
      <c r="U298" s="54" t="s">
        <v>226</v>
      </c>
      <c r="V298" s="55">
        <f>V279/(V279+V280)</f>
        <v>1</v>
      </c>
      <c r="X298" s="39"/>
      <c r="Y298" s="54" t="s">
        <v>226</v>
      </c>
      <c r="Z298" s="55">
        <f>Z279/(Z279+Z280)</f>
        <v>1</v>
      </c>
      <c r="AB298" s="39"/>
      <c r="AC298" s="54" t="s">
        <v>226</v>
      </c>
      <c r="AD298" s="55">
        <f>AD279/(AD279+AD280)</f>
        <v>1</v>
      </c>
      <c r="AF298" s="39"/>
      <c r="AG298" s="54" t="s">
        <v>226</v>
      </c>
      <c r="AH298" s="55" t="str">
        <f>AH279/(AH279+AH280)</f>
        <v>#DIV/0!</v>
      </c>
      <c r="AJ298" s="39"/>
    </row>
    <row r="299">
      <c r="A299" s="54" t="s">
        <v>227</v>
      </c>
      <c r="B299" s="53">
        <f>B278/(B277+B278+B279+B280)</f>
        <v>0.8461538462</v>
      </c>
      <c r="D299" s="39"/>
      <c r="E299" s="54" t="s">
        <v>227</v>
      </c>
      <c r="F299" s="53">
        <f>F278/(F277+F278+F279+F280)</f>
        <v>0.8461538462</v>
      </c>
      <c r="H299" s="39"/>
      <c r="I299" s="54" t="s">
        <v>227</v>
      </c>
      <c r="J299" s="53">
        <f>J278/(J277+J278+J279+J280)</f>
        <v>0.8461538462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0.8461538462</v>
      </c>
      <c r="T299" s="39"/>
      <c r="U299" s="54" t="s">
        <v>227</v>
      </c>
      <c r="V299" s="53">
        <f>V278/(V277+V278+V279+V280)</f>
        <v>0.8461538462</v>
      </c>
      <c r="X299" s="39"/>
      <c r="Y299" s="54" t="s">
        <v>227</v>
      </c>
      <c r="Z299" s="53">
        <f>Z278/(Z277+Z278+Z279+Z280)</f>
        <v>0.8461538462</v>
      </c>
      <c r="AB299" s="39"/>
      <c r="AC299" s="54" t="s">
        <v>227</v>
      </c>
      <c r="AD299" s="53">
        <f>AD278/(AD277+AD278+AD279+AD280)</f>
        <v>0.8461538462</v>
      </c>
      <c r="AF299" s="39"/>
      <c r="AG299" s="54" t="s">
        <v>227</v>
      </c>
      <c r="AH299" s="53">
        <f>AH278/(AH277+AH278+AH279+AH280)</f>
        <v>1</v>
      </c>
      <c r="AJ299" s="39"/>
    </row>
    <row r="300">
      <c r="A300" s="54" t="s">
        <v>228</v>
      </c>
      <c r="B300" s="53">
        <f>(B280+B279+B277)/(B278+B280+B279+B277)</f>
        <v>0.1538461538</v>
      </c>
      <c r="D300" s="39"/>
      <c r="E300" s="54" t="s">
        <v>228</v>
      </c>
      <c r="F300" s="53">
        <f>(F280+F279+F277)/(F278+F280+F279+F277)</f>
        <v>0.1538461538</v>
      </c>
      <c r="H300" s="39"/>
      <c r="I300" s="54" t="s">
        <v>228</v>
      </c>
      <c r="J300" s="53">
        <f>(J280+J279+J277)/(J278+J280+J279+J277)</f>
        <v>0.1538461538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0.1538461538</v>
      </c>
      <c r="T300" s="39"/>
      <c r="U300" s="54" t="s">
        <v>228</v>
      </c>
      <c r="V300" s="53">
        <f>(V280+V279+V277)/(V278+V280+V279+V277)</f>
        <v>0.1538461538</v>
      </c>
      <c r="X300" s="39"/>
      <c r="Y300" s="54" t="s">
        <v>228</v>
      </c>
      <c r="Z300" s="53">
        <f>(Z280+Z279+Z277)/(Z278+Z280+Z279+Z277)</f>
        <v>0.1538461538</v>
      </c>
      <c r="AB300" s="39"/>
      <c r="AC300" s="54" t="s">
        <v>228</v>
      </c>
      <c r="AD300" s="53">
        <f>(AD280+AD279+AD277)/(AD278+AD280+AD279+AD277)</f>
        <v>0.1538461538</v>
      </c>
      <c r="AF300" s="39"/>
      <c r="AG300" s="54" t="s">
        <v>228</v>
      </c>
      <c r="AH300" s="53">
        <f>(AH280+AH279+AH277)/(AH278+AH280+AH279+AH277)</f>
        <v>0</v>
      </c>
      <c r="AJ300" s="39"/>
    </row>
    <row r="301">
      <c r="A301" s="54" t="s">
        <v>229</v>
      </c>
      <c r="B301" s="53">
        <f>(B279+B277)/B278</f>
        <v>0.1818181818</v>
      </c>
      <c r="D301" s="39"/>
      <c r="E301" s="54" t="s">
        <v>229</v>
      </c>
      <c r="F301" s="53">
        <f>(F279+F277)/F278</f>
        <v>0.1818181818</v>
      </c>
      <c r="H301" s="39"/>
      <c r="I301" s="54" t="s">
        <v>229</v>
      </c>
      <c r="J301" s="53">
        <f>(J279+J277)/J278</f>
        <v>0.1818181818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0.1818181818</v>
      </c>
      <c r="T301" s="39"/>
      <c r="U301" s="54" t="s">
        <v>229</v>
      </c>
      <c r="V301" s="53">
        <f>(V279+V277)/V278</f>
        <v>0.1818181818</v>
      </c>
      <c r="X301" s="39"/>
      <c r="Y301" s="54" t="s">
        <v>229</v>
      </c>
      <c r="Z301" s="53">
        <f>(Z279+Z277)/Z278</f>
        <v>0.1818181818</v>
      </c>
      <c r="AB301" s="39"/>
      <c r="AC301" s="54" t="s">
        <v>229</v>
      </c>
      <c r="AD301" s="53">
        <f>(AD279+AD277)/AD278</f>
        <v>0.1818181818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  <row r="1005">
      <c r="D1005" s="39"/>
      <c r="H1005" s="39"/>
      <c r="L1005" s="39"/>
      <c r="P1005" s="39"/>
      <c r="T1005" s="39"/>
      <c r="X1005" s="39"/>
      <c r="AB1005" s="39"/>
      <c r="AF1005" s="39"/>
      <c r="AJ1005" s="39"/>
    </row>
    <row r="1006">
      <c r="D1006" s="39"/>
      <c r="H1006" s="39"/>
      <c r="L1006" s="39"/>
      <c r="P1006" s="39"/>
      <c r="T1006" s="39"/>
      <c r="X1006" s="39"/>
      <c r="AB1006" s="39"/>
      <c r="AF1006" s="39"/>
      <c r="AJ1006" s="39"/>
    </row>
    <row r="1007">
      <c r="D1007" s="39"/>
      <c r="H1007" s="39"/>
      <c r="L1007" s="39"/>
      <c r="P1007" s="39"/>
      <c r="T1007" s="39"/>
      <c r="X1007" s="39"/>
      <c r="AB1007" s="39"/>
      <c r="AF1007" s="39"/>
      <c r="AJ1007" s="39"/>
    </row>
    <row r="1008">
      <c r="D1008" s="39"/>
      <c r="H1008" s="39"/>
      <c r="L1008" s="39"/>
      <c r="P1008" s="39"/>
      <c r="T1008" s="39"/>
      <c r="X1008" s="39"/>
      <c r="AB1008" s="39"/>
      <c r="AF1008" s="39"/>
      <c r="AJ1008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0.75"/>
    <col customWidth="1" min="7" max="7" width="15.63"/>
    <col customWidth="1" min="8" max="8" width="11.75"/>
    <col customWidth="1" min="11" max="11" width="23.13"/>
    <col customWidth="1" min="15" max="15" width="23.25"/>
  </cols>
  <sheetData>
    <row r="1">
      <c r="A1" s="3" t="s">
        <v>232</v>
      </c>
      <c r="E1" s="3" t="s">
        <v>233</v>
      </c>
      <c r="H1" s="4"/>
      <c r="I1" s="3" t="s">
        <v>234</v>
      </c>
      <c r="L1" s="4"/>
      <c r="M1" s="3" t="s">
        <v>235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3" t="s">
        <v>24</v>
      </c>
      <c r="B3" s="11">
        <v>1321.0</v>
      </c>
      <c r="C3" s="12" t="s">
        <v>236</v>
      </c>
      <c r="D3" s="11">
        <v>1.62989015938E12</v>
      </c>
      <c r="E3" s="13" t="s">
        <v>24</v>
      </c>
      <c r="F3" s="11">
        <v>1253.0</v>
      </c>
      <c r="G3" s="12" t="s">
        <v>237</v>
      </c>
      <c r="H3" s="11">
        <v>1.629890967998E12</v>
      </c>
      <c r="I3" s="13" t="s">
        <v>24</v>
      </c>
      <c r="J3" s="11">
        <v>1268.0</v>
      </c>
      <c r="K3" s="12" t="s">
        <v>238</v>
      </c>
      <c r="L3" s="11">
        <v>1.629891730769E12</v>
      </c>
      <c r="M3" s="13" t="s">
        <v>24</v>
      </c>
      <c r="N3" s="11">
        <v>985.0</v>
      </c>
      <c r="O3" s="12" t="s">
        <v>239</v>
      </c>
      <c r="P3" s="11">
        <v>1.629895638746E12</v>
      </c>
      <c r="Q3" s="13" t="s">
        <v>24</v>
      </c>
      <c r="R3" s="11">
        <v>882.0</v>
      </c>
      <c r="S3" s="12" t="s">
        <v>240</v>
      </c>
      <c r="T3" s="11">
        <v>1.62989664873E12</v>
      </c>
      <c r="U3" s="13" t="s">
        <v>24</v>
      </c>
      <c r="V3" s="11">
        <v>1102.0</v>
      </c>
      <c r="W3" s="12" t="s">
        <v>241</v>
      </c>
      <c r="X3" s="11">
        <v>1.629897821548E12</v>
      </c>
      <c r="Y3" s="13" t="s">
        <v>24</v>
      </c>
      <c r="Z3" s="11">
        <v>963.0</v>
      </c>
      <c r="AA3" s="12" t="s">
        <v>242</v>
      </c>
      <c r="AB3" s="11">
        <v>1.629903537541E12</v>
      </c>
      <c r="AC3" s="13" t="s">
        <v>24</v>
      </c>
      <c r="AD3" s="11">
        <v>1059.0</v>
      </c>
      <c r="AE3" s="12" t="s">
        <v>243</v>
      </c>
      <c r="AF3" s="11">
        <v>1.629904570349E12</v>
      </c>
      <c r="AG3" s="13" t="s">
        <v>24</v>
      </c>
      <c r="AH3" s="11">
        <v>1240.0</v>
      </c>
      <c r="AI3" s="12" t="s">
        <v>244</v>
      </c>
      <c r="AJ3" s="11">
        <v>1.629905195064E12</v>
      </c>
    </row>
    <row r="4">
      <c r="A4" s="13" t="s">
        <v>22</v>
      </c>
      <c r="B4" s="11">
        <v>48.0</v>
      </c>
      <c r="C4" s="12" t="s">
        <v>236</v>
      </c>
      <c r="D4" s="11">
        <v>1.629890159468E12</v>
      </c>
      <c r="E4" s="13" t="s">
        <v>22</v>
      </c>
      <c r="F4" s="11">
        <v>52.0</v>
      </c>
      <c r="G4" s="12" t="s">
        <v>245</v>
      </c>
      <c r="H4" s="11">
        <v>1.629890968109E12</v>
      </c>
      <c r="I4" s="13" t="s">
        <v>24</v>
      </c>
      <c r="J4" s="11">
        <v>65.0</v>
      </c>
      <c r="K4" s="12" t="s">
        <v>238</v>
      </c>
      <c r="L4" s="11">
        <v>1.629891730945E12</v>
      </c>
      <c r="M4" s="13" t="s">
        <v>22</v>
      </c>
      <c r="N4" s="11">
        <v>51.0</v>
      </c>
      <c r="O4" s="12" t="s">
        <v>239</v>
      </c>
      <c r="P4" s="11">
        <v>1.629895638811E12</v>
      </c>
      <c r="Q4" s="13" t="s">
        <v>22</v>
      </c>
      <c r="R4" s="11">
        <v>42.0</v>
      </c>
      <c r="S4" s="12" t="s">
        <v>240</v>
      </c>
      <c r="T4" s="11">
        <v>1.629896648793E12</v>
      </c>
      <c r="U4" s="13" t="s">
        <v>22</v>
      </c>
      <c r="V4" s="11">
        <v>115.0</v>
      </c>
      <c r="W4" s="12" t="s">
        <v>246</v>
      </c>
      <c r="X4" s="11">
        <v>1.629897822106E12</v>
      </c>
      <c r="Y4" s="13" t="s">
        <v>22</v>
      </c>
      <c r="Z4" s="11">
        <v>52.0</v>
      </c>
      <c r="AA4" s="12" t="s">
        <v>242</v>
      </c>
      <c r="AB4" s="11">
        <v>1.629903537616E12</v>
      </c>
      <c r="AC4" s="13" t="s">
        <v>22</v>
      </c>
      <c r="AD4" s="11">
        <v>72.0</v>
      </c>
      <c r="AE4" s="12" t="s">
        <v>243</v>
      </c>
      <c r="AF4" s="11">
        <v>1.629904570487E12</v>
      </c>
      <c r="AG4" s="13" t="s">
        <v>24</v>
      </c>
      <c r="AH4" s="11">
        <v>103.0</v>
      </c>
      <c r="AI4" s="12" t="s">
        <v>244</v>
      </c>
      <c r="AJ4" s="11">
        <v>1.629905195242E12</v>
      </c>
    </row>
    <row r="5">
      <c r="A5" s="13" t="s">
        <v>24</v>
      </c>
      <c r="B5" s="11">
        <v>189.0</v>
      </c>
      <c r="C5" s="12" t="s">
        <v>236</v>
      </c>
      <c r="D5" s="11">
        <v>1.629890159618E12</v>
      </c>
      <c r="E5" s="13" t="s">
        <v>22</v>
      </c>
      <c r="F5" s="11">
        <v>83.0</v>
      </c>
      <c r="G5" s="12" t="s">
        <v>245</v>
      </c>
      <c r="H5" s="11">
        <v>1.629890968183E12</v>
      </c>
      <c r="I5" s="13" t="s">
        <v>22</v>
      </c>
      <c r="J5" s="11">
        <v>132.0</v>
      </c>
      <c r="K5" s="12" t="s">
        <v>247</v>
      </c>
      <c r="L5" s="11">
        <v>1.629891731121E12</v>
      </c>
      <c r="M5" s="13" t="s">
        <v>24</v>
      </c>
      <c r="N5" s="11">
        <v>125.0</v>
      </c>
      <c r="O5" s="12" t="s">
        <v>239</v>
      </c>
      <c r="P5" s="11">
        <v>1.629895638927E12</v>
      </c>
      <c r="Q5" s="13" t="s">
        <v>24</v>
      </c>
      <c r="R5" s="11">
        <v>139.0</v>
      </c>
      <c r="S5" s="12" t="s">
        <v>240</v>
      </c>
      <c r="T5" s="11">
        <v>1.629896648908E12</v>
      </c>
      <c r="U5" s="13" t="s">
        <v>22</v>
      </c>
      <c r="V5" s="11">
        <v>105.0</v>
      </c>
      <c r="W5" s="12" t="s">
        <v>246</v>
      </c>
      <c r="X5" s="11">
        <v>1.629897822247E12</v>
      </c>
      <c r="Y5" s="13" t="s">
        <v>24</v>
      </c>
      <c r="Z5" s="11">
        <v>128.0</v>
      </c>
      <c r="AA5" s="12" t="s">
        <v>242</v>
      </c>
      <c r="AB5" s="11">
        <v>1.629903537718E12</v>
      </c>
      <c r="AC5" s="13" t="s">
        <v>22</v>
      </c>
      <c r="AD5" s="11">
        <v>105.0</v>
      </c>
      <c r="AE5" s="12" t="s">
        <v>243</v>
      </c>
      <c r="AF5" s="11">
        <v>1.629904570596E12</v>
      </c>
      <c r="AG5" s="13" t="s">
        <v>22</v>
      </c>
      <c r="AH5" s="11">
        <v>101.0</v>
      </c>
      <c r="AI5" s="12" t="s">
        <v>244</v>
      </c>
      <c r="AJ5" s="11">
        <v>1.629905195302E12</v>
      </c>
    </row>
    <row r="6">
      <c r="A6" s="13" t="s">
        <v>22</v>
      </c>
      <c r="B6" s="11">
        <v>56.0</v>
      </c>
      <c r="C6" s="12" t="s">
        <v>236</v>
      </c>
      <c r="D6" s="11">
        <v>1.629890159674E12</v>
      </c>
      <c r="E6" s="13" t="s">
        <v>22</v>
      </c>
      <c r="F6" s="11">
        <v>54.0</v>
      </c>
      <c r="G6" s="12" t="s">
        <v>245</v>
      </c>
      <c r="H6" s="11">
        <v>1.629890968233E12</v>
      </c>
      <c r="I6" s="13" t="s">
        <v>22</v>
      </c>
      <c r="J6" s="11">
        <v>64.0</v>
      </c>
      <c r="K6" s="12" t="s">
        <v>247</v>
      </c>
      <c r="L6" s="11">
        <v>1.629891731157E12</v>
      </c>
      <c r="M6" s="13" t="s">
        <v>22</v>
      </c>
      <c r="N6" s="11">
        <v>55.0</v>
      </c>
      <c r="O6" s="12" t="s">
        <v>239</v>
      </c>
      <c r="P6" s="11">
        <v>1.629895638978E12</v>
      </c>
      <c r="Q6" s="13" t="s">
        <v>22</v>
      </c>
      <c r="R6" s="11">
        <v>48.0</v>
      </c>
      <c r="S6" s="12" t="s">
        <v>240</v>
      </c>
      <c r="T6" s="11">
        <v>1.629896648961E12</v>
      </c>
      <c r="U6" s="13" t="s">
        <v>22</v>
      </c>
      <c r="V6" s="11">
        <v>67.0</v>
      </c>
      <c r="W6" s="12" t="s">
        <v>246</v>
      </c>
      <c r="X6" s="11">
        <v>1.629897822296E12</v>
      </c>
      <c r="Y6" s="13" t="s">
        <v>22</v>
      </c>
      <c r="Z6" s="11">
        <v>59.0</v>
      </c>
      <c r="AA6" s="12" t="s">
        <v>242</v>
      </c>
      <c r="AB6" s="11">
        <v>1.629903537774E12</v>
      </c>
      <c r="AC6" s="13" t="s">
        <v>22</v>
      </c>
      <c r="AD6" s="11">
        <v>60.0</v>
      </c>
      <c r="AE6" s="12" t="s">
        <v>243</v>
      </c>
      <c r="AF6" s="11">
        <v>1.629904570782E12</v>
      </c>
      <c r="AG6" s="13" t="s">
        <v>22</v>
      </c>
      <c r="AH6" s="11">
        <v>47.0</v>
      </c>
      <c r="AI6" s="12" t="s">
        <v>244</v>
      </c>
      <c r="AJ6" s="11">
        <v>1.629905195375E12</v>
      </c>
    </row>
    <row r="7">
      <c r="A7" s="13" t="s">
        <v>22</v>
      </c>
      <c r="B7" s="11">
        <v>56.0</v>
      </c>
      <c r="C7" s="12" t="s">
        <v>236</v>
      </c>
      <c r="D7" s="11">
        <v>1.62989015986E12</v>
      </c>
      <c r="E7" s="13" t="s">
        <v>22</v>
      </c>
      <c r="F7" s="11">
        <v>63.0</v>
      </c>
      <c r="G7" s="12" t="s">
        <v>245</v>
      </c>
      <c r="H7" s="11">
        <v>1.629890968327E12</v>
      </c>
      <c r="I7" s="13" t="s">
        <v>22</v>
      </c>
      <c r="J7" s="11">
        <v>44.0</v>
      </c>
      <c r="K7" s="12" t="s">
        <v>247</v>
      </c>
      <c r="L7" s="11">
        <v>1.629891731394E12</v>
      </c>
      <c r="M7" s="13" t="s">
        <v>22</v>
      </c>
      <c r="N7" s="11">
        <v>82.0</v>
      </c>
      <c r="O7" s="12" t="s">
        <v>248</v>
      </c>
      <c r="P7" s="11">
        <v>1.629895639059E12</v>
      </c>
      <c r="Q7" s="13" t="s">
        <v>22</v>
      </c>
      <c r="R7" s="11">
        <v>163.0</v>
      </c>
      <c r="S7" s="12" t="s">
        <v>249</v>
      </c>
      <c r="T7" s="11">
        <v>1.629896649113E12</v>
      </c>
      <c r="U7" s="13" t="s">
        <v>22</v>
      </c>
      <c r="V7" s="11">
        <v>96.0</v>
      </c>
      <c r="W7" s="12" t="s">
        <v>246</v>
      </c>
      <c r="X7" s="11">
        <v>1.629897822331E12</v>
      </c>
      <c r="Y7" s="13" t="s">
        <v>22</v>
      </c>
      <c r="Z7" s="11">
        <v>80.0</v>
      </c>
      <c r="AA7" s="12" t="s">
        <v>242</v>
      </c>
      <c r="AB7" s="11">
        <v>1.629903537852E12</v>
      </c>
      <c r="AC7" s="13" t="s">
        <v>22</v>
      </c>
      <c r="AD7" s="11">
        <v>217.0</v>
      </c>
      <c r="AE7" s="12" t="s">
        <v>243</v>
      </c>
      <c r="AF7" s="11">
        <v>1.629904570886E12</v>
      </c>
      <c r="AG7" s="13" t="s">
        <v>22</v>
      </c>
      <c r="AH7" s="11">
        <v>102.0</v>
      </c>
      <c r="AI7" s="12" t="s">
        <v>244</v>
      </c>
      <c r="AJ7" s="11">
        <v>1.629905195557E12</v>
      </c>
    </row>
    <row r="8">
      <c r="A8" s="13" t="s">
        <v>22</v>
      </c>
      <c r="B8" s="11">
        <v>150.0</v>
      </c>
      <c r="C8" s="12" t="s">
        <v>250</v>
      </c>
      <c r="D8" s="11">
        <v>1.629890160017E12</v>
      </c>
      <c r="E8" s="13" t="s">
        <v>22</v>
      </c>
      <c r="F8" s="11">
        <v>254.0</v>
      </c>
      <c r="G8" s="12" t="s">
        <v>245</v>
      </c>
      <c r="H8" s="11">
        <v>1.629890968496E12</v>
      </c>
      <c r="I8" s="13" t="s">
        <v>22</v>
      </c>
      <c r="J8" s="11">
        <v>183.0</v>
      </c>
      <c r="K8" s="12" t="s">
        <v>247</v>
      </c>
      <c r="L8" s="11">
        <v>1.629891731557E12</v>
      </c>
      <c r="M8" s="13" t="s">
        <v>22</v>
      </c>
      <c r="N8" s="11">
        <v>119.0</v>
      </c>
      <c r="O8" s="12" t="s">
        <v>248</v>
      </c>
      <c r="P8" s="11">
        <v>1.629895639176E12</v>
      </c>
      <c r="Q8" s="13" t="s">
        <v>22</v>
      </c>
      <c r="R8" s="11">
        <v>163.0</v>
      </c>
      <c r="S8" s="12" t="s">
        <v>249</v>
      </c>
      <c r="T8" s="11">
        <v>1.629896649282E12</v>
      </c>
      <c r="U8" s="13" t="s">
        <v>22</v>
      </c>
      <c r="V8" s="11">
        <v>168.0</v>
      </c>
      <c r="W8" s="12" t="s">
        <v>246</v>
      </c>
      <c r="X8" s="11">
        <v>1.629897822437E12</v>
      </c>
      <c r="Y8" s="13" t="s">
        <v>22</v>
      </c>
      <c r="Z8" s="11">
        <v>136.0</v>
      </c>
      <c r="AA8" s="12" t="s">
        <v>242</v>
      </c>
      <c r="AB8" s="11">
        <v>1.629903537985E12</v>
      </c>
      <c r="AC8" s="13" t="s">
        <v>22</v>
      </c>
      <c r="AD8" s="11">
        <v>19.0</v>
      </c>
      <c r="AE8" s="12" t="s">
        <v>243</v>
      </c>
      <c r="AF8" s="11">
        <v>1.629904570893E12</v>
      </c>
      <c r="AG8" s="13" t="s">
        <v>22</v>
      </c>
      <c r="AH8" s="11">
        <v>186.0</v>
      </c>
      <c r="AI8" s="12" t="s">
        <v>244</v>
      </c>
      <c r="AJ8" s="11">
        <v>1.62990519565E12</v>
      </c>
    </row>
    <row r="9">
      <c r="A9" s="13" t="s">
        <v>22</v>
      </c>
      <c r="B9" s="11">
        <v>147.0</v>
      </c>
      <c r="C9" s="12" t="s">
        <v>250</v>
      </c>
      <c r="D9" s="11">
        <v>1.629890160244E12</v>
      </c>
      <c r="E9" s="13" t="s">
        <v>22</v>
      </c>
      <c r="F9" s="11">
        <v>131.0</v>
      </c>
      <c r="G9" s="12" t="s">
        <v>245</v>
      </c>
      <c r="H9" s="11">
        <v>1.629890968636E12</v>
      </c>
      <c r="I9" s="13" t="s">
        <v>22</v>
      </c>
      <c r="J9" s="11">
        <v>118.0</v>
      </c>
      <c r="K9" s="12" t="s">
        <v>247</v>
      </c>
      <c r="L9" s="11">
        <v>1.629891731628E12</v>
      </c>
      <c r="M9" s="13" t="s">
        <v>22</v>
      </c>
      <c r="N9" s="11">
        <v>181.0</v>
      </c>
      <c r="O9" s="12" t="s">
        <v>248</v>
      </c>
      <c r="P9" s="11">
        <v>1.629895639366E12</v>
      </c>
      <c r="Q9" s="13" t="s">
        <v>22</v>
      </c>
      <c r="R9" s="11">
        <v>152.0</v>
      </c>
      <c r="S9" s="12" t="s">
        <v>249</v>
      </c>
      <c r="T9" s="11">
        <v>1.629896649428E12</v>
      </c>
      <c r="U9" s="13" t="s">
        <v>22</v>
      </c>
      <c r="V9" s="11">
        <v>47.0</v>
      </c>
      <c r="W9" s="12" t="s">
        <v>246</v>
      </c>
      <c r="X9" s="11">
        <v>1.629897822454E12</v>
      </c>
      <c r="Y9" s="13" t="s">
        <v>22</v>
      </c>
      <c r="Z9" s="11">
        <v>128.0</v>
      </c>
      <c r="AA9" s="12" t="s">
        <v>251</v>
      </c>
      <c r="AB9" s="11">
        <v>1.629903538125E12</v>
      </c>
      <c r="AC9" s="13" t="s">
        <v>22</v>
      </c>
      <c r="AD9" s="11">
        <v>152.0</v>
      </c>
      <c r="AE9" s="12" t="s">
        <v>243</v>
      </c>
      <c r="AF9" s="11">
        <v>1.629904570979E12</v>
      </c>
      <c r="AG9" s="13" t="s">
        <v>22</v>
      </c>
      <c r="AH9" s="11">
        <v>154.0</v>
      </c>
      <c r="AI9" s="12" t="s">
        <v>244</v>
      </c>
      <c r="AJ9" s="11">
        <v>1.629905195737E12</v>
      </c>
    </row>
    <row r="10">
      <c r="A10" s="13" t="s">
        <v>22</v>
      </c>
      <c r="B10" s="11">
        <v>128.0</v>
      </c>
      <c r="C10" s="12" t="s">
        <v>250</v>
      </c>
      <c r="D10" s="11">
        <v>1.629890160324E12</v>
      </c>
      <c r="E10" s="13" t="s">
        <v>22</v>
      </c>
      <c r="F10" s="11">
        <v>227.0</v>
      </c>
      <c r="G10" s="12" t="s">
        <v>245</v>
      </c>
      <c r="H10" s="11">
        <v>1.629890968856E12</v>
      </c>
      <c r="I10" s="13" t="s">
        <v>22</v>
      </c>
      <c r="J10" s="11">
        <v>185.0</v>
      </c>
      <c r="K10" s="12" t="s">
        <v>247</v>
      </c>
      <c r="L10" s="11">
        <v>1.629891731718E12</v>
      </c>
      <c r="M10" s="13" t="s">
        <v>22</v>
      </c>
      <c r="N10" s="11">
        <v>161.0</v>
      </c>
      <c r="O10" s="12" t="s">
        <v>248</v>
      </c>
      <c r="P10" s="11">
        <v>1.629895639513E12</v>
      </c>
      <c r="Q10" s="13" t="s">
        <v>22</v>
      </c>
      <c r="R10" s="11">
        <v>194.0</v>
      </c>
      <c r="S10" s="12" t="s">
        <v>249</v>
      </c>
      <c r="T10" s="11">
        <v>1.629896649627E12</v>
      </c>
      <c r="U10" s="13" t="s">
        <v>22</v>
      </c>
      <c r="V10" s="11">
        <v>117.0</v>
      </c>
      <c r="W10" s="12" t="s">
        <v>246</v>
      </c>
      <c r="X10" s="11">
        <v>1.629897822511E12</v>
      </c>
      <c r="Y10" s="13" t="s">
        <v>22</v>
      </c>
      <c r="Z10" s="11">
        <v>160.0</v>
      </c>
      <c r="AA10" s="12" t="s">
        <v>251</v>
      </c>
      <c r="AB10" s="11">
        <v>1.62990353831E12</v>
      </c>
      <c r="AC10" s="13" t="s">
        <v>22</v>
      </c>
      <c r="AD10" s="11">
        <v>162.0</v>
      </c>
      <c r="AE10" s="12" t="s">
        <v>252</v>
      </c>
      <c r="AF10" s="11">
        <v>1.629904571142E12</v>
      </c>
      <c r="AG10" s="13" t="s">
        <v>22</v>
      </c>
      <c r="AH10" s="11">
        <v>477.0</v>
      </c>
      <c r="AI10" s="12" t="s">
        <v>253</v>
      </c>
      <c r="AJ10" s="11">
        <v>1.629905196226E12</v>
      </c>
    </row>
    <row r="11">
      <c r="A11" s="13" t="s">
        <v>22</v>
      </c>
      <c r="B11" s="11">
        <v>171.0</v>
      </c>
      <c r="C11" s="12" t="s">
        <v>250</v>
      </c>
      <c r="D11" s="11">
        <v>1.629890160393E12</v>
      </c>
      <c r="E11" s="13" t="s">
        <v>22</v>
      </c>
      <c r="F11" s="11">
        <v>179.0</v>
      </c>
      <c r="G11" s="12" t="s">
        <v>254</v>
      </c>
      <c r="H11" s="11">
        <v>1.629890969071E12</v>
      </c>
      <c r="I11" s="13" t="s">
        <v>22</v>
      </c>
      <c r="J11" s="11">
        <v>118.0</v>
      </c>
      <c r="K11" s="12" t="s">
        <v>247</v>
      </c>
      <c r="L11" s="11">
        <v>1.629891731793E12</v>
      </c>
      <c r="M11" s="13" t="s">
        <v>22</v>
      </c>
      <c r="N11" s="11">
        <v>188.0</v>
      </c>
      <c r="O11" s="12" t="s">
        <v>248</v>
      </c>
      <c r="P11" s="11">
        <v>1.629895639704E12</v>
      </c>
      <c r="Q11" s="13" t="s">
        <v>22</v>
      </c>
      <c r="R11" s="11">
        <v>209.0</v>
      </c>
      <c r="S11" s="12" t="s">
        <v>249</v>
      </c>
      <c r="T11" s="11">
        <v>1.629896649831E12</v>
      </c>
      <c r="U11" s="13" t="s">
        <v>22</v>
      </c>
      <c r="V11" s="11">
        <v>139.0</v>
      </c>
      <c r="W11" s="12" t="s">
        <v>246</v>
      </c>
      <c r="X11" s="11">
        <v>1.629897822566E12</v>
      </c>
      <c r="Y11" s="13" t="s">
        <v>22</v>
      </c>
      <c r="Z11" s="11">
        <v>177.0</v>
      </c>
      <c r="AA11" s="12" t="s">
        <v>251</v>
      </c>
      <c r="AB11" s="11">
        <v>1.629903538461E12</v>
      </c>
      <c r="AC11" s="13" t="s">
        <v>22</v>
      </c>
      <c r="AD11" s="11">
        <v>223.0</v>
      </c>
      <c r="AE11" s="12" t="s">
        <v>252</v>
      </c>
      <c r="AF11" s="11">
        <v>1.629904571384E12</v>
      </c>
      <c r="AG11" s="13" t="s">
        <v>22</v>
      </c>
      <c r="AH11" s="11">
        <v>226.0</v>
      </c>
      <c r="AI11" s="12" t="s">
        <v>253</v>
      </c>
      <c r="AJ11" s="11">
        <v>1.629905196449E12</v>
      </c>
    </row>
    <row r="12">
      <c r="A12" s="13" t="s">
        <v>22</v>
      </c>
      <c r="B12" s="11">
        <v>231.0</v>
      </c>
      <c r="C12" s="12" t="s">
        <v>250</v>
      </c>
      <c r="D12" s="11">
        <v>1.629890160549E12</v>
      </c>
      <c r="E12" s="13" t="s">
        <v>22</v>
      </c>
      <c r="F12" s="11">
        <v>245.0</v>
      </c>
      <c r="G12" s="12" t="s">
        <v>254</v>
      </c>
      <c r="H12" s="11">
        <v>1.629890969295E12</v>
      </c>
      <c r="I12" s="13" t="s">
        <v>22</v>
      </c>
      <c r="J12" s="11">
        <v>219.0</v>
      </c>
      <c r="K12" s="12" t="s">
        <v>247</v>
      </c>
      <c r="L12" s="11">
        <v>1.629891731951E12</v>
      </c>
      <c r="M12" s="13" t="s">
        <v>22</v>
      </c>
      <c r="N12" s="11">
        <v>222.0</v>
      </c>
      <c r="O12" s="12" t="s">
        <v>248</v>
      </c>
      <c r="P12" s="11">
        <v>1.629895639929E12</v>
      </c>
      <c r="Q12" s="13" t="s">
        <v>22</v>
      </c>
      <c r="R12" s="11">
        <v>259.0</v>
      </c>
      <c r="S12" s="12" t="s">
        <v>255</v>
      </c>
      <c r="T12" s="11">
        <v>1.629896650097E12</v>
      </c>
      <c r="U12" s="13" t="s">
        <v>22</v>
      </c>
      <c r="V12" s="11">
        <v>224.0</v>
      </c>
      <c r="W12" s="12" t="s">
        <v>246</v>
      </c>
      <c r="X12" s="11">
        <v>1.62989782265E12</v>
      </c>
      <c r="Y12" s="13" t="s">
        <v>22</v>
      </c>
      <c r="Z12" s="11">
        <v>218.0</v>
      </c>
      <c r="AA12" s="12" t="s">
        <v>251</v>
      </c>
      <c r="AB12" s="11">
        <v>1.629903538675E12</v>
      </c>
      <c r="AC12" s="13" t="s">
        <v>22</v>
      </c>
      <c r="AD12" s="11">
        <v>508.0</v>
      </c>
      <c r="AE12" s="12" t="s">
        <v>252</v>
      </c>
      <c r="AF12" s="11">
        <v>1.629904571875E12</v>
      </c>
      <c r="AG12" s="13" t="s">
        <v>22</v>
      </c>
      <c r="AH12" s="11">
        <v>212.0</v>
      </c>
      <c r="AI12" s="12" t="s">
        <v>253</v>
      </c>
      <c r="AJ12" s="11">
        <v>1.629905196649E12</v>
      </c>
    </row>
    <row r="13">
      <c r="A13" s="13" t="s">
        <v>22</v>
      </c>
      <c r="B13" s="11">
        <v>175.0</v>
      </c>
      <c r="C13" s="12" t="s">
        <v>250</v>
      </c>
      <c r="D13" s="11">
        <v>1.629890160725E12</v>
      </c>
      <c r="E13" s="13" t="s">
        <v>22</v>
      </c>
      <c r="F13" s="11">
        <v>360.0</v>
      </c>
      <c r="G13" s="12" t="s">
        <v>254</v>
      </c>
      <c r="H13" s="11">
        <v>1.629890969679E12</v>
      </c>
      <c r="I13" s="13" t="s">
        <v>22</v>
      </c>
      <c r="J13" s="11">
        <v>141.0</v>
      </c>
      <c r="K13" s="12" t="s">
        <v>256</v>
      </c>
      <c r="L13" s="11">
        <v>1.629891732074E12</v>
      </c>
      <c r="M13" s="13" t="s">
        <v>22</v>
      </c>
      <c r="N13" s="11">
        <v>189.0</v>
      </c>
      <c r="O13" s="12" t="s">
        <v>257</v>
      </c>
      <c r="P13" s="11">
        <v>1.629895640113E12</v>
      </c>
      <c r="Q13" s="13" t="s">
        <v>22</v>
      </c>
      <c r="R13" s="11">
        <v>108.0</v>
      </c>
      <c r="S13" s="12" t="s">
        <v>255</v>
      </c>
      <c r="T13" s="11">
        <v>1.629896650203E12</v>
      </c>
      <c r="U13" s="13" t="s">
        <v>22</v>
      </c>
      <c r="V13" s="11">
        <v>127.0</v>
      </c>
      <c r="W13" s="12" t="s">
        <v>246</v>
      </c>
      <c r="X13" s="11">
        <v>1.629897822717E12</v>
      </c>
      <c r="Y13" s="13" t="s">
        <v>22</v>
      </c>
      <c r="Z13" s="11">
        <v>175.0</v>
      </c>
      <c r="AA13" s="12" t="s">
        <v>251</v>
      </c>
      <c r="AB13" s="11">
        <v>1.629903538842E12</v>
      </c>
      <c r="AC13" s="13" t="s">
        <v>22</v>
      </c>
      <c r="AD13" s="11">
        <v>193.0</v>
      </c>
      <c r="AE13" s="12" t="s">
        <v>258</v>
      </c>
      <c r="AF13" s="11">
        <v>1.629904572061E12</v>
      </c>
      <c r="AG13" s="13" t="s">
        <v>22</v>
      </c>
      <c r="AH13" s="11">
        <v>230.0</v>
      </c>
      <c r="AI13" s="12" t="s">
        <v>253</v>
      </c>
      <c r="AJ13" s="11">
        <v>1.629905196882E12</v>
      </c>
    </row>
    <row r="14">
      <c r="A14" s="13" t="s">
        <v>22</v>
      </c>
      <c r="B14" s="11">
        <v>94.0</v>
      </c>
      <c r="C14" s="12" t="s">
        <v>250</v>
      </c>
      <c r="D14" s="11">
        <v>1.629890160865E12</v>
      </c>
      <c r="E14" s="13" t="s">
        <v>22</v>
      </c>
      <c r="F14" s="11">
        <v>138.0</v>
      </c>
      <c r="G14" s="12" t="s">
        <v>254</v>
      </c>
      <c r="H14" s="11">
        <v>1.629890969778E12</v>
      </c>
      <c r="I14" s="13" t="s">
        <v>22</v>
      </c>
      <c r="J14" s="11">
        <v>112.0</v>
      </c>
      <c r="K14" s="12" t="s">
        <v>256</v>
      </c>
      <c r="L14" s="11">
        <v>1.629891732135E12</v>
      </c>
      <c r="M14" s="13" t="s">
        <v>22</v>
      </c>
      <c r="N14" s="11">
        <v>98.0</v>
      </c>
      <c r="O14" s="12" t="s">
        <v>257</v>
      </c>
      <c r="P14" s="11">
        <v>1.629895640218E12</v>
      </c>
      <c r="Q14" s="13" t="s">
        <v>22</v>
      </c>
      <c r="R14" s="11">
        <v>269.0</v>
      </c>
      <c r="S14" s="12" t="s">
        <v>255</v>
      </c>
      <c r="T14" s="11">
        <v>1.629896650473E12</v>
      </c>
      <c r="U14" s="13" t="s">
        <v>22</v>
      </c>
      <c r="V14" s="11">
        <v>134.0</v>
      </c>
      <c r="W14" s="12" t="s">
        <v>246</v>
      </c>
      <c r="X14" s="11">
        <v>1.629897822853E12</v>
      </c>
      <c r="Y14" s="13" t="s">
        <v>22</v>
      </c>
      <c r="Z14" s="11">
        <v>109.0</v>
      </c>
      <c r="AA14" s="12" t="s">
        <v>251</v>
      </c>
      <c r="AB14" s="11">
        <v>1.629903538971E12</v>
      </c>
      <c r="AC14" s="13" t="s">
        <v>22</v>
      </c>
      <c r="AD14" s="11">
        <v>104.0</v>
      </c>
      <c r="AE14" s="12" t="s">
        <v>258</v>
      </c>
      <c r="AF14" s="11">
        <v>1.629904572159E12</v>
      </c>
      <c r="AG14" s="13" t="s">
        <v>22</v>
      </c>
      <c r="AH14" s="11">
        <v>144.0</v>
      </c>
      <c r="AI14" s="12" t="s">
        <v>259</v>
      </c>
      <c r="AJ14" s="11">
        <v>1.629905197044E12</v>
      </c>
    </row>
    <row r="15">
      <c r="A15" s="13" t="s">
        <v>22</v>
      </c>
      <c r="B15" s="11">
        <v>225.0</v>
      </c>
      <c r="C15" s="12" t="s">
        <v>260</v>
      </c>
      <c r="D15" s="11">
        <v>1.629890161109E12</v>
      </c>
      <c r="E15" s="13" t="s">
        <v>22</v>
      </c>
      <c r="F15" s="11">
        <v>167.0</v>
      </c>
      <c r="G15" s="12" t="s">
        <v>254</v>
      </c>
      <c r="H15" s="11">
        <v>1.629890969948E12</v>
      </c>
      <c r="I15" s="13" t="s">
        <v>22</v>
      </c>
      <c r="J15" s="11">
        <v>195.0</v>
      </c>
      <c r="K15" s="12" t="s">
        <v>256</v>
      </c>
      <c r="L15" s="11">
        <v>1.629891732323E12</v>
      </c>
      <c r="M15" s="13" t="s">
        <v>22</v>
      </c>
      <c r="N15" s="11">
        <v>183.0</v>
      </c>
      <c r="O15" s="12" t="s">
        <v>257</v>
      </c>
      <c r="P15" s="11">
        <v>1.629895640403E12</v>
      </c>
      <c r="Q15" s="13" t="s">
        <v>22</v>
      </c>
      <c r="R15" s="11">
        <v>180.0</v>
      </c>
      <c r="S15" s="12" t="s">
        <v>255</v>
      </c>
      <c r="T15" s="11">
        <v>1.629896650647E12</v>
      </c>
      <c r="U15" s="13" t="s">
        <v>22</v>
      </c>
      <c r="V15" s="11">
        <v>180.0</v>
      </c>
      <c r="W15" s="12" t="s">
        <v>261</v>
      </c>
      <c r="X15" s="11">
        <v>1.629897823038E12</v>
      </c>
      <c r="Y15" s="13" t="s">
        <v>22</v>
      </c>
      <c r="Z15" s="11">
        <v>183.0</v>
      </c>
      <c r="AA15" s="12" t="s">
        <v>262</v>
      </c>
      <c r="AB15" s="11">
        <v>1.629903539143E12</v>
      </c>
      <c r="AC15" s="13" t="s">
        <v>22</v>
      </c>
      <c r="AD15" s="11">
        <v>186.0</v>
      </c>
      <c r="AE15" s="12" t="s">
        <v>258</v>
      </c>
      <c r="AF15" s="11">
        <v>1.629904572344E12</v>
      </c>
      <c r="AG15" s="13" t="s">
        <v>22</v>
      </c>
      <c r="AH15" s="11">
        <v>193.0</v>
      </c>
      <c r="AI15" s="12" t="s">
        <v>259</v>
      </c>
      <c r="AJ15" s="11">
        <v>1.629905197231E12</v>
      </c>
    </row>
    <row r="16">
      <c r="A16" s="13" t="s">
        <v>22</v>
      </c>
      <c r="B16" s="11">
        <v>445.0</v>
      </c>
      <c r="C16" s="12" t="s">
        <v>260</v>
      </c>
      <c r="D16" s="11">
        <v>1.629890161479E12</v>
      </c>
      <c r="E16" s="13" t="s">
        <v>22</v>
      </c>
      <c r="F16" s="11">
        <v>189.0</v>
      </c>
      <c r="G16" s="12" t="s">
        <v>263</v>
      </c>
      <c r="H16" s="11">
        <v>1.629890970137E12</v>
      </c>
      <c r="I16" s="13" t="s">
        <v>22</v>
      </c>
      <c r="J16" s="11">
        <v>181.0</v>
      </c>
      <c r="K16" s="12" t="s">
        <v>256</v>
      </c>
      <c r="L16" s="11">
        <v>1.629891732561E12</v>
      </c>
      <c r="M16" s="13" t="s">
        <v>22</v>
      </c>
      <c r="N16" s="11">
        <v>182.0</v>
      </c>
      <c r="O16" s="12" t="s">
        <v>257</v>
      </c>
      <c r="P16" s="11">
        <v>1.629895640581E12</v>
      </c>
      <c r="Q16" s="13" t="s">
        <v>22</v>
      </c>
      <c r="R16" s="11">
        <v>177.0</v>
      </c>
      <c r="S16" s="12" t="s">
        <v>255</v>
      </c>
      <c r="T16" s="11">
        <v>1.629896650844E12</v>
      </c>
      <c r="U16" s="13" t="s">
        <v>22</v>
      </c>
      <c r="V16" s="11">
        <v>119.0</v>
      </c>
      <c r="W16" s="12" t="s">
        <v>261</v>
      </c>
      <c r="X16" s="11">
        <v>1.629897823145E12</v>
      </c>
      <c r="Y16" s="13" t="s">
        <v>22</v>
      </c>
      <c r="Z16" s="11">
        <v>145.0</v>
      </c>
      <c r="AA16" s="12" t="s">
        <v>262</v>
      </c>
      <c r="AB16" s="11">
        <v>1.629903539283E12</v>
      </c>
      <c r="AC16" s="13" t="s">
        <v>22</v>
      </c>
      <c r="AD16" s="11">
        <v>155.0</v>
      </c>
      <c r="AE16" s="12" t="s">
        <v>258</v>
      </c>
      <c r="AF16" s="11">
        <v>1.629904572528E12</v>
      </c>
      <c r="AG16" s="13" t="s">
        <v>22</v>
      </c>
      <c r="AH16" s="11">
        <v>184.0</v>
      </c>
      <c r="AI16" s="12" t="s">
        <v>259</v>
      </c>
      <c r="AJ16" s="11">
        <v>1.629905197405E12</v>
      </c>
    </row>
    <row r="17">
      <c r="A17" s="13" t="s">
        <v>22</v>
      </c>
      <c r="B17" s="11">
        <v>251.0</v>
      </c>
      <c r="C17" s="12" t="s">
        <v>260</v>
      </c>
      <c r="D17" s="11">
        <v>1.629890161732E12</v>
      </c>
      <c r="E17" s="13" t="s">
        <v>22</v>
      </c>
      <c r="F17" s="11">
        <v>190.0</v>
      </c>
      <c r="G17" s="12" t="s">
        <v>263</v>
      </c>
      <c r="H17" s="11">
        <v>1.629890970338E12</v>
      </c>
      <c r="I17" s="13" t="s">
        <v>22</v>
      </c>
      <c r="J17" s="11">
        <v>211.0</v>
      </c>
      <c r="K17" s="12" t="s">
        <v>256</v>
      </c>
      <c r="L17" s="11">
        <v>1.629891732765E12</v>
      </c>
      <c r="M17" s="13" t="s">
        <v>22</v>
      </c>
      <c r="N17" s="11">
        <v>147.0</v>
      </c>
      <c r="O17" s="12" t="s">
        <v>257</v>
      </c>
      <c r="P17" s="11">
        <v>1.62989564074E12</v>
      </c>
      <c r="Q17" s="13" t="s">
        <v>22</v>
      </c>
      <c r="R17" s="11">
        <v>137.0</v>
      </c>
      <c r="S17" s="12" t="s">
        <v>255</v>
      </c>
      <c r="T17" s="11">
        <v>1.629896650969E12</v>
      </c>
      <c r="U17" s="13" t="s">
        <v>22</v>
      </c>
      <c r="V17" s="11">
        <v>149.0</v>
      </c>
      <c r="W17" s="12" t="s">
        <v>261</v>
      </c>
      <c r="X17" s="11">
        <v>1.629897823301E12</v>
      </c>
      <c r="Y17" s="13" t="s">
        <v>22</v>
      </c>
      <c r="Z17" s="11">
        <v>147.0</v>
      </c>
      <c r="AA17" s="12" t="s">
        <v>262</v>
      </c>
      <c r="AB17" s="11">
        <v>1.629903539427E12</v>
      </c>
      <c r="AC17" s="13" t="s">
        <v>22</v>
      </c>
      <c r="AD17" s="11">
        <v>301.0</v>
      </c>
      <c r="AE17" s="12" t="s">
        <v>258</v>
      </c>
      <c r="AF17" s="11">
        <v>1.629904572796E12</v>
      </c>
      <c r="AG17" s="13" t="s">
        <v>22</v>
      </c>
      <c r="AH17" s="11">
        <v>287.0</v>
      </c>
      <c r="AI17" s="12" t="s">
        <v>259</v>
      </c>
      <c r="AJ17" s="11">
        <v>1.629905197683E12</v>
      </c>
    </row>
    <row r="18">
      <c r="A18" s="13" t="s">
        <v>22</v>
      </c>
      <c r="B18" s="11">
        <v>45.0</v>
      </c>
      <c r="C18" s="12" t="s">
        <v>260</v>
      </c>
      <c r="D18" s="11">
        <v>1.629890161781E12</v>
      </c>
      <c r="E18" s="13" t="s">
        <v>22</v>
      </c>
      <c r="F18" s="11">
        <v>676.0</v>
      </c>
      <c r="G18" s="12" t="s">
        <v>263</v>
      </c>
      <c r="H18" s="11">
        <v>1.629890970995E12</v>
      </c>
      <c r="I18" s="13" t="s">
        <v>22</v>
      </c>
      <c r="J18" s="11">
        <v>85.0</v>
      </c>
      <c r="K18" s="12" t="s">
        <v>256</v>
      </c>
      <c r="L18" s="11">
        <v>1.629891732834E12</v>
      </c>
      <c r="M18" s="13" t="s">
        <v>22</v>
      </c>
      <c r="N18" s="11">
        <v>139.0</v>
      </c>
      <c r="O18" s="12" t="s">
        <v>257</v>
      </c>
      <c r="P18" s="11">
        <v>1.629895640868E12</v>
      </c>
      <c r="Q18" s="13" t="s">
        <v>22</v>
      </c>
      <c r="R18" s="11">
        <v>127.0</v>
      </c>
      <c r="S18" s="12" t="s">
        <v>264</v>
      </c>
      <c r="T18" s="11">
        <v>1.62989665109E12</v>
      </c>
      <c r="U18" s="13" t="s">
        <v>22</v>
      </c>
      <c r="V18" s="11">
        <v>107.0</v>
      </c>
      <c r="W18" s="12" t="s">
        <v>261</v>
      </c>
      <c r="X18" s="11">
        <v>1.629897823486E12</v>
      </c>
      <c r="Y18" s="13" t="s">
        <v>22</v>
      </c>
      <c r="Z18" s="11">
        <v>119.0</v>
      </c>
      <c r="AA18" s="12" t="s">
        <v>262</v>
      </c>
      <c r="AB18" s="11">
        <v>1.629903539551E12</v>
      </c>
      <c r="AC18" s="13" t="s">
        <v>22</v>
      </c>
      <c r="AD18" s="11">
        <v>129.0</v>
      </c>
      <c r="AE18" s="12" t="s">
        <v>258</v>
      </c>
      <c r="AF18" s="11">
        <v>1.629904572935E12</v>
      </c>
      <c r="AG18" s="13" t="s">
        <v>22</v>
      </c>
      <c r="AH18" s="11">
        <v>163.0</v>
      </c>
      <c r="AI18" s="12" t="s">
        <v>259</v>
      </c>
      <c r="AJ18" s="11">
        <v>1.629905197855E12</v>
      </c>
    </row>
    <row r="19">
      <c r="A19" s="13" t="s">
        <v>22</v>
      </c>
      <c r="B19" s="11">
        <v>217.0</v>
      </c>
      <c r="C19" s="12" t="s">
        <v>265</v>
      </c>
      <c r="D19" s="11">
        <v>1.629890162002E12</v>
      </c>
      <c r="E19" s="13" t="s">
        <v>22</v>
      </c>
      <c r="F19" s="11">
        <v>308.0</v>
      </c>
      <c r="G19" s="12" t="s">
        <v>266</v>
      </c>
      <c r="H19" s="11">
        <v>1.629890971325E12</v>
      </c>
      <c r="I19" s="13" t="s">
        <v>22</v>
      </c>
      <c r="J19" s="11">
        <v>212.0</v>
      </c>
      <c r="K19" s="12" t="s">
        <v>267</v>
      </c>
      <c r="L19" s="11">
        <v>1.629891733003E12</v>
      </c>
      <c r="M19" s="13" t="s">
        <v>22</v>
      </c>
      <c r="N19" s="11">
        <v>236.0</v>
      </c>
      <c r="O19" s="12" t="s">
        <v>268</v>
      </c>
      <c r="P19" s="11">
        <v>1.629895641113E12</v>
      </c>
      <c r="Q19" s="13" t="s">
        <v>22</v>
      </c>
      <c r="R19" s="11">
        <v>225.0</v>
      </c>
      <c r="S19" s="12" t="s">
        <v>264</v>
      </c>
      <c r="T19" s="11">
        <v>1.629896651325E12</v>
      </c>
      <c r="U19" s="13" t="s">
        <v>22</v>
      </c>
      <c r="V19" s="11">
        <v>238.0</v>
      </c>
      <c r="W19" s="12" t="s">
        <v>261</v>
      </c>
      <c r="X19" s="11">
        <v>1.629897823646E12</v>
      </c>
      <c r="Y19" s="13" t="s">
        <v>22</v>
      </c>
      <c r="Z19" s="11">
        <v>241.0</v>
      </c>
      <c r="AA19" s="12" t="s">
        <v>262</v>
      </c>
      <c r="AB19" s="11">
        <v>1.629903539795E12</v>
      </c>
      <c r="AC19" s="13" t="s">
        <v>22</v>
      </c>
      <c r="AD19" s="11">
        <v>256.0</v>
      </c>
      <c r="AE19" s="12" t="s">
        <v>269</v>
      </c>
      <c r="AF19" s="11">
        <v>1.62990457318E12</v>
      </c>
      <c r="AG19" s="13" t="s">
        <v>22</v>
      </c>
      <c r="AH19" s="11">
        <v>271.0</v>
      </c>
      <c r="AI19" s="12" t="s">
        <v>270</v>
      </c>
      <c r="AJ19" s="11">
        <v>1.629905198118E12</v>
      </c>
    </row>
    <row r="20">
      <c r="A20" s="13" t="s">
        <v>22</v>
      </c>
      <c r="B20" s="11">
        <v>202.0</v>
      </c>
      <c r="C20" s="12" t="s">
        <v>265</v>
      </c>
      <c r="D20" s="11">
        <v>1.629890162204E12</v>
      </c>
      <c r="E20" s="13" t="s">
        <v>22</v>
      </c>
      <c r="F20" s="11">
        <v>235.0</v>
      </c>
      <c r="G20" s="12" t="s">
        <v>266</v>
      </c>
      <c r="H20" s="11">
        <v>1.629890971543E12</v>
      </c>
      <c r="I20" s="13" t="s">
        <v>22</v>
      </c>
      <c r="J20" s="11">
        <v>214.0</v>
      </c>
      <c r="K20" s="12" t="s">
        <v>267</v>
      </c>
      <c r="L20" s="11">
        <v>1.629891733222E12</v>
      </c>
      <c r="M20" s="13" t="s">
        <v>22</v>
      </c>
      <c r="N20" s="11">
        <v>213.0</v>
      </c>
      <c r="O20" s="12" t="s">
        <v>268</v>
      </c>
      <c r="P20" s="11">
        <v>1.62989564132E12</v>
      </c>
      <c r="Q20" s="13" t="s">
        <v>22</v>
      </c>
      <c r="R20" s="11">
        <v>244.0</v>
      </c>
      <c r="S20" s="12" t="s">
        <v>264</v>
      </c>
      <c r="T20" s="11">
        <v>1.629896651556E12</v>
      </c>
      <c r="U20" s="13" t="s">
        <v>22</v>
      </c>
      <c r="V20" s="11">
        <v>202.0</v>
      </c>
      <c r="W20" s="12" t="s">
        <v>261</v>
      </c>
      <c r="X20" s="11">
        <v>1.629897823855E12</v>
      </c>
      <c r="Y20" s="13" t="s">
        <v>22</v>
      </c>
      <c r="Z20" s="11">
        <v>200.0</v>
      </c>
      <c r="AA20" s="12" t="s">
        <v>262</v>
      </c>
      <c r="AB20" s="11">
        <v>1.629903539994E12</v>
      </c>
      <c r="AC20" s="13" t="s">
        <v>22</v>
      </c>
      <c r="AD20" s="11">
        <v>218.0</v>
      </c>
      <c r="AE20" s="12" t="s">
        <v>269</v>
      </c>
      <c r="AF20" s="11">
        <v>1.6299045734E12</v>
      </c>
      <c r="AG20" s="13" t="s">
        <v>22</v>
      </c>
      <c r="AH20" s="11">
        <v>341.0</v>
      </c>
      <c r="AI20" s="12" t="s">
        <v>270</v>
      </c>
      <c r="AJ20" s="11">
        <v>1.629905198454E12</v>
      </c>
    </row>
    <row r="40">
      <c r="A40" s="13" t="s">
        <v>97</v>
      </c>
      <c r="B40" s="11">
        <v>845.0</v>
      </c>
      <c r="C40" s="12" t="s">
        <v>271</v>
      </c>
      <c r="D40" s="11">
        <v>1.629890168767E12</v>
      </c>
      <c r="E40" s="27" t="s">
        <v>97</v>
      </c>
      <c r="F40" s="28">
        <v>994.0</v>
      </c>
      <c r="G40" s="29" t="s">
        <v>272</v>
      </c>
      <c r="H40" s="30">
        <v>1.629890977485E12</v>
      </c>
      <c r="I40" s="61" t="s">
        <v>75</v>
      </c>
      <c r="J40" s="62">
        <v>1638.0</v>
      </c>
      <c r="K40" s="63" t="s">
        <v>273</v>
      </c>
      <c r="L40" s="64">
        <v>1.62989173792E12</v>
      </c>
      <c r="M40" s="65" t="s">
        <v>97</v>
      </c>
      <c r="N40" s="62">
        <v>1152.0</v>
      </c>
      <c r="O40" s="63" t="s">
        <v>274</v>
      </c>
      <c r="P40" s="62">
        <v>1.62989564617E12</v>
      </c>
      <c r="Q40" s="13" t="s">
        <v>78</v>
      </c>
      <c r="R40" s="11">
        <v>762.0</v>
      </c>
      <c r="S40" s="12" t="s">
        <v>275</v>
      </c>
      <c r="T40" s="11">
        <v>1.629896659832E12</v>
      </c>
      <c r="U40" s="27" t="s">
        <v>97</v>
      </c>
      <c r="V40" s="28">
        <v>991.0</v>
      </c>
      <c r="W40" s="29" t="s">
        <v>276</v>
      </c>
      <c r="X40" s="30">
        <v>1.62989783012E12</v>
      </c>
      <c r="Y40" s="27" t="s">
        <v>102</v>
      </c>
      <c r="Z40" s="28">
        <v>972.0</v>
      </c>
      <c r="AA40" s="29" t="s">
        <v>277</v>
      </c>
      <c r="AB40" s="30">
        <v>1.629903545368E12</v>
      </c>
      <c r="AC40" s="27" t="s">
        <v>97</v>
      </c>
      <c r="AD40" s="28">
        <v>852.0</v>
      </c>
      <c r="AE40" s="29" t="s">
        <v>278</v>
      </c>
      <c r="AF40" s="30">
        <v>1.629904578263E12</v>
      </c>
      <c r="AG40" s="27" t="s">
        <v>97</v>
      </c>
      <c r="AH40" s="28">
        <v>1173.0</v>
      </c>
      <c r="AI40" s="29" t="s">
        <v>279</v>
      </c>
      <c r="AJ40" s="30">
        <v>1.629905204532E12</v>
      </c>
    </row>
    <row r="41">
      <c r="A41" s="13" t="s">
        <v>91</v>
      </c>
      <c r="B41" s="11">
        <v>113.0</v>
      </c>
      <c r="C41" s="12" t="s">
        <v>271</v>
      </c>
      <c r="D41" s="11">
        <v>1.629890168884E12</v>
      </c>
      <c r="E41" s="32" t="s">
        <v>91</v>
      </c>
      <c r="F41" s="11">
        <v>129.0</v>
      </c>
      <c r="G41" s="12" t="s">
        <v>272</v>
      </c>
      <c r="H41" s="33">
        <v>1.629890977594E12</v>
      </c>
      <c r="I41" s="13" t="s">
        <v>280</v>
      </c>
      <c r="J41" s="11">
        <v>120.0</v>
      </c>
      <c r="K41" s="12" t="s">
        <v>281</v>
      </c>
      <c r="L41" s="66">
        <v>1.629891738031E12</v>
      </c>
      <c r="M41" s="67" t="s">
        <v>91</v>
      </c>
      <c r="N41" s="11">
        <v>142.0</v>
      </c>
      <c r="O41" s="12" t="s">
        <v>274</v>
      </c>
      <c r="P41" s="11">
        <v>1.629895646321E12</v>
      </c>
      <c r="Q41" s="13" t="s">
        <v>102</v>
      </c>
      <c r="R41" s="11">
        <v>48.0</v>
      </c>
      <c r="S41" s="12" t="s">
        <v>275</v>
      </c>
      <c r="T41" s="11">
        <v>1.629896659866E12</v>
      </c>
      <c r="U41" s="32" t="s">
        <v>91</v>
      </c>
      <c r="V41" s="11">
        <v>111.0</v>
      </c>
      <c r="W41" s="12" t="s">
        <v>276</v>
      </c>
      <c r="X41" s="33">
        <v>1.629897830246E12</v>
      </c>
      <c r="Y41" s="32" t="s">
        <v>102</v>
      </c>
      <c r="Z41" s="11">
        <v>50.0</v>
      </c>
      <c r="AA41" s="12" t="s">
        <v>277</v>
      </c>
      <c r="AB41" s="33">
        <v>1.629903545384E12</v>
      </c>
      <c r="AC41" s="32" t="s">
        <v>91</v>
      </c>
      <c r="AD41" s="11">
        <v>82.0</v>
      </c>
      <c r="AE41" s="12" t="s">
        <v>278</v>
      </c>
      <c r="AF41" s="33">
        <v>1.629904578305E12</v>
      </c>
      <c r="AG41" s="32" t="s">
        <v>91</v>
      </c>
      <c r="AH41" s="11">
        <v>64.0</v>
      </c>
      <c r="AI41" s="12" t="s">
        <v>279</v>
      </c>
      <c r="AJ41" s="33">
        <v>1.629905204574E12</v>
      </c>
    </row>
    <row r="42">
      <c r="A42" s="13" t="s">
        <v>75</v>
      </c>
      <c r="B42" s="11">
        <v>50.0</v>
      </c>
      <c r="C42" s="12" t="s">
        <v>271</v>
      </c>
      <c r="D42" s="11">
        <v>1.629890168921E12</v>
      </c>
      <c r="E42" s="32" t="s">
        <v>75</v>
      </c>
      <c r="F42" s="11">
        <v>55.0</v>
      </c>
      <c r="G42" s="12" t="s">
        <v>272</v>
      </c>
      <c r="H42" s="33">
        <v>1.629890977647E12</v>
      </c>
      <c r="I42" s="13" t="s">
        <v>83</v>
      </c>
      <c r="J42" s="11">
        <v>64.0</v>
      </c>
      <c r="K42" s="12" t="s">
        <v>281</v>
      </c>
      <c r="L42" s="66">
        <v>1.629891738108E12</v>
      </c>
      <c r="M42" s="67" t="s">
        <v>75</v>
      </c>
      <c r="N42" s="11">
        <v>51.0</v>
      </c>
      <c r="O42" s="12" t="s">
        <v>274</v>
      </c>
      <c r="P42" s="11">
        <v>1.629895646351E12</v>
      </c>
      <c r="Q42" s="13" t="s">
        <v>75</v>
      </c>
      <c r="R42" s="11">
        <v>180.0</v>
      </c>
      <c r="S42" s="12" t="s">
        <v>282</v>
      </c>
      <c r="T42" s="11">
        <v>1.629896660075E12</v>
      </c>
      <c r="U42" s="32" t="s">
        <v>75</v>
      </c>
      <c r="V42" s="11">
        <v>77.0</v>
      </c>
      <c r="W42" s="12" t="s">
        <v>276</v>
      </c>
      <c r="X42" s="33">
        <v>1.629897830306E12</v>
      </c>
      <c r="Y42" s="32" t="s">
        <v>75</v>
      </c>
      <c r="Z42" s="11">
        <v>119.0</v>
      </c>
      <c r="AA42" s="12" t="s">
        <v>277</v>
      </c>
      <c r="AB42" s="33">
        <v>1.629903545499E12</v>
      </c>
      <c r="AC42" s="32" t="s">
        <v>75</v>
      </c>
      <c r="AD42" s="11">
        <v>25.0</v>
      </c>
      <c r="AE42" s="12" t="s">
        <v>278</v>
      </c>
      <c r="AF42" s="33">
        <v>1.629904578334E12</v>
      </c>
      <c r="AG42" s="32" t="s">
        <v>75</v>
      </c>
      <c r="AH42" s="11">
        <v>96.0</v>
      </c>
      <c r="AI42" s="12" t="s">
        <v>279</v>
      </c>
      <c r="AJ42" s="33">
        <v>1.629905204665E12</v>
      </c>
    </row>
    <row r="43">
      <c r="A43" s="13" t="s">
        <v>280</v>
      </c>
      <c r="B43" s="11">
        <v>170.0</v>
      </c>
      <c r="C43" s="12" t="s">
        <v>283</v>
      </c>
      <c r="D43" s="11">
        <v>1.629890169111E12</v>
      </c>
      <c r="E43" s="32" t="s">
        <v>280</v>
      </c>
      <c r="F43" s="11">
        <v>177.0</v>
      </c>
      <c r="G43" s="12" t="s">
        <v>272</v>
      </c>
      <c r="H43" s="33">
        <v>1.629890977832E12</v>
      </c>
      <c r="I43" s="13" t="s">
        <v>75</v>
      </c>
      <c r="J43" s="11">
        <v>97.0</v>
      </c>
      <c r="K43" s="12" t="s">
        <v>281</v>
      </c>
      <c r="L43" s="66">
        <v>1.629891738175E12</v>
      </c>
      <c r="M43" s="67" t="s">
        <v>280</v>
      </c>
      <c r="N43" s="11">
        <v>179.0</v>
      </c>
      <c r="O43" s="12" t="s">
        <v>274</v>
      </c>
      <c r="P43" s="11">
        <v>1.629895646555E12</v>
      </c>
      <c r="Q43" s="13" t="s">
        <v>78</v>
      </c>
      <c r="R43" s="11">
        <v>213.0</v>
      </c>
      <c r="S43" s="12" t="s">
        <v>282</v>
      </c>
      <c r="T43" s="11">
        <v>1.629896660274E12</v>
      </c>
      <c r="U43" s="32" t="s">
        <v>280</v>
      </c>
      <c r="V43" s="11">
        <v>179.0</v>
      </c>
      <c r="W43" s="12" t="s">
        <v>276</v>
      </c>
      <c r="X43" s="33">
        <v>1.629897830493E12</v>
      </c>
      <c r="Y43" s="32" t="s">
        <v>78</v>
      </c>
      <c r="Z43" s="11">
        <v>200.0</v>
      </c>
      <c r="AA43" s="12" t="s">
        <v>277</v>
      </c>
      <c r="AB43" s="33">
        <v>1.629903545711E12</v>
      </c>
      <c r="AC43" s="32" t="s">
        <v>280</v>
      </c>
      <c r="AD43" s="11">
        <v>190.0</v>
      </c>
      <c r="AE43" s="12" t="s">
        <v>278</v>
      </c>
      <c r="AF43" s="33">
        <v>1.62990457854E12</v>
      </c>
      <c r="AG43" s="32" t="s">
        <v>280</v>
      </c>
      <c r="AH43" s="11">
        <v>176.0</v>
      </c>
      <c r="AI43" s="12" t="s">
        <v>279</v>
      </c>
      <c r="AJ43" s="33">
        <v>1.629905204859E12</v>
      </c>
    </row>
    <row r="44">
      <c r="A44" s="13" t="s">
        <v>83</v>
      </c>
      <c r="B44" s="11">
        <v>94.0</v>
      </c>
      <c r="C44" s="12" t="s">
        <v>283</v>
      </c>
      <c r="D44" s="11">
        <v>1.629890169189E12</v>
      </c>
      <c r="E44" s="32" t="s">
        <v>83</v>
      </c>
      <c r="F44" s="11">
        <v>73.0</v>
      </c>
      <c r="G44" s="12" t="s">
        <v>272</v>
      </c>
      <c r="H44" s="33">
        <v>1.629890977904E12</v>
      </c>
      <c r="I44" s="13" t="s">
        <v>88</v>
      </c>
      <c r="J44" s="11">
        <v>178.0</v>
      </c>
      <c r="K44" s="12" t="s">
        <v>281</v>
      </c>
      <c r="L44" s="66">
        <v>1.629891738383E12</v>
      </c>
      <c r="M44" s="67" t="s">
        <v>83</v>
      </c>
      <c r="N44" s="11">
        <v>84.0</v>
      </c>
      <c r="O44" s="12" t="s">
        <v>274</v>
      </c>
      <c r="P44" s="11">
        <v>1.629895646637E12</v>
      </c>
      <c r="Q44" s="13" t="s">
        <v>101</v>
      </c>
      <c r="R44" s="11">
        <v>51.0</v>
      </c>
      <c r="S44" s="12" t="s">
        <v>282</v>
      </c>
      <c r="T44" s="11">
        <v>1.629896660301E12</v>
      </c>
      <c r="U44" s="32" t="s">
        <v>83</v>
      </c>
      <c r="V44" s="11">
        <v>85.0</v>
      </c>
      <c r="W44" s="12" t="s">
        <v>276</v>
      </c>
      <c r="X44" s="33">
        <v>1.629897830576E12</v>
      </c>
      <c r="Y44" s="32" t="s">
        <v>101</v>
      </c>
      <c r="Z44" s="11">
        <v>55.0</v>
      </c>
      <c r="AA44" s="12" t="s">
        <v>277</v>
      </c>
      <c r="AB44" s="33">
        <v>1.629903545755E12</v>
      </c>
      <c r="AC44" s="32" t="s">
        <v>83</v>
      </c>
      <c r="AD44" s="11">
        <v>95.0</v>
      </c>
      <c r="AE44" s="12" t="s">
        <v>278</v>
      </c>
      <c r="AF44" s="33">
        <v>1.629904578616E12</v>
      </c>
      <c r="AG44" s="32" t="s">
        <v>83</v>
      </c>
      <c r="AH44" s="11">
        <v>97.0</v>
      </c>
      <c r="AI44" s="12" t="s">
        <v>279</v>
      </c>
      <c r="AJ44" s="33">
        <v>1.629905204951E12</v>
      </c>
    </row>
    <row r="45">
      <c r="A45" s="13" t="s">
        <v>75</v>
      </c>
      <c r="B45" s="11">
        <v>84.0</v>
      </c>
      <c r="C45" s="12" t="s">
        <v>283</v>
      </c>
      <c r="D45" s="11">
        <v>1.629890169277E12</v>
      </c>
      <c r="E45" s="32" t="s">
        <v>75</v>
      </c>
      <c r="F45" s="11">
        <v>109.0</v>
      </c>
      <c r="G45" s="12" t="s">
        <v>284</v>
      </c>
      <c r="H45" s="33">
        <v>1.629890978004E12</v>
      </c>
      <c r="I45" s="13" t="s">
        <v>102</v>
      </c>
      <c r="J45" s="11">
        <v>93.0</v>
      </c>
      <c r="K45" s="12" t="s">
        <v>281</v>
      </c>
      <c r="L45" s="66">
        <v>1.629891738453E12</v>
      </c>
      <c r="M45" s="67" t="s">
        <v>75</v>
      </c>
      <c r="N45" s="11">
        <v>105.0</v>
      </c>
      <c r="O45" s="12" t="s">
        <v>274</v>
      </c>
      <c r="P45" s="11">
        <v>1.629895646739E12</v>
      </c>
      <c r="Q45" s="13" t="s">
        <v>75</v>
      </c>
      <c r="R45" s="11">
        <v>125.0</v>
      </c>
      <c r="S45" s="12" t="s">
        <v>282</v>
      </c>
      <c r="T45" s="11">
        <v>1.629896660437E12</v>
      </c>
      <c r="U45" s="32" t="s">
        <v>75</v>
      </c>
      <c r="V45" s="11">
        <v>280.0</v>
      </c>
      <c r="W45" s="12" t="s">
        <v>276</v>
      </c>
      <c r="X45" s="33">
        <v>1.629897830857E12</v>
      </c>
      <c r="Y45" s="32" t="s">
        <v>75</v>
      </c>
      <c r="Z45" s="11">
        <v>115.0</v>
      </c>
      <c r="AA45" s="12" t="s">
        <v>277</v>
      </c>
      <c r="AB45" s="33">
        <v>1.629903545866E12</v>
      </c>
      <c r="AC45" s="32" t="s">
        <v>75</v>
      </c>
      <c r="AD45" s="11">
        <v>102.0</v>
      </c>
      <c r="AE45" s="12" t="s">
        <v>278</v>
      </c>
      <c r="AF45" s="33">
        <v>1.629904578733E12</v>
      </c>
      <c r="AG45" s="32" t="s">
        <v>75</v>
      </c>
      <c r="AH45" s="11">
        <v>88.0</v>
      </c>
      <c r="AI45" s="12" t="s">
        <v>285</v>
      </c>
      <c r="AJ45" s="33">
        <v>1.629905205044E12</v>
      </c>
    </row>
    <row r="46">
      <c r="A46" s="13" t="s">
        <v>88</v>
      </c>
      <c r="B46" s="11">
        <v>182.0</v>
      </c>
      <c r="C46" s="12" t="s">
        <v>283</v>
      </c>
      <c r="D46" s="11">
        <v>1.629890169487E12</v>
      </c>
      <c r="E46" s="32" t="s">
        <v>94</v>
      </c>
      <c r="F46" s="11">
        <v>179.0</v>
      </c>
      <c r="G46" s="12" t="s">
        <v>284</v>
      </c>
      <c r="H46" s="33">
        <v>1.629890978194E12</v>
      </c>
      <c r="I46" s="13" t="s">
        <v>97</v>
      </c>
      <c r="J46" s="11">
        <v>188.0</v>
      </c>
      <c r="K46" s="12" t="s">
        <v>281</v>
      </c>
      <c r="L46" s="66">
        <v>1.629891738655E12</v>
      </c>
      <c r="M46" s="67" t="s">
        <v>88</v>
      </c>
      <c r="N46" s="11">
        <v>198.0</v>
      </c>
      <c r="O46" s="12" t="s">
        <v>274</v>
      </c>
      <c r="P46" s="11">
        <v>1.629895646948E12</v>
      </c>
      <c r="Q46" s="13" t="s">
        <v>88</v>
      </c>
      <c r="R46" s="11">
        <v>224.0</v>
      </c>
      <c r="S46" s="12" t="s">
        <v>282</v>
      </c>
      <c r="T46" s="11">
        <v>1.629896660672E12</v>
      </c>
      <c r="U46" s="32" t="s">
        <v>94</v>
      </c>
      <c r="V46" s="11">
        <v>225.0</v>
      </c>
      <c r="W46" s="12" t="s">
        <v>286</v>
      </c>
      <c r="X46" s="33">
        <v>1.629897831093E12</v>
      </c>
      <c r="Y46" s="32" t="s">
        <v>88</v>
      </c>
      <c r="Z46" s="11">
        <v>663.0</v>
      </c>
      <c r="AA46" s="12" t="s">
        <v>287</v>
      </c>
      <c r="AB46" s="33">
        <v>1.629903546559E12</v>
      </c>
      <c r="AC46" s="32" t="s">
        <v>94</v>
      </c>
      <c r="AD46" s="11">
        <v>236.0</v>
      </c>
      <c r="AE46" s="12" t="s">
        <v>278</v>
      </c>
      <c r="AF46" s="33">
        <v>1.629904578972E12</v>
      </c>
      <c r="AG46" s="32" t="s">
        <v>88</v>
      </c>
      <c r="AH46" s="11">
        <v>208.0</v>
      </c>
      <c r="AI46" s="12" t="s">
        <v>285</v>
      </c>
      <c r="AJ46" s="33">
        <v>1.629905205259E12</v>
      </c>
    </row>
    <row r="47">
      <c r="A47" s="13" t="s">
        <v>102</v>
      </c>
      <c r="B47" s="11">
        <v>64.0</v>
      </c>
      <c r="C47" s="12" t="s">
        <v>283</v>
      </c>
      <c r="D47" s="11">
        <v>1.629890169524E12</v>
      </c>
      <c r="E47" s="32" t="s">
        <v>83</v>
      </c>
      <c r="F47" s="11">
        <v>75.0</v>
      </c>
      <c r="G47" s="12" t="s">
        <v>284</v>
      </c>
      <c r="H47" s="33">
        <v>1.629890978254E12</v>
      </c>
      <c r="I47" s="13" t="s">
        <v>81</v>
      </c>
      <c r="J47" s="11">
        <v>192.0</v>
      </c>
      <c r="K47" s="12" t="s">
        <v>281</v>
      </c>
      <c r="L47" s="66">
        <v>1.629891738868E12</v>
      </c>
      <c r="M47" s="67" t="s">
        <v>102</v>
      </c>
      <c r="N47" s="11">
        <v>53.0</v>
      </c>
      <c r="O47" s="12" t="s">
        <v>274</v>
      </c>
      <c r="P47" s="11">
        <v>1.629895646976E12</v>
      </c>
      <c r="Q47" s="13" t="s">
        <v>102</v>
      </c>
      <c r="R47" s="11">
        <v>109.0</v>
      </c>
      <c r="S47" s="12" t="s">
        <v>282</v>
      </c>
      <c r="T47" s="11">
        <v>1.629896660797E12</v>
      </c>
      <c r="U47" s="32" t="s">
        <v>83</v>
      </c>
      <c r="V47" s="11">
        <v>87.0</v>
      </c>
      <c r="W47" s="12" t="s">
        <v>286</v>
      </c>
      <c r="X47" s="33">
        <v>1.62989783116E12</v>
      </c>
      <c r="Y47" s="32" t="s">
        <v>102</v>
      </c>
      <c r="Z47" s="11">
        <v>120.0</v>
      </c>
      <c r="AA47" s="12" t="s">
        <v>287</v>
      </c>
      <c r="AB47" s="33">
        <v>1.629903546667E12</v>
      </c>
      <c r="AC47" s="32" t="s">
        <v>83</v>
      </c>
      <c r="AD47" s="11">
        <v>76.0</v>
      </c>
      <c r="AE47" s="12" t="s">
        <v>288</v>
      </c>
      <c r="AF47" s="33">
        <v>1.629904579018E12</v>
      </c>
      <c r="AG47" s="32" t="s">
        <v>102</v>
      </c>
      <c r="AH47" s="11">
        <v>85.0</v>
      </c>
      <c r="AI47" s="12" t="s">
        <v>285</v>
      </c>
      <c r="AJ47" s="33">
        <v>1.629905205328E12</v>
      </c>
    </row>
    <row r="48">
      <c r="A48" s="13" t="s">
        <v>97</v>
      </c>
      <c r="B48" s="11">
        <v>159.0</v>
      </c>
      <c r="C48" s="12" t="s">
        <v>283</v>
      </c>
      <c r="D48" s="11">
        <v>1.629890169697E12</v>
      </c>
      <c r="E48" s="32" t="s">
        <v>95</v>
      </c>
      <c r="F48" s="11">
        <v>91.0</v>
      </c>
      <c r="G48" s="12" t="s">
        <v>284</v>
      </c>
      <c r="H48" s="33">
        <v>1.62989097835E12</v>
      </c>
      <c r="I48" s="13" t="s">
        <v>92</v>
      </c>
      <c r="J48" s="11">
        <v>128.0</v>
      </c>
      <c r="K48" s="12" t="s">
        <v>281</v>
      </c>
      <c r="L48" s="66">
        <v>1.629891738975E12</v>
      </c>
      <c r="M48" s="67" t="s">
        <v>97</v>
      </c>
      <c r="N48" s="11">
        <v>169.0</v>
      </c>
      <c r="O48" s="12" t="s">
        <v>289</v>
      </c>
      <c r="P48" s="11">
        <v>1.62989564717E12</v>
      </c>
      <c r="Q48" s="13" t="s">
        <v>97</v>
      </c>
      <c r="R48" s="11">
        <v>158.0</v>
      </c>
      <c r="S48" s="12" t="s">
        <v>282</v>
      </c>
      <c r="T48" s="11">
        <v>1.629896660929E12</v>
      </c>
      <c r="U48" s="32" t="s">
        <v>95</v>
      </c>
      <c r="V48" s="11">
        <v>83.0</v>
      </c>
      <c r="W48" s="12" t="s">
        <v>286</v>
      </c>
      <c r="X48" s="33">
        <v>1.629897831246E12</v>
      </c>
      <c r="Y48" s="32" t="s">
        <v>97</v>
      </c>
      <c r="Z48" s="11">
        <v>107.0</v>
      </c>
      <c r="AA48" s="12" t="s">
        <v>287</v>
      </c>
      <c r="AB48" s="33">
        <v>1.629903546764E12</v>
      </c>
      <c r="AC48" s="32" t="s">
        <v>95</v>
      </c>
      <c r="AD48" s="11">
        <v>96.0</v>
      </c>
      <c r="AE48" s="12" t="s">
        <v>288</v>
      </c>
      <c r="AF48" s="33">
        <v>1.629904579117E12</v>
      </c>
      <c r="AG48" s="32" t="s">
        <v>97</v>
      </c>
      <c r="AH48" s="11">
        <v>108.0</v>
      </c>
      <c r="AI48" s="12" t="s">
        <v>285</v>
      </c>
      <c r="AJ48" s="33">
        <v>1.629905205461E12</v>
      </c>
    </row>
    <row r="49">
      <c r="A49" s="13" t="s">
        <v>81</v>
      </c>
      <c r="B49" s="11">
        <v>189.0</v>
      </c>
      <c r="C49" s="12" t="s">
        <v>283</v>
      </c>
      <c r="D49" s="11">
        <v>1.629890169887E12</v>
      </c>
      <c r="E49" s="32" t="s">
        <v>92</v>
      </c>
      <c r="F49" s="11">
        <v>211.0</v>
      </c>
      <c r="G49" s="12" t="s">
        <v>284</v>
      </c>
      <c r="H49" s="33">
        <v>1.629890978589E12</v>
      </c>
      <c r="I49" s="13" t="s">
        <v>164</v>
      </c>
      <c r="J49" s="11">
        <v>236.0</v>
      </c>
      <c r="K49" s="12" t="s">
        <v>290</v>
      </c>
      <c r="L49" s="66">
        <v>1.629891739217E12</v>
      </c>
      <c r="M49" s="67" t="s">
        <v>81</v>
      </c>
      <c r="N49" s="11">
        <v>246.0</v>
      </c>
      <c r="O49" s="12" t="s">
        <v>289</v>
      </c>
      <c r="P49" s="11">
        <v>1.629895647402E12</v>
      </c>
      <c r="Q49" s="13" t="s">
        <v>81</v>
      </c>
      <c r="R49" s="11">
        <v>196.0</v>
      </c>
      <c r="S49" s="12" t="s">
        <v>291</v>
      </c>
      <c r="T49" s="11">
        <v>1.629896661143E12</v>
      </c>
      <c r="U49" s="32" t="s">
        <v>92</v>
      </c>
      <c r="V49" s="11">
        <v>200.0</v>
      </c>
      <c r="W49" s="12" t="s">
        <v>286</v>
      </c>
      <c r="X49" s="33">
        <v>1.629897831482E12</v>
      </c>
      <c r="Y49" s="32" t="s">
        <v>92</v>
      </c>
      <c r="Z49" s="11">
        <v>205.0</v>
      </c>
      <c r="AA49" s="12" t="s">
        <v>287</v>
      </c>
      <c r="AB49" s="33">
        <v>1.629903546991E12</v>
      </c>
      <c r="AC49" s="32" t="s">
        <v>81</v>
      </c>
      <c r="AD49" s="11">
        <v>217.0</v>
      </c>
      <c r="AE49" s="12" t="s">
        <v>288</v>
      </c>
      <c r="AF49" s="33">
        <v>1.629904579386E12</v>
      </c>
      <c r="AG49" s="32" t="s">
        <v>81</v>
      </c>
      <c r="AH49" s="11">
        <v>183.0</v>
      </c>
      <c r="AI49" s="12" t="s">
        <v>285</v>
      </c>
      <c r="AJ49" s="33">
        <v>1.629905205633E12</v>
      </c>
    </row>
    <row r="50">
      <c r="A50" s="13" t="s">
        <v>92</v>
      </c>
      <c r="B50" s="11">
        <v>41.0</v>
      </c>
      <c r="C50" s="12" t="s">
        <v>283</v>
      </c>
      <c r="D50" s="11">
        <v>1.629890169911E12</v>
      </c>
      <c r="E50" s="32" t="s">
        <v>92</v>
      </c>
      <c r="F50" s="11">
        <v>25.0</v>
      </c>
      <c r="G50" s="12" t="s">
        <v>284</v>
      </c>
      <c r="H50" s="33">
        <v>1.629890978595E12</v>
      </c>
      <c r="I50" s="13" t="s">
        <v>78</v>
      </c>
      <c r="J50" s="11">
        <v>188.0</v>
      </c>
      <c r="K50" s="12" t="s">
        <v>290</v>
      </c>
      <c r="L50" s="66">
        <v>1.629891739416E12</v>
      </c>
      <c r="M50" s="67" t="s">
        <v>75</v>
      </c>
      <c r="N50" s="11">
        <v>844.0</v>
      </c>
      <c r="O50" s="12" t="s">
        <v>292</v>
      </c>
      <c r="P50" s="11">
        <v>1.62989564827E12</v>
      </c>
      <c r="Q50" s="13" t="s">
        <v>92</v>
      </c>
      <c r="R50" s="11">
        <v>83.0</v>
      </c>
      <c r="S50" s="12" t="s">
        <v>291</v>
      </c>
      <c r="T50" s="11">
        <v>1.629896661226E12</v>
      </c>
      <c r="U50" s="32" t="s">
        <v>92</v>
      </c>
      <c r="V50" s="11">
        <v>38.0</v>
      </c>
      <c r="W50" s="12" t="s">
        <v>286</v>
      </c>
      <c r="X50" s="33">
        <v>1.629897831497E12</v>
      </c>
      <c r="Y50" s="32" t="s">
        <v>92</v>
      </c>
      <c r="Z50" s="11">
        <v>38.0</v>
      </c>
      <c r="AA50" s="12" t="s">
        <v>293</v>
      </c>
      <c r="AB50" s="33">
        <v>1.629903547012E12</v>
      </c>
      <c r="AC50" s="32" t="s">
        <v>92</v>
      </c>
      <c r="AD50" s="11">
        <v>75.0</v>
      </c>
      <c r="AE50" s="12" t="s">
        <v>288</v>
      </c>
      <c r="AF50" s="33">
        <v>1.629904579411E12</v>
      </c>
      <c r="AG50" s="32" t="s">
        <v>92</v>
      </c>
      <c r="AH50" s="11">
        <v>53.0</v>
      </c>
      <c r="AI50" s="12" t="s">
        <v>285</v>
      </c>
      <c r="AJ50" s="33">
        <v>1.629905205682E12</v>
      </c>
    </row>
    <row r="51">
      <c r="A51" s="13" t="s">
        <v>164</v>
      </c>
      <c r="B51" s="11">
        <v>202.0</v>
      </c>
      <c r="C51" s="12" t="s">
        <v>294</v>
      </c>
      <c r="D51" s="11">
        <v>1.629890170132E12</v>
      </c>
      <c r="E51" s="32" t="s">
        <v>164</v>
      </c>
      <c r="F51" s="11">
        <v>194.0</v>
      </c>
      <c r="G51" s="12" t="s">
        <v>284</v>
      </c>
      <c r="H51" s="33">
        <v>1.629890978795E12</v>
      </c>
      <c r="I51" s="13" t="s">
        <v>101</v>
      </c>
      <c r="J51" s="11">
        <v>113.0</v>
      </c>
      <c r="K51" s="12" t="s">
        <v>290</v>
      </c>
      <c r="L51" s="66">
        <v>1.629891739515E12</v>
      </c>
      <c r="M51" s="68" t="s">
        <v>94</v>
      </c>
      <c r="N51" s="69">
        <v>595.0</v>
      </c>
      <c r="O51" s="70" t="s">
        <v>292</v>
      </c>
      <c r="P51" s="69">
        <v>1.629895648899E12</v>
      </c>
      <c r="Q51" s="13" t="s">
        <v>164</v>
      </c>
      <c r="R51" s="11">
        <v>190.0</v>
      </c>
      <c r="S51" s="12" t="s">
        <v>291</v>
      </c>
      <c r="T51" s="11">
        <v>1.629896661432E12</v>
      </c>
      <c r="U51" s="32" t="s">
        <v>164</v>
      </c>
      <c r="V51" s="11">
        <v>185.0</v>
      </c>
      <c r="W51" s="12" t="s">
        <v>286</v>
      </c>
      <c r="X51" s="33">
        <v>1.62989783169E12</v>
      </c>
      <c r="Y51" s="32" t="s">
        <v>164</v>
      </c>
      <c r="Z51" s="11">
        <v>198.0</v>
      </c>
      <c r="AA51" s="12" t="s">
        <v>293</v>
      </c>
      <c r="AB51" s="33">
        <v>1.629903547219E12</v>
      </c>
      <c r="AC51" s="32" t="s">
        <v>164</v>
      </c>
      <c r="AD51" s="11">
        <v>179.0</v>
      </c>
      <c r="AE51" s="12" t="s">
        <v>288</v>
      </c>
      <c r="AF51" s="33">
        <v>1.629904579608E12</v>
      </c>
      <c r="AG51" s="32" t="s">
        <v>164</v>
      </c>
      <c r="AH51" s="11">
        <v>227.0</v>
      </c>
      <c r="AI51" s="12" t="s">
        <v>285</v>
      </c>
      <c r="AJ51" s="33">
        <v>1.629905205937E12</v>
      </c>
    </row>
    <row r="52">
      <c r="A52" s="13" t="s">
        <v>75</v>
      </c>
      <c r="B52" s="11">
        <v>51.0</v>
      </c>
      <c r="C52" s="12" t="s">
        <v>294</v>
      </c>
      <c r="D52" s="11">
        <v>1.629890170159E12</v>
      </c>
      <c r="E52" s="32" t="s">
        <v>78</v>
      </c>
      <c r="F52" s="11">
        <v>177.0</v>
      </c>
      <c r="G52" s="12" t="s">
        <v>284</v>
      </c>
      <c r="H52" s="33">
        <v>1.629890978971E12</v>
      </c>
      <c r="I52" s="13" t="s">
        <v>75</v>
      </c>
      <c r="J52" s="11">
        <v>78.0</v>
      </c>
      <c r="K52" s="12" t="s">
        <v>290</v>
      </c>
      <c r="L52" s="66">
        <v>1.629891739578E12</v>
      </c>
      <c r="M52" s="1" t="s">
        <v>295</v>
      </c>
      <c r="Q52" s="13" t="s">
        <v>81</v>
      </c>
      <c r="R52" s="11">
        <v>72.0</v>
      </c>
      <c r="S52" s="12" t="s">
        <v>291</v>
      </c>
      <c r="T52" s="11">
        <v>1.629896661455E12</v>
      </c>
      <c r="U52" s="32" t="s">
        <v>119</v>
      </c>
      <c r="V52" s="11">
        <v>95.0</v>
      </c>
      <c r="W52" s="12" t="s">
        <v>286</v>
      </c>
      <c r="X52" s="33">
        <v>1.629897831762E12</v>
      </c>
      <c r="Y52" s="32" t="s">
        <v>75</v>
      </c>
      <c r="Z52" s="11">
        <v>71.0</v>
      </c>
      <c r="AA52" s="12" t="s">
        <v>293</v>
      </c>
      <c r="AB52" s="33">
        <v>1.629903547269E12</v>
      </c>
      <c r="AC52" s="32" t="s">
        <v>86</v>
      </c>
      <c r="AD52" s="11">
        <v>255.0</v>
      </c>
      <c r="AE52" s="12" t="s">
        <v>288</v>
      </c>
      <c r="AF52" s="33">
        <v>1.629904579856E12</v>
      </c>
      <c r="AG52" s="32" t="s">
        <v>88</v>
      </c>
      <c r="AH52" s="11">
        <v>104.0</v>
      </c>
      <c r="AI52" s="12" t="s">
        <v>296</v>
      </c>
      <c r="AJ52" s="33">
        <v>1.629905206024E12</v>
      </c>
    </row>
    <row r="53">
      <c r="A53" s="13" t="s">
        <v>91</v>
      </c>
      <c r="B53" s="11">
        <v>157.0</v>
      </c>
      <c r="C53" s="12" t="s">
        <v>294</v>
      </c>
      <c r="D53" s="11">
        <v>1.629890170389E12</v>
      </c>
      <c r="E53" s="32" t="s">
        <v>83</v>
      </c>
      <c r="F53" s="11">
        <v>72.0</v>
      </c>
      <c r="G53" s="12" t="s">
        <v>297</v>
      </c>
      <c r="H53" s="33">
        <v>1.629890979023E12</v>
      </c>
      <c r="I53" s="13" t="s">
        <v>280</v>
      </c>
      <c r="J53" s="11">
        <v>211.0</v>
      </c>
      <c r="K53" s="12" t="s">
        <v>290</v>
      </c>
      <c r="L53" s="66">
        <v>1.629891739812E12</v>
      </c>
      <c r="Q53" s="13" t="s">
        <v>83</v>
      </c>
      <c r="R53" s="11">
        <v>176.0</v>
      </c>
      <c r="S53" s="12" t="s">
        <v>291</v>
      </c>
      <c r="T53" s="11">
        <v>1.629896661684E12</v>
      </c>
      <c r="U53" s="32" t="s">
        <v>83</v>
      </c>
      <c r="V53" s="11">
        <v>178.0</v>
      </c>
      <c r="W53" s="12" t="s">
        <v>286</v>
      </c>
      <c r="X53" s="33">
        <v>1.629897831964E12</v>
      </c>
      <c r="Y53" s="32" t="s">
        <v>92</v>
      </c>
      <c r="Z53" s="11">
        <v>162.0</v>
      </c>
      <c r="AA53" s="12" t="s">
        <v>293</v>
      </c>
      <c r="AB53" s="33">
        <v>1.629903547461E12</v>
      </c>
      <c r="AC53" s="32" t="s">
        <v>164</v>
      </c>
      <c r="AD53" s="11">
        <v>434.0</v>
      </c>
      <c r="AE53" s="12" t="s">
        <v>298</v>
      </c>
      <c r="AF53" s="33">
        <v>1.62990458029E12</v>
      </c>
      <c r="AG53" s="32" t="s">
        <v>92</v>
      </c>
      <c r="AH53" s="11">
        <v>159.0</v>
      </c>
      <c r="AI53" s="12" t="s">
        <v>296</v>
      </c>
      <c r="AJ53" s="33">
        <v>1.6299052062E12</v>
      </c>
    </row>
    <row r="54">
      <c r="A54" s="13" t="s">
        <v>75</v>
      </c>
      <c r="B54" s="11">
        <v>124.0</v>
      </c>
      <c r="C54" s="12" t="s">
        <v>294</v>
      </c>
      <c r="D54" s="11">
        <v>1.629890170481E12</v>
      </c>
      <c r="E54" s="32" t="s">
        <v>75</v>
      </c>
      <c r="F54" s="11">
        <v>100.0</v>
      </c>
      <c r="G54" s="12" t="s">
        <v>297</v>
      </c>
      <c r="H54" s="33">
        <v>1.629890979126E12</v>
      </c>
      <c r="I54" s="13" t="s">
        <v>92</v>
      </c>
      <c r="J54" s="11">
        <v>115.0</v>
      </c>
      <c r="K54" s="12" t="s">
        <v>290</v>
      </c>
      <c r="L54" s="66">
        <v>1.629891739926E12</v>
      </c>
      <c r="Q54" s="13" t="s">
        <v>94</v>
      </c>
      <c r="R54" s="11">
        <v>65.0</v>
      </c>
      <c r="S54" s="12" t="s">
        <v>291</v>
      </c>
      <c r="T54" s="11">
        <v>1.629896661695E12</v>
      </c>
      <c r="U54" s="32" t="s">
        <v>95</v>
      </c>
      <c r="V54" s="11">
        <v>45.0</v>
      </c>
      <c r="W54" s="12" t="s">
        <v>286</v>
      </c>
      <c r="X54" s="33">
        <v>1.629897831972E12</v>
      </c>
      <c r="Y54" s="32" t="s">
        <v>75</v>
      </c>
      <c r="Z54" s="11">
        <v>429.0</v>
      </c>
      <c r="AA54" s="12" t="s">
        <v>293</v>
      </c>
      <c r="AB54" s="33">
        <v>1.629903547871E12</v>
      </c>
      <c r="AC54" s="32" t="s">
        <v>86</v>
      </c>
      <c r="AD54" s="11">
        <v>227.0</v>
      </c>
      <c r="AE54" s="12" t="s">
        <v>298</v>
      </c>
      <c r="AF54" s="33">
        <v>1.629904580538E12</v>
      </c>
      <c r="AG54" s="32" t="s">
        <v>75</v>
      </c>
      <c r="AH54" s="11">
        <v>528.0</v>
      </c>
      <c r="AI54" s="12" t="s">
        <v>296</v>
      </c>
      <c r="AJ54" s="33">
        <v>1.629905206705E12</v>
      </c>
    </row>
    <row r="55">
      <c r="A55" s="13" t="s">
        <v>81</v>
      </c>
      <c r="B55" s="11">
        <v>179.0</v>
      </c>
      <c r="C55" s="12" t="s">
        <v>294</v>
      </c>
      <c r="D55" s="11">
        <v>1.629890170643E12</v>
      </c>
      <c r="E55" s="32" t="s">
        <v>91</v>
      </c>
      <c r="F55" s="11">
        <v>263.0</v>
      </c>
      <c r="G55" s="12" t="s">
        <v>297</v>
      </c>
      <c r="H55" s="33">
        <v>1.629890979433E12</v>
      </c>
      <c r="I55" s="13" t="s">
        <v>75</v>
      </c>
      <c r="J55" s="11">
        <v>115.0</v>
      </c>
      <c r="K55" s="12" t="s">
        <v>299</v>
      </c>
      <c r="L55" s="66">
        <v>1.629891740044E12</v>
      </c>
      <c r="Q55" s="13" t="s">
        <v>75</v>
      </c>
      <c r="R55" s="11">
        <v>162.0</v>
      </c>
      <c r="S55" s="12" t="s">
        <v>291</v>
      </c>
      <c r="T55" s="11">
        <v>1.629896661912E12</v>
      </c>
      <c r="U55" s="32" t="s">
        <v>75</v>
      </c>
      <c r="V55" s="11">
        <v>197.0</v>
      </c>
      <c r="W55" s="12" t="s">
        <v>300</v>
      </c>
      <c r="X55" s="33">
        <v>1.629897832193E12</v>
      </c>
      <c r="Y55" s="32" t="s">
        <v>92</v>
      </c>
      <c r="Z55" s="11">
        <v>530.0</v>
      </c>
      <c r="AA55" s="12" t="s">
        <v>301</v>
      </c>
      <c r="AB55" s="33">
        <v>1.629903548413E12</v>
      </c>
      <c r="AC55" s="32" t="s">
        <v>86</v>
      </c>
      <c r="AD55" s="11">
        <v>35.0</v>
      </c>
      <c r="AE55" s="12" t="s">
        <v>298</v>
      </c>
      <c r="AF55" s="33">
        <v>1.629904580545E12</v>
      </c>
      <c r="AG55" s="32" t="s">
        <v>119</v>
      </c>
      <c r="AH55" s="11">
        <v>242.0</v>
      </c>
      <c r="AI55" s="12" t="s">
        <v>296</v>
      </c>
      <c r="AJ55" s="33">
        <v>1.629905206968E12</v>
      </c>
    </row>
    <row r="56">
      <c r="A56" s="13" t="s">
        <v>101</v>
      </c>
      <c r="B56" s="11">
        <v>83.0</v>
      </c>
      <c r="C56" s="12" t="s">
        <v>294</v>
      </c>
      <c r="D56" s="11">
        <v>1.629890170714E12</v>
      </c>
      <c r="E56" s="32" t="s">
        <v>75</v>
      </c>
      <c r="F56" s="11">
        <v>168.0</v>
      </c>
      <c r="G56" s="12" t="s">
        <v>297</v>
      </c>
      <c r="H56" s="33">
        <v>1.629890979571E12</v>
      </c>
      <c r="I56" s="13" t="s">
        <v>97</v>
      </c>
      <c r="J56" s="11">
        <v>180.0</v>
      </c>
      <c r="K56" s="12" t="s">
        <v>299</v>
      </c>
      <c r="L56" s="66">
        <v>1.62989174022E12</v>
      </c>
      <c r="Q56" s="13" t="s">
        <v>90</v>
      </c>
      <c r="R56" s="11">
        <v>88.0</v>
      </c>
      <c r="S56" s="12" t="s">
        <v>291</v>
      </c>
      <c r="T56" s="11">
        <v>1.629896661979E12</v>
      </c>
      <c r="U56" s="32" t="s">
        <v>83</v>
      </c>
      <c r="V56" s="11">
        <v>127.0</v>
      </c>
      <c r="W56" s="12" t="s">
        <v>300</v>
      </c>
      <c r="X56" s="33">
        <v>1.62989783232E12</v>
      </c>
      <c r="Y56" s="32" t="s">
        <v>97</v>
      </c>
      <c r="Z56" s="11">
        <v>153.0</v>
      </c>
      <c r="AA56" s="12" t="s">
        <v>301</v>
      </c>
      <c r="AB56" s="33">
        <v>1.629903548563E12</v>
      </c>
      <c r="AC56" s="32" t="s">
        <v>93</v>
      </c>
      <c r="AD56" s="11">
        <v>200.0</v>
      </c>
      <c r="AE56" s="12" t="s">
        <v>298</v>
      </c>
      <c r="AF56" s="33">
        <v>1.629904580762E12</v>
      </c>
      <c r="AG56" s="32" t="s">
        <v>92</v>
      </c>
      <c r="AH56" s="11">
        <v>233.0</v>
      </c>
      <c r="AI56" s="12" t="s">
        <v>302</v>
      </c>
      <c r="AJ56" s="33">
        <v>1.629905207192E12</v>
      </c>
    </row>
    <row r="57">
      <c r="A57" s="13" t="s">
        <v>97</v>
      </c>
      <c r="B57" s="11">
        <v>90.0</v>
      </c>
      <c r="C57" s="12" t="s">
        <v>294</v>
      </c>
      <c r="D57" s="11">
        <v>1.629890170796E12</v>
      </c>
      <c r="E57" s="32" t="s">
        <v>91</v>
      </c>
      <c r="F57" s="11">
        <v>378.0</v>
      </c>
      <c r="G57" s="12" t="s">
        <v>297</v>
      </c>
      <c r="H57" s="33">
        <v>1.629890979958E12</v>
      </c>
      <c r="I57" s="13" t="s">
        <v>102</v>
      </c>
      <c r="J57" s="11">
        <v>87.0</v>
      </c>
      <c r="K57" s="12" t="s">
        <v>299</v>
      </c>
      <c r="L57" s="66">
        <v>1.629891740296E12</v>
      </c>
      <c r="Q57" s="13" t="s">
        <v>75</v>
      </c>
      <c r="R57" s="11">
        <v>118.0</v>
      </c>
      <c r="S57" s="12" t="s">
        <v>303</v>
      </c>
      <c r="T57" s="11">
        <v>1.629896662075E12</v>
      </c>
      <c r="U57" s="32" t="s">
        <v>94</v>
      </c>
      <c r="V57" s="11">
        <v>69.0</v>
      </c>
      <c r="W57" s="12" t="s">
        <v>300</v>
      </c>
      <c r="X57" s="33">
        <v>1.629897832374E12</v>
      </c>
      <c r="Y57" s="32" t="s">
        <v>78</v>
      </c>
      <c r="Z57" s="11">
        <v>232.0</v>
      </c>
      <c r="AA57" s="12" t="s">
        <v>301</v>
      </c>
      <c r="AB57" s="33">
        <v>1.629903548773E12</v>
      </c>
      <c r="AC57" s="32" t="s">
        <v>98</v>
      </c>
      <c r="AD57" s="11">
        <v>83.0</v>
      </c>
      <c r="AE57" s="12" t="s">
        <v>298</v>
      </c>
      <c r="AF57" s="33">
        <v>1.629904580822E12</v>
      </c>
      <c r="AG57" s="32" t="s">
        <v>104</v>
      </c>
      <c r="AH57" s="11">
        <v>147.0</v>
      </c>
      <c r="AI57" s="12" t="s">
        <v>302</v>
      </c>
      <c r="AJ57" s="33">
        <v>1.62990520734E12</v>
      </c>
    </row>
    <row r="58">
      <c r="A58" s="13" t="s">
        <v>97</v>
      </c>
      <c r="B58" s="11">
        <v>170.0</v>
      </c>
      <c r="C58" s="12" t="s">
        <v>294</v>
      </c>
      <c r="D58" s="11">
        <v>1.62989017098E12</v>
      </c>
      <c r="E58" s="32" t="s">
        <v>75</v>
      </c>
      <c r="F58" s="11">
        <v>142.0</v>
      </c>
      <c r="G58" s="12" t="s">
        <v>304</v>
      </c>
      <c r="H58" s="33">
        <v>1.629890980094E12</v>
      </c>
      <c r="I58" s="13" t="s">
        <v>95</v>
      </c>
      <c r="J58" s="11">
        <v>225.0</v>
      </c>
      <c r="K58" s="12" t="s">
        <v>299</v>
      </c>
      <c r="L58" s="66">
        <v>1.629891740537E12</v>
      </c>
      <c r="Q58" s="13" t="s">
        <v>97</v>
      </c>
      <c r="R58" s="11">
        <v>155.0</v>
      </c>
      <c r="S58" s="12" t="s">
        <v>303</v>
      </c>
      <c r="T58" s="11">
        <v>1.629896662251E12</v>
      </c>
      <c r="U58" s="32" t="s">
        <v>97</v>
      </c>
      <c r="V58" s="11">
        <v>213.0</v>
      </c>
      <c r="W58" s="12" t="s">
        <v>300</v>
      </c>
      <c r="X58" s="33">
        <v>1.629897832601E12</v>
      </c>
      <c r="Y58" s="32" t="s">
        <v>101</v>
      </c>
      <c r="Z58" s="11">
        <v>33.0</v>
      </c>
      <c r="AA58" s="12" t="s">
        <v>301</v>
      </c>
      <c r="AB58" s="33">
        <v>1.629903548841E12</v>
      </c>
      <c r="AC58" s="32" t="s">
        <v>91</v>
      </c>
      <c r="AD58" s="11">
        <v>169.0</v>
      </c>
      <c r="AE58" s="12" t="s">
        <v>305</v>
      </c>
      <c r="AF58" s="33">
        <v>1.629904581016E12</v>
      </c>
      <c r="AG58" s="32" t="s">
        <v>81</v>
      </c>
      <c r="AH58" s="11">
        <v>99.0</v>
      </c>
      <c r="AI58" s="12" t="s">
        <v>302</v>
      </c>
      <c r="AJ58" s="33">
        <v>1.629905207428E12</v>
      </c>
    </row>
    <row r="59">
      <c r="A59" s="13" t="s">
        <v>102</v>
      </c>
      <c r="B59" s="11">
        <v>100.0</v>
      </c>
      <c r="C59" s="12" t="s">
        <v>306</v>
      </c>
      <c r="D59" s="11">
        <v>1.629890171083E12</v>
      </c>
      <c r="E59" s="32" t="s">
        <v>83</v>
      </c>
      <c r="F59" s="11">
        <v>101.0</v>
      </c>
      <c r="G59" s="12" t="s">
        <v>304</v>
      </c>
      <c r="H59" s="33">
        <v>1.629890980202E12</v>
      </c>
      <c r="I59" s="13" t="s">
        <v>102</v>
      </c>
      <c r="J59" s="11">
        <v>685.0</v>
      </c>
      <c r="K59" s="12" t="s">
        <v>307</v>
      </c>
      <c r="L59" s="66">
        <v>1.629891741212E12</v>
      </c>
      <c r="Q59" s="13" t="s">
        <v>102</v>
      </c>
      <c r="R59" s="11">
        <v>109.0</v>
      </c>
      <c r="S59" s="12" t="s">
        <v>303</v>
      </c>
      <c r="T59" s="11">
        <v>1.629896662363E12</v>
      </c>
      <c r="U59" s="32" t="s">
        <v>102</v>
      </c>
      <c r="V59" s="11">
        <v>105.0</v>
      </c>
      <c r="W59" s="12" t="s">
        <v>300</v>
      </c>
      <c r="X59" s="33">
        <v>1.629897832714E12</v>
      </c>
      <c r="Y59" s="32" t="s">
        <v>94</v>
      </c>
      <c r="Z59" s="11">
        <v>171.0</v>
      </c>
      <c r="AA59" s="12" t="s">
        <v>301</v>
      </c>
      <c r="AB59" s="33">
        <v>1.629903548989E12</v>
      </c>
      <c r="AC59" s="32" t="s">
        <v>75</v>
      </c>
      <c r="AD59" s="11">
        <v>116.0</v>
      </c>
      <c r="AE59" s="12" t="s">
        <v>305</v>
      </c>
      <c r="AF59" s="33">
        <v>1.629904581126E12</v>
      </c>
      <c r="AG59" s="32" t="s">
        <v>102</v>
      </c>
      <c r="AH59" s="11">
        <v>120.0</v>
      </c>
      <c r="AI59" s="12" t="s">
        <v>302</v>
      </c>
      <c r="AJ59" s="33">
        <v>1.62990520756E12</v>
      </c>
    </row>
    <row r="60">
      <c r="A60" s="13" t="s">
        <v>94</v>
      </c>
      <c r="B60" s="11">
        <v>577.0</v>
      </c>
      <c r="C60" s="12" t="s">
        <v>306</v>
      </c>
      <c r="D60" s="11">
        <v>1.629890171672E12</v>
      </c>
      <c r="E60" s="32" t="s">
        <v>78</v>
      </c>
      <c r="F60" s="11">
        <v>81.0</v>
      </c>
      <c r="G60" s="12" t="s">
        <v>304</v>
      </c>
      <c r="H60" s="33">
        <v>1.629890980256E12</v>
      </c>
      <c r="I60" s="71" t="s">
        <v>94</v>
      </c>
      <c r="J60" s="69">
        <v>176.0</v>
      </c>
      <c r="K60" s="70" t="s">
        <v>307</v>
      </c>
      <c r="L60" s="72">
        <v>1.629891741374E12</v>
      </c>
      <c r="Q60" s="13" t="s">
        <v>95</v>
      </c>
      <c r="R60" s="11">
        <v>125.0</v>
      </c>
      <c r="S60" s="12" t="s">
        <v>303</v>
      </c>
      <c r="T60" s="11">
        <v>1.629896662476E12</v>
      </c>
      <c r="U60" s="35" t="s">
        <v>94</v>
      </c>
      <c r="V60" s="36">
        <v>180.0</v>
      </c>
      <c r="W60" s="37" t="s">
        <v>300</v>
      </c>
      <c r="X60" s="38">
        <v>1.629897832889E12</v>
      </c>
      <c r="Y60" s="32" t="s">
        <v>97</v>
      </c>
      <c r="Z60" s="11">
        <v>192.0</v>
      </c>
      <c r="AA60" s="12" t="s">
        <v>308</v>
      </c>
      <c r="AB60" s="33">
        <v>1.629903549196E12</v>
      </c>
      <c r="AC60" s="32" t="s">
        <v>97</v>
      </c>
      <c r="AD60" s="11">
        <v>170.0</v>
      </c>
      <c r="AE60" s="12" t="s">
        <v>305</v>
      </c>
      <c r="AF60" s="33">
        <v>1.6299045813E12</v>
      </c>
      <c r="AG60" s="32" t="s">
        <v>94</v>
      </c>
      <c r="AH60" s="11">
        <v>177.0</v>
      </c>
      <c r="AI60" s="12" t="s">
        <v>302</v>
      </c>
      <c r="AJ60" s="33">
        <v>1.629905207724E12</v>
      </c>
    </row>
    <row r="61">
      <c r="A61" s="13" t="s">
        <v>94</v>
      </c>
      <c r="B61" s="11">
        <v>630.0</v>
      </c>
      <c r="C61" s="12" t="s">
        <v>309</v>
      </c>
      <c r="D61" s="11">
        <v>1.629890172292E12</v>
      </c>
      <c r="E61" s="32" t="s">
        <v>83</v>
      </c>
      <c r="F61" s="11">
        <v>689.0</v>
      </c>
      <c r="G61" s="12" t="s">
        <v>304</v>
      </c>
      <c r="H61" s="33">
        <v>1.629890980964E12</v>
      </c>
      <c r="I61" s="1" t="s">
        <v>310</v>
      </c>
      <c r="Q61" s="13" t="s">
        <v>102</v>
      </c>
      <c r="R61" s="11">
        <v>631.0</v>
      </c>
      <c r="S61" s="12" t="s">
        <v>311</v>
      </c>
      <c r="T61" s="11">
        <v>1.629896663138E12</v>
      </c>
      <c r="Y61" s="32" t="s">
        <v>102</v>
      </c>
      <c r="Z61" s="11">
        <v>59.0</v>
      </c>
      <c r="AA61" s="12" t="s">
        <v>308</v>
      </c>
      <c r="AB61" s="33">
        <v>1.629903549232E12</v>
      </c>
      <c r="AC61" s="32" t="s">
        <v>102</v>
      </c>
      <c r="AD61" s="11">
        <v>107.0</v>
      </c>
      <c r="AE61" s="12" t="s">
        <v>305</v>
      </c>
      <c r="AF61" s="33">
        <v>1.629904581411E12</v>
      </c>
      <c r="AG61" s="32" t="s">
        <v>102</v>
      </c>
      <c r="AH61" s="11">
        <v>514.0</v>
      </c>
      <c r="AI61" s="12" t="s">
        <v>312</v>
      </c>
      <c r="AJ61" s="33">
        <v>1.629905208241E12</v>
      </c>
    </row>
    <row r="62">
      <c r="A62" s="1" t="s">
        <v>313</v>
      </c>
      <c r="E62" s="32" t="s">
        <v>75</v>
      </c>
      <c r="F62" s="11">
        <v>149.0</v>
      </c>
      <c r="G62" s="12" t="s">
        <v>314</v>
      </c>
      <c r="H62" s="33">
        <v>1.62989098111E12</v>
      </c>
      <c r="I62" s="1" t="s">
        <v>315</v>
      </c>
      <c r="Q62" s="13" t="s">
        <v>94</v>
      </c>
      <c r="R62" s="11">
        <v>116.0</v>
      </c>
      <c r="S62" s="12" t="s">
        <v>311</v>
      </c>
      <c r="T62" s="11">
        <v>1.629896663245E12</v>
      </c>
      <c r="Y62" s="32" t="s">
        <v>95</v>
      </c>
      <c r="Z62" s="11">
        <v>178.0</v>
      </c>
      <c r="AA62" s="12" t="s">
        <v>308</v>
      </c>
      <c r="AB62" s="33">
        <v>1.629903549433E12</v>
      </c>
      <c r="AC62" s="32" t="s">
        <v>95</v>
      </c>
      <c r="AD62" s="11">
        <v>126.0</v>
      </c>
      <c r="AE62" s="12" t="s">
        <v>305</v>
      </c>
      <c r="AF62" s="33">
        <v>1.629904581525E12</v>
      </c>
      <c r="AG62" s="32" t="s">
        <v>81</v>
      </c>
      <c r="AH62" s="11">
        <v>123.0</v>
      </c>
      <c r="AI62" s="12" t="s">
        <v>312</v>
      </c>
      <c r="AJ62" s="33">
        <v>1.629905208358E12</v>
      </c>
    </row>
    <row r="63">
      <c r="E63" s="32" t="s">
        <v>94</v>
      </c>
      <c r="F63" s="11">
        <v>356.0</v>
      </c>
      <c r="G63" s="12" t="s">
        <v>314</v>
      </c>
      <c r="H63" s="33">
        <v>1.62989098146E12</v>
      </c>
      <c r="Y63" s="32" t="s">
        <v>102</v>
      </c>
      <c r="Z63" s="11">
        <v>1360.0</v>
      </c>
      <c r="AA63" s="12" t="s">
        <v>316</v>
      </c>
      <c r="AB63" s="33">
        <v>1.629903550793E12</v>
      </c>
      <c r="AC63" s="32" t="s">
        <v>95</v>
      </c>
      <c r="AD63" s="11">
        <v>414.0</v>
      </c>
      <c r="AE63" s="12" t="s">
        <v>305</v>
      </c>
      <c r="AF63" s="33">
        <v>1.629904581955E12</v>
      </c>
      <c r="AG63" s="32" t="s">
        <v>104</v>
      </c>
      <c r="AH63" s="11">
        <v>157.0</v>
      </c>
      <c r="AI63" s="12" t="s">
        <v>312</v>
      </c>
      <c r="AJ63" s="33">
        <v>1.62990520853E12</v>
      </c>
    </row>
    <row r="64">
      <c r="E64" s="32" t="s">
        <v>91</v>
      </c>
      <c r="F64" s="11">
        <v>113.0</v>
      </c>
      <c r="G64" s="12" t="s">
        <v>314</v>
      </c>
      <c r="H64" s="33">
        <v>1.629890981577E12</v>
      </c>
      <c r="Y64" s="35" t="s">
        <v>94</v>
      </c>
      <c r="Z64" s="36">
        <v>157.0</v>
      </c>
      <c r="AA64" s="37" t="s">
        <v>316</v>
      </c>
      <c r="AB64" s="38">
        <v>1.629903550943E12</v>
      </c>
      <c r="AC64" s="32" t="s">
        <v>75</v>
      </c>
      <c r="AD64" s="11">
        <v>1247.0</v>
      </c>
      <c r="AE64" s="12" t="s">
        <v>317</v>
      </c>
      <c r="AF64" s="33">
        <v>1.629904583195E12</v>
      </c>
      <c r="AG64" s="32" t="s">
        <v>97</v>
      </c>
      <c r="AH64" s="11">
        <v>207.0</v>
      </c>
      <c r="AI64" s="12" t="s">
        <v>312</v>
      </c>
      <c r="AJ64" s="33">
        <v>1.629905208731E12</v>
      </c>
    </row>
    <row r="65">
      <c r="E65" s="32" t="s">
        <v>75</v>
      </c>
      <c r="F65" s="11">
        <v>164.0</v>
      </c>
      <c r="G65" s="12" t="s">
        <v>314</v>
      </c>
      <c r="H65" s="33">
        <v>1.629890981756E12</v>
      </c>
      <c r="Y65" s="1" t="s">
        <v>318</v>
      </c>
      <c r="AC65" s="32" t="s">
        <v>97</v>
      </c>
      <c r="AD65" s="11">
        <v>132.0</v>
      </c>
      <c r="AE65" s="12" t="s">
        <v>317</v>
      </c>
      <c r="AF65" s="33">
        <v>1.629904583312E12</v>
      </c>
      <c r="AG65" s="32" t="s">
        <v>102</v>
      </c>
      <c r="AH65" s="11">
        <v>207.0</v>
      </c>
      <c r="AI65" s="12" t="s">
        <v>312</v>
      </c>
      <c r="AJ65" s="33">
        <v>1.629905208931E12</v>
      </c>
    </row>
    <row r="66">
      <c r="E66" s="32" t="s">
        <v>97</v>
      </c>
      <c r="F66" s="11">
        <v>210.0</v>
      </c>
      <c r="G66" s="12" t="s">
        <v>314</v>
      </c>
      <c r="H66" s="33">
        <v>1.629890981966E12</v>
      </c>
      <c r="AC66" s="32" t="s">
        <v>102</v>
      </c>
      <c r="AD66" s="11">
        <v>167.0</v>
      </c>
      <c r="AE66" s="12" t="s">
        <v>317</v>
      </c>
      <c r="AF66" s="33">
        <v>1.629904583493E12</v>
      </c>
      <c r="AG66" s="35" t="s">
        <v>94</v>
      </c>
      <c r="AH66" s="36">
        <v>142.0</v>
      </c>
      <c r="AI66" s="37" t="s">
        <v>319</v>
      </c>
      <c r="AJ66" s="38">
        <v>1.629905209081E12</v>
      </c>
    </row>
    <row r="67">
      <c r="E67" s="32" t="s">
        <v>102</v>
      </c>
      <c r="F67" s="11">
        <v>242.0</v>
      </c>
      <c r="G67" s="12" t="s">
        <v>320</v>
      </c>
      <c r="H67" s="33">
        <v>1.629890982203E12</v>
      </c>
      <c r="AC67" s="32" t="s">
        <v>94</v>
      </c>
      <c r="AD67" s="11">
        <v>87.0</v>
      </c>
      <c r="AE67" s="12" t="s">
        <v>317</v>
      </c>
      <c r="AF67" s="33">
        <v>1.62990458355E12</v>
      </c>
      <c r="AG67" s="1" t="s">
        <v>318</v>
      </c>
    </row>
    <row r="68">
      <c r="E68" s="35" t="s">
        <v>94</v>
      </c>
      <c r="F68" s="36">
        <v>151.0</v>
      </c>
      <c r="G68" s="37" t="s">
        <v>320</v>
      </c>
      <c r="H68" s="38">
        <v>1.629890982351E12</v>
      </c>
      <c r="P68" s="39"/>
      <c r="AC68" s="35" t="s">
        <v>94</v>
      </c>
      <c r="AD68" s="36">
        <v>680.0</v>
      </c>
      <c r="AE68" s="37" t="s">
        <v>321</v>
      </c>
      <c r="AF68" s="38">
        <v>1.629904584264E12</v>
      </c>
    </row>
    <row r="69">
      <c r="E69" s="1" t="s">
        <v>318</v>
      </c>
      <c r="P69" s="39"/>
      <c r="AC69" s="1" t="s">
        <v>322</v>
      </c>
    </row>
    <row r="70">
      <c r="A70" s="13" t="s">
        <v>128</v>
      </c>
      <c r="B70" s="11">
        <v>6174.0</v>
      </c>
      <c r="C70" s="12" t="s">
        <v>323</v>
      </c>
      <c r="D70" s="11">
        <v>1.629890179819E12</v>
      </c>
      <c r="E70" s="13" t="s">
        <v>128</v>
      </c>
      <c r="F70" s="11">
        <v>6329.0</v>
      </c>
      <c r="G70" s="12" t="s">
        <v>324</v>
      </c>
      <c r="H70" s="11">
        <v>1.629890990926E12</v>
      </c>
      <c r="I70" s="13" t="s">
        <v>128</v>
      </c>
      <c r="J70" s="11">
        <v>4931.0</v>
      </c>
      <c r="K70" s="12" t="s">
        <v>325</v>
      </c>
      <c r="L70" s="11">
        <v>1.629891748211E12</v>
      </c>
      <c r="M70" s="13" t="s">
        <v>137</v>
      </c>
      <c r="N70" s="11">
        <v>3536.0</v>
      </c>
      <c r="O70" s="12" t="s">
        <v>326</v>
      </c>
      <c r="P70" s="11">
        <v>1.629895655679E12</v>
      </c>
      <c r="Q70" s="13" t="s">
        <v>128</v>
      </c>
      <c r="R70" s="11">
        <v>4455.0</v>
      </c>
      <c r="S70" s="12" t="s">
        <v>327</v>
      </c>
      <c r="T70" s="11">
        <v>1.62989667142E12</v>
      </c>
      <c r="U70" s="13" t="s">
        <v>128</v>
      </c>
      <c r="V70" s="11">
        <v>6239.0</v>
      </c>
      <c r="W70" s="12" t="s">
        <v>328</v>
      </c>
      <c r="X70" s="11">
        <v>1.629897841908E12</v>
      </c>
      <c r="Y70" s="13" t="s">
        <v>128</v>
      </c>
      <c r="Z70" s="11">
        <v>4662.0</v>
      </c>
      <c r="AA70" s="12" t="s">
        <v>329</v>
      </c>
      <c r="AB70" s="11">
        <v>1.629903558403E12</v>
      </c>
      <c r="AC70" s="13" t="s">
        <v>128</v>
      </c>
      <c r="AD70" s="11">
        <v>3878.0</v>
      </c>
      <c r="AE70" s="12" t="s">
        <v>330</v>
      </c>
      <c r="AF70" s="11">
        <v>1.629904590315E12</v>
      </c>
      <c r="AG70" s="13" t="s">
        <v>137</v>
      </c>
      <c r="AH70" s="11">
        <v>4350.0</v>
      </c>
      <c r="AI70" s="12" t="s">
        <v>331</v>
      </c>
      <c r="AJ70" s="11">
        <v>1.629905215691E12</v>
      </c>
    </row>
    <row r="71">
      <c r="A71" s="13" t="s">
        <v>140</v>
      </c>
      <c r="B71" s="11">
        <v>298.0</v>
      </c>
      <c r="C71" s="12" t="s">
        <v>332</v>
      </c>
      <c r="D71" s="11">
        <v>1.629890180112E12</v>
      </c>
      <c r="E71" s="13" t="s">
        <v>144</v>
      </c>
      <c r="F71" s="11">
        <v>349.0</v>
      </c>
      <c r="G71" s="12" t="s">
        <v>333</v>
      </c>
      <c r="H71" s="11">
        <v>1.629890991263E12</v>
      </c>
      <c r="I71" s="13" t="s">
        <v>128</v>
      </c>
      <c r="J71" s="11">
        <v>178.0</v>
      </c>
      <c r="K71" s="12" t="s">
        <v>325</v>
      </c>
      <c r="L71" s="11">
        <v>1.629891748386E12</v>
      </c>
      <c r="M71" s="13" t="s">
        <v>141</v>
      </c>
      <c r="N71" s="11">
        <v>104.0</v>
      </c>
      <c r="O71" s="12" t="s">
        <v>326</v>
      </c>
      <c r="P71" s="11">
        <v>1.629895655792E12</v>
      </c>
      <c r="Q71" s="13" t="s">
        <v>152</v>
      </c>
      <c r="R71" s="11">
        <v>47.0</v>
      </c>
      <c r="S71" s="12" t="s">
        <v>327</v>
      </c>
      <c r="T71" s="11">
        <v>1.629896671456E12</v>
      </c>
      <c r="U71" s="13" t="s">
        <v>140</v>
      </c>
      <c r="V71" s="11">
        <v>249.0</v>
      </c>
      <c r="W71" s="12" t="s">
        <v>334</v>
      </c>
      <c r="X71" s="11">
        <v>1.62989784215E12</v>
      </c>
      <c r="Y71" s="13" t="s">
        <v>128</v>
      </c>
      <c r="Z71" s="11">
        <v>199.0</v>
      </c>
      <c r="AA71" s="12" t="s">
        <v>329</v>
      </c>
      <c r="AB71" s="11">
        <v>1.629903558591E12</v>
      </c>
      <c r="AC71" s="13" t="s">
        <v>140</v>
      </c>
      <c r="AD71" s="11">
        <v>365.0</v>
      </c>
      <c r="AE71" s="12" t="s">
        <v>330</v>
      </c>
      <c r="AF71" s="11">
        <v>1.629904590685E12</v>
      </c>
      <c r="AG71" s="13" t="s">
        <v>153</v>
      </c>
      <c r="AH71" s="11">
        <v>117.0</v>
      </c>
      <c r="AI71" s="12" t="s">
        <v>331</v>
      </c>
      <c r="AJ71" s="11">
        <v>1.629905215806E12</v>
      </c>
    </row>
    <row r="72">
      <c r="A72" s="13" t="s">
        <v>71</v>
      </c>
      <c r="B72" s="11">
        <v>419.0</v>
      </c>
      <c r="C72" s="12" t="s">
        <v>332</v>
      </c>
      <c r="D72" s="11">
        <v>1.629890180532E12</v>
      </c>
      <c r="E72" s="13" t="s">
        <v>71</v>
      </c>
      <c r="F72" s="11">
        <v>347.0</v>
      </c>
      <c r="G72" s="12" t="s">
        <v>333</v>
      </c>
      <c r="H72" s="11">
        <v>1.629890991625E12</v>
      </c>
      <c r="I72" s="13" t="s">
        <v>71</v>
      </c>
      <c r="J72" s="11">
        <v>272.0</v>
      </c>
      <c r="K72" s="12" t="s">
        <v>325</v>
      </c>
      <c r="L72" s="11">
        <v>1.629891748676E12</v>
      </c>
      <c r="M72" s="13" t="s">
        <v>137</v>
      </c>
      <c r="N72" s="11">
        <v>142.0</v>
      </c>
      <c r="O72" s="12" t="s">
        <v>326</v>
      </c>
      <c r="P72" s="11">
        <v>1.629895655922E12</v>
      </c>
      <c r="Q72" s="13" t="s">
        <v>71</v>
      </c>
      <c r="R72" s="11">
        <v>370.0</v>
      </c>
      <c r="S72" s="12" t="s">
        <v>327</v>
      </c>
      <c r="T72" s="11">
        <v>1.629896671812E12</v>
      </c>
      <c r="U72" s="13" t="s">
        <v>164</v>
      </c>
      <c r="V72" s="11">
        <v>192.0</v>
      </c>
      <c r="W72" s="12" t="s">
        <v>334</v>
      </c>
      <c r="X72" s="11">
        <v>1.629897842346E12</v>
      </c>
      <c r="Y72" s="13" t="s">
        <v>71</v>
      </c>
      <c r="Z72" s="11">
        <v>127.0</v>
      </c>
      <c r="AA72" s="12" t="s">
        <v>329</v>
      </c>
      <c r="AB72" s="11">
        <v>1.629903558722E12</v>
      </c>
      <c r="AC72" s="13" t="s">
        <v>71</v>
      </c>
      <c r="AD72" s="11">
        <v>320.0</v>
      </c>
      <c r="AE72" s="12" t="s">
        <v>335</v>
      </c>
      <c r="AF72" s="11">
        <v>1.629904591004E12</v>
      </c>
      <c r="AG72" s="13" t="s">
        <v>71</v>
      </c>
      <c r="AH72" s="11">
        <v>290.0</v>
      </c>
      <c r="AI72" s="12" t="s">
        <v>336</v>
      </c>
      <c r="AJ72" s="11">
        <v>1.629905216093E12</v>
      </c>
    </row>
    <row r="73">
      <c r="A73" s="13" t="s">
        <v>140</v>
      </c>
      <c r="B73" s="11">
        <v>621.0</v>
      </c>
      <c r="C73" s="12" t="s">
        <v>337</v>
      </c>
      <c r="D73" s="11">
        <v>1.629890181154E12</v>
      </c>
      <c r="E73" s="13" t="s">
        <v>151</v>
      </c>
      <c r="F73" s="11">
        <v>525.0</v>
      </c>
      <c r="G73" s="12" t="s">
        <v>338</v>
      </c>
      <c r="H73" s="11">
        <v>1.629890992128E12</v>
      </c>
      <c r="I73" s="13" t="s">
        <v>140</v>
      </c>
      <c r="J73" s="11">
        <v>274.0</v>
      </c>
      <c r="K73" s="12" t="s">
        <v>325</v>
      </c>
      <c r="L73" s="11">
        <v>1.629891748932E12</v>
      </c>
      <c r="M73" s="13" t="s">
        <v>71</v>
      </c>
      <c r="N73" s="11">
        <v>148.0</v>
      </c>
      <c r="O73" s="12" t="s">
        <v>339</v>
      </c>
      <c r="P73" s="11">
        <v>1.629895656067E12</v>
      </c>
      <c r="Q73" s="13" t="s">
        <v>139</v>
      </c>
      <c r="R73" s="11">
        <v>608.0</v>
      </c>
      <c r="S73" s="12" t="s">
        <v>340</v>
      </c>
      <c r="T73" s="11">
        <v>1.629896672436E12</v>
      </c>
      <c r="U73" s="13" t="s">
        <v>140</v>
      </c>
      <c r="V73" s="11">
        <v>847.0</v>
      </c>
      <c r="W73" s="12" t="s">
        <v>341</v>
      </c>
      <c r="X73" s="11">
        <v>1.629897843193E12</v>
      </c>
      <c r="Y73" s="13" t="s">
        <v>142</v>
      </c>
      <c r="Z73" s="11">
        <v>147.0</v>
      </c>
      <c r="AA73" s="12" t="s">
        <v>329</v>
      </c>
      <c r="AB73" s="11">
        <v>1.629903558873E12</v>
      </c>
      <c r="AC73" s="13" t="s">
        <v>141</v>
      </c>
      <c r="AD73" s="11">
        <v>349.0</v>
      </c>
      <c r="AE73" s="12" t="s">
        <v>335</v>
      </c>
      <c r="AF73" s="11">
        <v>1.629904591342E12</v>
      </c>
      <c r="AG73" s="13" t="s">
        <v>128</v>
      </c>
      <c r="AH73" s="11">
        <v>132.0</v>
      </c>
      <c r="AI73" s="12" t="s">
        <v>336</v>
      </c>
      <c r="AJ73" s="11">
        <v>1.629905216224E12</v>
      </c>
    </row>
    <row r="74">
      <c r="A74" s="13" t="s">
        <v>71</v>
      </c>
      <c r="B74" s="11">
        <v>311.0</v>
      </c>
      <c r="C74" s="12" t="s">
        <v>337</v>
      </c>
      <c r="D74" s="11">
        <v>1.629890181475E12</v>
      </c>
      <c r="E74" s="13" t="s">
        <v>81</v>
      </c>
      <c r="F74" s="11">
        <v>638.0</v>
      </c>
      <c r="G74" s="12" t="s">
        <v>338</v>
      </c>
      <c r="H74" s="11">
        <v>1.62989099278E12</v>
      </c>
      <c r="I74" s="13" t="s">
        <v>81</v>
      </c>
      <c r="J74" s="11">
        <v>1587.0</v>
      </c>
      <c r="K74" s="12" t="s">
        <v>342</v>
      </c>
      <c r="L74" s="11">
        <v>1.629891750529E12</v>
      </c>
      <c r="M74" s="13" t="s">
        <v>137</v>
      </c>
      <c r="N74" s="11">
        <v>282.0</v>
      </c>
      <c r="O74" s="12" t="s">
        <v>339</v>
      </c>
      <c r="P74" s="11">
        <v>1.629895656351E12</v>
      </c>
      <c r="Q74" s="13" t="s">
        <v>71</v>
      </c>
      <c r="R74" s="11">
        <v>270.0</v>
      </c>
      <c r="S74" s="12" t="s">
        <v>340</v>
      </c>
      <c r="T74" s="11">
        <v>1.629896672691E12</v>
      </c>
      <c r="U74" s="13" t="s">
        <v>71</v>
      </c>
      <c r="V74" s="11">
        <v>310.0</v>
      </c>
      <c r="W74" s="12" t="s">
        <v>341</v>
      </c>
      <c r="X74" s="11">
        <v>1.629897843504E12</v>
      </c>
      <c r="Y74" s="13" t="s">
        <v>164</v>
      </c>
      <c r="Z74" s="11">
        <v>553.0</v>
      </c>
      <c r="AA74" s="12" t="s">
        <v>343</v>
      </c>
      <c r="AB74" s="11">
        <v>1.629903559422E12</v>
      </c>
      <c r="AC74" s="13" t="s">
        <v>81</v>
      </c>
      <c r="AD74" s="11">
        <v>357.0</v>
      </c>
      <c r="AE74" s="12" t="s">
        <v>335</v>
      </c>
      <c r="AF74" s="11">
        <v>1.629904591705E12</v>
      </c>
      <c r="AG74" s="13" t="s">
        <v>48</v>
      </c>
      <c r="AH74" s="11">
        <v>900.0</v>
      </c>
      <c r="AI74" s="12" t="s">
        <v>344</v>
      </c>
      <c r="AJ74" s="11">
        <v>1.62990521713E12</v>
      </c>
    </row>
    <row r="75">
      <c r="A75" s="13" t="s">
        <v>137</v>
      </c>
      <c r="B75" s="11">
        <v>723.0</v>
      </c>
      <c r="C75" s="12" t="s">
        <v>345</v>
      </c>
      <c r="D75" s="11">
        <v>1.629890182187E12</v>
      </c>
      <c r="E75" s="13" t="s">
        <v>92</v>
      </c>
      <c r="F75" s="11">
        <v>137.0</v>
      </c>
      <c r="G75" s="12" t="s">
        <v>338</v>
      </c>
      <c r="H75" s="11">
        <v>1.629890992905E12</v>
      </c>
      <c r="I75" s="13" t="s">
        <v>92</v>
      </c>
      <c r="J75" s="11">
        <v>297.0</v>
      </c>
      <c r="K75" s="12" t="s">
        <v>342</v>
      </c>
      <c r="L75" s="11">
        <v>1.629891750814E12</v>
      </c>
      <c r="M75" s="13" t="s">
        <v>141</v>
      </c>
      <c r="N75" s="11">
        <v>116.0</v>
      </c>
      <c r="O75" s="12" t="s">
        <v>339</v>
      </c>
      <c r="P75" s="11">
        <v>1.629895656468E12</v>
      </c>
      <c r="Q75" s="13" t="s">
        <v>151</v>
      </c>
      <c r="R75" s="11">
        <v>371.0</v>
      </c>
      <c r="S75" s="12" t="s">
        <v>346</v>
      </c>
      <c r="T75" s="11">
        <v>1.629896673072E12</v>
      </c>
      <c r="U75" s="13" t="s">
        <v>151</v>
      </c>
      <c r="V75" s="11">
        <v>307.0</v>
      </c>
      <c r="W75" s="12" t="s">
        <v>341</v>
      </c>
      <c r="X75" s="11">
        <v>1.629897843808E12</v>
      </c>
      <c r="Y75" s="13" t="s">
        <v>142</v>
      </c>
      <c r="Z75" s="11">
        <v>420.0</v>
      </c>
      <c r="AA75" s="12" t="s">
        <v>343</v>
      </c>
      <c r="AB75" s="11">
        <v>1.629903559843E12</v>
      </c>
      <c r="AC75" s="13" t="s">
        <v>92</v>
      </c>
      <c r="AD75" s="11">
        <v>155.0</v>
      </c>
      <c r="AE75" s="12" t="s">
        <v>335</v>
      </c>
      <c r="AF75" s="11">
        <v>1.629904591847E12</v>
      </c>
      <c r="AG75" s="13" t="s">
        <v>53</v>
      </c>
      <c r="AH75" s="11">
        <v>121.0</v>
      </c>
      <c r="AI75" s="12" t="s">
        <v>344</v>
      </c>
      <c r="AJ75" s="11">
        <v>1.62990521725E12</v>
      </c>
    </row>
    <row r="76">
      <c r="A76" s="13" t="s">
        <v>81</v>
      </c>
      <c r="B76" s="11">
        <v>422.0</v>
      </c>
      <c r="C76" s="12" t="s">
        <v>345</v>
      </c>
      <c r="D76" s="11">
        <v>1.629890182613E12</v>
      </c>
      <c r="E76" s="13" t="s">
        <v>165</v>
      </c>
      <c r="F76" s="11">
        <v>328.0</v>
      </c>
      <c r="G76" s="12" t="s">
        <v>347</v>
      </c>
      <c r="H76" s="11">
        <v>1.629890993235E12</v>
      </c>
      <c r="I76" s="13" t="s">
        <v>165</v>
      </c>
      <c r="J76" s="11">
        <v>228.0</v>
      </c>
      <c r="K76" s="12" t="s">
        <v>348</v>
      </c>
      <c r="L76" s="11">
        <v>1.629891751044E12</v>
      </c>
      <c r="M76" s="13" t="s">
        <v>71</v>
      </c>
      <c r="N76" s="11">
        <v>300.0</v>
      </c>
      <c r="O76" s="12" t="s">
        <v>339</v>
      </c>
      <c r="P76" s="11">
        <v>1.62989565678E12</v>
      </c>
      <c r="Q76" s="13" t="s">
        <v>81</v>
      </c>
      <c r="R76" s="11">
        <v>352.0</v>
      </c>
      <c r="S76" s="12" t="s">
        <v>346</v>
      </c>
      <c r="T76" s="11">
        <v>1.629896673426E12</v>
      </c>
      <c r="U76" s="13" t="s">
        <v>81</v>
      </c>
      <c r="V76" s="11">
        <v>374.0</v>
      </c>
      <c r="W76" s="12" t="s">
        <v>349</v>
      </c>
      <c r="X76" s="11">
        <v>1.629897844186E12</v>
      </c>
      <c r="Y76" s="13" t="s">
        <v>81</v>
      </c>
      <c r="Z76" s="11">
        <v>1024.0</v>
      </c>
      <c r="AA76" s="12" t="s">
        <v>350</v>
      </c>
      <c r="AB76" s="11">
        <v>1.629903560877E12</v>
      </c>
      <c r="AC76" s="13" t="s">
        <v>165</v>
      </c>
      <c r="AD76" s="11">
        <v>404.0</v>
      </c>
      <c r="AE76" s="12" t="s">
        <v>351</v>
      </c>
      <c r="AF76" s="11">
        <v>1.629904592255E12</v>
      </c>
      <c r="AG76" s="13" t="s">
        <v>48</v>
      </c>
      <c r="AH76" s="11">
        <v>362.0</v>
      </c>
      <c r="AI76" s="12" t="s">
        <v>344</v>
      </c>
      <c r="AJ76" s="11">
        <v>1.629905217608E12</v>
      </c>
    </row>
    <row r="77">
      <c r="A77" s="13" t="s">
        <v>92</v>
      </c>
      <c r="B77" s="11">
        <v>139.0</v>
      </c>
      <c r="C77" s="12" t="s">
        <v>345</v>
      </c>
      <c r="D77" s="11">
        <v>1.629890182747E12</v>
      </c>
      <c r="E77" s="13" t="s">
        <v>164</v>
      </c>
      <c r="F77" s="11">
        <v>196.0</v>
      </c>
      <c r="G77" s="12" t="s">
        <v>347</v>
      </c>
      <c r="H77" s="11">
        <v>1.629890993427E12</v>
      </c>
      <c r="I77" s="13" t="s">
        <v>164</v>
      </c>
      <c r="J77" s="11">
        <v>185.0</v>
      </c>
      <c r="K77" s="12" t="s">
        <v>348</v>
      </c>
      <c r="L77" s="11">
        <v>1.629891751228E12</v>
      </c>
      <c r="M77" s="13" t="s">
        <v>137</v>
      </c>
      <c r="N77" s="11">
        <v>149.0</v>
      </c>
      <c r="O77" s="12" t="s">
        <v>339</v>
      </c>
      <c r="P77" s="11">
        <v>1.629895656915E12</v>
      </c>
      <c r="Q77" s="13" t="s">
        <v>92</v>
      </c>
      <c r="R77" s="11">
        <v>179.0</v>
      </c>
      <c r="S77" s="12" t="s">
        <v>346</v>
      </c>
      <c r="T77" s="11">
        <v>1.629896673594E12</v>
      </c>
      <c r="U77" s="13" t="s">
        <v>92</v>
      </c>
      <c r="V77" s="11">
        <v>95.0</v>
      </c>
      <c r="W77" s="12" t="s">
        <v>349</v>
      </c>
      <c r="X77" s="11">
        <v>1.629897844276E12</v>
      </c>
      <c r="Y77" s="13" t="s">
        <v>92</v>
      </c>
      <c r="Z77" s="11">
        <v>61.0</v>
      </c>
      <c r="AA77" s="12" t="s">
        <v>350</v>
      </c>
      <c r="AB77" s="11">
        <v>1.629903560924E12</v>
      </c>
      <c r="AC77" s="13" t="s">
        <v>164</v>
      </c>
      <c r="AD77" s="11">
        <v>350.0</v>
      </c>
      <c r="AE77" s="12" t="s">
        <v>351</v>
      </c>
      <c r="AF77" s="11">
        <v>1.629904592609E12</v>
      </c>
      <c r="AG77" s="13" t="s">
        <v>128</v>
      </c>
      <c r="AH77" s="11">
        <v>132.0</v>
      </c>
      <c r="AI77" s="12" t="s">
        <v>344</v>
      </c>
      <c r="AJ77" s="11">
        <v>1.629905217741E12</v>
      </c>
    </row>
    <row r="78">
      <c r="A78" s="13" t="s">
        <v>165</v>
      </c>
      <c r="B78" s="11">
        <v>646.0</v>
      </c>
      <c r="C78" s="12" t="s">
        <v>352</v>
      </c>
      <c r="D78" s="11">
        <v>1.629890183396E12</v>
      </c>
      <c r="E78" s="13" t="s">
        <v>141</v>
      </c>
      <c r="F78" s="11">
        <v>321.0</v>
      </c>
      <c r="G78" s="12" t="s">
        <v>347</v>
      </c>
      <c r="H78" s="11">
        <v>1.629890993749E12</v>
      </c>
      <c r="I78" s="13" t="s">
        <v>141</v>
      </c>
      <c r="J78" s="11">
        <v>776.0</v>
      </c>
      <c r="K78" s="12" t="s">
        <v>353</v>
      </c>
      <c r="L78" s="11">
        <v>1.629891752017E12</v>
      </c>
      <c r="M78" s="13" t="s">
        <v>81</v>
      </c>
      <c r="N78" s="11">
        <v>425.0</v>
      </c>
      <c r="O78" s="12" t="s">
        <v>354</v>
      </c>
      <c r="P78" s="11">
        <v>1.629895657353E12</v>
      </c>
      <c r="Q78" s="13" t="s">
        <v>164</v>
      </c>
      <c r="R78" s="11">
        <v>332.0</v>
      </c>
      <c r="S78" s="12" t="s">
        <v>346</v>
      </c>
      <c r="T78" s="11">
        <v>1.629896673927E12</v>
      </c>
      <c r="U78" s="13" t="s">
        <v>165</v>
      </c>
      <c r="V78" s="11">
        <v>355.0</v>
      </c>
      <c r="W78" s="12" t="s">
        <v>349</v>
      </c>
      <c r="X78" s="11">
        <v>1.629897844631E12</v>
      </c>
      <c r="Y78" s="13" t="s">
        <v>165</v>
      </c>
      <c r="Z78" s="11">
        <v>790.0</v>
      </c>
      <c r="AA78" s="12" t="s">
        <v>355</v>
      </c>
      <c r="AB78" s="11">
        <v>1.629903561716E12</v>
      </c>
      <c r="AC78" s="13" t="s">
        <v>141</v>
      </c>
      <c r="AD78" s="11">
        <v>970.0</v>
      </c>
      <c r="AE78" s="12" t="s">
        <v>356</v>
      </c>
      <c r="AF78" s="11">
        <v>1.629904593573E12</v>
      </c>
      <c r="AG78" s="13" t="s">
        <v>48</v>
      </c>
      <c r="AH78" s="11">
        <v>151.0</v>
      </c>
      <c r="AI78" s="12" t="s">
        <v>344</v>
      </c>
      <c r="AJ78" s="11">
        <v>1.62990521789E12</v>
      </c>
    </row>
    <row r="79">
      <c r="A79" s="13" t="s">
        <v>164</v>
      </c>
      <c r="B79" s="11">
        <v>249.0</v>
      </c>
      <c r="C79" s="12" t="s">
        <v>352</v>
      </c>
      <c r="D79" s="11">
        <v>1.629890183643E12</v>
      </c>
      <c r="E79" s="13" t="s">
        <v>142</v>
      </c>
      <c r="F79" s="11">
        <v>490.0</v>
      </c>
      <c r="G79" s="12" t="s">
        <v>357</v>
      </c>
      <c r="H79" s="11">
        <v>1.629890994249E12</v>
      </c>
      <c r="I79" s="13" t="s">
        <v>128</v>
      </c>
      <c r="J79" s="11">
        <v>381.0</v>
      </c>
      <c r="K79" s="12" t="s">
        <v>353</v>
      </c>
      <c r="L79" s="11">
        <v>1.629891752389E12</v>
      </c>
      <c r="M79" s="13" t="s">
        <v>92</v>
      </c>
      <c r="N79" s="11">
        <v>99.0</v>
      </c>
      <c r="O79" s="12" t="s">
        <v>354</v>
      </c>
      <c r="P79" s="11">
        <v>1.62989565745E12</v>
      </c>
      <c r="Q79" s="13" t="s">
        <v>92</v>
      </c>
      <c r="R79" s="11">
        <v>312.0</v>
      </c>
      <c r="S79" s="12" t="s">
        <v>358</v>
      </c>
      <c r="T79" s="11">
        <v>1.629896674238E12</v>
      </c>
      <c r="U79" s="13" t="s">
        <v>164</v>
      </c>
      <c r="V79" s="11">
        <v>205.0</v>
      </c>
      <c r="W79" s="12" t="s">
        <v>349</v>
      </c>
      <c r="X79" s="11">
        <v>1.629897844837E12</v>
      </c>
      <c r="Y79" s="13" t="s">
        <v>164</v>
      </c>
      <c r="Z79" s="11">
        <v>624.0</v>
      </c>
      <c r="AA79" s="12" t="s">
        <v>359</v>
      </c>
      <c r="AB79" s="11">
        <v>1.629903562338E12</v>
      </c>
      <c r="AC79" s="13" t="s">
        <v>144</v>
      </c>
      <c r="AD79" s="11">
        <v>563.0</v>
      </c>
      <c r="AE79" s="12" t="s">
        <v>360</v>
      </c>
      <c r="AF79" s="11">
        <v>1.629904594145E12</v>
      </c>
      <c r="AG79" s="13" t="s">
        <v>128</v>
      </c>
      <c r="AH79" s="11">
        <v>396.0</v>
      </c>
      <c r="AI79" s="12" t="s">
        <v>361</v>
      </c>
      <c r="AJ79" s="11">
        <v>1.629905218306E12</v>
      </c>
    </row>
    <row r="80">
      <c r="A80" s="13" t="s">
        <v>141</v>
      </c>
      <c r="B80" s="11">
        <v>318.0</v>
      </c>
      <c r="C80" s="12" t="s">
        <v>352</v>
      </c>
      <c r="D80" s="11">
        <v>1.62989018396E12</v>
      </c>
      <c r="E80" s="13" t="s">
        <v>362</v>
      </c>
      <c r="F80" s="11">
        <v>2556.0</v>
      </c>
      <c r="G80" s="12" t="s">
        <v>363</v>
      </c>
      <c r="H80" s="11">
        <v>1.629890996798E12</v>
      </c>
      <c r="I80" s="13" t="s">
        <v>181</v>
      </c>
      <c r="J80" s="11">
        <v>2183.0</v>
      </c>
      <c r="K80" s="12" t="s">
        <v>364</v>
      </c>
      <c r="L80" s="11">
        <v>1.62989175457E12</v>
      </c>
      <c r="M80" s="13" t="s">
        <v>165</v>
      </c>
      <c r="N80" s="11">
        <v>927.0</v>
      </c>
      <c r="O80" s="12" t="s">
        <v>365</v>
      </c>
      <c r="P80" s="11">
        <v>1.629895658368E12</v>
      </c>
      <c r="Q80" s="13" t="s">
        <v>165</v>
      </c>
      <c r="R80" s="11">
        <v>371.0</v>
      </c>
      <c r="S80" s="12" t="s">
        <v>358</v>
      </c>
      <c r="T80" s="11">
        <v>1.629896674616E12</v>
      </c>
      <c r="U80" s="13" t="s">
        <v>141</v>
      </c>
      <c r="V80" s="11">
        <v>286.0</v>
      </c>
      <c r="W80" s="12" t="s">
        <v>366</v>
      </c>
      <c r="X80" s="11">
        <v>1.629897845125E12</v>
      </c>
      <c r="Y80" s="13" t="s">
        <v>141</v>
      </c>
      <c r="Z80" s="11">
        <v>384.0</v>
      </c>
      <c r="AA80" s="12" t="s">
        <v>359</v>
      </c>
      <c r="AB80" s="11">
        <v>1.629903562723E12</v>
      </c>
      <c r="AC80" s="13" t="s">
        <v>181</v>
      </c>
      <c r="AD80" s="11">
        <v>894.0</v>
      </c>
      <c r="AE80" s="12" t="s">
        <v>367</v>
      </c>
      <c r="AF80" s="11">
        <v>1.629904595032E12</v>
      </c>
      <c r="AG80" s="13" t="s">
        <v>81</v>
      </c>
      <c r="AH80" s="11">
        <v>1122.0</v>
      </c>
      <c r="AI80" s="12" t="s">
        <v>368</v>
      </c>
      <c r="AJ80" s="11">
        <v>1.629905219421E12</v>
      </c>
    </row>
    <row r="81">
      <c r="A81" s="13" t="s">
        <v>151</v>
      </c>
      <c r="B81" s="11">
        <v>297.0</v>
      </c>
      <c r="C81" s="12" t="s">
        <v>369</v>
      </c>
      <c r="D81" s="11">
        <v>1.629890184268E12</v>
      </c>
      <c r="E81" s="13" t="s">
        <v>142</v>
      </c>
      <c r="F81" s="11">
        <v>790.0</v>
      </c>
      <c r="G81" s="12" t="s">
        <v>370</v>
      </c>
      <c r="H81" s="11">
        <v>1.629890997603E12</v>
      </c>
      <c r="L81" s="39"/>
      <c r="M81" s="13" t="s">
        <v>164</v>
      </c>
      <c r="N81" s="11">
        <v>483.0</v>
      </c>
      <c r="O81" s="12" t="s">
        <v>365</v>
      </c>
      <c r="P81" s="11">
        <v>1.629895658852E12</v>
      </c>
      <c r="Q81" s="13" t="s">
        <v>164</v>
      </c>
      <c r="R81" s="11">
        <v>185.0</v>
      </c>
      <c r="S81" s="12" t="s">
        <v>358</v>
      </c>
      <c r="T81" s="11">
        <v>1.62989667482E12</v>
      </c>
      <c r="U81" s="13" t="s">
        <v>141</v>
      </c>
      <c r="V81" s="11">
        <v>155.0</v>
      </c>
      <c r="W81" s="12" t="s">
        <v>366</v>
      </c>
      <c r="X81" s="11">
        <v>1.629897845286E12</v>
      </c>
      <c r="Y81" s="13" t="s">
        <v>141</v>
      </c>
      <c r="Z81" s="11">
        <v>130.0</v>
      </c>
      <c r="AA81" s="12" t="s">
        <v>359</v>
      </c>
      <c r="AB81" s="11">
        <v>1.629903562862E12</v>
      </c>
      <c r="AF81" s="39"/>
      <c r="AG81" s="13" t="s">
        <v>92</v>
      </c>
      <c r="AH81" s="11">
        <v>175.0</v>
      </c>
      <c r="AI81" s="12" t="s">
        <v>368</v>
      </c>
      <c r="AJ81" s="11">
        <v>1.629905219583E12</v>
      </c>
    </row>
    <row r="82">
      <c r="A82" s="13" t="s">
        <v>181</v>
      </c>
      <c r="B82" s="11">
        <v>1466.0</v>
      </c>
      <c r="C82" s="12" t="s">
        <v>371</v>
      </c>
      <c r="D82" s="11">
        <v>1.629890185724E12</v>
      </c>
      <c r="E82" s="13" t="s">
        <v>181</v>
      </c>
      <c r="F82" s="11">
        <v>527.0</v>
      </c>
      <c r="G82" s="12" t="s">
        <v>372</v>
      </c>
      <c r="H82" s="11">
        <v>1.629890998113E12</v>
      </c>
      <c r="L82" s="39"/>
      <c r="M82" s="13" t="s">
        <v>137</v>
      </c>
      <c r="N82" s="11">
        <v>150.0</v>
      </c>
      <c r="O82" s="12" t="s">
        <v>373</v>
      </c>
      <c r="P82" s="11">
        <v>1.629895659E12</v>
      </c>
      <c r="Q82" s="13" t="s">
        <v>141</v>
      </c>
      <c r="R82" s="11">
        <v>348.0</v>
      </c>
      <c r="S82" s="12" t="s">
        <v>374</v>
      </c>
      <c r="T82" s="11">
        <v>1.629896675153E12</v>
      </c>
      <c r="U82" s="13" t="s">
        <v>181</v>
      </c>
      <c r="V82" s="11">
        <v>735.0</v>
      </c>
      <c r="W82" s="12" t="s">
        <v>375</v>
      </c>
      <c r="X82" s="11">
        <v>1.629897846013E12</v>
      </c>
      <c r="Y82" s="13" t="s">
        <v>181</v>
      </c>
      <c r="Z82" s="11">
        <v>734.0</v>
      </c>
      <c r="AA82" s="12" t="s">
        <v>376</v>
      </c>
      <c r="AB82" s="11">
        <v>1.629903563587E12</v>
      </c>
      <c r="AF82" s="39"/>
      <c r="AG82" s="13" t="s">
        <v>165</v>
      </c>
      <c r="AH82" s="11">
        <v>701.0</v>
      </c>
      <c r="AI82" s="12" t="s">
        <v>377</v>
      </c>
      <c r="AJ82" s="11">
        <v>1.629905220287E12</v>
      </c>
    </row>
    <row r="83">
      <c r="D83" s="39"/>
      <c r="H83" s="39"/>
      <c r="L83" s="39"/>
      <c r="M83" s="13" t="s">
        <v>152</v>
      </c>
      <c r="N83" s="11">
        <v>204.0</v>
      </c>
      <c r="O83" s="12" t="s">
        <v>373</v>
      </c>
      <c r="P83" s="11">
        <v>1.629895659209E12</v>
      </c>
      <c r="Q83" s="13" t="s">
        <v>153</v>
      </c>
      <c r="R83" s="11">
        <v>193.0</v>
      </c>
      <c r="S83" s="12" t="s">
        <v>374</v>
      </c>
      <c r="T83" s="11">
        <v>1.629896675337E12</v>
      </c>
      <c r="X83" s="39"/>
      <c r="AB83" s="39"/>
      <c r="AF83" s="39"/>
      <c r="AG83" s="13" t="s">
        <v>164</v>
      </c>
      <c r="AH83" s="11">
        <v>266.0</v>
      </c>
      <c r="AI83" s="12" t="s">
        <v>377</v>
      </c>
      <c r="AJ83" s="11">
        <v>1.62990522055E12</v>
      </c>
    </row>
    <row r="84">
      <c r="D84" s="39"/>
      <c r="H84" s="39"/>
      <c r="L84" s="39"/>
      <c r="M84" s="13" t="s">
        <v>152</v>
      </c>
      <c r="N84" s="11">
        <v>165.0</v>
      </c>
      <c r="O84" s="12" t="s">
        <v>373</v>
      </c>
      <c r="P84" s="11">
        <v>1.629895659365E12</v>
      </c>
      <c r="Q84" s="13" t="s">
        <v>181</v>
      </c>
      <c r="R84" s="11">
        <v>872.0</v>
      </c>
      <c r="S84" s="12" t="s">
        <v>378</v>
      </c>
      <c r="T84" s="11">
        <v>1.629896676206E12</v>
      </c>
      <c r="X84" s="39"/>
      <c r="AB84" s="39"/>
      <c r="AF84" s="39"/>
      <c r="AG84" s="13" t="s">
        <v>137</v>
      </c>
      <c r="AH84" s="11">
        <v>208.0</v>
      </c>
      <c r="AI84" s="12" t="s">
        <v>377</v>
      </c>
      <c r="AJ84" s="11">
        <v>1.629905220773E12</v>
      </c>
    </row>
    <row r="85">
      <c r="D85" s="39"/>
      <c r="H85" s="39"/>
      <c r="L85" s="39"/>
      <c r="M85" s="13" t="s">
        <v>181</v>
      </c>
      <c r="N85" s="11">
        <v>938.0</v>
      </c>
      <c r="O85" s="12" t="s">
        <v>379</v>
      </c>
      <c r="P85" s="11">
        <v>1.629895660307E12</v>
      </c>
      <c r="T85" s="39"/>
      <c r="X85" s="39"/>
      <c r="AB85" s="39"/>
      <c r="AF85" s="39"/>
      <c r="AG85" s="13" t="s">
        <v>152</v>
      </c>
      <c r="AH85" s="11">
        <v>146.0</v>
      </c>
      <c r="AI85" s="12" t="s">
        <v>377</v>
      </c>
      <c r="AJ85" s="11">
        <v>1.629905220909E12</v>
      </c>
    </row>
    <row r="86">
      <c r="D86" s="39"/>
      <c r="H86" s="39"/>
      <c r="L86" s="39"/>
      <c r="P86" s="39"/>
      <c r="T86" s="39"/>
      <c r="X86" s="39"/>
      <c r="AB86" s="39"/>
      <c r="AF86" s="39"/>
      <c r="AG86" s="13" t="s">
        <v>152</v>
      </c>
      <c r="AH86" s="11">
        <v>231.0</v>
      </c>
      <c r="AI86" s="12" t="s">
        <v>380</v>
      </c>
      <c r="AJ86" s="11">
        <v>1.629905221136E12</v>
      </c>
    </row>
    <row r="87">
      <c r="D87" s="39"/>
      <c r="H87" s="39"/>
      <c r="L87" s="39"/>
      <c r="P87" s="39"/>
      <c r="T87" s="39"/>
      <c r="X87" s="39"/>
      <c r="AB87" s="39"/>
      <c r="AF87" s="39"/>
      <c r="AG87" s="13" t="s">
        <v>181</v>
      </c>
      <c r="AH87" s="11">
        <v>1058.0</v>
      </c>
      <c r="AI87" s="12" t="s">
        <v>381</v>
      </c>
      <c r="AJ87" s="11">
        <v>1.629905222194E12</v>
      </c>
    </row>
    <row r="88">
      <c r="D88" s="39"/>
      <c r="H88" s="39"/>
      <c r="L88" s="39"/>
      <c r="P88" s="39"/>
      <c r="T88" s="39"/>
      <c r="X88" s="39"/>
      <c r="AB88" s="39"/>
      <c r="AF88" s="39"/>
      <c r="AJ88" s="39"/>
    </row>
    <row r="89">
      <c r="D89" s="39"/>
      <c r="H89" s="39"/>
      <c r="L89" s="39"/>
      <c r="P89" s="39"/>
      <c r="T89" s="39"/>
      <c r="X89" s="39"/>
      <c r="AB89" s="39"/>
      <c r="AF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166.4705882</v>
      </c>
      <c r="D201" s="39"/>
      <c r="E201" s="43" t="s">
        <v>197</v>
      </c>
      <c r="F201" s="44">
        <f> AVERAGE(F4:F39)</f>
        <v>208.8823529</v>
      </c>
      <c r="H201" s="39"/>
      <c r="I201" s="43" t="s">
        <v>197</v>
      </c>
      <c r="J201" s="44">
        <f> AVERAGE(J4:J39)</f>
        <v>145.8235294</v>
      </c>
      <c r="L201" s="39"/>
      <c r="M201" s="43" t="s">
        <v>197</v>
      </c>
      <c r="N201" s="44">
        <f> AVERAGE(N4:N39)</f>
        <v>151.2352941</v>
      </c>
      <c r="P201" s="39"/>
      <c r="Q201" s="43" t="s">
        <v>197</v>
      </c>
      <c r="R201" s="44">
        <f> AVERAGE(R4:R39)</f>
        <v>166.8235294</v>
      </c>
      <c r="T201" s="39"/>
      <c r="U201" s="43" t="s">
        <v>197</v>
      </c>
      <c r="V201" s="44">
        <f> AVERAGE(V4:V39)</f>
        <v>137.2941176</v>
      </c>
      <c r="X201" s="39"/>
      <c r="Y201" s="43" t="s">
        <v>197</v>
      </c>
      <c r="Z201" s="44">
        <f> AVERAGE(Z4:Z39)</f>
        <v>144.5294118</v>
      </c>
      <c r="AB201" s="39"/>
      <c r="AC201" s="43" t="s">
        <v>197</v>
      </c>
      <c r="AD201" s="44">
        <f> AVERAGE(AD4:AD39)</f>
        <v>180</v>
      </c>
      <c r="AF201" s="39"/>
      <c r="AG201" s="43" t="s">
        <v>197</v>
      </c>
      <c r="AH201" s="44">
        <f> AVERAGE(AH4:AH39)</f>
        <v>201.2352941</v>
      </c>
      <c r="AJ201" s="39"/>
    </row>
    <row r="202">
      <c r="A202" s="45" t="s">
        <v>198</v>
      </c>
      <c r="B202" s="46">
        <f>STDEV(B4:B39)</f>
        <v>99.15588589</v>
      </c>
      <c r="D202" s="39"/>
      <c r="E202" s="45" t="s">
        <v>198</v>
      </c>
      <c r="F202" s="46">
        <f>STDEV(F4:F39)</f>
        <v>149.0444071</v>
      </c>
      <c r="H202" s="39"/>
      <c r="I202" s="45" t="s">
        <v>198</v>
      </c>
      <c r="J202" s="46">
        <f>STDEV(J4:J39)</f>
        <v>58.84538565</v>
      </c>
      <c r="L202" s="39"/>
      <c r="M202" s="45" t="s">
        <v>198</v>
      </c>
      <c r="N202" s="46">
        <f>STDEV(N4:N39)</f>
        <v>56.21001847</v>
      </c>
      <c r="P202" s="39"/>
      <c r="Q202" s="45" t="s">
        <v>198</v>
      </c>
      <c r="R202" s="46">
        <f>STDEV(R4:R39)</f>
        <v>65.06269601</v>
      </c>
      <c r="T202" s="39"/>
      <c r="U202" s="45" t="s">
        <v>198</v>
      </c>
      <c r="V202" s="46">
        <f>STDEV(V4:V39)</f>
        <v>51.76481033</v>
      </c>
      <c r="X202" s="39"/>
      <c r="Y202" s="45" t="s">
        <v>198</v>
      </c>
      <c r="Z202" s="46">
        <f>STDEV(Z4:Z39)</f>
        <v>52.47870717</v>
      </c>
      <c r="AB202" s="39"/>
      <c r="AC202" s="45" t="s">
        <v>198</v>
      </c>
      <c r="AD202" s="46">
        <f>STDEV(AD4:AD39)</f>
        <v>111.9676293</v>
      </c>
      <c r="AF202" s="39"/>
      <c r="AG202" s="45" t="s">
        <v>198</v>
      </c>
      <c r="AH202" s="46">
        <f>STDEV(AH4:AH39)</f>
        <v>103.1561495</v>
      </c>
      <c r="AJ202" s="39"/>
    </row>
    <row r="203">
      <c r="A203" s="47" t="s">
        <v>199</v>
      </c>
      <c r="B203" s="46">
        <f>MEDIAN(B4:B39)</f>
        <v>171</v>
      </c>
      <c r="D203" s="39"/>
      <c r="E203" s="47" t="s">
        <v>199</v>
      </c>
      <c r="F203" s="46">
        <f>MEDIAN(F4:F39)</f>
        <v>189</v>
      </c>
      <c r="H203" s="39"/>
      <c r="I203" s="47" t="s">
        <v>199</v>
      </c>
      <c r="J203" s="46">
        <f>MEDIAN(J4:J39)</f>
        <v>141</v>
      </c>
      <c r="L203" s="39"/>
      <c r="M203" s="47" t="s">
        <v>199</v>
      </c>
      <c r="N203" s="46">
        <f>MEDIAN(N4:N39)</f>
        <v>161</v>
      </c>
      <c r="P203" s="39"/>
      <c r="Q203" s="47" t="s">
        <v>199</v>
      </c>
      <c r="R203" s="46">
        <f>MEDIAN(R4:R39)</f>
        <v>163</v>
      </c>
      <c r="T203" s="39"/>
      <c r="U203" s="47" t="s">
        <v>199</v>
      </c>
      <c r="V203" s="46">
        <f>MEDIAN(V4:V39)</f>
        <v>127</v>
      </c>
      <c r="X203" s="39"/>
      <c r="Y203" s="47" t="s">
        <v>199</v>
      </c>
      <c r="Z203" s="46">
        <f>MEDIAN(Z4:Z39)</f>
        <v>145</v>
      </c>
      <c r="AB203" s="39"/>
      <c r="AC203" s="47" t="s">
        <v>199</v>
      </c>
      <c r="AD203" s="46">
        <f>MEDIAN(AD4:AD39)</f>
        <v>162</v>
      </c>
      <c r="AF203" s="39"/>
      <c r="AG203" s="47" t="s">
        <v>199</v>
      </c>
      <c r="AH203" s="46">
        <f>MEDIAN(AH4:AH39)</f>
        <v>186</v>
      </c>
      <c r="AJ203" s="39"/>
    </row>
    <row r="204">
      <c r="A204" s="47" t="s">
        <v>200</v>
      </c>
      <c r="B204" s="46">
        <f>min(B4:B39)</f>
        <v>45</v>
      </c>
      <c r="D204" s="39"/>
      <c r="E204" s="47" t="s">
        <v>200</v>
      </c>
      <c r="F204" s="46">
        <f>min(F4:F39)</f>
        <v>52</v>
      </c>
      <c r="H204" s="39"/>
      <c r="I204" s="47" t="s">
        <v>200</v>
      </c>
      <c r="J204" s="46">
        <f>min(J4:J39)</f>
        <v>44</v>
      </c>
      <c r="L204" s="39"/>
      <c r="M204" s="47" t="s">
        <v>200</v>
      </c>
      <c r="N204" s="46">
        <f>min(N4:N39)</f>
        <v>51</v>
      </c>
      <c r="P204" s="39"/>
      <c r="Q204" s="47" t="s">
        <v>200</v>
      </c>
      <c r="R204" s="46">
        <f>min(R4:R39)</f>
        <v>42</v>
      </c>
      <c r="T204" s="39"/>
      <c r="U204" s="47" t="s">
        <v>200</v>
      </c>
      <c r="V204" s="46">
        <f>min(V4:V39)</f>
        <v>47</v>
      </c>
      <c r="X204" s="39"/>
      <c r="Y204" s="47" t="s">
        <v>200</v>
      </c>
      <c r="Z204" s="46">
        <f>min(Z4:Z39)</f>
        <v>52</v>
      </c>
      <c r="AB204" s="39"/>
      <c r="AC204" s="47" t="s">
        <v>200</v>
      </c>
      <c r="AD204" s="46">
        <f>min(AD4:AD39)</f>
        <v>19</v>
      </c>
      <c r="AF204" s="39"/>
      <c r="AG204" s="47" t="s">
        <v>200</v>
      </c>
      <c r="AH204" s="46">
        <f>min(AH4:AH39)</f>
        <v>47</v>
      </c>
      <c r="AJ204" s="39"/>
    </row>
    <row r="205">
      <c r="A205" s="47" t="s">
        <v>201</v>
      </c>
      <c r="B205" s="46">
        <f>max(B4:B39)</f>
        <v>445</v>
      </c>
      <c r="D205" s="39"/>
      <c r="E205" s="47" t="s">
        <v>201</v>
      </c>
      <c r="F205" s="46">
        <f>max(F4:F39)</f>
        <v>676</v>
      </c>
      <c r="H205" s="39"/>
      <c r="I205" s="47" t="s">
        <v>201</v>
      </c>
      <c r="J205" s="46">
        <f>max(J4:J39)</f>
        <v>219</v>
      </c>
      <c r="L205" s="39"/>
      <c r="M205" s="47" t="s">
        <v>201</v>
      </c>
      <c r="N205" s="46">
        <f>max(N4:N39)</f>
        <v>236</v>
      </c>
      <c r="P205" s="39"/>
      <c r="Q205" s="47" t="s">
        <v>201</v>
      </c>
      <c r="R205" s="46">
        <f>max(R4:R39)</f>
        <v>269</v>
      </c>
      <c r="T205" s="39"/>
      <c r="U205" s="47" t="s">
        <v>201</v>
      </c>
      <c r="V205" s="46">
        <f>max(V4:V39)</f>
        <v>238</v>
      </c>
      <c r="X205" s="39"/>
      <c r="Y205" s="47" t="s">
        <v>201</v>
      </c>
      <c r="Z205" s="46">
        <f>max(Z4:Z39)</f>
        <v>241</v>
      </c>
      <c r="AB205" s="39"/>
      <c r="AC205" s="47" t="s">
        <v>201</v>
      </c>
      <c r="AD205" s="46">
        <f>max(AD4:AD39)</f>
        <v>508</v>
      </c>
      <c r="AF205" s="39"/>
      <c r="AG205" s="47" t="s">
        <v>201</v>
      </c>
      <c r="AH205" s="46">
        <f>max(AH4:AH39)</f>
        <v>477</v>
      </c>
      <c r="AJ205" s="39"/>
    </row>
    <row r="206">
      <c r="A206" s="47" t="s">
        <v>202</v>
      </c>
      <c r="B206" s="46">
        <f>sum(B4:B39)/1000</f>
        <v>2.83</v>
      </c>
      <c r="D206" s="39"/>
      <c r="E206" s="47" t="s">
        <v>202</v>
      </c>
      <c r="F206" s="46">
        <f>sum(F4:F39)/1000</f>
        <v>3.551</v>
      </c>
      <c r="H206" s="39"/>
      <c r="I206" s="47" t="s">
        <v>202</v>
      </c>
      <c r="J206" s="46">
        <f>sum(J4:J39)/1000</f>
        <v>2.479</v>
      </c>
      <c r="L206" s="39"/>
      <c r="M206" s="47" t="s">
        <v>202</v>
      </c>
      <c r="N206" s="46">
        <f>sum(N4:N39)/1000</f>
        <v>2.571</v>
      </c>
      <c r="P206" s="39"/>
      <c r="Q206" s="47" t="s">
        <v>202</v>
      </c>
      <c r="R206" s="46">
        <f>sum(R4:R39)/1000</f>
        <v>2.836</v>
      </c>
      <c r="T206" s="39"/>
      <c r="U206" s="47" t="s">
        <v>202</v>
      </c>
      <c r="V206" s="46">
        <f>sum(V4:V39)/1000</f>
        <v>2.334</v>
      </c>
      <c r="X206" s="39"/>
      <c r="Y206" s="47" t="s">
        <v>202</v>
      </c>
      <c r="Z206" s="46">
        <f>sum(Z4:Z39)/1000</f>
        <v>2.457</v>
      </c>
      <c r="AB206" s="39"/>
      <c r="AC206" s="47" t="s">
        <v>202</v>
      </c>
      <c r="AD206" s="46">
        <f>sum(AD4:AD39)/1000</f>
        <v>3.06</v>
      </c>
      <c r="AF206" s="39"/>
      <c r="AG206" s="47" t="s">
        <v>202</v>
      </c>
      <c r="AH206" s="46">
        <f>sum(AH4:AH39)/1000</f>
        <v>3.421</v>
      </c>
      <c r="AJ206" s="39"/>
    </row>
    <row r="207">
      <c r="A207" s="47" t="s">
        <v>203</v>
      </c>
      <c r="B207" s="46">
        <f>COUNTA(B4:B39)+1</f>
        <v>18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6">
        <f>COUNTA(J4:J39)+1</f>
        <v>18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COUNTA(Z4:Z39)+1</f>
        <v>18</v>
      </c>
      <c r="AB207" s="39"/>
      <c r="AC207" s="47" t="s">
        <v>203</v>
      </c>
      <c r="AD207" s="46">
        <f>COUNTA(AD4:AD39)+1</f>
        <v>18</v>
      </c>
      <c r="AF207" s="39"/>
      <c r="AG207" s="47" t="s">
        <v>203</v>
      </c>
      <c r="AH207" s="46">
        <f>COUNTA(AH4:AH39)+1</f>
        <v>18</v>
      </c>
      <c r="AJ207" s="39"/>
    </row>
    <row r="208">
      <c r="A208" s="47" t="s">
        <v>204</v>
      </c>
      <c r="B208" s="49">
        <f>B210+B209+B211+B212</f>
        <v>18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18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18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(B207-18)/2</f>
        <v>0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0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50">
        <f>(AD207-18)/2</f>
        <v>0</v>
      </c>
      <c r="AE209" s="42"/>
      <c r="AF209" s="42"/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0</v>
      </c>
      <c r="E211" s="43" t="s">
        <v>207</v>
      </c>
      <c r="F211" s="53">
        <f>F209</f>
        <v>0</v>
      </c>
      <c r="I211" s="43" t="s">
        <v>207</v>
      </c>
      <c r="J211" s="53">
        <f>J209</f>
        <v>0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0</v>
      </c>
      <c r="AC211" s="43" t="s">
        <v>207</v>
      </c>
      <c r="AD211" s="53">
        <f>AD209</f>
        <v>0</v>
      </c>
      <c r="AG211" s="43" t="s">
        <v>207</v>
      </c>
      <c r="AH211" s="53">
        <f>AH209</f>
        <v>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18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18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18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18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18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18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1.201413428</v>
      </c>
      <c r="E216" s="54" t="s">
        <v>212</v>
      </c>
      <c r="F216" s="53">
        <f>((ABS(F215)-1)/F206)*1/5</f>
        <v>0.9574767671</v>
      </c>
      <c r="I216" s="54" t="s">
        <v>212</v>
      </c>
      <c r="J216" s="53">
        <f>((ABS(J215)-1)/J206)*1/5</f>
        <v>1.371520775</v>
      </c>
      <c r="M216" s="54" t="s">
        <v>212</v>
      </c>
      <c r="N216" s="53">
        <f>((ABS(N215)-1)/N206)*1/5</f>
        <v>1.322442629</v>
      </c>
      <c r="Q216" s="54" t="s">
        <v>212</v>
      </c>
      <c r="R216" s="53">
        <f>((ABS(R215)-1)/R206)*1/5</f>
        <v>1.19887165</v>
      </c>
      <c r="U216" s="54" t="s">
        <v>212</v>
      </c>
      <c r="V216" s="53">
        <f>((ABS(V215)-1)/V206)*1/5</f>
        <v>1.45672665</v>
      </c>
      <c r="Y216" s="54" t="s">
        <v>212</v>
      </c>
      <c r="Z216" s="53">
        <f>((ABS(Z215)-1)/Z206)*1/5</f>
        <v>1.383801384</v>
      </c>
      <c r="AC216" s="54" t="s">
        <v>212</v>
      </c>
      <c r="AD216" s="53">
        <f>((ABS(AD215)-1)/AD206)*1/5</f>
        <v>1.111111111</v>
      </c>
      <c r="AG216" s="54" t="s">
        <v>212</v>
      </c>
      <c r="AH216" s="53">
        <f>((ABS(AH215)-1)/AH206)*1/5</f>
        <v>0.993861444</v>
      </c>
    </row>
    <row r="217">
      <c r="A217" s="54" t="s">
        <v>213</v>
      </c>
      <c r="B217" s="53">
        <f>((ABS(B215)-1)/B206)*1/5*60</f>
        <v>72.08480565</v>
      </c>
      <c r="E217" s="54" t="s">
        <v>213</v>
      </c>
      <c r="F217" s="53">
        <f>((ABS(F215)-1)/F206)*1/5*60</f>
        <v>57.44860603</v>
      </c>
      <c r="I217" s="54" t="s">
        <v>213</v>
      </c>
      <c r="J217" s="53">
        <f>((ABS(J215)-1)/J206)*1/5*60</f>
        <v>82.29124647</v>
      </c>
      <c r="M217" s="54" t="s">
        <v>213</v>
      </c>
      <c r="N217" s="53">
        <f>((ABS(N215)-1)/N206)*1/5*60</f>
        <v>79.34655776</v>
      </c>
      <c r="Q217" s="54" t="s">
        <v>213</v>
      </c>
      <c r="R217" s="53">
        <f>((ABS(R215)-1)/R206)*1/5*60</f>
        <v>71.93229901</v>
      </c>
      <c r="U217" s="54" t="s">
        <v>213</v>
      </c>
      <c r="V217" s="53">
        <f>((ABS(V215)-1)/V206)*1/5*60</f>
        <v>87.40359897</v>
      </c>
      <c r="Y217" s="54" t="s">
        <v>213</v>
      </c>
      <c r="Z217" s="53">
        <f>((ABS(Z215)-1)/Z206)*1/5*60</f>
        <v>83.02808303</v>
      </c>
      <c r="AC217" s="54" t="s">
        <v>213</v>
      </c>
      <c r="AD217" s="53">
        <f>((ABS(AD215)-1)/AD206)*1/5*60</f>
        <v>66.66666667</v>
      </c>
      <c r="AG217" s="54" t="s">
        <v>213</v>
      </c>
      <c r="AH217" s="53">
        <f>((ABS(AH215)-1)/AH206)*1/5*60</f>
        <v>59.63168664</v>
      </c>
    </row>
    <row r="218">
      <c r="A218" s="54" t="s">
        <v>214</v>
      </c>
      <c r="B218" s="53">
        <f>B216*(1-B227)</f>
        <v>1.201413428</v>
      </c>
      <c r="E218" s="54" t="s">
        <v>214</v>
      </c>
      <c r="F218" s="53">
        <f>F216*(1-F227)</f>
        <v>0.9574767671</v>
      </c>
      <c r="I218" s="54" t="s">
        <v>214</v>
      </c>
      <c r="J218" s="53">
        <f>J216*(1-J227)</f>
        <v>1.371520775</v>
      </c>
      <c r="M218" s="54" t="s">
        <v>214</v>
      </c>
      <c r="N218" s="53">
        <f>N216*(1-N227)</f>
        <v>1.322442629</v>
      </c>
      <c r="Q218" s="54" t="s">
        <v>214</v>
      </c>
      <c r="R218" s="53">
        <f>R216*(1-R227)</f>
        <v>1.19887165</v>
      </c>
      <c r="U218" s="54" t="s">
        <v>214</v>
      </c>
      <c r="V218" s="53">
        <f>V216*(1-V227)</f>
        <v>1.45672665</v>
      </c>
      <c r="Y218" s="54" t="s">
        <v>214</v>
      </c>
      <c r="Z218" s="53">
        <f>Z216*(1-Z227)</f>
        <v>1.383801384</v>
      </c>
      <c r="AC218" s="54" t="s">
        <v>214</v>
      </c>
      <c r="AD218" s="53">
        <f>AD216*(1-AD227)</f>
        <v>1.111111111</v>
      </c>
      <c r="AG218" s="54" t="s">
        <v>214</v>
      </c>
      <c r="AH218" s="53">
        <f>AH216*(1-AH227)</f>
        <v>0.993861444</v>
      </c>
    </row>
    <row r="219">
      <c r="A219" s="54" t="s">
        <v>215</v>
      </c>
      <c r="B219" s="53">
        <f>B217*(1-B227)</f>
        <v>72.08480565</v>
      </c>
      <c r="E219" s="54" t="s">
        <v>215</v>
      </c>
      <c r="F219" s="53">
        <f>F217*(1-F227)</f>
        <v>57.44860603</v>
      </c>
      <c r="I219" s="54" t="s">
        <v>215</v>
      </c>
      <c r="J219" s="53">
        <f>J217*(1-J227)</f>
        <v>82.29124647</v>
      </c>
      <c r="M219" s="54" t="s">
        <v>215</v>
      </c>
      <c r="N219" s="53">
        <f>N217*(1-N227)</f>
        <v>79.34655776</v>
      </c>
      <c r="Q219" s="54" t="s">
        <v>215</v>
      </c>
      <c r="R219" s="53">
        <f>R217*(1-R227)</f>
        <v>71.93229901</v>
      </c>
      <c r="U219" s="54" t="s">
        <v>215</v>
      </c>
      <c r="V219" s="53">
        <f>V217*(1-V227)</f>
        <v>87.40359897</v>
      </c>
      <c r="Y219" s="54" t="s">
        <v>215</v>
      </c>
      <c r="Z219" s="53">
        <f>Z217*(1-Z227)</f>
        <v>83.02808303</v>
      </c>
      <c r="AC219" s="54" t="s">
        <v>215</v>
      </c>
      <c r="AD219" s="53">
        <f>AD217*(1-AD227)</f>
        <v>66.66666667</v>
      </c>
      <c r="AG219" s="54" t="s">
        <v>215</v>
      </c>
      <c r="AH219" s="53">
        <f>AH217*(1-AH227)</f>
        <v>59.63168664</v>
      </c>
    </row>
    <row r="220">
      <c r="A220" s="54" t="s">
        <v>216</v>
      </c>
      <c r="B220" s="53">
        <f>(ABS(B215)-1)/B206</f>
        <v>6.007067138</v>
      </c>
      <c r="E220" s="54" t="s">
        <v>216</v>
      </c>
      <c r="F220" s="53">
        <f>(ABS(F215)-1)/F206</f>
        <v>4.787383836</v>
      </c>
      <c r="I220" s="54" t="s">
        <v>216</v>
      </c>
      <c r="J220" s="53">
        <f>(ABS(J215)-1)/J206</f>
        <v>6.857603873</v>
      </c>
      <c r="M220" s="54" t="s">
        <v>216</v>
      </c>
      <c r="N220" s="53">
        <f>(ABS(N215)-1)/N206</f>
        <v>6.612213147</v>
      </c>
      <c r="Q220" s="54" t="s">
        <v>216</v>
      </c>
      <c r="R220" s="53">
        <f>(ABS(R215)-1)/R206</f>
        <v>5.994358251</v>
      </c>
      <c r="U220" s="54" t="s">
        <v>216</v>
      </c>
      <c r="V220" s="53">
        <f>(ABS(V215)-1)/V206</f>
        <v>7.283633248</v>
      </c>
      <c r="Y220" s="54" t="s">
        <v>216</v>
      </c>
      <c r="Z220" s="53">
        <f>(ABS(Z215)-1)/Z206</f>
        <v>6.919006919</v>
      </c>
      <c r="AC220" s="54" t="s">
        <v>216</v>
      </c>
      <c r="AD220" s="53">
        <f>(ABS(AD215)-1)/AD206</f>
        <v>5.555555556</v>
      </c>
      <c r="AG220" s="54" t="s">
        <v>216</v>
      </c>
      <c r="AH220" s="53">
        <f>(ABS(AH215)-1)/AH206</f>
        <v>4.96930722</v>
      </c>
    </row>
    <row r="221">
      <c r="A221" s="54" t="s">
        <v>217</v>
      </c>
      <c r="B221" s="53">
        <f>(ABS(B208)-1)/B206</f>
        <v>6.007067138</v>
      </c>
      <c r="E221" s="54" t="s">
        <v>217</v>
      </c>
      <c r="F221" s="53">
        <f>(ABS(F208)-1)/F206</f>
        <v>4.787383836</v>
      </c>
      <c r="I221" s="54" t="s">
        <v>217</v>
      </c>
      <c r="J221" s="53">
        <f>(ABS(J208)-1)/J206</f>
        <v>6.857603873</v>
      </c>
      <c r="M221" s="54" t="s">
        <v>217</v>
      </c>
      <c r="N221" s="53">
        <f>(ABS(N208)-1)/N206</f>
        <v>6.612213147</v>
      </c>
      <c r="Q221" s="54" t="s">
        <v>217</v>
      </c>
      <c r="R221" s="53">
        <f>(ABS(R208)-1)/R206</f>
        <v>5.994358251</v>
      </c>
      <c r="U221" s="54" t="s">
        <v>217</v>
      </c>
      <c r="V221" s="53">
        <f>(ABS(V208)-1)/V206</f>
        <v>7.283633248</v>
      </c>
      <c r="Y221" s="54" t="s">
        <v>217</v>
      </c>
      <c r="Z221" s="53">
        <f>(ABS(Z208)-1)/Z206</f>
        <v>6.919006919</v>
      </c>
      <c r="AC221" s="54" t="s">
        <v>217</v>
      </c>
      <c r="AD221" s="53">
        <f>(ABS(AD208)-1)/AD206</f>
        <v>5.555555556</v>
      </c>
      <c r="AG221" s="54" t="s">
        <v>217</v>
      </c>
      <c r="AH221" s="53">
        <f>(ABS(AH208)-1)/AH206</f>
        <v>4.96930722</v>
      </c>
    </row>
    <row r="222">
      <c r="A222" s="6" t="s">
        <v>218</v>
      </c>
      <c r="B222" s="53">
        <f>(ABS(B214)-1)/B206</f>
        <v>6.007067138</v>
      </c>
      <c r="E222" s="6" t="s">
        <v>218</v>
      </c>
      <c r="F222" s="53">
        <f>(ABS(F214)-1)/F206</f>
        <v>4.787383836</v>
      </c>
      <c r="I222" s="6" t="s">
        <v>218</v>
      </c>
      <c r="J222" s="53">
        <f>(ABS(J214)-1)/J206</f>
        <v>6.857603873</v>
      </c>
      <c r="M222" s="6" t="s">
        <v>218</v>
      </c>
      <c r="N222" s="53">
        <f>(ABS(N214)-1)/N206</f>
        <v>6.612213147</v>
      </c>
      <c r="Q222" s="6" t="s">
        <v>218</v>
      </c>
      <c r="R222" s="53">
        <f>(ABS(R214)-1)/R206</f>
        <v>5.994358251</v>
      </c>
      <c r="U222" s="6" t="s">
        <v>218</v>
      </c>
      <c r="V222" s="53">
        <f>(ABS(V214)-1)/V206</f>
        <v>7.283633248</v>
      </c>
      <c r="Y222" s="6" t="s">
        <v>218</v>
      </c>
      <c r="Z222" s="53">
        <f>(ABS(Z214)-1)/Z206</f>
        <v>6.919006919</v>
      </c>
      <c r="AC222" s="6" t="s">
        <v>218</v>
      </c>
      <c r="AD222" s="53">
        <f>(ABS(AD214)-1)/AD206</f>
        <v>5.555555556</v>
      </c>
      <c r="AG222" s="6" t="s">
        <v>218</v>
      </c>
      <c r="AH222" s="53">
        <f>(ABS(AH214)-1)/AH206</f>
        <v>4.96930722</v>
      </c>
    </row>
    <row r="223">
      <c r="A223" s="6" t="s">
        <v>219</v>
      </c>
      <c r="B223" s="53">
        <f>ABS(B208)/ABS(B215)</f>
        <v>1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</v>
      </c>
      <c r="AB228" s="39"/>
      <c r="AC228" s="54" t="s">
        <v>224</v>
      </c>
      <c r="AD228" s="53">
        <f>(AD211+AD212)/(AD210+AD211+AD212)</f>
        <v>0</v>
      </c>
      <c r="AF228" s="39"/>
      <c r="AG228" s="54" t="s">
        <v>224</v>
      </c>
      <c r="AH228" s="53">
        <f>(AH211+AH212)/(AH210+AH211+AH212)</f>
        <v>0</v>
      </c>
      <c r="AJ228" s="39"/>
    </row>
    <row r="229">
      <c r="A229" s="54" t="s">
        <v>225</v>
      </c>
      <c r="B229" s="55" t="str">
        <f>ABS(B211)/ABS(B209)</f>
        <v>#DIV/0!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 t="str">
        <f>ABS(J211)/ABS(J209)</f>
        <v>#DIV/0!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 t="str">
        <f>ABS(Z211)/ABS(Z209)</f>
        <v>#DIV/0!</v>
      </c>
      <c r="AB229" s="39"/>
      <c r="AC229" s="54" t="s">
        <v>225</v>
      </c>
      <c r="AD229" s="55" t="str">
        <f>ABS(AD211)/ABS(AD209)</f>
        <v>#DIV/0!</v>
      </c>
      <c r="AF229" s="39"/>
      <c r="AG229" s="54" t="s">
        <v>225</v>
      </c>
      <c r="AH229" s="55" t="str">
        <f>ABS(AH211)/ABS(AH209)</f>
        <v>#DIV/0!</v>
      </c>
      <c r="AJ229" s="39"/>
    </row>
    <row r="230">
      <c r="A230" s="54" t="s">
        <v>226</v>
      </c>
      <c r="B230" s="55" t="str">
        <f>B211/(B211+B212)</f>
        <v>#DIV/0!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 t="str">
        <f>J211/(J211+J212)</f>
        <v>#DIV/0!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 t="str">
        <f>Z211/(Z211+Z212)</f>
        <v>#DIV/0!</v>
      </c>
      <c r="AB230" s="39"/>
      <c r="AC230" s="54" t="s">
        <v>226</v>
      </c>
      <c r="AD230" s="55" t="str">
        <f>AD211/(AD211+AD212)</f>
        <v>#DIV/0!</v>
      </c>
      <c r="AF230" s="39"/>
      <c r="AG230" s="54" t="s">
        <v>226</v>
      </c>
      <c r="AH230" s="55" t="str">
        <f>AH211/(AH211+AH212)</f>
        <v>#DIV/0!</v>
      </c>
      <c r="AJ230" s="39"/>
    </row>
    <row r="231">
      <c r="A231" s="54" t="s">
        <v>227</v>
      </c>
      <c r="B231" s="53">
        <f>B210/(B209+B210+B211+B212)</f>
        <v>1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1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1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0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167.0952381</v>
      </c>
      <c r="D235" s="39"/>
      <c r="E235" s="43" t="s">
        <v>197</v>
      </c>
      <c r="F235" s="44">
        <f> AVERAGE(F41:F69)</f>
        <v>174.0714286</v>
      </c>
      <c r="H235" s="39"/>
      <c r="I235" s="43" t="s">
        <v>197</v>
      </c>
      <c r="J235" s="44">
        <f> AVERAGE(J41:J69)</f>
        <v>173.45</v>
      </c>
      <c r="L235" s="39"/>
      <c r="M235" s="43" t="s">
        <v>197</v>
      </c>
      <c r="N235" s="44">
        <f> AVERAGE(N41:N69)</f>
        <v>242.3636364</v>
      </c>
      <c r="P235" s="39"/>
      <c r="Q235" s="43" t="s">
        <v>197</v>
      </c>
      <c r="R235" s="44">
        <f> AVERAGE(R41:R69)</f>
        <v>154.2727273</v>
      </c>
      <c r="T235" s="39"/>
      <c r="U235" s="43" t="s">
        <v>197</v>
      </c>
      <c r="V235" s="44">
        <f> AVERAGE(V41:V69)</f>
        <v>137.95</v>
      </c>
      <c r="X235" s="39"/>
      <c r="Y235" s="43" t="s">
        <v>197</v>
      </c>
      <c r="Z235" s="44">
        <f> AVERAGE(Z41:Z69)</f>
        <v>233.2083333</v>
      </c>
      <c r="AB235" s="39"/>
      <c r="AC235" s="43" t="s">
        <v>197</v>
      </c>
      <c r="AD235" s="44">
        <f> AVERAGE(AD41:AD69)</f>
        <v>215.0714286</v>
      </c>
      <c r="AF235" s="39"/>
      <c r="AG235" s="43" t="s">
        <v>197</v>
      </c>
      <c r="AH235" s="44">
        <f> AVERAGE(AH41:AH69)</f>
        <v>174.7692308</v>
      </c>
      <c r="AJ235" s="39"/>
    </row>
    <row r="236">
      <c r="A236" s="45" t="s">
        <v>198</v>
      </c>
      <c r="B236" s="46">
        <f>STDEV(B41:B69)</f>
        <v>153.7556193</v>
      </c>
      <c r="D236" s="39"/>
      <c r="E236" s="45" t="s">
        <v>198</v>
      </c>
      <c r="F236" s="46">
        <f>STDEV(F41:F69)</f>
        <v>130.6697643</v>
      </c>
      <c r="H236" s="39"/>
      <c r="I236" s="45" t="s">
        <v>198</v>
      </c>
      <c r="J236" s="46">
        <f>STDEV(J41:J69)</f>
        <v>131.1469545</v>
      </c>
      <c r="L236" s="39"/>
      <c r="M236" s="45" t="s">
        <v>198</v>
      </c>
      <c r="N236" s="46">
        <f>STDEV(N41:N69)</f>
        <v>249.8392574</v>
      </c>
      <c r="P236" s="39"/>
      <c r="Q236" s="45" t="s">
        <v>198</v>
      </c>
      <c r="R236" s="46">
        <f>STDEV(R41:R69)</f>
        <v>118.4359107</v>
      </c>
      <c r="T236" s="39"/>
      <c r="U236" s="45" t="s">
        <v>198</v>
      </c>
      <c r="V236" s="46">
        <f>STDEV(V41:V69)</f>
        <v>67.78097466</v>
      </c>
      <c r="X236" s="39"/>
      <c r="Y236" s="45" t="s">
        <v>198</v>
      </c>
      <c r="Z236" s="46">
        <f>STDEV(Z41:Z69)</f>
        <v>284.8189324</v>
      </c>
      <c r="AB236" s="39"/>
      <c r="AC236" s="45" t="s">
        <v>198</v>
      </c>
      <c r="AD236" s="46">
        <f>STDEV(AD41:AD69)</f>
        <v>244.6549995</v>
      </c>
      <c r="AF236" s="39"/>
      <c r="AG236" s="45" t="s">
        <v>198</v>
      </c>
      <c r="AH236" s="46">
        <f>STDEV(AH41:AH69)</f>
        <v>115.2351709</v>
      </c>
      <c r="AJ236" s="39"/>
    </row>
    <row r="237">
      <c r="A237" s="47" t="s">
        <v>199</v>
      </c>
      <c r="B237" s="46">
        <f>MEDIAN(B41:B69)</f>
        <v>124</v>
      </c>
      <c r="D237" s="39"/>
      <c r="E237" s="47" t="s">
        <v>199</v>
      </c>
      <c r="F237" s="46">
        <f>MEDIAN(F41:F69)</f>
        <v>150</v>
      </c>
      <c r="H237" s="39"/>
      <c r="I237" s="47" t="s">
        <v>199</v>
      </c>
      <c r="J237" s="46">
        <f>MEDIAN(J41:J69)</f>
        <v>152</v>
      </c>
      <c r="L237" s="39"/>
      <c r="M237" s="47" t="s">
        <v>199</v>
      </c>
      <c r="N237" s="46">
        <f>MEDIAN(N41:N69)</f>
        <v>169</v>
      </c>
      <c r="P237" s="39"/>
      <c r="Q237" s="47" t="s">
        <v>199</v>
      </c>
      <c r="R237" s="46">
        <f>MEDIAN(R41:R69)</f>
        <v>125</v>
      </c>
      <c r="T237" s="39"/>
      <c r="U237" s="47" t="s">
        <v>199</v>
      </c>
      <c r="V237" s="46">
        <f>MEDIAN(V41:V69)</f>
        <v>119</v>
      </c>
      <c r="X237" s="39"/>
      <c r="Y237" s="47" t="s">
        <v>199</v>
      </c>
      <c r="Z237" s="46">
        <f>MEDIAN(Z41:Z69)</f>
        <v>159.5</v>
      </c>
      <c r="AB237" s="39"/>
      <c r="AC237" s="47" t="s">
        <v>199</v>
      </c>
      <c r="AD237" s="46">
        <f>MEDIAN(AD41:AD69)</f>
        <v>149.5</v>
      </c>
      <c r="AF237" s="39"/>
      <c r="AG237" s="47" t="s">
        <v>199</v>
      </c>
      <c r="AH237" s="46">
        <f>MEDIAN(AH41:AH69)</f>
        <v>152</v>
      </c>
      <c r="AJ237" s="39"/>
    </row>
    <row r="238">
      <c r="A238" s="47" t="s">
        <v>200</v>
      </c>
      <c r="B238" s="46">
        <f>min(B41:B69)</f>
        <v>41</v>
      </c>
      <c r="D238" s="39"/>
      <c r="E238" s="47" t="s">
        <v>200</v>
      </c>
      <c r="F238" s="46">
        <f>min(F41:F69)</f>
        <v>25</v>
      </c>
      <c r="H238" s="39"/>
      <c r="I238" s="47" t="s">
        <v>200</v>
      </c>
      <c r="J238" s="46">
        <f>min(J41:J69)</f>
        <v>64</v>
      </c>
      <c r="L238" s="39"/>
      <c r="M238" s="47" t="s">
        <v>200</v>
      </c>
      <c r="N238" s="46">
        <f>min(N41:N69)</f>
        <v>51</v>
      </c>
      <c r="P238" s="39"/>
      <c r="Q238" s="47" t="s">
        <v>200</v>
      </c>
      <c r="R238" s="46">
        <f>min(R41:R69)</f>
        <v>48</v>
      </c>
      <c r="T238" s="39"/>
      <c r="U238" s="47" t="s">
        <v>200</v>
      </c>
      <c r="V238" s="46">
        <f>min(V41:V69)</f>
        <v>38</v>
      </c>
      <c r="X238" s="39"/>
      <c r="Y238" s="47" t="s">
        <v>200</v>
      </c>
      <c r="Z238" s="46">
        <f>min(Z41:Z69)</f>
        <v>33</v>
      </c>
      <c r="AB238" s="39"/>
      <c r="AC238" s="47" t="s">
        <v>200</v>
      </c>
      <c r="AD238" s="46">
        <f>min(AD41:AD69)</f>
        <v>25</v>
      </c>
      <c r="AF238" s="39"/>
      <c r="AG238" s="47" t="s">
        <v>200</v>
      </c>
      <c r="AH238" s="46">
        <f>min(AH41:AH69)</f>
        <v>53</v>
      </c>
      <c r="AJ238" s="39"/>
    </row>
    <row r="239">
      <c r="A239" s="47" t="s">
        <v>201</v>
      </c>
      <c r="B239" s="46">
        <f>max(B41:B69)</f>
        <v>630</v>
      </c>
      <c r="D239" s="39"/>
      <c r="E239" s="47" t="s">
        <v>201</v>
      </c>
      <c r="F239" s="46">
        <f>max(F41:F69)</f>
        <v>689</v>
      </c>
      <c r="H239" s="39"/>
      <c r="I239" s="47" t="s">
        <v>201</v>
      </c>
      <c r="J239" s="46">
        <f>max(J41:J69)</f>
        <v>685</v>
      </c>
      <c r="L239" s="39"/>
      <c r="M239" s="47" t="s">
        <v>201</v>
      </c>
      <c r="N239" s="46">
        <f>max(N41:N69)</f>
        <v>844</v>
      </c>
      <c r="P239" s="39"/>
      <c r="Q239" s="47" t="s">
        <v>201</v>
      </c>
      <c r="R239" s="46">
        <f>max(R41:R69)</f>
        <v>631</v>
      </c>
      <c r="T239" s="39"/>
      <c r="U239" s="47" t="s">
        <v>201</v>
      </c>
      <c r="V239" s="46">
        <f>max(V41:V69)</f>
        <v>280</v>
      </c>
      <c r="X239" s="39"/>
      <c r="Y239" s="47" t="s">
        <v>201</v>
      </c>
      <c r="Z239" s="46">
        <f>max(Z41:Z69)</f>
        <v>1360</v>
      </c>
      <c r="AB239" s="39"/>
      <c r="AC239" s="47" t="s">
        <v>201</v>
      </c>
      <c r="AD239" s="46">
        <f>max(AD41:AD69)</f>
        <v>1247</v>
      </c>
      <c r="AF239" s="39"/>
      <c r="AG239" s="47" t="s">
        <v>201</v>
      </c>
      <c r="AH239" s="46">
        <f>max(AH41:AH69)</f>
        <v>528</v>
      </c>
      <c r="AJ239" s="39"/>
    </row>
    <row r="240">
      <c r="A240" s="47" t="s">
        <v>202</v>
      </c>
      <c r="B240" s="46">
        <f>sum(B41:B69)/1000</f>
        <v>3.509</v>
      </c>
      <c r="D240" s="39"/>
      <c r="E240" s="47" t="s">
        <v>202</v>
      </c>
      <c r="F240" s="46">
        <f>sum(F41:F69)/1000</f>
        <v>4.874</v>
      </c>
      <c r="H240" s="39"/>
      <c r="I240" s="47" t="s">
        <v>202</v>
      </c>
      <c r="J240" s="46">
        <f>sum(J41:J69)/1000</f>
        <v>3.469</v>
      </c>
      <c r="L240" s="39"/>
      <c r="M240" s="47" t="s">
        <v>202</v>
      </c>
      <c r="N240" s="46">
        <f>sum(N41:N69)/1000</f>
        <v>2.666</v>
      </c>
      <c r="P240" s="39"/>
      <c r="Q240" s="47" t="s">
        <v>202</v>
      </c>
      <c r="R240" s="46">
        <f>sum(R41:R69)/1000</f>
        <v>3.394</v>
      </c>
      <c r="T240" s="39"/>
      <c r="U240" s="47" t="s">
        <v>202</v>
      </c>
      <c r="V240" s="46">
        <f>sum(V41:V69)/1000</f>
        <v>2.759</v>
      </c>
      <c r="X240" s="39"/>
      <c r="Y240" s="47" t="s">
        <v>202</v>
      </c>
      <c r="Z240" s="46">
        <f>sum(Z41:Z69)/1000</f>
        <v>5.597</v>
      </c>
      <c r="AB240" s="39"/>
      <c r="AC240" s="47" t="s">
        <v>202</v>
      </c>
      <c r="AD240" s="46">
        <f>sum(AD41:AD69)/1000</f>
        <v>6.022</v>
      </c>
      <c r="AF240" s="39"/>
      <c r="AG240" s="47" t="s">
        <v>202</v>
      </c>
      <c r="AH240" s="46">
        <f>sum(AH41:AH69)/1000</f>
        <v>4.544</v>
      </c>
      <c r="AJ240" s="39"/>
    </row>
    <row r="241">
      <c r="A241" s="47" t="s">
        <v>203</v>
      </c>
      <c r="B241" s="46">
        <f>COUNTA(B41:B69)+1</f>
        <v>22</v>
      </c>
      <c r="D241" s="39"/>
      <c r="E241" s="47" t="s">
        <v>203</v>
      </c>
      <c r="F241" s="46">
        <f>COUNTA(F41:F69)+1</f>
        <v>29</v>
      </c>
      <c r="H241" s="39"/>
      <c r="I241" s="47" t="s">
        <v>203</v>
      </c>
      <c r="J241" s="57">
        <v>23.0</v>
      </c>
      <c r="L241" s="39"/>
      <c r="M241" s="47" t="s">
        <v>203</v>
      </c>
      <c r="N241" s="73">
        <v>21.0</v>
      </c>
      <c r="P241" s="39"/>
      <c r="Q241" s="47" t="s">
        <v>203</v>
      </c>
      <c r="R241" s="46">
        <f>COUNTA(R41:R69)+1</f>
        <v>23</v>
      </c>
      <c r="T241" s="39"/>
      <c r="U241" s="47" t="s">
        <v>203</v>
      </c>
      <c r="V241" s="46">
        <f>COUNTA(V41:V69)+1</f>
        <v>21</v>
      </c>
      <c r="X241" s="39"/>
      <c r="Y241" s="47" t="s">
        <v>203</v>
      </c>
      <c r="Z241" s="46">
        <f>COUNTA(Z41:Z69)+1</f>
        <v>25</v>
      </c>
      <c r="AB241" s="39"/>
      <c r="AC241" s="47" t="s">
        <v>203</v>
      </c>
      <c r="AD241" s="46">
        <f>COUNTA(AD41:AD69)+1</f>
        <v>29</v>
      </c>
      <c r="AE241" s="56"/>
      <c r="AF241" s="39"/>
      <c r="AG241" s="47" t="s">
        <v>203</v>
      </c>
      <c r="AH241" s="46">
        <f>COUNTA(AH41:AH69)+1</f>
        <v>27</v>
      </c>
      <c r="AJ241" s="39"/>
    </row>
    <row r="242">
      <c r="A242" s="47" t="s">
        <v>204</v>
      </c>
      <c r="B242" s="49">
        <f>B244+B243+B245+B246</f>
        <v>22</v>
      </c>
      <c r="D242" s="39"/>
      <c r="E242" s="47" t="s">
        <v>204</v>
      </c>
      <c r="F242" s="49">
        <f>F244+F243+F245+F246</f>
        <v>29</v>
      </c>
      <c r="H242" s="39"/>
      <c r="I242" s="47" t="s">
        <v>204</v>
      </c>
      <c r="J242" s="49">
        <f>J244+J243+J245+J246</f>
        <v>23</v>
      </c>
      <c r="L242" s="39"/>
      <c r="M242" s="47" t="s">
        <v>204</v>
      </c>
      <c r="N242" s="49">
        <f>N244+N243+N245+N246</f>
        <v>21</v>
      </c>
      <c r="P242" s="39"/>
      <c r="Q242" s="47" t="s">
        <v>204</v>
      </c>
      <c r="R242" s="49">
        <f>R244+R243+R245+R246</f>
        <v>23</v>
      </c>
      <c r="T242" s="39"/>
      <c r="U242" s="47" t="s">
        <v>204</v>
      </c>
      <c r="V242" s="49">
        <f>V244+V243+V245+V246</f>
        <v>21</v>
      </c>
      <c r="X242" s="39"/>
      <c r="Y242" s="47" t="s">
        <v>204</v>
      </c>
      <c r="Z242" s="49">
        <f>Z244+Z243+Z245+Z246</f>
        <v>25</v>
      </c>
      <c r="AB242" s="39"/>
      <c r="AC242" s="47" t="s">
        <v>204</v>
      </c>
      <c r="AD242" s="49">
        <f>AD244+AE243+AD245+AD246</f>
        <v>25.5</v>
      </c>
      <c r="AE242" s="41"/>
      <c r="AF242" s="39"/>
      <c r="AG242" s="47" t="s">
        <v>204</v>
      </c>
      <c r="AH242" s="49">
        <f>AH244+AH243+AH245+AH246</f>
        <v>27</v>
      </c>
      <c r="AJ242" s="39"/>
    </row>
    <row r="243">
      <c r="A243" s="47" t="s">
        <v>205</v>
      </c>
      <c r="B243" s="50">
        <f>(B241-22)/2</f>
        <v>0</v>
      </c>
      <c r="C243" s="42"/>
      <c r="D243" s="42"/>
      <c r="E243" s="47" t="s">
        <v>205</v>
      </c>
      <c r="F243" s="50">
        <f>(F241-21)/2</f>
        <v>4</v>
      </c>
      <c r="G243" s="74"/>
      <c r="H243" s="42"/>
      <c r="I243" s="47" t="s">
        <v>205</v>
      </c>
      <c r="J243" s="50">
        <f>(J241-23)/2</f>
        <v>0</v>
      </c>
      <c r="K243" s="42"/>
      <c r="L243" s="42"/>
      <c r="M243" s="47" t="s">
        <v>205</v>
      </c>
      <c r="N243" s="50">
        <f>(N241-21)/2</f>
        <v>0</v>
      </c>
      <c r="O243" s="74"/>
      <c r="P243" s="42"/>
      <c r="Q243" s="47" t="s">
        <v>205</v>
      </c>
      <c r="R243" s="50">
        <f>(R241-23)/2</f>
        <v>0</v>
      </c>
      <c r="S243" s="42"/>
      <c r="T243" s="42"/>
      <c r="U243" s="47" t="s">
        <v>205</v>
      </c>
      <c r="V243" s="50">
        <f>(V241-21)/2</f>
        <v>0</v>
      </c>
      <c r="W243" s="42"/>
      <c r="X243" s="42"/>
      <c r="Y243" s="47" t="s">
        <v>205</v>
      </c>
      <c r="Z243" s="50">
        <f>(Z241-21)/2</f>
        <v>2</v>
      </c>
      <c r="AA243" s="42"/>
      <c r="AB243" s="42"/>
      <c r="AC243" s="47" t="s">
        <v>205</v>
      </c>
      <c r="AD243" s="75">
        <v>3.5</v>
      </c>
      <c r="AE243" s="50"/>
      <c r="AF243" s="56">
        <v>4.0</v>
      </c>
      <c r="AG243" s="47" t="s">
        <v>205</v>
      </c>
      <c r="AH243" s="50">
        <f>(AH241-21)/2</f>
        <v>3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22.0</v>
      </c>
      <c r="E244" s="51" t="s">
        <v>206</v>
      </c>
      <c r="F244" s="52">
        <v>21.0</v>
      </c>
      <c r="I244" s="51" t="s">
        <v>206</v>
      </c>
      <c r="J244" s="52">
        <v>23.0</v>
      </c>
      <c r="M244" s="51" t="s">
        <v>206</v>
      </c>
      <c r="N244" s="52">
        <v>21.0</v>
      </c>
      <c r="Q244" s="51" t="s">
        <v>206</v>
      </c>
      <c r="R244" s="52">
        <v>23.0</v>
      </c>
      <c r="U244" s="51" t="s">
        <v>206</v>
      </c>
      <c r="V244" s="52">
        <v>21.0</v>
      </c>
      <c r="Y244" s="51" t="s">
        <v>206</v>
      </c>
      <c r="Z244" s="52">
        <v>21.0</v>
      </c>
      <c r="AC244" s="51" t="s">
        <v>206</v>
      </c>
      <c r="AD244" s="52">
        <v>22.0</v>
      </c>
      <c r="AG244" s="51" t="s">
        <v>206</v>
      </c>
      <c r="AH244" s="52">
        <v>21.0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4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2</v>
      </c>
      <c r="AC245" s="43" t="s">
        <v>207</v>
      </c>
      <c r="AD245" s="60">
        <f>AD243</f>
        <v>3.5</v>
      </c>
      <c r="AG245" s="43" t="s">
        <v>207</v>
      </c>
      <c r="AH245" s="53">
        <f>AH243</f>
        <v>3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22</v>
      </c>
      <c r="E248" s="43" t="s">
        <v>210</v>
      </c>
      <c r="F248" s="53">
        <f>F242+F247</f>
        <v>29</v>
      </c>
      <c r="I248" s="43" t="s">
        <v>210</v>
      </c>
      <c r="J248" s="53">
        <f>J242+J247</f>
        <v>23</v>
      </c>
      <c r="M248" s="43" t="s">
        <v>210</v>
      </c>
      <c r="N248" s="53">
        <f>N242+N247</f>
        <v>21</v>
      </c>
      <c r="Q248" s="43" t="s">
        <v>210</v>
      </c>
      <c r="R248" s="53">
        <f>R242+R247</f>
        <v>23</v>
      </c>
      <c r="U248" s="43" t="s">
        <v>210</v>
      </c>
      <c r="V248" s="53">
        <f>V242+V247</f>
        <v>21</v>
      </c>
      <c r="Y248" s="43" t="s">
        <v>210</v>
      </c>
      <c r="Z248" s="53">
        <f>Z242+Z247</f>
        <v>25</v>
      </c>
      <c r="AC248" s="43" t="s">
        <v>210</v>
      </c>
      <c r="AD248" s="53">
        <f>AD242+AD247</f>
        <v>25.5</v>
      </c>
      <c r="AG248" s="43" t="s">
        <v>210</v>
      </c>
      <c r="AH248" s="53">
        <f>AH242+AH247</f>
        <v>27</v>
      </c>
    </row>
    <row r="249">
      <c r="A249" s="43" t="s">
        <v>211</v>
      </c>
      <c r="B249" s="53">
        <f>B241-B243</f>
        <v>22</v>
      </c>
      <c r="E249" s="43" t="s">
        <v>211</v>
      </c>
      <c r="F249" s="53">
        <f>F241-F243</f>
        <v>25</v>
      </c>
      <c r="I249" s="43" t="s">
        <v>211</v>
      </c>
      <c r="J249" s="53">
        <f>J241-J243</f>
        <v>23</v>
      </c>
      <c r="M249" s="43" t="s">
        <v>211</v>
      </c>
      <c r="N249" s="53">
        <f>N241-N243</f>
        <v>21</v>
      </c>
      <c r="Q249" s="43" t="s">
        <v>211</v>
      </c>
      <c r="R249" s="53">
        <f>R241-R243</f>
        <v>23</v>
      </c>
      <c r="U249" s="43" t="s">
        <v>211</v>
      </c>
      <c r="V249" s="53">
        <f>V241-V243</f>
        <v>21</v>
      </c>
      <c r="Y249" s="43" t="s">
        <v>211</v>
      </c>
      <c r="Z249" s="53">
        <f>Z241-Z243</f>
        <v>23</v>
      </c>
      <c r="AC249" s="43" t="s">
        <v>211</v>
      </c>
      <c r="AD249" s="53">
        <f>AD241-AE243</f>
        <v>29</v>
      </c>
      <c r="AG249" s="43" t="s">
        <v>211</v>
      </c>
      <c r="AH249" s="53">
        <f>AH241-AH243</f>
        <v>24</v>
      </c>
    </row>
    <row r="250">
      <c r="A250" s="54" t="s">
        <v>212</v>
      </c>
      <c r="B250" s="53">
        <f>((ABS(B249)-1)/B240)*1/5</f>
        <v>1.1969222</v>
      </c>
      <c r="E250" s="54" t="s">
        <v>212</v>
      </c>
      <c r="F250" s="53">
        <f>((ABS(F249)-1)/F240)*1/5</f>
        <v>0.9848173984</v>
      </c>
      <c r="I250" s="54" t="s">
        <v>212</v>
      </c>
      <c r="J250" s="53">
        <f>((ABS(J249)-1)/J240)*1/5</f>
        <v>1.268377054</v>
      </c>
      <c r="M250" s="54" t="s">
        <v>212</v>
      </c>
      <c r="N250" s="53">
        <f>((ABS(N249)-1)/N240)*1/5</f>
        <v>1.500375094</v>
      </c>
      <c r="Q250" s="54" t="s">
        <v>212</v>
      </c>
      <c r="R250" s="53">
        <f>((ABS(R249)-1)/R240)*1/5</f>
        <v>1.296405421</v>
      </c>
      <c r="U250" s="54" t="s">
        <v>212</v>
      </c>
      <c r="V250" s="53">
        <f>((ABS(V249)-1)/V240)*1/5</f>
        <v>1.449800652</v>
      </c>
      <c r="Y250" s="54" t="s">
        <v>212</v>
      </c>
      <c r="Z250" s="53">
        <f>((ABS(Z249)-1)/Z240)*1/5</f>
        <v>0.7861354297</v>
      </c>
      <c r="AC250" s="54" t="s">
        <v>212</v>
      </c>
      <c r="AD250" s="53">
        <f>((ABS(AD249)-1)/AD240)*1/5</f>
        <v>0.9299236134</v>
      </c>
      <c r="AG250" s="54" t="s">
        <v>212</v>
      </c>
      <c r="AH250" s="53">
        <f>((ABS(AH249)-1)/AH240)*1/5</f>
        <v>1.012323944</v>
      </c>
    </row>
    <row r="251">
      <c r="A251" s="54" t="s">
        <v>213</v>
      </c>
      <c r="B251" s="53">
        <f>((ABS(B249)-1)/B240)*1/5*60</f>
        <v>71.815332</v>
      </c>
      <c r="E251" s="54" t="s">
        <v>213</v>
      </c>
      <c r="F251" s="53">
        <f>((ABS(F249)-1)/F240)*1/5*60</f>
        <v>59.08904391</v>
      </c>
      <c r="I251" s="54" t="s">
        <v>213</v>
      </c>
      <c r="J251" s="53">
        <f>((ABS(J249)-1)/J240)*1/5*60</f>
        <v>76.10262323</v>
      </c>
      <c r="M251" s="54" t="s">
        <v>213</v>
      </c>
      <c r="N251" s="53">
        <f>((ABS(N249)-1)/N240)*1/5*60</f>
        <v>90.02250563</v>
      </c>
      <c r="Q251" s="54" t="s">
        <v>213</v>
      </c>
      <c r="R251" s="53">
        <f>((ABS(R249)-1)/R240)*1/5*60</f>
        <v>77.78432528</v>
      </c>
      <c r="U251" s="54" t="s">
        <v>213</v>
      </c>
      <c r="V251" s="53">
        <f>((ABS(V249)-1)/V240)*1/5*60</f>
        <v>86.98803914</v>
      </c>
      <c r="Y251" s="54" t="s">
        <v>213</v>
      </c>
      <c r="Z251" s="53">
        <f>((ABS(Z249)-1)/Z240)*1/5*60</f>
        <v>47.16812578</v>
      </c>
      <c r="AC251" s="54" t="s">
        <v>213</v>
      </c>
      <c r="AD251" s="53">
        <f>((ABS(AD249)-1)/AD240)*1/5*60</f>
        <v>55.79541681</v>
      </c>
      <c r="AG251" s="54" t="s">
        <v>213</v>
      </c>
      <c r="AH251" s="53">
        <f>((ABS(AH249)-1)/AH240)*1/5*60</f>
        <v>60.73943662</v>
      </c>
    </row>
    <row r="252">
      <c r="A252" s="54" t="s">
        <v>214</v>
      </c>
      <c r="B252" s="53">
        <f>B250*(1-B261)</f>
        <v>1.1969222</v>
      </c>
      <c r="E252" s="54" t="s">
        <v>214</v>
      </c>
      <c r="F252" s="53">
        <f>F250*(1-F261)</f>
        <v>0.9848173984</v>
      </c>
      <c r="I252" s="54" t="s">
        <v>214</v>
      </c>
      <c r="J252" s="53">
        <f>J250*(1-J261)</f>
        <v>1.268377054</v>
      </c>
      <c r="M252" s="54" t="s">
        <v>214</v>
      </c>
      <c r="N252" s="53">
        <f>N250*(1-N261)</f>
        <v>1.500375094</v>
      </c>
      <c r="Q252" s="54" t="s">
        <v>214</v>
      </c>
      <c r="R252" s="53">
        <f>R250*(1-R261)</f>
        <v>1.296405421</v>
      </c>
      <c r="U252" s="54" t="s">
        <v>214</v>
      </c>
      <c r="V252" s="53">
        <f>V250*(1-V261)</f>
        <v>1.449800652</v>
      </c>
      <c r="Y252" s="54" t="s">
        <v>214</v>
      </c>
      <c r="Z252" s="53">
        <f>Z250*(1-Z261)</f>
        <v>0.7861354297</v>
      </c>
      <c r="AC252" s="54" t="s">
        <v>214</v>
      </c>
      <c r="AD252" s="53">
        <f>AD250*(1-AD261)</f>
        <v>0.9299236134</v>
      </c>
      <c r="AG252" s="54" t="s">
        <v>214</v>
      </c>
      <c r="AH252" s="53">
        <f>AH250*(1-AH261)</f>
        <v>1.012323944</v>
      </c>
    </row>
    <row r="253">
      <c r="A253" s="54" t="s">
        <v>215</v>
      </c>
      <c r="B253" s="53">
        <f>B251*(1-B261)</f>
        <v>71.815332</v>
      </c>
      <c r="D253" s="39"/>
      <c r="E253" s="54" t="s">
        <v>215</v>
      </c>
      <c r="F253" s="53">
        <f>F251*(1-F261)</f>
        <v>59.08904391</v>
      </c>
      <c r="H253" s="39"/>
      <c r="I253" s="54" t="s">
        <v>215</v>
      </c>
      <c r="J253" s="53">
        <f>J251*(1-J261)</f>
        <v>76.10262323</v>
      </c>
      <c r="L253" s="39"/>
      <c r="M253" s="54" t="s">
        <v>215</v>
      </c>
      <c r="N253" s="53">
        <f>N251*(1-N261)</f>
        <v>90.02250563</v>
      </c>
      <c r="P253" s="39"/>
      <c r="Q253" s="54" t="s">
        <v>215</v>
      </c>
      <c r="R253" s="53">
        <f>R251*(1-R261)</f>
        <v>77.78432528</v>
      </c>
      <c r="T253" s="39"/>
      <c r="U253" s="54" t="s">
        <v>215</v>
      </c>
      <c r="V253" s="53">
        <f>V251*(1-V261)</f>
        <v>86.98803914</v>
      </c>
      <c r="X253" s="39"/>
      <c r="Y253" s="54" t="s">
        <v>215</v>
      </c>
      <c r="Z253" s="53">
        <f>Z251*(1-Z261)</f>
        <v>47.16812578</v>
      </c>
      <c r="AB253" s="39"/>
      <c r="AC253" s="54" t="s">
        <v>215</v>
      </c>
      <c r="AD253" s="53">
        <f>AD251*(1-AD261)</f>
        <v>55.79541681</v>
      </c>
      <c r="AF253" s="39"/>
      <c r="AG253" s="54" t="s">
        <v>215</v>
      </c>
      <c r="AH253" s="53">
        <f>AH251*(1-AH261)</f>
        <v>60.73943662</v>
      </c>
      <c r="AJ253" s="39"/>
    </row>
    <row r="254">
      <c r="A254" s="54" t="s">
        <v>216</v>
      </c>
      <c r="B254" s="53">
        <f>(ABS(B249)-1)/B240</f>
        <v>5.984611</v>
      </c>
      <c r="D254" s="39"/>
      <c r="E254" s="54" t="s">
        <v>216</v>
      </c>
      <c r="F254" s="53">
        <f>(ABS(F249)-1)/F240</f>
        <v>4.924086992</v>
      </c>
      <c r="H254" s="39"/>
      <c r="I254" s="54" t="s">
        <v>216</v>
      </c>
      <c r="J254" s="53">
        <f>(ABS(J249)-1)/J240</f>
        <v>6.34188527</v>
      </c>
      <c r="L254" s="39"/>
      <c r="M254" s="54" t="s">
        <v>216</v>
      </c>
      <c r="N254" s="53">
        <f>(ABS(N249)-1)/N240</f>
        <v>7.501875469</v>
      </c>
      <c r="P254" s="39"/>
      <c r="Q254" s="54" t="s">
        <v>216</v>
      </c>
      <c r="R254" s="53">
        <f>(ABS(R249)-1)/R240</f>
        <v>6.482027107</v>
      </c>
      <c r="T254" s="39"/>
      <c r="U254" s="54" t="s">
        <v>216</v>
      </c>
      <c r="V254" s="53">
        <f>(ABS(V249)-1)/V240</f>
        <v>7.249003262</v>
      </c>
      <c r="X254" s="39"/>
      <c r="Y254" s="54" t="s">
        <v>216</v>
      </c>
      <c r="Z254" s="53">
        <f>(ABS(Z249)-1)/Z240</f>
        <v>3.930677148</v>
      </c>
      <c r="AB254" s="39"/>
      <c r="AC254" s="54" t="s">
        <v>216</v>
      </c>
      <c r="AD254" s="53">
        <f>(ABS(AD249)-1)/AD240</f>
        <v>4.649618067</v>
      </c>
      <c r="AF254" s="39"/>
      <c r="AG254" s="54" t="s">
        <v>216</v>
      </c>
      <c r="AH254" s="53">
        <f>(ABS(AH249)-1)/AH240</f>
        <v>5.061619718</v>
      </c>
      <c r="AJ254" s="39"/>
    </row>
    <row r="255">
      <c r="A255" s="54" t="s">
        <v>217</v>
      </c>
      <c r="B255" s="53">
        <f>(ABS(B242)-1)/B240</f>
        <v>5.984611</v>
      </c>
      <c r="D255" s="39"/>
      <c r="E255" s="54" t="s">
        <v>217</v>
      </c>
      <c r="F255" s="53">
        <f>(ABS(F242)-1)/F240</f>
        <v>5.744768158</v>
      </c>
      <c r="H255" s="39"/>
      <c r="I255" s="54" t="s">
        <v>217</v>
      </c>
      <c r="J255" s="53">
        <f>(ABS(J242)-1)/J240</f>
        <v>6.34188527</v>
      </c>
      <c r="L255" s="39"/>
      <c r="M255" s="54" t="s">
        <v>217</v>
      </c>
      <c r="N255" s="53">
        <f>(ABS(N242)-1)/N240</f>
        <v>7.501875469</v>
      </c>
      <c r="P255" s="39"/>
      <c r="Q255" s="54" t="s">
        <v>217</v>
      </c>
      <c r="R255" s="53">
        <f>(ABS(R242)-1)/R240</f>
        <v>6.482027107</v>
      </c>
      <c r="T255" s="39"/>
      <c r="U255" s="54" t="s">
        <v>217</v>
      </c>
      <c r="V255" s="53">
        <v>7.249003262051469</v>
      </c>
      <c r="X255" s="39"/>
      <c r="Y255" s="54" t="s">
        <v>217</v>
      </c>
      <c r="Z255" s="53">
        <f>(ABS(Z242)-1)/Z240</f>
        <v>4.288011435</v>
      </c>
      <c r="AB255" s="39"/>
      <c r="AC255" s="54" t="s">
        <v>217</v>
      </c>
      <c r="AD255" s="53">
        <f>(ABS(AD242)-1)/AD240</f>
        <v>4.068415809</v>
      </c>
      <c r="AF255" s="39"/>
      <c r="AG255" s="54" t="s">
        <v>217</v>
      </c>
      <c r="AH255" s="53">
        <f>(ABS(AH242)-1)/AH240</f>
        <v>5.721830986</v>
      </c>
      <c r="AI255" s="22">
        <v>5.721830985915494</v>
      </c>
      <c r="AJ255" s="39"/>
    </row>
    <row r="256">
      <c r="A256" s="6" t="s">
        <v>218</v>
      </c>
      <c r="B256" s="53">
        <f>(ABS(B248)-1)/B240</f>
        <v>5.984611</v>
      </c>
      <c r="D256" s="39"/>
      <c r="E256" s="6" t="s">
        <v>218</v>
      </c>
      <c r="F256" s="53">
        <f>(ABS(F248)-1)/F240</f>
        <v>5.744768158</v>
      </c>
      <c r="H256" s="39"/>
      <c r="I256" s="6" t="s">
        <v>218</v>
      </c>
      <c r="J256" s="53">
        <f>(ABS(J248)-1)/J240</f>
        <v>6.34188527</v>
      </c>
      <c r="L256" s="39"/>
      <c r="M256" s="6" t="s">
        <v>218</v>
      </c>
      <c r="N256" s="53">
        <f>(ABS(N248)-1)/N240</f>
        <v>7.501875469</v>
      </c>
      <c r="P256" s="39"/>
      <c r="Q256" s="6" t="s">
        <v>218</v>
      </c>
      <c r="R256" s="53">
        <f>(ABS(R248)-1)/R240</f>
        <v>6.482027107</v>
      </c>
      <c r="T256" s="39"/>
      <c r="U256" s="6" t="s">
        <v>218</v>
      </c>
      <c r="V256" s="53">
        <f>(ABS(V248)-1)/V240</f>
        <v>7.249003262</v>
      </c>
      <c r="X256" s="39"/>
      <c r="Y256" s="6" t="s">
        <v>218</v>
      </c>
      <c r="Z256" s="53">
        <f>(ABS(Z248)-1)/Z240</f>
        <v>4.288011435</v>
      </c>
      <c r="AB256" s="39"/>
      <c r="AC256" s="6" t="s">
        <v>218</v>
      </c>
      <c r="AD256" s="53">
        <f>(ABS(AD248)-1)/AD240</f>
        <v>4.068415809</v>
      </c>
      <c r="AF256" s="39"/>
      <c r="AG256" s="6" t="s">
        <v>218</v>
      </c>
      <c r="AH256" s="53">
        <f>(ABS(AH248)-1)/AH240</f>
        <v>5.721830986</v>
      </c>
      <c r="AJ256" s="39"/>
    </row>
    <row r="257">
      <c r="A257" s="6" t="s">
        <v>219</v>
      </c>
      <c r="B257" s="53">
        <f>ABS(B242)/ABS(B249)</f>
        <v>1</v>
      </c>
      <c r="C257" s="22">
        <v>1.0</v>
      </c>
      <c r="D257" s="39"/>
      <c r="E257" s="6" t="s">
        <v>219</v>
      </c>
      <c r="F257" s="53">
        <f>ABS(F242)/ABS(F249)</f>
        <v>1.16</v>
      </c>
      <c r="G257" s="53">
        <v>1.16</v>
      </c>
      <c r="H257" s="39"/>
      <c r="I257" s="6" t="s">
        <v>219</v>
      </c>
      <c r="J257" s="53">
        <f>ABS(J242)/ABS(J249)</f>
        <v>1</v>
      </c>
      <c r="K257" s="22">
        <v>1.0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1.086956522</v>
      </c>
      <c r="AB257" s="39"/>
      <c r="AC257" s="6" t="s">
        <v>219</v>
      </c>
      <c r="AD257" s="53">
        <f>ABS(AD242)/ABS(AD249)</f>
        <v>0.8793103448</v>
      </c>
      <c r="AF257" s="39"/>
      <c r="AG257" s="6" t="s">
        <v>219</v>
      </c>
      <c r="AH257" s="53">
        <f>ABS(AH242)/ABS(AH249)</f>
        <v>1.125</v>
      </c>
      <c r="AJ257" s="39"/>
    </row>
    <row r="258">
      <c r="A258" s="6" t="s">
        <v>220</v>
      </c>
      <c r="B258" s="53">
        <f>ABS(B248)/ABS(B249)</f>
        <v>1</v>
      </c>
      <c r="C258" s="22">
        <v>1.0</v>
      </c>
      <c r="D258" s="39"/>
      <c r="E258" s="6" t="s">
        <v>220</v>
      </c>
      <c r="F258" s="53">
        <f>ABS(F248)/ABS(F249)</f>
        <v>1.16</v>
      </c>
      <c r="G258" s="22">
        <v>1.16</v>
      </c>
      <c r="H258" s="39"/>
      <c r="I258" s="6" t="s">
        <v>220</v>
      </c>
      <c r="J258" s="53">
        <f>ABS(J248)/ABS(J249)</f>
        <v>1</v>
      </c>
      <c r="K258" s="22">
        <v>1.0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1.086956522</v>
      </c>
      <c r="AB258" s="39"/>
      <c r="AC258" s="6" t="s">
        <v>220</v>
      </c>
      <c r="AD258" s="53">
        <f>ABS(AD248)/ABS(AD249)</f>
        <v>0.8793103448</v>
      </c>
      <c r="AF258" s="39"/>
      <c r="AG258" s="6" t="s">
        <v>220</v>
      </c>
      <c r="AH258" s="53">
        <f>ABS(AH248)/ABS(AH249)</f>
        <v>1.125</v>
      </c>
      <c r="AJ258" s="39"/>
    </row>
    <row r="259">
      <c r="A259" s="6" t="s">
        <v>221</v>
      </c>
      <c r="B259" s="53">
        <f>B246/MAX(ABS(B244),ABS(B249))</f>
        <v>0</v>
      </c>
      <c r="C259" s="22">
        <v>0.0</v>
      </c>
      <c r="D259" s="39"/>
      <c r="E259" s="6" t="s">
        <v>221</v>
      </c>
      <c r="F259" s="53">
        <f>F246/MAX(ABS(F244),ABS(F249))</f>
        <v>0</v>
      </c>
      <c r="G259" s="22">
        <v>0.0</v>
      </c>
      <c r="H259" s="39"/>
      <c r="I259" s="6" t="s">
        <v>221</v>
      </c>
      <c r="J259" s="53">
        <f>J246/MAX(ABS(J244),ABS(J249))</f>
        <v>0</v>
      </c>
      <c r="K259" s="22">
        <v>0.0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C260" s="22">
        <v>0.0</v>
      </c>
      <c r="D260" s="39"/>
      <c r="E260" s="54" t="s">
        <v>222</v>
      </c>
      <c r="F260" s="53">
        <f>F245/(F244+F246+F245)</f>
        <v>0.16</v>
      </c>
      <c r="G260" s="22">
        <v>0.16</v>
      </c>
      <c r="H260" s="39"/>
      <c r="I260" s="54" t="s">
        <v>222</v>
      </c>
      <c r="J260" s="53">
        <f>J245/(J244+J246+J245)</f>
        <v>0</v>
      </c>
      <c r="K260" s="22">
        <v>0.0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0.08695652174</v>
      </c>
      <c r="AB260" s="39"/>
      <c r="AC260" s="54" t="s">
        <v>222</v>
      </c>
      <c r="AD260" s="53">
        <f>AD245/(AD244+AD246+AD245)</f>
        <v>0.137254902</v>
      </c>
      <c r="AF260" s="39"/>
      <c r="AG260" s="54" t="s">
        <v>222</v>
      </c>
      <c r="AH260" s="53">
        <f>AH245/(AH244+AH246+AH245)</f>
        <v>0.125</v>
      </c>
      <c r="AJ260" s="39"/>
    </row>
    <row r="261">
      <c r="A261" s="54" t="s">
        <v>223</v>
      </c>
      <c r="B261" s="53">
        <f>B246/(B244+B246+B245)</f>
        <v>0</v>
      </c>
      <c r="C261" s="22">
        <v>0.0</v>
      </c>
      <c r="D261" s="39"/>
      <c r="E261" s="54" t="s">
        <v>223</v>
      </c>
      <c r="F261" s="53">
        <f>F246/(F244+F246+F245)</f>
        <v>0</v>
      </c>
      <c r="G261" s="22">
        <v>0.0</v>
      </c>
      <c r="H261" s="39"/>
      <c r="I261" s="54" t="s">
        <v>223</v>
      </c>
      <c r="J261" s="53">
        <f>J246/(J244+J246+J245)</f>
        <v>0</v>
      </c>
      <c r="K261" s="22">
        <v>0.0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C262" s="22">
        <v>0.0</v>
      </c>
      <c r="D262" s="39"/>
      <c r="E262" s="54" t="s">
        <v>224</v>
      </c>
      <c r="F262" s="53">
        <f>(F245+F246)/(F244+F245+F246)</f>
        <v>0.16</v>
      </c>
      <c r="G262" s="22">
        <v>0.16</v>
      </c>
      <c r="H262" s="39"/>
      <c r="I262" s="54" t="s">
        <v>224</v>
      </c>
      <c r="J262" s="53">
        <f>(J245+J246)/(J244+J245+J246)</f>
        <v>0</v>
      </c>
      <c r="K262" s="22">
        <v>0.0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0.08695652174</v>
      </c>
      <c r="AB262" s="39"/>
      <c r="AC262" s="54" t="s">
        <v>224</v>
      </c>
      <c r="AD262" s="53">
        <f>(AD245+AD246)/(AD244+AD245+AD246)</f>
        <v>0.137254902</v>
      </c>
      <c r="AF262" s="39"/>
      <c r="AG262" s="54" t="s">
        <v>224</v>
      </c>
      <c r="AH262" s="53">
        <f>(AH245+AH246)/(AH244+AH245+AH246)</f>
        <v>0.125</v>
      </c>
      <c r="AJ262" s="39"/>
    </row>
    <row r="263">
      <c r="A263" s="54" t="s">
        <v>225</v>
      </c>
      <c r="B263" s="55" t="str">
        <f>ABS(B245)/ABS(B243)</f>
        <v>#DIV/0!</v>
      </c>
      <c r="C263" s="22" t="e">
        <v>#DIV/0!</v>
      </c>
      <c r="D263" s="39"/>
      <c r="E263" s="54" t="s">
        <v>225</v>
      </c>
      <c r="F263" s="55">
        <f>ABS(F245)/ABS(F243)</f>
        <v>1</v>
      </c>
      <c r="G263" s="22">
        <v>1.0</v>
      </c>
      <c r="H263" s="39"/>
      <c r="I263" s="54" t="s">
        <v>225</v>
      </c>
      <c r="J263" s="55" t="str">
        <f>ABS(J245)/ABS(J243)</f>
        <v>#DIV/0!</v>
      </c>
      <c r="K263" s="22" t="e"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>
        <f>ABS(Z245)/ABS(Z243)</f>
        <v>1</v>
      </c>
      <c r="AB263" s="39"/>
      <c r="AC263" s="54" t="s">
        <v>225</v>
      </c>
      <c r="AD263" s="55" t="str">
        <f>ABS(AD245)/ABS(AE243)</f>
        <v>#DIV/0!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C264" s="22" t="e">
        <v>#DIV/0!</v>
      </c>
      <c r="D264" s="39"/>
      <c r="E264" s="54" t="s">
        <v>226</v>
      </c>
      <c r="F264" s="55">
        <f>F245/(F245+F246)</f>
        <v>1</v>
      </c>
      <c r="G264" s="22">
        <v>1.0</v>
      </c>
      <c r="H264" s="39"/>
      <c r="I264" s="54" t="s">
        <v>226</v>
      </c>
      <c r="J264" s="55" t="str">
        <f>J245/(J245+J246)</f>
        <v>#DIV/0!</v>
      </c>
      <c r="K264" s="22" t="e"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>
        <f>Z245/(Z245+Z246)</f>
        <v>1</v>
      </c>
      <c r="AB264" s="39"/>
      <c r="AC264" s="54" t="s">
        <v>226</v>
      </c>
      <c r="AD264" s="55">
        <f>AD245/(AD245+AD246)</f>
        <v>1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C265" s="22">
        <v>1.0</v>
      </c>
      <c r="D265" s="39"/>
      <c r="E265" s="54" t="s">
        <v>227</v>
      </c>
      <c r="F265" s="53">
        <f>F244/(F243+F244+F245+F246)</f>
        <v>0.724137931</v>
      </c>
      <c r="G265" s="22">
        <v>0.7241379310344828</v>
      </c>
      <c r="H265" s="39"/>
      <c r="I265" s="54" t="s">
        <v>227</v>
      </c>
      <c r="J265" s="53">
        <f>J244/(J243+J244+J245+J246)</f>
        <v>1</v>
      </c>
      <c r="K265" s="22">
        <v>1.0</v>
      </c>
      <c r="L265" s="39"/>
      <c r="M265" s="54" t="s">
        <v>227</v>
      </c>
      <c r="N265" s="53">
        <f>N244/(N243+N244+N245+N246)</f>
        <v>1</v>
      </c>
      <c r="O265" s="22">
        <v>1.0</v>
      </c>
      <c r="P265" s="39"/>
      <c r="Q265" s="54" t="s">
        <v>227</v>
      </c>
      <c r="R265" s="53">
        <f>R244/(R243+R244+R245+R246)</f>
        <v>1</v>
      </c>
      <c r="S265" s="22">
        <v>1.0</v>
      </c>
      <c r="T265" s="39"/>
      <c r="U265" s="54" t="s">
        <v>227</v>
      </c>
      <c r="V265" s="53">
        <f>V244/(V243+V244+V245+V246)</f>
        <v>1</v>
      </c>
      <c r="W265" s="22">
        <v>1.0</v>
      </c>
      <c r="X265" s="39"/>
      <c r="Y265" s="54" t="s">
        <v>227</v>
      </c>
      <c r="Z265" s="53">
        <f>Z244/(Z243+Z244+Z245+Z246)</f>
        <v>0.84</v>
      </c>
      <c r="AA265" s="22">
        <v>0.84</v>
      </c>
      <c r="AB265" s="39"/>
      <c r="AC265" s="54" t="s">
        <v>227</v>
      </c>
      <c r="AD265" s="53">
        <f>AD244/(AE243+AD244+AD245+AD246)</f>
        <v>0.862745098</v>
      </c>
      <c r="AE265" s="22">
        <v>0.8627450980392157</v>
      </c>
      <c r="AF265" s="39"/>
      <c r="AG265" s="54" t="s">
        <v>227</v>
      </c>
      <c r="AH265" s="53">
        <f>AH244/(AH243+AH244+AH245+AH246)</f>
        <v>0.7777777778</v>
      </c>
      <c r="AI265" s="22">
        <v>0.7777777777777778</v>
      </c>
      <c r="AJ265" s="39"/>
    </row>
    <row r="266">
      <c r="A266" s="54" t="s">
        <v>228</v>
      </c>
      <c r="B266" s="53">
        <f>(B246+B245+B243)/(B244+B246+B245+B243)</f>
        <v>0</v>
      </c>
      <c r="C266" s="22">
        <v>0.0</v>
      </c>
      <c r="D266" s="39"/>
      <c r="E266" s="54" t="s">
        <v>228</v>
      </c>
      <c r="F266" s="53">
        <f>(F246+F245+F243)/(F244+F246+F245+F243)</f>
        <v>0.275862069</v>
      </c>
      <c r="G266" s="22">
        <v>0.27586206896551724</v>
      </c>
      <c r="H266" s="39"/>
      <c r="I266" s="54" t="s">
        <v>228</v>
      </c>
      <c r="J266" s="53">
        <f>(J246+J245+J243)/(J244+J246+J245+J243)</f>
        <v>0</v>
      </c>
      <c r="K266" s="22">
        <v>0.0</v>
      </c>
      <c r="L266" s="39"/>
      <c r="M266" s="54" t="s">
        <v>228</v>
      </c>
      <c r="N266" s="53">
        <f>(N246+N245+N243)/(N244+N246+N245+N243)</f>
        <v>0</v>
      </c>
      <c r="O266" s="22">
        <v>0.0</v>
      </c>
      <c r="P266" s="39"/>
      <c r="Q266" s="54" t="s">
        <v>228</v>
      </c>
      <c r="R266" s="53">
        <f>(R246+R245+R243)/(R244+R246+R245+R243)</f>
        <v>0</v>
      </c>
      <c r="S266" s="22">
        <v>0.0</v>
      </c>
      <c r="T266" s="39"/>
      <c r="U266" s="54" t="s">
        <v>228</v>
      </c>
      <c r="V266" s="53">
        <f>(V246+V245+V243)/(V244+V246+V245+V243)</f>
        <v>0</v>
      </c>
      <c r="W266" s="22">
        <v>0.0</v>
      </c>
      <c r="X266" s="39"/>
      <c r="Y266" s="54" t="s">
        <v>228</v>
      </c>
      <c r="Z266" s="53">
        <f>(Z246+Z245+Z243)/(Z244+Z246+Z245+Z243)</f>
        <v>0.16</v>
      </c>
      <c r="AA266" s="22">
        <v>0.16</v>
      </c>
      <c r="AB266" s="39"/>
      <c r="AC266" s="54" t="s">
        <v>228</v>
      </c>
      <c r="AD266" s="53">
        <f>(AD246+AD245+AE243)/(AD244+AD246+AD245+AE243)</f>
        <v>0.137254902</v>
      </c>
      <c r="AE266" s="22">
        <v>0.13725490196078433</v>
      </c>
      <c r="AF266" s="39"/>
      <c r="AG266" s="54" t="s">
        <v>228</v>
      </c>
      <c r="AH266" s="53">
        <f>(AH246+AH245+AH243)/(AH244+AH246+AH245+AH243)</f>
        <v>0.2222222222</v>
      </c>
      <c r="AI266" s="22">
        <v>0.2222222222222222</v>
      </c>
      <c r="AJ266" s="39"/>
    </row>
    <row r="267">
      <c r="A267" s="54" t="s">
        <v>229</v>
      </c>
      <c r="B267" s="53">
        <f>(B245+B243)/B244</f>
        <v>0</v>
      </c>
      <c r="C267" s="22">
        <v>0.0</v>
      </c>
      <c r="D267" s="39"/>
      <c r="E267" s="54" t="s">
        <v>229</v>
      </c>
      <c r="F267" s="53">
        <f>(F245+F243)/F244</f>
        <v>0.380952381</v>
      </c>
      <c r="G267" s="22">
        <v>0.38095238095238093</v>
      </c>
      <c r="H267" s="39"/>
      <c r="I267" s="54" t="s">
        <v>229</v>
      </c>
      <c r="J267" s="53">
        <f>(J245+J243)/J244</f>
        <v>0</v>
      </c>
      <c r="K267" s="22">
        <v>0.0</v>
      </c>
      <c r="L267" s="39"/>
      <c r="M267" s="54" t="s">
        <v>229</v>
      </c>
      <c r="N267" s="53">
        <f>(N245+N243)/N244</f>
        <v>0</v>
      </c>
      <c r="O267" s="22">
        <v>0.0</v>
      </c>
      <c r="P267" s="39"/>
      <c r="Q267" s="54" t="s">
        <v>229</v>
      </c>
      <c r="R267" s="53">
        <f>(R245+R243)/R244</f>
        <v>0</v>
      </c>
      <c r="S267" s="22">
        <v>0.0</v>
      </c>
      <c r="T267" s="39"/>
      <c r="U267" s="54" t="s">
        <v>229</v>
      </c>
      <c r="V267" s="53">
        <f>(V245+V243)/V244</f>
        <v>0</v>
      </c>
      <c r="W267" s="22">
        <v>0.0</v>
      </c>
      <c r="X267" s="39"/>
      <c r="Y267" s="54" t="s">
        <v>229</v>
      </c>
      <c r="Z267" s="53">
        <f>(Z245+Z243)/Z244</f>
        <v>0.1904761905</v>
      </c>
      <c r="AA267" s="22">
        <v>0.19047619047619047</v>
      </c>
      <c r="AB267" s="39"/>
      <c r="AC267" s="54" t="s">
        <v>229</v>
      </c>
      <c r="AD267" s="53">
        <f>(AD245+AE243)/AD244</f>
        <v>0.1590909091</v>
      </c>
      <c r="AE267" s="22">
        <v>0.1590909090909091</v>
      </c>
      <c r="AF267" s="39"/>
      <c r="AG267" s="54" t="s">
        <v>229</v>
      </c>
      <c r="AH267" s="53">
        <f>(AH245+AH243)/AH244</f>
        <v>0.2857142857</v>
      </c>
      <c r="AI267" s="22">
        <v>0.2857142857142857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492.4166667</v>
      </c>
      <c r="D269" s="39"/>
      <c r="E269" s="43" t="s">
        <v>197</v>
      </c>
      <c r="F269" s="44">
        <f> AVERAGE(F71:F99)</f>
        <v>600.3333333</v>
      </c>
      <c r="H269" s="39"/>
      <c r="I269" s="43" t="s">
        <v>197</v>
      </c>
      <c r="J269" s="44">
        <f> AVERAGE(J71:J99)</f>
        <v>636.1</v>
      </c>
      <c r="L269" s="39"/>
      <c r="M269" s="43" t="s">
        <v>197</v>
      </c>
      <c r="N269" s="44">
        <f> AVERAGE(N71:N99)</f>
        <v>308.8</v>
      </c>
      <c r="P269" s="39"/>
      <c r="Q269" s="43" t="s">
        <v>197</v>
      </c>
      <c r="R269" s="44">
        <f> AVERAGE(R71:R99)</f>
        <v>343.5714286</v>
      </c>
      <c r="T269" s="39"/>
      <c r="U269" s="43" t="s">
        <v>197</v>
      </c>
      <c r="V269" s="44">
        <f> AVERAGE(V71:V99)</f>
        <v>342.5</v>
      </c>
      <c r="X269" s="39"/>
      <c r="Y269" s="43" t="s">
        <v>197</v>
      </c>
      <c r="Z269" s="44">
        <f> AVERAGE(Z71:Z99)</f>
        <v>432.75</v>
      </c>
      <c r="AB269" s="39"/>
      <c r="AC269" s="43" t="s">
        <v>197</v>
      </c>
      <c r="AD269" s="44">
        <f> AVERAGE(AD71:AD99)</f>
        <v>472.7</v>
      </c>
      <c r="AF269" s="39"/>
      <c r="AG269" s="43" t="s">
        <v>197</v>
      </c>
      <c r="AH269" s="44">
        <f> AVERAGE(AH71:AH99)</f>
        <v>382.8235294</v>
      </c>
      <c r="AJ269" s="39"/>
    </row>
    <row r="270">
      <c r="A270" s="45" t="s">
        <v>198</v>
      </c>
      <c r="B270" s="46">
        <f>STDEV(B71:B99)</f>
        <v>353.5504229</v>
      </c>
      <c r="D270" s="39"/>
      <c r="E270" s="45" t="s">
        <v>198</v>
      </c>
      <c r="F270" s="46">
        <f>STDEV(F71:F99)</f>
        <v>642.6474126</v>
      </c>
      <c r="H270" s="39"/>
      <c r="I270" s="45" t="s">
        <v>198</v>
      </c>
      <c r="J270" s="46">
        <f>STDEV(J71:J99)</f>
        <v>694.4482142</v>
      </c>
      <c r="L270" s="39"/>
      <c r="M270" s="45" t="s">
        <v>198</v>
      </c>
      <c r="N270" s="46">
        <f>STDEV(N71:N99)</f>
        <v>277.9943987</v>
      </c>
      <c r="P270" s="39"/>
      <c r="Q270" s="45" t="s">
        <v>198</v>
      </c>
      <c r="R270" s="46">
        <f>STDEV(R71:R99)</f>
        <v>200.1636693</v>
      </c>
      <c r="T270" s="39"/>
      <c r="U270" s="45" t="s">
        <v>198</v>
      </c>
      <c r="V270" s="46">
        <f>STDEV(V71:V99)</f>
        <v>226.0219217</v>
      </c>
      <c r="X270" s="39"/>
      <c r="Y270" s="45" t="s">
        <v>198</v>
      </c>
      <c r="Z270" s="46">
        <f>STDEV(Z71:Z99)</f>
        <v>313.5083368</v>
      </c>
      <c r="AB270" s="39"/>
      <c r="AC270" s="45" t="s">
        <v>198</v>
      </c>
      <c r="AD270" s="46">
        <f>STDEV(AD71:AD99)</f>
        <v>261.888038</v>
      </c>
      <c r="AF270" s="39"/>
      <c r="AG270" s="45" t="s">
        <v>198</v>
      </c>
      <c r="AH270" s="46">
        <f>STDEV(AH71:AH99)</f>
        <v>341.4577637</v>
      </c>
      <c r="AJ270" s="39"/>
    </row>
    <row r="271">
      <c r="A271" s="47" t="s">
        <v>199</v>
      </c>
      <c r="B271" s="46">
        <f>MEDIAN(B71:B99)</f>
        <v>368.5</v>
      </c>
      <c r="D271" s="39"/>
      <c r="E271" s="47" t="s">
        <v>199</v>
      </c>
      <c r="F271" s="46">
        <f>MEDIAN(F71:F99)</f>
        <v>419.5</v>
      </c>
      <c r="H271" s="39"/>
      <c r="I271" s="47" t="s">
        <v>199</v>
      </c>
      <c r="J271" s="46">
        <f>MEDIAN(J71:J99)</f>
        <v>285.5</v>
      </c>
      <c r="L271" s="39"/>
      <c r="M271" s="47" t="s">
        <v>199</v>
      </c>
      <c r="N271" s="46">
        <f>MEDIAN(N71:N99)</f>
        <v>165</v>
      </c>
      <c r="P271" s="39"/>
      <c r="Q271" s="47" t="s">
        <v>199</v>
      </c>
      <c r="R271" s="46">
        <f>MEDIAN(R71:R99)</f>
        <v>340</v>
      </c>
      <c r="T271" s="39"/>
      <c r="U271" s="47" t="s">
        <v>199</v>
      </c>
      <c r="V271" s="46">
        <f>MEDIAN(V71:V99)</f>
        <v>296.5</v>
      </c>
      <c r="X271" s="39"/>
      <c r="Y271" s="47" t="s">
        <v>199</v>
      </c>
      <c r="Z271" s="46">
        <f>MEDIAN(Z71:Z99)</f>
        <v>402</v>
      </c>
      <c r="AB271" s="39"/>
      <c r="AC271" s="47" t="s">
        <v>199</v>
      </c>
      <c r="AD271" s="46">
        <f>MEDIAN(AD71:AD99)</f>
        <v>361</v>
      </c>
      <c r="AF271" s="39"/>
      <c r="AG271" s="47" t="s">
        <v>199</v>
      </c>
      <c r="AH271" s="46">
        <f>MEDIAN(AH71:AH99)</f>
        <v>231</v>
      </c>
      <c r="AJ271" s="39"/>
    </row>
    <row r="272">
      <c r="A272" s="47" t="s">
        <v>200</v>
      </c>
      <c r="B272" s="46">
        <f>min(B71:B99)</f>
        <v>139</v>
      </c>
      <c r="D272" s="39"/>
      <c r="E272" s="47" t="s">
        <v>200</v>
      </c>
      <c r="F272" s="46">
        <f>min(F71:F99)</f>
        <v>137</v>
      </c>
      <c r="H272" s="39"/>
      <c r="I272" s="47" t="s">
        <v>200</v>
      </c>
      <c r="J272" s="46">
        <f>min(J71:J99)</f>
        <v>178</v>
      </c>
      <c r="L272" s="39"/>
      <c r="M272" s="47" t="s">
        <v>200</v>
      </c>
      <c r="N272" s="46">
        <f>min(N71:N99)</f>
        <v>99</v>
      </c>
      <c r="P272" s="39"/>
      <c r="Q272" s="47" t="s">
        <v>200</v>
      </c>
      <c r="R272" s="46">
        <f>min(R71:R99)</f>
        <v>47</v>
      </c>
      <c r="T272" s="39"/>
      <c r="U272" s="47" t="s">
        <v>200</v>
      </c>
      <c r="V272" s="46">
        <f>min(V71:V99)</f>
        <v>95</v>
      </c>
      <c r="X272" s="39"/>
      <c r="Y272" s="47" t="s">
        <v>200</v>
      </c>
      <c r="Z272" s="46">
        <f>min(Z71:Z99)</f>
        <v>61</v>
      </c>
      <c r="AB272" s="39"/>
      <c r="AC272" s="47" t="s">
        <v>200</v>
      </c>
      <c r="AD272" s="46">
        <f>min(AD71:AD99)</f>
        <v>155</v>
      </c>
      <c r="AF272" s="39"/>
      <c r="AG272" s="47" t="s">
        <v>200</v>
      </c>
      <c r="AH272" s="46">
        <f>min(AH71:AH99)</f>
        <v>117</v>
      </c>
      <c r="AJ272" s="39"/>
    </row>
    <row r="273">
      <c r="A273" s="47" t="s">
        <v>201</v>
      </c>
      <c r="B273" s="46">
        <f>max(B71:B99)</f>
        <v>1466</v>
      </c>
      <c r="D273" s="39"/>
      <c r="E273" s="47" t="s">
        <v>201</v>
      </c>
      <c r="F273" s="46">
        <f>max(F71:F99)</f>
        <v>2556</v>
      </c>
      <c r="H273" s="39"/>
      <c r="I273" s="47" t="s">
        <v>201</v>
      </c>
      <c r="J273" s="46">
        <f>max(J71:J99)</f>
        <v>2183</v>
      </c>
      <c r="L273" s="39"/>
      <c r="M273" s="47" t="s">
        <v>201</v>
      </c>
      <c r="N273" s="46">
        <f>max(N71:N99)</f>
        <v>938</v>
      </c>
      <c r="P273" s="39"/>
      <c r="Q273" s="47" t="s">
        <v>201</v>
      </c>
      <c r="R273" s="46">
        <f>max(R71:R99)</f>
        <v>872</v>
      </c>
      <c r="T273" s="39"/>
      <c r="U273" s="47" t="s">
        <v>201</v>
      </c>
      <c r="V273" s="46">
        <f>max(V71:V99)</f>
        <v>847</v>
      </c>
      <c r="X273" s="39"/>
      <c r="Y273" s="47" t="s">
        <v>201</v>
      </c>
      <c r="Z273" s="46">
        <f>max(Z71:Z99)</f>
        <v>1024</v>
      </c>
      <c r="AB273" s="39"/>
      <c r="AC273" s="47" t="s">
        <v>201</v>
      </c>
      <c r="AD273" s="46">
        <f>max(AD71:AD99)</f>
        <v>970</v>
      </c>
      <c r="AF273" s="39"/>
      <c r="AG273" s="47" t="s">
        <v>201</v>
      </c>
      <c r="AH273" s="46">
        <f>max(AH71:AH99)</f>
        <v>1122</v>
      </c>
      <c r="AJ273" s="39"/>
    </row>
    <row r="274">
      <c r="A274" s="47" t="s">
        <v>202</v>
      </c>
      <c r="B274" s="46">
        <f>sum(B71:B99)/1000</f>
        <v>5.909</v>
      </c>
      <c r="D274" s="39"/>
      <c r="E274" s="47" t="s">
        <v>202</v>
      </c>
      <c r="F274" s="46">
        <f>sum(F71:F99)/1000</f>
        <v>7.204</v>
      </c>
      <c r="H274" s="39"/>
      <c r="I274" s="47" t="s">
        <v>202</v>
      </c>
      <c r="J274" s="46">
        <f>sum(J71:J99)/1000</f>
        <v>6.361</v>
      </c>
      <c r="L274" s="39"/>
      <c r="M274" s="47" t="s">
        <v>202</v>
      </c>
      <c r="N274" s="46">
        <f>sum(N71:N99)/1000</f>
        <v>4.632</v>
      </c>
      <c r="P274" s="39"/>
      <c r="Q274" s="47" t="s">
        <v>202</v>
      </c>
      <c r="R274" s="46">
        <f>sum(R71:R99)/1000</f>
        <v>4.81</v>
      </c>
      <c r="T274" s="39"/>
      <c r="U274" s="47" t="s">
        <v>202</v>
      </c>
      <c r="V274" s="46">
        <f>sum(V71:V99)/1000</f>
        <v>4.11</v>
      </c>
      <c r="X274" s="39"/>
      <c r="Y274" s="47" t="s">
        <v>202</v>
      </c>
      <c r="Z274" s="46">
        <f>sum(Z71:Z99)/1000</f>
        <v>5.193</v>
      </c>
      <c r="AB274" s="39"/>
      <c r="AC274" s="47" t="s">
        <v>202</v>
      </c>
      <c r="AD274" s="46">
        <f>sum(AD71:AD99)/1000</f>
        <v>4.727</v>
      </c>
      <c r="AF274" s="39"/>
      <c r="AG274" s="47" t="s">
        <v>202</v>
      </c>
      <c r="AH274" s="46">
        <f>sum(AH71:AH99)/1000</f>
        <v>6.508</v>
      </c>
      <c r="AJ274" s="39"/>
    </row>
    <row r="275">
      <c r="A275" s="47" t="s">
        <v>203</v>
      </c>
      <c r="B275" s="46">
        <f>COUNTA(B71:B99)+1</f>
        <v>13</v>
      </c>
      <c r="D275" s="39"/>
      <c r="E275" s="47" t="s">
        <v>203</v>
      </c>
      <c r="F275" s="46">
        <f>COUNTA(F71:F99)+1</f>
        <v>13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16</v>
      </c>
      <c r="P275" s="39"/>
      <c r="Q275" s="47" t="s">
        <v>203</v>
      </c>
      <c r="R275" s="46">
        <f>COUNTA(R71:R99)+1</f>
        <v>15</v>
      </c>
      <c r="T275" s="39"/>
      <c r="U275" s="47" t="s">
        <v>203</v>
      </c>
      <c r="V275" s="46">
        <f>COUNTA(V71:V99)+1</f>
        <v>13</v>
      </c>
      <c r="X275" s="39"/>
      <c r="Y275" s="47" t="s">
        <v>203</v>
      </c>
      <c r="Z275" s="46">
        <f>COUNTA(Z71:Z99)+1</f>
        <v>13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COUNTA(AH71:AH99)+1</f>
        <v>18</v>
      </c>
      <c r="AJ275" s="39"/>
    </row>
    <row r="276">
      <c r="A276" s="47" t="s">
        <v>204</v>
      </c>
      <c r="B276" s="49">
        <f>B278+B277+B279+B280</f>
        <v>13</v>
      </c>
      <c r="D276" s="39"/>
      <c r="E276" s="47" t="s">
        <v>204</v>
      </c>
      <c r="F276" s="49">
        <f>F278+F277+F279+F280</f>
        <v>13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16</v>
      </c>
      <c r="P276" s="39"/>
      <c r="Q276" s="47" t="s">
        <v>204</v>
      </c>
      <c r="R276" s="49">
        <f>R278+R277+R279+R280</f>
        <v>15</v>
      </c>
      <c r="T276" s="39"/>
      <c r="U276" s="47" t="s">
        <v>204</v>
      </c>
      <c r="V276" s="49">
        <f>V278+V277+V279+V280</f>
        <v>13</v>
      </c>
      <c r="X276" s="39"/>
      <c r="Y276" s="47" t="s">
        <v>204</v>
      </c>
      <c r="Z276" s="49">
        <f>Z278+Z277+Z279+Z280</f>
        <v>13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18</v>
      </c>
      <c r="AJ276" s="39"/>
    </row>
    <row r="277">
      <c r="A277" s="47" t="s">
        <v>205</v>
      </c>
      <c r="B277" s="50">
        <f>(B275-11)/2</f>
        <v>1</v>
      </c>
      <c r="C277" s="42"/>
      <c r="D277" s="42"/>
      <c r="E277" s="47" t="s">
        <v>205</v>
      </c>
      <c r="F277" s="50">
        <f>(F275-11)/2</f>
        <v>1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(N275-12)/2</f>
        <v>2</v>
      </c>
      <c r="O277" s="42"/>
      <c r="P277" s="42"/>
      <c r="Q277" s="47" t="s">
        <v>205</v>
      </c>
      <c r="R277" s="50">
        <f>(R275-11)/2</f>
        <v>2</v>
      </c>
      <c r="S277" s="42"/>
      <c r="T277" s="42"/>
      <c r="U277" s="47" t="s">
        <v>205</v>
      </c>
      <c r="V277" s="50">
        <f>(V275-11)/2</f>
        <v>1</v>
      </c>
      <c r="W277" s="42"/>
      <c r="X277" s="42"/>
      <c r="Y277" s="47" t="s">
        <v>205</v>
      </c>
      <c r="Z277" s="50">
        <f>(Z275-11)/2</f>
        <v>1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(AH275-12)/2</f>
        <v>3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12.0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12.0</v>
      </c>
      <c r="AJ278" s="39"/>
    </row>
    <row r="279">
      <c r="A279" s="43" t="s">
        <v>207</v>
      </c>
      <c r="B279" s="53">
        <f>B277</f>
        <v>1</v>
      </c>
      <c r="D279" s="39"/>
      <c r="E279" s="43" t="s">
        <v>207</v>
      </c>
      <c r="F279" s="53">
        <f>F277</f>
        <v>1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2</v>
      </c>
      <c r="P279" s="39"/>
      <c r="Q279" s="43" t="s">
        <v>207</v>
      </c>
      <c r="R279" s="53">
        <f>R277</f>
        <v>2</v>
      </c>
      <c r="T279" s="39"/>
      <c r="U279" s="43" t="s">
        <v>207</v>
      </c>
      <c r="V279" s="53">
        <f>V277</f>
        <v>1</v>
      </c>
      <c r="X279" s="39"/>
      <c r="Y279" s="43" t="s">
        <v>207</v>
      </c>
      <c r="Z279" s="53">
        <f>Z277</f>
        <v>1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3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3.0</v>
      </c>
      <c r="AJ281" s="39"/>
    </row>
    <row r="282">
      <c r="A282" s="43" t="s">
        <v>210</v>
      </c>
      <c r="B282" s="53">
        <f>B276+B281</f>
        <v>14</v>
      </c>
      <c r="D282" s="39"/>
      <c r="E282" s="43" t="s">
        <v>210</v>
      </c>
      <c r="F282" s="53">
        <f>F276+F281</f>
        <v>14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17</v>
      </c>
      <c r="P282" s="39"/>
      <c r="Q282" s="43" t="s">
        <v>210</v>
      </c>
      <c r="R282" s="53">
        <f>R276+R281</f>
        <v>16</v>
      </c>
      <c r="T282" s="39"/>
      <c r="U282" s="43" t="s">
        <v>210</v>
      </c>
      <c r="V282" s="53">
        <f>V276+V281</f>
        <v>14</v>
      </c>
      <c r="X282" s="39"/>
      <c r="Y282" s="43" t="s">
        <v>210</v>
      </c>
      <c r="Z282" s="53">
        <f>Z276+Z281</f>
        <v>14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21</v>
      </c>
      <c r="AJ282" s="39"/>
    </row>
    <row r="283">
      <c r="A283" s="43" t="s">
        <v>211</v>
      </c>
      <c r="B283" s="53">
        <f>B275-B277</f>
        <v>12</v>
      </c>
      <c r="D283" s="39"/>
      <c r="E283" s="43" t="s">
        <v>211</v>
      </c>
      <c r="F283" s="53">
        <f>F275-F277</f>
        <v>12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14</v>
      </c>
      <c r="P283" s="39"/>
      <c r="Q283" s="43" t="s">
        <v>211</v>
      </c>
      <c r="R283" s="53">
        <f>R275-R277</f>
        <v>13</v>
      </c>
      <c r="T283" s="39"/>
      <c r="U283" s="43" t="s">
        <v>211</v>
      </c>
      <c r="V283" s="53">
        <f>V275-V277</f>
        <v>12</v>
      </c>
      <c r="X283" s="39"/>
      <c r="Y283" s="43" t="s">
        <v>211</v>
      </c>
      <c r="Z283" s="53">
        <f>Z275-Z277</f>
        <v>12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15</v>
      </c>
      <c r="AJ283" s="39"/>
    </row>
    <row r="284">
      <c r="A284" s="54" t="s">
        <v>212</v>
      </c>
      <c r="B284" s="53">
        <f>((ABS(B283)-1)/B274)*1/5</f>
        <v>0.3723134202</v>
      </c>
      <c r="D284" s="39"/>
      <c r="E284" s="54" t="s">
        <v>212</v>
      </c>
      <c r="F284" s="53">
        <f>((ABS(F283)-1)/F274)*1/5</f>
        <v>0.3053858967</v>
      </c>
      <c r="H284" s="39"/>
      <c r="I284" s="54" t="s">
        <v>212</v>
      </c>
      <c r="J284" s="53">
        <f>((ABS(J283)-1)/J274)*1/5</f>
        <v>0.3144159723</v>
      </c>
      <c r="L284" s="39"/>
      <c r="M284" s="54" t="s">
        <v>212</v>
      </c>
      <c r="N284" s="53">
        <f>((ABS(N283)-1)/N274)*1/5</f>
        <v>0.5613126079</v>
      </c>
      <c r="P284" s="39"/>
      <c r="Q284" s="54" t="s">
        <v>212</v>
      </c>
      <c r="R284" s="53">
        <f>((ABS(R283)-1)/R274)*1/5</f>
        <v>0.498960499</v>
      </c>
      <c r="T284" s="39"/>
      <c r="U284" s="54" t="s">
        <v>212</v>
      </c>
      <c r="V284" s="53">
        <f>((ABS(V283)-1)/V274)*1/5</f>
        <v>0.5352798054</v>
      </c>
      <c r="X284" s="39"/>
      <c r="Y284" s="54" t="s">
        <v>212</v>
      </c>
      <c r="Z284" s="53">
        <f>((ABS(Z283)-1)/Z274)*1/5</f>
        <v>0.4236472174</v>
      </c>
      <c r="AB284" s="39"/>
      <c r="AC284" s="54" t="s">
        <v>212</v>
      </c>
      <c r="AD284" s="53">
        <f>((ABS(AD283)-1)/AD274)*1/5</f>
        <v>0.4231013328</v>
      </c>
      <c r="AF284" s="39"/>
      <c r="AG284" s="54" t="s">
        <v>212</v>
      </c>
      <c r="AH284" s="53">
        <f>((ABS(AH283)-1)/AH274)*1/5</f>
        <v>0.430239705</v>
      </c>
      <c r="AJ284" s="39"/>
    </row>
    <row r="285">
      <c r="A285" s="54" t="s">
        <v>213</v>
      </c>
      <c r="B285" s="53">
        <f>((ABS(B283)-1)/B274)*1/5*60</f>
        <v>22.33880521</v>
      </c>
      <c r="D285" s="39"/>
      <c r="E285" s="54" t="s">
        <v>213</v>
      </c>
      <c r="F285" s="53">
        <f>((ABS(F283)-1)/F274)*1/5*60</f>
        <v>18.3231538</v>
      </c>
      <c r="H285" s="39"/>
      <c r="I285" s="54" t="s">
        <v>213</v>
      </c>
      <c r="J285" s="53">
        <f>((ABS(J283)-1)/J274)*1/5*60</f>
        <v>18.86495834</v>
      </c>
      <c r="L285" s="39"/>
      <c r="M285" s="54" t="s">
        <v>213</v>
      </c>
      <c r="N285" s="53">
        <f>((ABS(N283)-1)/N274)*1/5*60</f>
        <v>33.67875648</v>
      </c>
      <c r="P285" s="39"/>
      <c r="Q285" s="54" t="s">
        <v>213</v>
      </c>
      <c r="R285" s="53">
        <f>((ABS(R283)-1)/R274)*1/5*60</f>
        <v>29.93762994</v>
      </c>
      <c r="T285" s="39"/>
      <c r="U285" s="54" t="s">
        <v>213</v>
      </c>
      <c r="V285" s="53">
        <f>((ABS(V283)-1)/V274)*1/5*60</f>
        <v>32.11678832</v>
      </c>
      <c r="X285" s="39"/>
      <c r="Y285" s="54" t="s">
        <v>213</v>
      </c>
      <c r="Z285" s="53">
        <f>((ABS(Z283)-1)/Z274)*1/5*60</f>
        <v>25.41883304</v>
      </c>
      <c r="AB285" s="39"/>
      <c r="AC285" s="54" t="s">
        <v>213</v>
      </c>
      <c r="AD285" s="53">
        <f>((ABS(AD283)-1)/AD274)*1/5*60</f>
        <v>25.38607997</v>
      </c>
      <c r="AF285" s="39"/>
      <c r="AG285" s="54" t="s">
        <v>213</v>
      </c>
      <c r="AH285" s="53">
        <f>((ABS(AH283)-1)/AH274)*1/5*60</f>
        <v>25.8143823</v>
      </c>
      <c r="AJ285" s="39"/>
    </row>
    <row r="286">
      <c r="A286" s="54" t="s">
        <v>214</v>
      </c>
      <c r="B286" s="53">
        <f>B284*(1-B295)</f>
        <v>0.3723134202</v>
      </c>
      <c r="D286" s="39"/>
      <c r="E286" s="54" t="s">
        <v>214</v>
      </c>
      <c r="F286" s="53">
        <f>F284*(1-F295)</f>
        <v>0.3053858967</v>
      </c>
      <c r="H286" s="39"/>
      <c r="I286" s="54" t="s">
        <v>214</v>
      </c>
      <c r="J286" s="53">
        <f>J284*(1-J295)</f>
        <v>0.3144159723</v>
      </c>
      <c r="L286" s="39"/>
      <c r="M286" s="54" t="s">
        <v>214</v>
      </c>
      <c r="N286" s="53">
        <f>N284*(1-N295)</f>
        <v>0.5613126079</v>
      </c>
      <c r="P286" s="39"/>
      <c r="Q286" s="54" t="s">
        <v>214</v>
      </c>
      <c r="R286" s="53">
        <f>R284*(1-R295)</f>
        <v>0.498960499</v>
      </c>
      <c r="T286" s="39"/>
      <c r="U286" s="54" t="s">
        <v>214</v>
      </c>
      <c r="V286" s="53">
        <f>V284*(1-V295)</f>
        <v>0.5352798054</v>
      </c>
      <c r="X286" s="39"/>
      <c r="Y286" s="54" t="s">
        <v>214</v>
      </c>
      <c r="Z286" s="53">
        <f>Z284*(1-Z295)</f>
        <v>0.4236472174</v>
      </c>
      <c r="AB286" s="39"/>
      <c r="AC286" s="54" t="s">
        <v>214</v>
      </c>
      <c r="AD286" s="53">
        <f>AD284*(1-AD295)</f>
        <v>0.4231013328</v>
      </c>
      <c r="AF286" s="39"/>
      <c r="AG286" s="54" t="s">
        <v>214</v>
      </c>
      <c r="AH286" s="53">
        <f>AH284*(1-AH295)</f>
        <v>0.430239705</v>
      </c>
      <c r="AJ286" s="39"/>
    </row>
    <row r="287">
      <c r="A287" s="54" t="s">
        <v>215</v>
      </c>
      <c r="B287" s="53">
        <f>B285*(1-B295)</f>
        <v>22.33880521</v>
      </c>
      <c r="D287" s="39"/>
      <c r="E287" s="54" t="s">
        <v>215</v>
      </c>
      <c r="F287" s="53">
        <f>F285*(1-F295)</f>
        <v>18.3231538</v>
      </c>
      <c r="H287" s="39"/>
      <c r="I287" s="54" t="s">
        <v>215</v>
      </c>
      <c r="J287" s="53">
        <f>J285*(1-J295)</f>
        <v>18.86495834</v>
      </c>
      <c r="L287" s="39"/>
      <c r="M287" s="54" t="s">
        <v>215</v>
      </c>
      <c r="N287" s="53">
        <f>N285*(1-N295)</f>
        <v>33.67875648</v>
      </c>
      <c r="P287" s="39"/>
      <c r="Q287" s="54" t="s">
        <v>215</v>
      </c>
      <c r="R287" s="53">
        <f>R285*(1-R295)</f>
        <v>29.93762994</v>
      </c>
      <c r="T287" s="39"/>
      <c r="U287" s="54" t="s">
        <v>215</v>
      </c>
      <c r="V287" s="53">
        <f>V285*(1-V295)</f>
        <v>32.11678832</v>
      </c>
      <c r="X287" s="39"/>
      <c r="Y287" s="54" t="s">
        <v>215</v>
      </c>
      <c r="Z287" s="53">
        <f>Z285*(1-Z295)</f>
        <v>25.41883304</v>
      </c>
      <c r="AB287" s="39"/>
      <c r="AC287" s="54" t="s">
        <v>215</v>
      </c>
      <c r="AD287" s="53">
        <f>AD285*(1-AD295)</f>
        <v>25.38607997</v>
      </c>
      <c r="AF287" s="39"/>
      <c r="AG287" s="54" t="s">
        <v>215</v>
      </c>
      <c r="AH287" s="53">
        <f>AH285*(1-AH295)</f>
        <v>25.8143823</v>
      </c>
      <c r="AJ287" s="39"/>
    </row>
    <row r="288">
      <c r="A288" s="54" t="s">
        <v>216</v>
      </c>
      <c r="B288" s="53">
        <f>(ABS(B283)-1)/B274</f>
        <v>1.861567101</v>
      </c>
      <c r="D288" s="39"/>
      <c r="E288" s="54" t="s">
        <v>216</v>
      </c>
      <c r="F288" s="53">
        <f>(ABS(F283)-1)/F274</f>
        <v>1.526929484</v>
      </c>
      <c r="H288" s="39"/>
      <c r="I288" s="54" t="s">
        <v>216</v>
      </c>
      <c r="J288" s="53">
        <f>(ABS(J283)-1)/J274</f>
        <v>1.572079862</v>
      </c>
      <c r="L288" s="39"/>
      <c r="M288" s="54" t="s">
        <v>216</v>
      </c>
      <c r="N288" s="53">
        <f>(ABS(N283)-1)/N274</f>
        <v>2.80656304</v>
      </c>
      <c r="P288" s="39"/>
      <c r="Q288" s="54" t="s">
        <v>216</v>
      </c>
      <c r="R288" s="53">
        <f>(ABS(R283)-1)/R274</f>
        <v>2.494802495</v>
      </c>
      <c r="T288" s="39"/>
      <c r="U288" s="54" t="s">
        <v>216</v>
      </c>
      <c r="V288" s="53">
        <f>(ABS(V283)-1)/V274</f>
        <v>2.676399027</v>
      </c>
      <c r="X288" s="39"/>
      <c r="Y288" s="54" t="s">
        <v>216</v>
      </c>
      <c r="Z288" s="53">
        <f>(ABS(Z283)-1)/Z274</f>
        <v>2.118236087</v>
      </c>
      <c r="AB288" s="39"/>
      <c r="AC288" s="54" t="s">
        <v>216</v>
      </c>
      <c r="AD288" s="53">
        <f>(ABS(AD283)-1)/AD274</f>
        <v>2.115506664</v>
      </c>
      <c r="AF288" s="39"/>
      <c r="AG288" s="54" t="s">
        <v>216</v>
      </c>
      <c r="AH288" s="53">
        <f>(ABS(AH283)-1)/AH274</f>
        <v>2.151198525</v>
      </c>
      <c r="AJ288" s="39"/>
    </row>
    <row r="289">
      <c r="A289" s="54" t="s">
        <v>217</v>
      </c>
      <c r="B289" s="53">
        <f>(ABS(B276)-1)/B274</f>
        <v>2.030800474</v>
      </c>
      <c r="D289" s="39"/>
      <c r="E289" s="54" t="s">
        <v>217</v>
      </c>
      <c r="F289" s="53">
        <f>(ABS(F276)-1)/F274</f>
        <v>1.665741255</v>
      </c>
      <c r="H289" s="39"/>
      <c r="I289" s="54" t="s">
        <v>217</v>
      </c>
      <c r="J289" s="53">
        <f>(ABS(J276)-1)/J274</f>
        <v>1.572079862</v>
      </c>
      <c r="L289" s="39"/>
      <c r="M289" s="54" t="s">
        <v>217</v>
      </c>
      <c r="N289" s="53">
        <f>(ABS(N276)-1)/N274</f>
        <v>3.238341969</v>
      </c>
      <c r="P289" s="39"/>
      <c r="Q289" s="54" t="s">
        <v>217</v>
      </c>
      <c r="R289" s="53">
        <f>(ABS(R276)-1)/R274</f>
        <v>2.910602911</v>
      </c>
      <c r="T289" s="39"/>
      <c r="U289" s="54" t="s">
        <v>217</v>
      </c>
      <c r="V289" s="53">
        <f>(ABS(V276)-1)/V274</f>
        <v>2.919708029</v>
      </c>
      <c r="X289" s="39"/>
      <c r="Y289" s="54" t="s">
        <v>217</v>
      </c>
      <c r="Z289" s="53">
        <f>(ABS(Z276)-1)/Z274</f>
        <v>2.310803004</v>
      </c>
      <c r="AB289" s="39"/>
      <c r="AC289" s="54" t="s">
        <v>217</v>
      </c>
      <c r="AD289" s="53">
        <f>(ABS(AD276)-1)/AD274</f>
        <v>2.115506664</v>
      </c>
      <c r="AF289" s="39"/>
      <c r="AG289" s="54" t="s">
        <v>217</v>
      </c>
      <c r="AH289" s="53">
        <f>(ABS(AH276)-1)/AH274</f>
        <v>2.612169637</v>
      </c>
      <c r="AJ289" s="39"/>
    </row>
    <row r="290">
      <c r="A290" s="6" t="s">
        <v>218</v>
      </c>
      <c r="B290" s="53">
        <f>(ABS(B282)-1)/B274</f>
        <v>2.200033847</v>
      </c>
      <c r="D290" s="39"/>
      <c r="E290" s="6" t="s">
        <v>218</v>
      </c>
      <c r="F290" s="53">
        <f>(ABS(F282)-1)/F274</f>
        <v>1.804553026</v>
      </c>
      <c r="H290" s="39"/>
      <c r="I290" s="6" t="s">
        <v>218</v>
      </c>
      <c r="J290" s="53">
        <f>(ABS(J282)-1)/J274</f>
        <v>1.729287848</v>
      </c>
      <c r="L290" s="39"/>
      <c r="M290" s="6" t="s">
        <v>218</v>
      </c>
      <c r="N290" s="53">
        <f>(ABS(N282)-1)/N274</f>
        <v>3.454231434</v>
      </c>
      <c r="P290" s="39"/>
      <c r="Q290" s="6" t="s">
        <v>218</v>
      </c>
      <c r="R290" s="53">
        <f>(ABS(R282)-1)/R274</f>
        <v>3.118503119</v>
      </c>
      <c r="T290" s="39"/>
      <c r="U290" s="6" t="s">
        <v>218</v>
      </c>
      <c r="V290" s="53">
        <f>(ABS(V282)-1)/V274</f>
        <v>3.163017032</v>
      </c>
      <c r="X290" s="39"/>
      <c r="Y290" s="6" t="s">
        <v>218</v>
      </c>
      <c r="Z290" s="53">
        <f>(ABS(Z282)-1)/Z274</f>
        <v>2.503369921</v>
      </c>
      <c r="AB290" s="39"/>
      <c r="AC290" s="6" t="s">
        <v>218</v>
      </c>
      <c r="AD290" s="53">
        <f>(ABS(AD282)-1)/AD274</f>
        <v>2.32705733</v>
      </c>
      <c r="AF290" s="39"/>
      <c r="AG290" s="6" t="s">
        <v>218</v>
      </c>
      <c r="AH290" s="53">
        <f>(ABS(AH282)-1)/AH274</f>
        <v>3.07314075</v>
      </c>
      <c r="AJ290" s="39"/>
    </row>
    <row r="291">
      <c r="A291" s="6" t="s">
        <v>219</v>
      </c>
      <c r="B291" s="53">
        <f>ABS(B276)/ABS(B283)</f>
        <v>1.083333333</v>
      </c>
      <c r="D291" s="39"/>
      <c r="E291" s="6" t="s">
        <v>219</v>
      </c>
      <c r="F291" s="53">
        <f>ABS(F276)/ABS(F283)</f>
        <v>1.083333333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1.142857143</v>
      </c>
      <c r="P291" s="39"/>
      <c r="Q291" s="6" t="s">
        <v>219</v>
      </c>
      <c r="R291" s="53">
        <f>ABS(R276)/ABS(R283)</f>
        <v>1.153846154</v>
      </c>
      <c r="T291" s="39"/>
      <c r="U291" s="6" t="s">
        <v>219</v>
      </c>
      <c r="V291" s="53">
        <f>ABS(V276)/ABS(V283)</f>
        <v>1.083333333</v>
      </c>
      <c r="X291" s="39"/>
      <c r="Y291" s="6" t="s">
        <v>219</v>
      </c>
      <c r="Z291" s="53">
        <f>ABS(Z276)/ABS(Z283)</f>
        <v>1.083333333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1.2</v>
      </c>
      <c r="AJ291" s="39"/>
    </row>
    <row r="292">
      <c r="A292" s="6" t="s">
        <v>220</v>
      </c>
      <c r="B292" s="53">
        <f>ABS(B282)/ABS(B283)</f>
        <v>1.166666667</v>
      </c>
      <c r="D292" s="39"/>
      <c r="E292" s="6" t="s">
        <v>220</v>
      </c>
      <c r="F292" s="53">
        <f>ABS(F282)/ABS(F283)</f>
        <v>1.166666667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1.214285714</v>
      </c>
      <c r="P292" s="39"/>
      <c r="Q292" s="6" t="s">
        <v>220</v>
      </c>
      <c r="R292" s="53">
        <f>ABS(R282)/ABS(R283)</f>
        <v>1.230769231</v>
      </c>
      <c r="T292" s="39"/>
      <c r="U292" s="6" t="s">
        <v>220</v>
      </c>
      <c r="V292" s="53">
        <f>ABS(V282)/ABS(V283)</f>
        <v>1.166666667</v>
      </c>
      <c r="X292" s="39"/>
      <c r="Y292" s="6" t="s">
        <v>220</v>
      </c>
      <c r="Z292" s="53">
        <f>ABS(Z282)/ABS(Z283)</f>
        <v>1.166666667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1.4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0.08333333333</v>
      </c>
      <c r="D294" s="39"/>
      <c r="E294" s="54" t="s">
        <v>222</v>
      </c>
      <c r="F294" s="53">
        <f>F279/(F278+F280+F279)</f>
        <v>0.08333333333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0.1428571429</v>
      </c>
      <c r="P294" s="39"/>
      <c r="Q294" s="54" t="s">
        <v>222</v>
      </c>
      <c r="R294" s="53">
        <f>R279/(R278+R280+R279)</f>
        <v>0.1538461538</v>
      </c>
      <c r="T294" s="39"/>
      <c r="U294" s="54" t="s">
        <v>222</v>
      </c>
      <c r="V294" s="53">
        <f>V279/(V278+V280+V279)</f>
        <v>0.08333333333</v>
      </c>
      <c r="X294" s="39"/>
      <c r="Y294" s="54" t="s">
        <v>222</v>
      </c>
      <c r="Z294" s="53">
        <f>Z279/(Z278+Z280+Z279)</f>
        <v>0.08333333333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0.2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0.08333333333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0.1428571429</v>
      </c>
      <c r="P296" s="39"/>
      <c r="Q296" s="54" t="s">
        <v>224</v>
      </c>
      <c r="R296" s="53">
        <f>(R279+R280)/(R278+R279+R280)</f>
        <v>0.1538461538</v>
      </c>
      <c r="T296" s="39"/>
      <c r="U296" s="54" t="s">
        <v>224</v>
      </c>
      <c r="V296" s="53">
        <f>(V279+V280)/(V278+V279+V280)</f>
        <v>0.08333333333</v>
      </c>
      <c r="X296" s="39"/>
      <c r="Y296" s="54" t="s">
        <v>224</v>
      </c>
      <c r="Z296" s="53">
        <f>(Z279+Z280)/(Z278+Z279+Z280)</f>
        <v>0.08333333333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0.2</v>
      </c>
      <c r="AJ296" s="39"/>
    </row>
    <row r="297">
      <c r="A297" s="54" t="s">
        <v>225</v>
      </c>
      <c r="B297" s="55">
        <f>ABS(B279)/ABS(B277)</f>
        <v>1</v>
      </c>
      <c r="D297" s="39"/>
      <c r="E297" s="54" t="s">
        <v>225</v>
      </c>
      <c r="F297" s="55">
        <f>ABS(F279)/ABS(F277)</f>
        <v>1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>
        <f>ABS(N279)/ABS(N277)</f>
        <v>1</v>
      </c>
      <c r="P297" s="39"/>
      <c r="Q297" s="54" t="s">
        <v>225</v>
      </c>
      <c r="R297" s="55">
        <f>ABS(R279)/ABS(R277)</f>
        <v>1</v>
      </c>
      <c r="T297" s="39"/>
      <c r="U297" s="54" t="s">
        <v>225</v>
      </c>
      <c r="V297" s="55">
        <f>ABS(V279)/ABS(V277)</f>
        <v>1</v>
      </c>
      <c r="X297" s="39"/>
      <c r="Y297" s="54" t="s">
        <v>225</v>
      </c>
      <c r="Z297" s="55">
        <f>ABS(Z279)/ABS(Z277)</f>
        <v>1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>
        <f>ABS(AH279)/ABS(AH277)</f>
        <v>1</v>
      </c>
      <c r="AJ297" s="39"/>
    </row>
    <row r="298">
      <c r="A298" s="54" t="s">
        <v>226</v>
      </c>
      <c r="B298" s="55">
        <f>B279/(B279+B280)</f>
        <v>1</v>
      </c>
      <c r="D298" s="39"/>
      <c r="E298" s="54" t="s">
        <v>226</v>
      </c>
      <c r="F298" s="55">
        <f>F279/(F279+F280)</f>
        <v>1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>
        <f>N279/(N279+N280)</f>
        <v>1</v>
      </c>
      <c r="P298" s="39"/>
      <c r="Q298" s="54" t="s">
        <v>226</v>
      </c>
      <c r="R298" s="55">
        <f>R279/(R279+R280)</f>
        <v>1</v>
      </c>
      <c r="T298" s="39"/>
      <c r="U298" s="54" t="s">
        <v>226</v>
      </c>
      <c r="V298" s="55">
        <f>V279/(V279+V280)</f>
        <v>1</v>
      </c>
      <c r="X298" s="39"/>
      <c r="Y298" s="54" t="s">
        <v>226</v>
      </c>
      <c r="Z298" s="55">
        <f>Z279/(Z279+Z280)</f>
        <v>1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>
        <f>AH279/(AH279+AH280)</f>
        <v>1</v>
      </c>
      <c r="AJ298" s="39"/>
    </row>
    <row r="299">
      <c r="A299" s="54" t="s">
        <v>227</v>
      </c>
      <c r="B299" s="53">
        <f>B278/(B277+B278+B279+B280)</f>
        <v>0.8461538462</v>
      </c>
      <c r="D299" s="39"/>
      <c r="E299" s="54" t="s">
        <v>227</v>
      </c>
      <c r="F299" s="53">
        <f>F278/(F277+F278+F279+F280)</f>
        <v>0.8461538462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0.75</v>
      </c>
      <c r="P299" s="39"/>
      <c r="Q299" s="54" t="s">
        <v>227</v>
      </c>
      <c r="R299" s="53">
        <f>R278/(R277+R278+R279+R280)</f>
        <v>0.7333333333</v>
      </c>
      <c r="T299" s="39"/>
      <c r="U299" s="54" t="s">
        <v>227</v>
      </c>
      <c r="V299" s="53">
        <f>V278/(V277+V278+V279+V280)</f>
        <v>0.8461538462</v>
      </c>
      <c r="X299" s="39"/>
      <c r="Y299" s="54" t="s">
        <v>227</v>
      </c>
      <c r="Z299" s="53">
        <f>Z278/(Z277+Z278+Z279+Z280)</f>
        <v>0.8461538462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0.6666666667</v>
      </c>
      <c r="AJ299" s="39"/>
    </row>
    <row r="300">
      <c r="A300" s="54" t="s">
        <v>228</v>
      </c>
      <c r="B300" s="53">
        <f>(B280+B279+B277)/(B278+B280+B279+B277)</f>
        <v>0.1538461538</v>
      </c>
      <c r="D300" s="39"/>
      <c r="E300" s="54" t="s">
        <v>228</v>
      </c>
      <c r="F300" s="53">
        <f>(F280+F279+F277)/(F278+F280+F279+F277)</f>
        <v>0.1538461538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0.25</v>
      </c>
      <c r="P300" s="39"/>
      <c r="Q300" s="54" t="s">
        <v>228</v>
      </c>
      <c r="R300" s="53">
        <f>(R280+R279+R277)/(R278+R280+R279+R277)</f>
        <v>0.2666666667</v>
      </c>
      <c r="T300" s="39"/>
      <c r="U300" s="54" t="s">
        <v>228</v>
      </c>
      <c r="V300" s="53">
        <f>(V280+V279+V277)/(V278+V280+V279+V277)</f>
        <v>0.1538461538</v>
      </c>
      <c r="X300" s="39"/>
      <c r="Y300" s="54" t="s">
        <v>228</v>
      </c>
      <c r="Z300" s="53">
        <f>(Z280+Z279+Z277)/(Z278+Z280+Z279+Z277)</f>
        <v>0.1538461538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0.3333333333</v>
      </c>
      <c r="AJ300" s="39"/>
    </row>
    <row r="301">
      <c r="A301" s="54" t="s">
        <v>229</v>
      </c>
      <c r="B301" s="53">
        <f>(B279+B277)/B278</f>
        <v>0.1818181818</v>
      </c>
      <c r="D301" s="39"/>
      <c r="E301" s="54" t="s">
        <v>229</v>
      </c>
      <c r="F301" s="53">
        <f>(F279+F277)/F278</f>
        <v>0.1818181818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0.3333333333</v>
      </c>
      <c r="P301" s="39"/>
      <c r="Q301" s="54" t="s">
        <v>229</v>
      </c>
      <c r="R301" s="53">
        <f>(R279+R277)/R278</f>
        <v>0.3636363636</v>
      </c>
      <c r="T301" s="39"/>
      <c r="U301" s="54" t="s">
        <v>229</v>
      </c>
      <c r="V301" s="53">
        <f>(V279+V277)/V278</f>
        <v>0.1818181818</v>
      </c>
      <c r="X301" s="39"/>
      <c r="Y301" s="54" t="s">
        <v>229</v>
      </c>
      <c r="Z301" s="53">
        <f>(Z279+Z277)/Z278</f>
        <v>0.1818181818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0.5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382</v>
      </c>
      <c r="E1" s="5" t="s">
        <v>383</v>
      </c>
      <c r="H1" s="4"/>
      <c r="I1" s="5" t="s">
        <v>384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40" t="s">
        <v>24</v>
      </c>
      <c r="B3" s="1">
        <v>1142.0</v>
      </c>
      <c r="C3" s="1" t="s">
        <v>385</v>
      </c>
      <c r="D3" s="76">
        <v>1.629977790036E12</v>
      </c>
      <c r="E3" s="40" t="s">
        <v>24</v>
      </c>
      <c r="F3" s="1">
        <v>1114.0</v>
      </c>
      <c r="G3" s="1" t="s">
        <v>386</v>
      </c>
      <c r="H3" s="1">
        <v>1.629978395117E12</v>
      </c>
      <c r="I3" s="77" t="s">
        <v>24</v>
      </c>
      <c r="J3" s="78">
        <v>1186.0</v>
      </c>
      <c r="K3" s="78" t="s">
        <v>387</v>
      </c>
      <c r="L3" s="79">
        <v>1.629978754243E12</v>
      </c>
      <c r="M3" s="80"/>
      <c r="N3" s="78">
        <v>1269.0</v>
      </c>
      <c r="O3" s="78" t="s">
        <v>388</v>
      </c>
      <c r="P3" s="79">
        <v>1.629982781113E12</v>
      </c>
      <c r="Q3" s="40" t="s">
        <v>24</v>
      </c>
      <c r="R3" s="1">
        <v>1113.0</v>
      </c>
      <c r="S3" s="1" t="s">
        <v>389</v>
      </c>
      <c r="T3" s="76">
        <v>1.629983215732E12</v>
      </c>
      <c r="U3" s="40" t="s">
        <v>24</v>
      </c>
      <c r="V3" s="1">
        <v>1067.0</v>
      </c>
      <c r="W3" s="1" t="s">
        <v>390</v>
      </c>
      <c r="X3" s="76">
        <v>1.629984450234E12</v>
      </c>
      <c r="Y3" s="40" t="s">
        <v>24</v>
      </c>
      <c r="Z3" s="1">
        <v>1185.0</v>
      </c>
      <c r="AA3" s="1" t="s">
        <v>391</v>
      </c>
      <c r="AB3" s="76">
        <v>1.629988129516E12</v>
      </c>
      <c r="AC3" s="40" t="s">
        <v>24</v>
      </c>
      <c r="AD3" s="1">
        <v>1079.0</v>
      </c>
      <c r="AE3" s="1" t="s">
        <v>392</v>
      </c>
      <c r="AF3" s="76">
        <v>1.62998857856E12</v>
      </c>
      <c r="AG3" s="40" t="s">
        <v>24</v>
      </c>
      <c r="AH3" s="1">
        <v>1080.0</v>
      </c>
      <c r="AI3" s="1" t="s">
        <v>393</v>
      </c>
      <c r="AJ3" s="76">
        <v>1.629989507683E12</v>
      </c>
    </row>
    <row r="4">
      <c r="A4" s="40" t="s">
        <v>22</v>
      </c>
      <c r="B4" s="1">
        <v>55.0</v>
      </c>
      <c r="C4" s="1" t="s">
        <v>385</v>
      </c>
      <c r="D4" s="76">
        <v>1.629977790113E12</v>
      </c>
      <c r="E4" s="40" t="s">
        <v>22</v>
      </c>
      <c r="F4" s="1">
        <v>42.0</v>
      </c>
      <c r="G4" s="1" t="s">
        <v>386</v>
      </c>
      <c r="H4" s="1">
        <v>1.629978395178E12</v>
      </c>
      <c r="I4" s="81" t="s">
        <v>24</v>
      </c>
      <c r="J4" s="1">
        <v>107.0</v>
      </c>
      <c r="K4" s="1" t="s">
        <v>387</v>
      </c>
      <c r="L4" s="82">
        <v>1.629978754394E12</v>
      </c>
      <c r="M4" s="81" t="s">
        <v>22</v>
      </c>
      <c r="N4" s="1">
        <v>53.0</v>
      </c>
      <c r="O4" s="1" t="s">
        <v>388</v>
      </c>
      <c r="P4" s="82">
        <v>1.629982781211E12</v>
      </c>
      <c r="Q4" s="40" t="s">
        <v>22</v>
      </c>
      <c r="R4" s="1">
        <v>50.0</v>
      </c>
      <c r="S4" s="1" t="s">
        <v>389</v>
      </c>
      <c r="T4" s="76">
        <v>1.62998321581E12</v>
      </c>
      <c r="U4" s="40" t="s">
        <v>22</v>
      </c>
      <c r="V4" s="1">
        <v>47.0</v>
      </c>
      <c r="W4" s="1" t="s">
        <v>390</v>
      </c>
      <c r="X4" s="76">
        <v>1.629984450317E12</v>
      </c>
      <c r="Y4" s="40" t="s">
        <v>22</v>
      </c>
      <c r="Z4" s="1">
        <v>58.0</v>
      </c>
      <c r="AA4" s="1" t="s">
        <v>391</v>
      </c>
      <c r="AB4" s="76">
        <v>1.629988129592E12</v>
      </c>
      <c r="AC4" s="40" t="s">
        <v>22</v>
      </c>
      <c r="AD4" s="1">
        <v>46.0</v>
      </c>
      <c r="AE4" s="1" t="s">
        <v>392</v>
      </c>
      <c r="AF4" s="76">
        <v>1.629988578642E12</v>
      </c>
      <c r="AG4" s="40" t="s">
        <v>22</v>
      </c>
      <c r="AH4" s="1">
        <v>61.0</v>
      </c>
      <c r="AI4" s="1" t="s">
        <v>393</v>
      </c>
      <c r="AJ4" s="76">
        <v>1.629989507792E12</v>
      </c>
    </row>
    <row r="5">
      <c r="A5" s="40" t="s">
        <v>24</v>
      </c>
      <c r="B5" s="1">
        <v>77.0</v>
      </c>
      <c r="C5" s="1" t="s">
        <v>385</v>
      </c>
      <c r="D5" s="76">
        <v>1.629977790176E12</v>
      </c>
      <c r="E5" s="40" t="s">
        <v>24</v>
      </c>
      <c r="F5" s="1">
        <v>136.0</v>
      </c>
      <c r="G5" s="1" t="s">
        <v>386</v>
      </c>
      <c r="H5" s="1">
        <v>1.629978395299E12</v>
      </c>
      <c r="I5" s="81" t="s">
        <v>24</v>
      </c>
      <c r="J5" s="1">
        <v>58.0</v>
      </c>
      <c r="K5" s="1" t="s">
        <v>387</v>
      </c>
      <c r="L5" s="82">
        <v>1.62997875442E12</v>
      </c>
      <c r="M5" s="81" t="s">
        <v>24</v>
      </c>
      <c r="N5" s="1">
        <v>133.0</v>
      </c>
      <c r="O5" s="1" t="s">
        <v>388</v>
      </c>
      <c r="P5" s="82">
        <v>1.629982781286E12</v>
      </c>
      <c r="Q5" s="40" t="s">
        <v>24</v>
      </c>
      <c r="R5" s="1">
        <v>96.0</v>
      </c>
      <c r="S5" s="1" t="s">
        <v>389</v>
      </c>
      <c r="T5" s="76">
        <v>1.629983215889E12</v>
      </c>
      <c r="U5" s="40" t="s">
        <v>22</v>
      </c>
      <c r="V5" s="1">
        <v>125.0</v>
      </c>
      <c r="W5" s="1" t="s">
        <v>390</v>
      </c>
      <c r="X5" s="76">
        <v>1.629984450453E12</v>
      </c>
      <c r="Y5" s="40" t="s">
        <v>22</v>
      </c>
      <c r="Z5" s="1">
        <v>55.0</v>
      </c>
      <c r="AA5" s="1" t="s">
        <v>391</v>
      </c>
      <c r="AB5" s="76">
        <v>1.629988129649E12</v>
      </c>
      <c r="AC5" s="40" t="s">
        <v>24</v>
      </c>
      <c r="AD5" s="1">
        <v>104.0</v>
      </c>
      <c r="AE5" s="1" t="s">
        <v>392</v>
      </c>
      <c r="AF5" s="76">
        <v>1.629988578711E12</v>
      </c>
      <c r="AG5" s="40" t="s">
        <v>22</v>
      </c>
      <c r="AH5" s="1">
        <v>-48.0</v>
      </c>
      <c r="AI5" s="1" t="s">
        <v>393</v>
      </c>
      <c r="AJ5" s="76">
        <v>1.629989507902E12</v>
      </c>
    </row>
    <row r="6">
      <c r="A6" s="40" t="s">
        <v>22</v>
      </c>
      <c r="B6" s="1">
        <v>60.0</v>
      </c>
      <c r="C6" s="1" t="s">
        <v>385</v>
      </c>
      <c r="D6" s="76">
        <v>1.629977790317E12</v>
      </c>
      <c r="E6" s="40" t="s">
        <v>22</v>
      </c>
      <c r="F6" s="1">
        <v>46.0</v>
      </c>
      <c r="G6" s="1" t="s">
        <v>386</v>
      </c>
      <c r="H6" s="1">
        <v>1.629978395355E12</v>
      </c>
      <c r="I6" s="81" t="s">
        <v>22</v>
      </c>
      <c r="J6" s="1">
        <v>42.0</v>
      </c>
      <c r="K6" s="1" t="s">
        <v>387</v>
      </c>
      <c r="L6" s="82">
        <v>1.629978754532E12</v>
      </c>
      <c r="M6" s="81" t="s">
        <v>22</v>
      </c>
      <c r="N6" s="1">
        <v>63.0</v>
      </c>
      <c r="O6" s="1" t="s">
        <v>388</v>
      </c>
      <c r="P6" s="82">
        <v>1.629982781345E12</v>
      </c>
      <c r="Q6" s="40" t="s">
        <v>22</v>
      </c>
      <c r="R6" s="1">
        <v>56.0</v>
      </c>
      <c r="S6" s="1" t="s">
        <v>389</v>
      </c>
      <c r="T6" s="76">
        <v>1.629983215976E12</v>
      </c>
      <c r="U6" s="40" t="s">
        <v>22</v>
      </c>
      <c r="V6" s="1">
        <v>51.0</v>
      </c>
      <c r="W6" s="1" t="s">
        <v>390</v>
      </c>
      <c r="X6" s="76">
        <v>1.629984450485E12</v>
      </c>
      <c r="Y6" s="40" t="s">
        <v>22</v>
      </c>
      <c r="Z6" s="1">
        <v>55.0</v>
      </c>
      <c r="AA6" s="1" t="s">
        <v>391</v>
      </c>
      <c r="AB6" s="76">
        <v>1.629988129685E12</v>
      </c>
      <c r="AC6" s="40" t="s">
        <v>22</v>
      </c>
      <c r="AD6" s="1">
        <v>56.0</v>
      </c>
      <c r="AE6" s="1" t="s">
        <v>392</v>
      </c>
      <c r="AF6" s="76">
        <v>1.629988578769E12</v>
      </c>
      <c r="AG6" s="40" t="s">
        <v>22</v>
      </c>
      <c r="AH6" s="1">
        <v>154.0</v>
      </c>
      <c r="AI6" s="1" t="s">
        <v>393</v>
      </c>
      <c r="AJ6" s="76">
        <v>1.629989507935E12</v>
      </c>
    </row>
    <row r="7">
      <c r="A7" s="40" t="s">
        <v>22</v>
      </c>
      <c r="B7" s="1">
        <v>105.0</v>
      </c>
      <c r="C7" s="1" t="s">
        <v>385</v>
      </c>
      <c r="D7" s="76">
        <v>1.629977790334E12</v>
      </c>
      <c r="E7" s="40" t="s">
        <v>22</v>
      </c>
      <c r="F7" s="1">
        <v>94.0</v>
      </c>
      <c r="G7" s="1" t="s">
        <v>386</v>
      </c>
      <c r="H7" s="1">
        <v>1.629978395438E12</v>
      </c>
      <c r="I7" s="81" t="s">
        <v>22</v>
      </c>
      <c r="J7" s="1">
        <v>46.0</v>
      </c>
      <c r="K7" s="1" t="s">
        <v>387</v>
      </c>
      <c r="L7" s="82">
        <v>1.629978754603E12</v>
      </c>
      <c r="M7" s="81" t="s">
        <v>22</v>
      </c>
      <c r="N7" s="1">
        <v>54.0</v>
      </c>
      <c r="O7" s="1" t="s">
        <v>388</v>
      </c>
      <c r="P7" s="82">
        <v>1.6299827814E12</v>
      </c>
      <c r="Q7" s="40" t="s">
        <v>22</v>
      </c>
      <c r="R7" s="1">
        <v>79.0</v>
      </c>
      <c r="S7" s="1" t="s">
        <v>394</v>
      </c>
      <c r="T7" s="76">
        <v>1.629983216031E12</v>
      </c>
      <c r="U7" s="40" t="s">
        <v>22</v>
      </c>
      <c r="V7" s="1">
        <v>62.0</v>
      </c>
      <c r="W7" s="1" t="s">
        <v>390</v>
      </c>
      <c r="X7" s="76">
        <v>1.62998445052E12</v>
      </c>
      <c r="Y7" s="40" t="s">
        <v>22</v>
      </c>
      <c r="Z7" s="1">
        <v>99.0</v>
      </c>
      <c r="AA7" s="1" t="s">
        <v>391</v>
      </c>
      <c r="AB7" s="76">
        <v>1.629988129826E12</v>
      </c>
      <c r="AC7" s="40" t="s">
        <v>22</v>
      </c>
      <c r="AD7" s="1">
        <v>109.0</v>
      </c>
      <c r="AE7" s="1" t="s">
        <v>392</v>
      </c>
      <c r="AF7" s="76">
        <v>1.629988578927E12</v>
      </c>
      <c r="AG7" s="40" t="s">
        <v>22</v>
      </c>
      <c r="AH7" s="1">
        <v>173.0</v>
      </c>
      <c r="AI7" s="1" t="s">
        <v>393</v>
      </c>
      <c r="AJ7" s="76">
        <v>1.629989507998E12</v>
      </c>
    </row>
    <row r="8">
      <c r="A8" s="40" t="s">
        <v>22</v>
      </c>
      <c r="B8" s="1">
        <v>180.0</v>
      </c>
      <c r="C8" s="1" t="s">
        <v>385</v>
      </c>
      <c r="D8" s="76">
        <v>1.629977790504E12</v>
      </c>
      <c r="E8" s="40" t="s">
        <v>22</v>
      </c>
      <c r="F8" s="1">
        <v>280.0</v>
      </c>
      <c r="G8" s="1" t="s">
        <v>386</v>
      </c>
      <c r="H8" s="1">
        <v>1.629978395716E12</v>
      </c>
      <c r="I8" s="81" t="s">
        <v>22</v>
      </c>
      <c r="J8" s="1">
        <v>240.0</v>
      </c>
      <c r="K8" s="1" t="s">
        <v>387</v>
      </c>
      <c r="L8" s="82">
        <v>1.629978754728E12</v>
      </c>
      <c r="M8" s="81" t="s">
        <v>22</v>
      </c>
      <c r="N8" s="1">
        <v>188.0</v>
      </c>
      <c r="O8" s="1" t="s">
        <v>388</v>
      </c>
      <c r="P8" s="82">
        <v>1.629982781584E12</v>
      </c>
      <c r="Q8" s="40" t="s">
        <v>22</v>
      </c>
      <c r="R8" s="1">
        <v>185.0</v>
      </c>
      <c r="S8" s="1" t="s">
        <v>394</v>
      </c>
      <c r="T8" s="76">
        <v>1.629983216209E12</v>
      </c>
      <c r="U8" s="40" t="s">
        <v>22</v>
      </c>
      <c r="V8" s="1">
        <v>264.0</v>
      </c>
      <c r="W8" s="1" t="s">
        <v>390</v>
      </c>
      <c r="X8" s="76">
        <v>1.629984450851E12</v>
      </c>
      <c r="Y8" s="40" t="s">
        <v>22</v>
      </c>
      <c r="Z8" s="1">
        <v>243.0</v>
      </c>
      <c r="AA8" s="1" t="s">
        <v>395</v>
      </c>
      <c r="AB8" s="76">
        <v>1.629988130057E12</v>
      </c>
      <c r="AC8" s="40" t="s">
        <v>22</v>
      </c>
      <c r="AD8" s="1">
        <v>166.0</v>
      </c>
      <c r="AE8" s="1" t="s">
        <v>396</v>
      </c>
      <c r="AF8" s="76">
        <v>1.629988579039E12</v>
      </c>
      <c r="AG8" s="40" t="s">
        <v>22</v>
      </c>
      <c r="AH8" s="1">
        <v>165.0</v>
      </c>
      <c r="AI8" s="1" t="s">
        <v>397</v>
      </c>
      <c r="AJ8" s="76">
        <v>1.629989508173E12</v>
      </c>
    </row>
    <row r="9">
      <c r="A9" s="40" t="s">
        <v>22</v>
      </c>
      <c r="B9" s="1">
        <v>164.0</v>
      </c>
      <c r="C9" s="1" t="s">
        <v>385</v>
      </c>
      <c r="D9" s="76">
        <v>1.629977790662E12</v>
      </c>
      <c r="E9" s="40" t="s">
        <v>22</v>
      </c>
      <c r="F9" s="1">
        <v>203.0</v>
      </c>
      <c r="G9" s="1" t="s">
        <v>386</v>
      </c>
      <c r="H9" s="1">
        <v>1.629978395921E12</v>
      </c>
      <c r="I9" s="81" t="s">
        <v>22</v>
      </c>
      <c r="J9" s="1">
        <v>229.0</v>
      </c>
      <c r="K9" s="1" t="s">
        <v>387</v>
      </c>
      <c r="L9" s="82">
        <v>1.629978754965E12</v>
      </c>
      <c r="M9" s="81" t="s">
        <v>22</v>
      </c>
      <c r="N9" s="1">
        <v>462.0</v>
      </c>
      <c r="O9" s="1" t="s">
        <v>398</v>
      </c>
      <c r="P9" s="82">
        <v>1.629982782043E12</v>
      </c>
      <c r="Q9" s="40" t="s">
        <v>22</v>
      </c>
      <c r="R9" s="1">
        <v>281.0</v>
      </c>
      <c r="S9" s="1" t="s">
        <v>394</v>
      </c>
      <c r="T9" s="76">
        <v>1.629983216476E12</v>
      </c>
      <c r="U9" s="40" t="s">
        <v>22</v>
      </c>
      <c r="V9" s="1">
        <v>816.0</v>
      </c>
      <c r="W9" s="1" t="s">
        <v>399</v>
      </c>
      <c r="X9" s="76">
        <v>1.629984451586E12</v>
      </c>
      <c r="Y9" s="40" t="s">
        <v>22</v>
      </c>
      <c r="Z9" s="1">
        <v>121.0</v>
      </c>
      <c r="AA9" s="1" t="s">
        <v>395</v>
      </c>
      <c r="AB9" s="76">
        <v>1.629988130144E12</v>
      </c>
      <c r="AC9" s="40" t="s">
        <v>400</v>
      </c>
      <c r="AD9" s="1">
        <v>202.0</v>
      </c>
      <c r="AE9" s="1" t="s">
        <v>396</v>
      </c>
      <c r="AF9" s="76">
        <v>1.629988579233E12</v>
      </c>
      <c r="AG9" s="40" t="s">
        <v>22</v>
      </c>
      <c r="AH9" s="1">
        <v>410.0</v>
      </c>
      <c r="AI9" s="1" t="s">
        <v>397</v>
      </c>
      <c r="AJ9" s="76">
        <v>1.629989508589E12</v>
      </c>
    </row>
    <row r="10">
      <c r="A10" s="40" t="s">
        <v>22</v>
      </c>
      <c r="B10" s="1">
        <v>172.0</v>
      </c>
      <c r="C10" s="1" t="s">
        <v>385</v>
      </c>
      <c r="D10" s="76">
        <v>1.629977790832E12</v>
      </c>
      <c r="E10" s="40" t="s">
        <v>22</v>
      </c>
      <c r="F10" s="1">
        <v>195.0</v>
      </c>
      <c r="G10" s="1" t="s">
        <v>401</v>
      </c>
      <c r="H10" s="1">
        <v>1.629978396118E12</v>
      </c>
      <c r="I10" s="81" t="s">
        <v>22</v>
      </c>
      <c r="J10" s="1">
        <v>152.0</v>
      </c>
      <c r="K10" s="1" t="s">
        <v>402</v>
      </c>
      <c r="L10" s="82">
        <v>1.629978755126E12</v>
      </c>
      <c r="M10" s="81" t="s">
        <v>22</v>
      </c>
      <c r="N10" s="1">
        <v>189.0</v>
      </c>
      <c r="O10" s="1" t="s">
        <v>398</v>
      </c>
      <c r="P10" s="82">
        <v>1.62998278231E12</v>
      </c>
      <c r="Q10" s="40" t="s">
        <v>22</v>
      </c>
      <c r="R10" s="1">
        <v>158.0</v>
      </c>
      <c r="S10" s="1" t="s">
        <v>394</v>
      </c>
      <c r="T10" s="76">
        <v>1.629983216628E12</v>
      </c>
      <c r="U10" s="40" t="s">
        <v>22</v>
      </c>
      <c r="V10" s="1">
        <v>189.0</v>
      </c>
      <c r="W10" s="1" t="s">
        <v>399</v>
      </c>
      <c r="X10" s="76">
        <v>1.629984451778E12</v>
      </c>
      <c r="Y10" s="40" t="s">
        <v>22</v>
      </c>
      <c r="Z10" s="1">
        <v>163.0</v>
      </c>
      <c r="AA10" s="1" t="s">
        <v>395</v>
      </c>
      <c r="AB10" s="76">
        <v>1.629988130286E12</v>
      </c>
      <c r="AC10" s="40" t="s">
        <v>403</v>
      </c>
      <c r="AD10" s="1">
        <v>36.0</v>
      </c>
      <c r="AE10" s="1" t="s">
        <v>396</v>
      </c>
      <c r="AF10" s="76">
        <v>1.629988579274E12</v>
      </c>
      <c r="AG10" s="40" t="s">
        <v>22</v>
      </c>
      <c r="AH10" s="1">
        <v>266.0</v>
      </c>
      <c r="AI10" s="1" t="s">
        <v>397</v>
      </c>
      <c r="AJ10" s="76">
        <v>1.629989508841E12</v>
      </c>
    </row>
    <row r="11">
      <c r="A11" s="40" t="s">
        <v>22</v>
      </c>
      <c r="B11" s="1">
        <v>186.0</v>
      </c>
      <c r="C11" s="1" t="s">
        <v>404</v>
      </c>
      <c r="D11" s="76">
        <v>1.629977791019E12</v>
      </c>
      <c r="E11" s="40" t="s">
        <v>22</v>
      </c>
      <c r="F11" s="1">
        <v>247.0</v>
      </c>
      <c r="G11" s="1" t="s">
        <v>401</v>
      </c>
      <c r="H11" s="1">
        <v>1.629978396377E12</v>
      </c>
      <c r="I11" s="81" t="s">
        <v>405</v>
      </c>
      <c r="J11" s="1">
        <v>209.0</v>
      </c>
      <c r="K11" s="1" t="s">
        <v>402</v>
      </c>
      <c r="L11" s="82">
        <v>1.62997875534E12</v>
      </c>
      <c r="M11" s="81" t="s">
        <v>22</v>
      </c>
      <c r="N11" s="1">
        <v>230.0</v>
      </c>
      <c r="O11" s="1" t="s">
        <v>398</v>
      </c>
      <c r="P11" s="82">
        <v>1.629982782475E12</v>
      </c>
      <c r="Q11" s="40" t="s">
        <v>22</v>
      </c>
      <c r="R11" s="1">
        <v>177.0</v>
      </c>
      <c r="S11" s="1" t="s">
        <v>394</v>
      </c>
      <c r="T11" s="76">
        <v>1.629983216872E12</v>
      </c>
      <c r="U11" s="40" t="s">
        <v>22</v>
      </c>
      <c r="V11" s="1">
        <v>181.0</v>
      </c>
      <c r="W11" s="1" t="s">
        <v>406</v>
      </c>
      <c r="X11" s="76">
        <v>1.629984452023E12</v>
      </c>
      <c r="Y11" s="40" t="s">
        <v>22</v>
      </c>
      <c r="Z11" s="1">
        <v>234.0</v>
      </c>
      <c r="AA11" s="1" t="s">
        <v>395</v>
      </c>
      <c r="AB11" s="76">
        <v>1.62998813055E12</v>
      </c>
      <c r="AC11" s="40" t="s">
        <v>400</v>
      </c>
      <c r="AD11" s="1">
        <v>223.0</v>
      </c>
      <c r="AE11" s="1" t="s">
        <v>396</v>
      </c>
      <c r="AF11" s="76">
        <v>1.629988579527E12</v>
      </c>
      <c r="AG11" s="40" t="s">
        <v>407</v>
      </c>
      <c r="AH11" s="1">
        <v>219.0</v>
      </c>
      <c r="AI11" s="1" t="s">
        <v>408</v>
      </c>
      <c r="AJ11" s="76">
        <v>1.629989509058E12</v>
      </c>
    </row>
    <row r="12">
      <c r="A12" s="40" t="s">
        <v>22</v>
      </c>
      <c r="B12" s="1">
        <v>199.0</v>
      </c>
      <c r="C12" s="1" t="s">
        <v>404</v>
      </c>
      <c r="D12" s="76">
        <v>1.629977791217E12</v>
      </c>
      <c r="E12" s="40" t="s">
        <v>22</v>
      </c>
      <c r="F12" s="1">
        <v>252.0</v>
      </c>
      <c r="G12" s="1" t="s">
        <v>401</v>
      </c>
      <c r="H12" s="1">
        <v>1.629978396613E12</v>
      </c>
      <c r="I12" s="81" t="s">
        <v>52</v>
      </c>
      <c r="J12" s="1">
        <v>462.0</v>
      </c>
      <c r="K12" s="1" t="s">
        <v>402</v>
      </c>
      <c r="L12" s="82">
        <v>1.629978755779E12</v>
      </c>
      <c r="M12" s="81" t="s">
        <v>22</v>
      </c>
      <c r="N12" s="1">
        <v>234.0</v>
      </c>
      <c r="O12" s="1" t="s">
        <v>398</v>
      </c>
      <c r="P12" s="82">
        <v>1.629982782704E12</v>
      </c>
      <c r="Q12" s="40" t="s">
        <v>22</v>
      </c>
      <c r="R12" s="1">
        <v>190.0</v>
      </c>
      <c r="S12" s="1" t="s">
        <v>409</v>
      </c>
      <c r="T12" s="76">
        <v>1.629983217E12</v>
      </c>
      <c r="U12" s="40" t="s">
        <v>22</v>
      </c>
      <c r="V12" s="1">
        <v>203.0</v>
      </c>
      <c r="W12" s="1" t="s">
        <v>406</v>
      </c>
      <c r="X12" s="76">
        <v>1.629984452158E12</v>
      </c>
      <c r="Y12" s="40" t="s">
        <v>22</v>
      </c>
      <c r="Z12" s="1">
        <v>174.0</v>
      </c>
      <c r="AA12" s="1" t="s">
        <v>395</v>
      </c>
      <c r="AB12" s="76">
        <v>1.629988130695E12</v>
      </c>
      <c r="AC12" s="40" t="s">
        <v>24</v>
      </c>
      <c r="AD12" s="1">
        <v>222.0</v>
      </c>
      <c r="AE12" s="1" t="s">
        <v>396</v>
      </c>
      <c r="AF12" s="76">
        <v>1.629988579718E12</v>
      </c>
      <c r="AG12" s="40" t="s">
        <v>52</v>
      </c>
      <c r="AH12" s="1">
        <v>182.0</v>
      </c>
      <c r="AI12" s="1" t="s">
        <v>408</v>
      </c>
      <c r="AJ12" s="76">
        <v>1.629989509241E12</v>
      </c>
    </row>
    <row r="13">
      <c r="A13" s="40" t="s">
        <v>22</v>
      </c>
      <c r="B13" s="1">
        <v>101.0</v>
      </c>
      <c r="C13" s="1" t="s">
        <v>404</v>
      </c>
      <c r="D13" s="76">
        <v>1.62997779132E12</v>
      </c>
      <c r="E13" s="40" t="s">
        <v>22</v>
      </c>
      <c r="F13" s="1">
        <v>106.0</v>
      </c>
      <c r="G13" s="1" t="s">
        <v>401</v>
      </c>
      <c r="H13" s="1">
        <v>1.629978396727E12</v>
      </c>
      <c r="I13" s="81" t="s">
        <v>53</v>
      </c>
      <c r="J13" s="1">
        <v>151.0</v>
      </c>
      <c r="K13" s="1" t="s">
        <v>402</v>
      </c>
      <c r="L13" s="82">
        <v>1.62997875593E12</v>
      </c>
      <c r="M13" s="81" t="s">
        <v>22</v>
      </c>
      <c r="N13" s="1">
        <v>120.0</v>
      </c>
      <c r="O13" s="1" t="s">
        <v>398</v>
      </c>
      <c r="P13" s="82">
        <v>1.629982782822E12</v>
      </c>
      <c r="Q13" s="40" t="s">
        <v>22</v>
      </c>
      <c r="R13" s="1">
        <v>140.0</v>
      </c>
      <c r="S13" s="1" t="s">
        <v>409</v>
      </c>
      <c r="T13" s="76">
        <v>1.629983217154E12</v>
      </c>
      <c r="U13" s="40" t="s">
        <v>22</v>
      </c>
      <c r="V13" s="1">
        <v>97.0</v>
      </c>
      <c r="W13" s="1" t="s">
        <v>406</v>
      </c>
      <c r="X13" s="76">
        <v>1.629984452259E12</v>
      </c>
      <c r="Y13" s="40" t="s">
        <v>22</v>
      </c>
      <c r="Z13" s="1">
        <v>120.0</v>
      </c>
      <c r="AA13" s="1" t="s">
        <v>395</v>
      </c>
      <c r="AB13" s="76">
        <v>1.629988130867E12</v>
      </c>
      <c r="AC13" s="40" t="s">
        <v>22</v>
      </c>
      <c r="AD13" s="1">
        <v>138.0</v>
      </c>
      <c r="AE13" s="1" t="s">
        <v>396</v>
      </c>
      <c r="AF13" s="76">
        <v>1.629988579881E12</v>
      </c>
      <c r="AG13" s="40" t="s">
        <v>407</v>
      </c>
      <c r="AH13" s="1">
        <v>378.0</v>
      </c>
      <c r="AI13" s="1" t="s">
        <v>408</v>
      </c>
      <c r="AJ13" s="76">
        <v>1.629989509625E12</v>
      </c>
    </row>
    <row r="14">
      <c r="A14" s="40" t="s">
        <v>22</v>
      </c>
      <c r="B14" s="1">
        <v>108.0</v>
      </c>
      <c r="C14" s="1" t="s">
        <v>404</v>
      </c>
      <c r="D14" s="76">
        <v>1.629977791432E12</v>
      </c>
      <c r="E14" s="40" t="s">
        <v>22</v>
      </c>
      <c r="F14" s="1">
        <v>82.0</v>
      </c>
      <c r="G14" s="1" t="s">
        <v>401</v>
      </c>
      <c r="H14" s="1">
        <v>1.62997839681E12</v>
      </c>
      <c r="I14" s="81" t="s">
        <v>52</v>
      </c>
      <c r="J14" s="1">
        <v>338.0</v>
      </c>
      <c r="K14" s="1" t="s">
        <v>410</v>
      </c>
      <c r="L14" s="82">
        <v>1.629978756267E12</v>
      </c>
      <c r="M14" s="81" t="s">
        <v>22</v>
      </c>
      <c r="N14" s="1">
        <v>92.0</v>
      </c>
      <c r="O14" s="1" t="s">
        <v>398</v>
      </c>
      <c r="P14" s="82">
        <v>1.629982782912E12</v>
      </c>
      <c r="Q14" s="40" t="s">
        <v>22</v>
      </c>
      <c r="R14" s="1">
        <v>147.0</v>
      </c>
      <c r="S14" s="1" t="s">
        <v>409</v>
      </c>
      <c r="T14" s="76">
        <v>1.629983217286E12</v>
      </c>
      <c r="U14" s="40" t="s">
        <v>22</v>
      </c>
      <c r="V14" s="1">
        <v>115.0</v>
      </c>
      <c r="W14" s="1" t="s">
        <v>406</v>
      </c>
      <c r="X14" s="76">
        <v>1.629984452371E12</v>
      </c>
      <c r="Y14" s="40" t="s">
        <v>22</v>
      </c>
      <c r="Z14" s="1">
        <v>111.0</v>
      </c>
      <c r="AA14" s="1" t="s">
        <v>395</v>
      </c>
      <c r="AB14" s="76">
        <v>1.629988130931E12</v>
      </c>
      <c r="AC14" s="40" t="s">
        <v>24</v>
      </c>
      <c r="AD14" s="1">
        <v>431.0</v>
      </c>
      <c r="AE14" s="1" t="s">
        <v>411</v>
      </c>
      <c r="AF14" s="76">
        <v>1.629988580286E12</v>
      </c>
      <c r="AG14" s="40" t="s">
        <v>22</v>
      </c>
      <c r="AH14" s="1">
        <v>104.0</v>
      </c>
      <c r="AI14" s="1" t="s">
        <v>408</v>
      </c>
      <c r="AJ14" s="76">
        <v>1.629989509727E12</v>
      </c>
    </row>
    <row r="15">
      <c r="A15" s="40" t="s">
        <v>22</v>
      </c>
      <c r="B15" s="1">
        <v>168.0</v>
      </c>
      <c r="C15" s="1" t="s">
        <v>404</v>
      </c>
      <c r="D15" s="76">
        <v>1.629977791601E12</v>
      </c>
      <c r="E15" s="40" t="s">
        <v>22</v>
      </c>
      <c r="F15" s="1">
        <v>168.0</v>
      </c>
      <c r="G15" s="1" t="s">
        <v>401</v>
      </c>
      <c r="H15" s="1">
        <v>1.629978396981E12</v>
      </c>
      <c r="I15" s="81" t="s">
        <v>405</v>
      </c>
      <c r="J15" s="1">
        <v>124.0</v>
      </c>
      <c r="K15" s="1" t="s">
        <v>410</v>
      </c>
      <c r="L15" s="82">
        <v>1.629978756384E12</v>
      </c>
      <c r="M15" s="81" t="s">
        <v>22</v>
      </c>
      <c r="N15" s="1">
        <v>152.0</v>
      </c>
      <c r="O15" s="1" t="s">
        <v>412</v>
      </c>
      <c r="P15" s="82">
        <v>1.629982783057E12</v>
      </c>
      <c r="Q15" s="40" t="s">
        <v>22</v>
      </c>
      <c r="R15" s="1">
        <v>97.0</v>
      </c>
      <c r="S15" s="1" t="s">
        <v>409</v>
      </c>
      <c r="T15" s="76">
        <v>1.629983217388E12</v>
      </c>
      <c r="U15" s="40" t="s">
        <v>22</v>
      </c>
      <c r="V15" s="1">
        <v>166.0</v>
      </c>
      <c r="W15" s="1" t="s">
        <v>406</v>
      </c>
      <c r="X15" s="76">
        <v>1.629984452541E12</v>
      </c>
      <c r="Y15" s="40" t="s">
        <v>22</v>
      </c>
      <c r="Z15" s="1">
        <v>209.0</v>
      </c>
      <c r="AA15" s="1" t="s">
        <v>413</v>
      </c>
      <c r="AB15" s="76">
        <v>1.629988131237E12</v>
      </c>
      <c r="AC15" s="40" t="s">
        <v>400</v>
      </c>
      <c r="AD15" s="1">
        <v>519.0</v>
      </c>
      <c r="AE15" s="1" t="s">
        <v>411</v>
      </c>
      <c r="AF15" s="76">
        <v>1.629988580804E12</v>
      </c>
      <c r="AG15" s="40" t="s">
        <v>48</v>
      </c>
      <c r="AH15" s="1">
        <v>225.0</v>
      </c>
      <c r="AI15" s="1" t="s">
        <v>408</v>
      </c>
      <c r="AJ15" s="76">
        <v>1.629989509942E12</v>
      </c>
    </row>
    <row r="16">
      <c r="A16" s="40" t="s">
        <v>403</v>
      </c>
      <c r="B16" s="1">
        <v>128.0</v>
      </c>
      <c r="C16" s="1" t="s">
        <v>404</v>
      </c>
      <c r="D16" s="76">
        <v>1.629977791737E12</v>
      </c>
      <c r="E16" s="40" t="s">
        <v>22</v>
      </c>
      <c r="F16" s="1">
        <v>108.0</v>
      </c>
      <c r="G16" s="1" t="s">
        <v>414</v>
      </c>
      <c r="H16" s="1">
        <v>1.629978397094E12</v>
      </c>
      <c r="I16" s="81" t="s">
        <v>48</v>
      </c>
      <c r="J16" s="1">
        <v>86.0</v>
      </c>
      <c r="K16" s="1" t="s">
        <v>410</v>
      </c>
      <c r="L16" s="82">
        <v>1.629978756493E12</v>
      </c>
      <c r="M16" s="81" t="s">
        <v>22</v>
      </c>
      <c r="N16" s="1">
        <v>158.0</v>
      </c>
      <c r="O16" s="1" t="s">
        <v>412</v>
      </c>
      <c r="P16" s="82">
        <v>1.629982783225E12</v>
      </c>
      <c r="Q16" s="40" t="s">
        <v>22</v>
      </c>
      <c r="R16" s="1">
        <v>141.0</v>
      </c>
      <c r="S16" s="1" t="s">
        <v>409</v>
      </c>
      <c r="T16" s="76">
        <v>1.629983217528E12</v>
      </c>
      <c r="U16" s="40" t="s">
        <v>22</v>
      </c>
      <c r="V16" s="1">
        <v>119.0</v>
      </c>
      <c r="W16" s="1" t="s">
        <v>406</v>
      </c>
      <c r="X16" s="76">
        <v>1.629984452683E12</v>
      </c>
      <c r="Y16" s="40" t="s">
        <v>22</v>
      </c>
      <c r="Z16" s="1">
        <v>96.0</v>
      </c>
      <c r="AA16" s="1" t="s">
        <v>413</v>
      </c>
      <c r="AB16" s="76">
        <v>1.629988131289E12</v>
      </c>
      <c r="AC16" s="40" t="s">
        <v>71</v>
      </c>
      <c r="AD16" s="1">
        <v>154.0</v>
      </c>
      <c r="AE16" s="1" t="s">
        <v>411</v>
      </c>
      <c r="AF16" s="76">
        <v>1.62998858097E12</v>
      </c>
      <c r="AG16" s="40" t="s">
        <v>22</v>
      </c>
      <c r="AH16" s="1">
        <v>100.0</v>
      </c>
      <c r="AI16" s="1" t="s">
        <v>415</v>
      </c>
      <c r="AJ16" s="76">
        <v>1.629989510043E12</v>
      </c>
    </row>
    <row r="17">
      <c r="A17" s="40" t="s">
        <v>416</v>
      </c>
      <c r="B17" s="1">
        <v>231.0</v>
      </c>
      <c r="C17" s="1" t="s">
        <v>404</v>
      </c>
      <c r="D17" s="76">
        <v>1.629977791952E12</v>
      </c>
      <c r="E17" s="40" t="s">
        <v>22</v>
      </c>
      <c r="F17" s="1">
        <v>283.0</v>
      </c>
      <c r="G17" s="1" t="s">
        <v>414</v>
      </c>
      <c r="H17" s="1">
        <v>1.629978397381E12</v>
      </c>
      <c r="I17" s="81" t="s">
        <v>407</v>
      </c>
      <c r="J17" s="1">
        <v>541.0</v>
      </c>
      <c r="K17" s="1" t="s">
        <v>417</v>
      </c>
      <c r="L17" s="82">
        <v>1.629978757016E12</v>
      </c>
      <c r="M17" s="81" t="s">
        <v>418</v>
      </c>
      <c r="N17" s="1">
        <v>306.0</v>
      </c>
      <c r="O17" s="1" t="s">
        <v>412</v>
      </c>
      <c r="P17" s="82">
        <v>1.629982783525E12</v>
      </c>
      <c r="Q17" s="40" t="s">
        <v>22</v>
      </c>
      <c r="R17" s="1">
        <v>242.0</v>
      </c>
      <c r="S17" s="1" t="s">
        <v>409</v>
      </c>
      <c r="T17" s="76">
        <v>1.629983217834E12</v>
      </c>
      <c r="U17" s="40" t="s">
        <v>22</v>
      </c>
      <c r="V17" s="1">
        <v>236.0</v>
      </c>
      <c r="W17" s="1" t="s">
        <v>406</v>
      </c>
      <c r="X17" s="76">
        <v>1.629984452895E12</v>
      </c>
      <c r="Y17" s="40" t="s">
        <v>22</v>
      </c>
      <c r="Z17" s="1">
        <v>812.0</v>
      </c>
      <c r="AA17" s="1" t="s">
        <v>419</v>
      </c>
      <c r="AB17" s="76">
        <v>1.629988132038E12</v>
      </c>
      <c r="AC17" s="40" t="s">
        <v>24</v>
      </c>
      <c r="AD17" s="1">
        <v>337.0</v>
      </c>
      <c r="AE17" s="1" t="s">
        <v>420</v>
      </c>
      <c r="AF17" s="76">
        <v>1.629988581289E12</v>
      </c>
      <c r="AG17" s="40" t="s">
        <v>24</v>
      </c>
      <c r="AH17" s="1">
        <v>165.0</v>
      </c>
      <c r="AI17" s="1" t="s">
        <v>415</v>
      </c>
      <c r="AJ17" s="76">
        <v>1.629989510218E12</v>
      </c>
    </row>
    <row r="18">
      <c r="A18" s="40" t="s">
        <v>421</v>
      </c>
      <c r="B18" s="1">
        <v>106.0</v>
      </c>
      <c r="C18" s="1" t="s">
        <v>422</v>
      </c>
      <c r="D18" s="76">
        <v>1.629977792069E12</v>
      </c>
      <c r="E18" s="40" t="s">
        <v>22</v>
      </c>
      <c r="F18" s="1">
        <v>18.0</v>
      </c>
      <c r="G18" s="1" t="s">
        <v>414</v>
      </c>
      <c r="H18" s="1">
        <v>1.629978397384E12</v>
      </c>
      <c r="I18" s="81" t="s">
        <v>22</v>
      </c>
      <c r="J18" s="1">
        <v>36.0</v>
      </c>
      <c r="K18" s="1" t="s">
        <v>417</v>
      </c>
      <c r="L18" s="82">
        <v>1.629978757061E12</v>
      </c>
      <c r="M18" s="81" t="s">
        <v>421</v>
      </c>
      <c r="N18" s="1">
        <v>108.0</v>
      </c>
      <c r="O18" s="1" t="s">
        <v>412</v>
      </c>
      <c r="P18" s="82">
        <v>1.629982783655E12</v>
      </c>
      <c r="Q18" s="40" t="s">
        <v>22</v>
      </c>
      <c r="R18" s="1">
        <v>131.0</v>
      </c>
      <c r="S18" s="1" t="s">
        <v>409</v>
      </c>
      <c r="T18" s="76">
        <v>1.629983217946E12</v>
      </c>
      <c r="U18" s="40" t="s">
        <v>22</v>
      </c>
      <c r="V18" s="1">
        <v>75.0</v>
      </c>
      <c r="W18" s="1" t="s">
        <v>406</v>
      </c>
      <c r="X18" s="76">
        <v>1.629984452983E12</v>
      </c>
      <c r="Y18" s="40" t="s">
        <v>22</v>
      </c>
      <c r="Z18" s="1">
        <v>135.0</v>
      </c>
      <c r="AA18" s="1" t="s">
        <v>419</v>
      </c>
      <c r="AB18" s="76">
        <v>1.629988132178E12</v>
      </c>
      <c r="AC18" s="40" t="s">
        <v>22</v>
      </c>
      <c r="AD18" s="1">
        <v>43.0</v>
      </c>
      <c r="AE18" s="1" t="s">
        <v>420</v>
      </c>
      <c r="AF18" s="76">
        <v>1.629988581346E12</v>
      </c>
      <c r="AG18" s="40" t="s">
        <v>48</v>
      </c>
      <c r="AH18" s="1">
        <v>188.0</v>
      </c>
      <c r="AI18" s="1" t="s">
        <v>415</v>
      </c>
      <c r="AJ18" s="76">
        <v>1.629989510396E12</v>
      </c>
    </row>
    <row r="19">
      <c r="A19" s="40" t="s">
        <v>416</v>
      </c>
      <c r="B19" s="1">
        <v>348.0</v>
      </c>
      <c r="C19" s="1" t="s">
        <v>422</v>
      </c>
      <c r="D19" s="76">
        <v>1.629977792416E12</v>
      </c>
      <c r="E19" s="40" t="s">
        <v>22</v>
      </c>
      <c r="F19" s="1">
        <v>258.0</v>
      </c>
      <c r="G19" s="1" t="s">
        <v>414</v>
      </c>
      <c r="H19" s="1">
        <v>1.629978397642E12</v>
      </c>
      <c r="I19" s="81" t="s">
        <v>22</v>
      </c>
      <c r="J19" s="1">
        <v>357.0</v>
      </c>
      <c r="K19" s="1" t="s">
        <v>417</v>
      </c>
      <c r="L19" s="82">
        <v>1.629978757411E12</v>
      </c>
      <c r="M19" s="81" t="s">
        <v>71</v>
      </c>
      <c r="N19" s="1">
        <v>244.0</v>
      </c>
      <c r="O19" s="1" t="s">
        <v>412</v>
      </c>
      <c r="P19" s="82">
        <v>1.629982783904E12</v>
      </c>
      <c r="Q19" s="40" t="s">
        <v>22</v>
      </c>
      <c r="R19" s="1">
        <v>203.0</v>
      </c>
      <c r="S19" s="1" t="s">
        <v>423</v>
      </c>
      <c r="T19" s="76">
        <v>1.629983218098E12</v>
      </c>
      <c r="U19" s="40" t="s">
        <v>22</v>
      </c>
      <c r="V19" s="1">
        <v>206.0</v>
      </c>
      <c r="W19" s="1" t="s">
        <v>424</v>
      </c>
      <c r="X19" s="76">
        <v>1.629984453178E12</v>
      </c>
      <c r="Y19" s="40" t="s">
        <v>22</v>
      </c>
      <c r="Z19" s="1">
        <v>309.0</v>
      </c>
      <c r="AA19" s="1" t="s">
        <v>419</v>
      </c>
      <c r="AB19" s="76">
        <v>1.629988132488E12</v>
      </c>
      <c r="AC19" s="40" t="s">
        <v>22</v>
      </c>
      <c r="AD19" s="1">
        <v>153.0</v>
      </c>
      <c r="AE19" s="1" t="s">
        <v>420</v>
      </c>
      <c r="AF19" s="76">
        <v>1.629988581507E12</v>
      </c>
      <c r="AG19" s="40" t="s">
        <v>22</v>
      </c>
      <c r="AH19" s="1">
        <v>37.0</v>
      </c>
      <c r="AI19" s="1" t="s">
        <v>415</v>
      </c>
      <c r="AJ19" s="76">
        <v>1.629989510439E12</v>
      </c>
    </row>
    <row r="20">
      <c r="A20" s="40" t="s">
        <v>403</v>
      </c>
      <c r="B20" s="1">
        <v>84.0</v>
      </c>
      <c r="C20" s="1" t="s">
        <v>422</v>
      </c>
      <c r="D20" s="76">
        <v>1.629977792504E12</v>
      </c>
      <c r="E20" s="40" t="s">
        <v>22</v>
      </c>
      <c r="F20" s="1">
        <v>203.0</v>
      </c>
      <c r="G20" s="1" t="s">
        <v>414</v>
      </c>
      <c r="H20" s="1">
        <v>1.629978397843E12</v>
      </c>
      <c r="I20" s="81" t="s">
        <v>22</v>
      </c>
      <c r="J20" s="1">
        <v>116.0</v>
      </c>
      <c r="K20" s="1" t="s">
        <v>417</v>
      </c>
      <c r="L20" s="82">
        <v>1.629978757522E12</v>
      </c>
      <c r="M20" s="81" t="s">
        <v>421</v>
      </c>
      <c r="N20" s="1">
        <v>246.0</v>
      </c>
      <c r="O20" s="1" t="s">
        <v>425</v>
      </c>
      <c r="P20" s="82">
        <v>1.629982784126E12</v>
      </c>
      <c r="Q20" s="40" t="s">
        <v>22</v>
      </c>
      <c r="R20" s="1">
        <v>182.0</v>
      </c>
      <c r="S20" s="1" t="s">
        <v>423</v>
      </c>
      <c r="T20" s="76">
        <v>1.629983218283E12</v>
      </c>
      <c r="U20" s="40" t="s">
        <v>22</v>
      </c>
      <c r="V20" s="1">
        <v>196.0</v>
      </c>
      <c r="W20" s="1" t="s">
        <v>424</v>
      </c>
      <c r="X20" s="76">
        <v>1.629984453377E12</v>
      </c>
      <c r="Y20" s="40" t="s">
        <v>22</v>
      </c>
      <c r="Z20" s="1">
        <v>225.0</v>
      </c>
      <c r="AA20" s="1" t="s">
        <v>419</v>
      </c>
      <c r="AB20" s="76">
        <v>1.62998813271E12</v>
      </c>
      <c r="AC20" s="40" t="s">
        <v>22</v>
      </c>
      <c r="AD20" s="1">
        <v>214.0</v>
      </c>
      <c r="AE20" s="1" t="s">
        <v>420</v>
      </c>
      <c r="AF20" s="76">
        <v>1.629988581695E12</v>
      </c>
      <c r="AG20" s="40" t="s">
        <v>22</v>
      </c>
      <c r="AH20" s="1">
        <v>191.0</v>
      </c>
      <c r="AI20" s="1" t="s">
        <v>415</v>
      </c>
      <c r="AJ20" s="76">
        <v>1.629989510643E12</v>
      </c>
    </row>
    <row r="21">
      <c r="A21" s="40" t="s">
        <v>421</v>
      </c>
      <c r="B21" s="1">
        <v>105.0</v>
      </c>
      <c r="C21" s="1" t="s">
        <v>422</v>
      </c>
      <c r="D21" s="76">
        <v>1.629977792616E12</v>
      </c>
      <c r="I21" s="81" t="s">
        <v>22</v>
      </c>
      <c r="J21" s="1">
        <v>109.0</v>
      </c>
      <c r="K21" s="1" t="s">
        <v>417</v>
      </c>
      <c r="L21" s="82">
        <v>1.629978757639E12</v>
      </c>
      <c r="M21" s="81" t="s">
        <v>418</v>
      </c>
      <c r="N21" s="1">
        <v>116.0</v>
      </c>
      <c r="O21" s="1" t="s">
        <v>425</v>
      </c>
      <c r="P21" s="82">
        <v>1.629982784241E12</v>
      </c>
      <c r="AC21" s="40" t="s">
        <v>22</v>
      </c>
      <c r="AD21" s="1">
        <v>236.0</v>
      </c>
      <c r="AE21" s="1" t="s">
        <v>420</v>
      </c>
      <c r="AF21" s="76">
        <v>1.629988581932E12</v>
      </c>
      <c r="AG21" s="40" t="s">
        <v>22</v>
      </c>
      <c r="AH21" s="1">
        <v>251.0</v>
      </c>
      <c r="AI21" s="1" t="s">
        <v>415</v>
      </c>
      <c r="AJ21" s="76">
        <v>1.629989510881E12</v>
      </c>
    </row>
    <row r="22">
      <c r="A22" s="40" t="s">
        <v>418</v>
      </c>
      <c r="B22" s="1">
        <v>96.0</v>
      </c>
      <c r="C22" s="1" t="s">
        <v>422</v>
      </c>
      <c r="D22" s="76">
        <v>1.629977792718E12</v>
      </c>
      <c r="I22" s="81" t="s">
        <v>22</v>
      </c>
      <c r="J22" s="1">
        <v>172.0</v>
      </c>
      <c r="K22" s="1" t="s">
        <v>417</v>
      </c>
      <c r="L22" s="82">
        <v>1.629978757812E12</v>
      </c>
      <c r="M22" s="81" t="s">
        <v>71</v>
      </c>
      <c r="N22" s="1">
        <v>128.0</v>
      </c>
      <c r="O22" s="1" t="s">
        <v>425</v>
      </c>
      <c r="P22" s="82">
        <v>1.629982784374E12</v>
      </c>
      <c r="AC22" s="40" t="s">
        <v>22</v>
      </c>
      <c r="AD22" s="1">
        <v>174.0</v>
      </c>
      <c r="AE22" s="1" t="s">
        <v>426</v>
      </c>
      <c r="AF22" s="76">
        <v>1.62998858211E12</v>
      </c>
      <c r="AG22" s="40" t="s">
        <v>22</v>
      </c>
      <c r="AH22" s="1">
        <v>158.0</v>
      </c>
      <c r="AI22" s="1" t="s">
        <v>427</v>
      </c>
      <c r="AJ22" s="76">
        <v>1.629989511032E12</v>
      </c>
    </row>
    <row r="23">
      <c r="A23" s="40" t="s">
        <v>71</v>
      </c>
      <c r="B23" s="1">
        <v>139.0</v>
      </c>
      <c r="C23" s="1" t="s">
        <v>422</v>
      </c>
      <c r="D23" s="76">
        <v>1.629977792851E12</v>
      </c>
      <c r="I23" s="81" t="s">
        <v>22</v>
      </c>
      <c r="J23" s="1">
        <v>255.0</v>
      </c>
      <c r="K23" s="1" t="s">
        <v>428</v>
      </c>
      <c r="L23" s="82">
        <v>1.62997875806E12</v>
      </c>
      <c r="M23" s="81" t="s">
        <v>400</v>
      </c>
      <c r="N23" s="1">
        <v>313.0</v>
      </c>
      <c r="O23" s="1" t="s">
        <v>425</v>
      </c>
      <c r="P23" s="82">
        <v>1.629982784681E12</v>
      </c>
      <c r="AC23" s="40" t="s">
        <v>22</v>
      </c>
      <c r="AD23" s="1">
        <v>110.0</v>
      </c>
      <c r="AE23" s="1" t="s">
        <v>426</v>
      </c>
      <c r="AF23" s="76">
        <v>1.629988582235E12</v>
      </c>
      <c r="AG23" s="40" t="s">
        <v>22</v>
      </c>
      <c r="AH23" s="1">
        <v>134.0</v>
      </c>
      <c r="AI23" s="1" t="s">
        <v>427</v>
      </c>
      <c r="AJ23" s="76">
        <v>1.629989511167E12</v>
      </c>
    </row>
    <row r="24">
      <c r="A24" s="40" t="s">
        <v>400</v>
      </c>
      <c r="B24" s="1">
        <v>541.0</v>
      </c>
      <c r="C24" s="1" t="s">
        <v>429</v>
      </c>
      <c r="D24" s="76">
        <v>1.629977793373E12</v>
      </c>
      <c r="I24" s="81" t="s">
        <v>22</v>
      </c>
      <c r="J24" s="1">
        <v>661.0</v>
      </c>
      <c r="K24" s="1" t="s">
        <v>428</v>
      </c>
      <c r="L24" s="82">
        <v>1.629978758728E12</v>
      </c>
      <c r="M24" s="81" t="s">
        <v>22</v>
      </c>
      <c r="N24" s="1">
        <v>38.0</v>
      </c>
      <c r="O24" s="1" t="s">
        <v>425</v>
      </c>
      <c r="P24" s="82">
        <v>1.629982784738E12</v>
      </c>
      <c r="AC24" s="40" t="s">
        <v>22</v>
      </c>
      <c r="AD24" s="1">
        <v>169.0</v>
      </c>
      <c r="AE24" s="1" t="s">
        <v>426</v>
      </c>
      <c r="AF24" s="76">
        <v>1.629988582399E12</v>
      </c>
      <c r="AG24" s="40" t="s">
        <v>22</v>
      </c>
      <c r="AH24" s="1">
        <v>196.0</v>
      </c>
      <c r="AI24" s="1" t="s">
        <v>427</v>
      </c>
      <c r="AJ24" s="76">
        <v>1.629989511376E12</v>
      </c>
    </row>
    <row r="25">
      <c r="A25" s="40" t="s">
        <v>22</v>
      </c>
      <c r="B25" s="1">
        <v>38.0</v>
      </c>
      <c r="C25" s="1" t="s">
        <v>429</v>
      </c>
      <c r="D25" s="76">
        <v>1.629977793429E12</v>
      </c>
      <c r="I25" s="81" t="s">
        <v>22</v>
      </c>
      <c r="J25" s="1">
        <v>76.0</v>
      </c>
      <c r="K25" s="1" t="s">
        <v>428</v>
      </c>
      <c r="L25" s="82">
        <v>1.629978758798E12</v>
      </c>
      <c r="M25" s="81" t="s">
        <v>22</v>
      </c>
      <c r="N25" s="1">
        <v>68.0</v>
      </c>
      <c r="O25" s="1" t="s">
        <v>425</v>
      </c>
      <c r="P25" s="82">
        <v>1.629982784784E12</v>
      </c>
      <c r="AC25" s="40" t="s">
        <v>22</v>
      </c>
      <c r="AD25" s="1">
        <v>190.0</v>
      </c>
      <c r="AE25" s="1" t="s">
        <v>426</v>
      </c>
      <c r="AF25" s="76">
        <v>1.629988582582E12</v>
      </c>
      <c r="AG25" s="40" t="s">
        <v>403</v>
      </c>
      <c r="AH25" s="1">
        <v>199.0</v>
      </c>
      <c r="AI25" s="1" t="s">
        <v>427</v>
      </c>
      <c r="AJ25" s="76">
        <v>1.629989511564E12</v>
      </c>
    </row>
    <row r="26">
      <c r="A26" s="40" t="s">
        <v>22</v>
      </c>
      <c r="B26" s="1">
        <v>91.0</v>
      </c>
      <c r="C26" s="1" t="s">
        <v>429</v>
      </c>
      <c r="D26" s="76">
        <v>1.629977793552E12</v>
      </c>
      <c r="I26" s="81" t="s">
        <v>22</v>
      </c>
      <c r="J26" s="1">
        <v>262.0</v>
      </c>
      <c r="K26" s="1" t="s">
        <v>430</v>
      </c>
      <c r="L26" s="82">
        <v>1.629978759059E12</v>
      </c>
      <c r="M26" s="81" t="s">
        <v>22</v>
      </c>
      <c r="N26" s="1">
        <v>241.0</v>
      </c>
      <c r="O26" s="1" t="s">
        <v>431</v>
      </c>
      <c r="P26" s="82">
        <v>1.629982785032E12</v>
      </c>
      <c r="AC26" s="40" t="s">
        <v>22</v>
      </c>
      <c r="AD26" s="1">
        <v>562.0</v>
      </c>
      <c r="AE26" s="1" t="s">
        <v>432</v>
      </c>
      <c r="AF26" s="76">
        <v>1.629988583136E12</v>
      </c>
      <c r="AG26" s="40" t="s">
        <v>400</v>
      </c>
      <c r="AH26" s="1">
        <v>271.0</v>
      </c>
      <c r="AI26" s="1" t="s">
        <v>427</v>
      </c>
      <c r="AJ26" s="76">
        <v>1.629989511832E12</v>
      </c>
    </row>
    <row r="27">
      <c r="A27" s="40" t="s">
        <v>22</v>
      </c>
      <c r="B27" s="1">
        <v>568.0</v>
      </c>
      <c r="C27" s="1" t="s">
        <v>433</v>
      </c>
      <c r="D27" s="76">
        <v>1.629977794075E12</v>
      </c>
      <c r="I27" s="83" t="s">
        <v>22</v>
      </c>
      <c r="J27" s="84">
        <v>267.0</v>
      </c>
      <c r="K27" s="84" t="s">
        <v>430</v>
      </c>
      <c r="L27" s="85">
        <v>1.629978759333E12</v>
      </c>
      <c r="M27" s="83" t="s">
        <v>22</v>
      </c>
      <c r="N27" s="84">
        <v>232.0</v>
      </c>
      <c r="O27" s="84" t="s">
        <v>431</v>
      </c>
      <c r="P27" s="85">
        <v>1.629982785265E12</v>
      </c>
      <c r="AC27" s="40" t="s">
        <v>22</v>
      </c>
      <c r="AD27" s="1">
        <v>73.0</v>
      </c>
      <c r="AE27" s="1" t="s">
        <v>432</v>
      </c>
      <c r="AF27" s="76">
        <v>1.629988583218E12</v>
      </c>
      <c r="AG27" s="40" t="s">
        <v>421</v>
      </c>
      <c r="AH27" s="1">
        <v>97.0</v>
      </c>
      <c r="AI27" s="1" t="s">
        <v>427</v>
      </c>
      <c r="AJ27" s="76">
        <v>1.629989511949E12</v>
      </c>
    </row>
    <row r="28">
      <c r="A28" s="40" t="s">
        <v>22</v>
      </c>
      <c r="B28" s="1">
        <v>190.0</v>
      </c>
      <c r="C28" s="1" t="s">
        <v>433</v>
      </c>
      <c r="D28" s="76">
        <v>1.629977794264E12</v>
      </c>
      <c r="I28" s="1">
        <v>24.0</v>
      </c>
      <c r="M28" s="1">
        <v>24.0</v>
      </c>
      <c r="AC28" s="40" t="s">
        <v>22</v>
      </c>
      <c r="AD28" s="1">
        <v>220.0</v>
      </c>
      <c r="AE28" s="1" t="s">
        <v>432</v>
      </c>
      <c r="AF28" s="76">
        <v>1.629988583436E12</v>
      </c>
      <c r="AG28" s="40" t="s">
        <v>400</v>
      </c>
      <c r="AH28" s="1">
        <v>416.0</v>
      </c>
      <c r="AI28" s="1" t="s">
        <v>434</v>
      </c>
      <c r="AJ28" s="76">
        <v>1.629989512356E12</v>
      </c>
    </row>
    <row r="29">
      <c r="AC29" s="40" t="s">
        <v>22</v>
      </c>
      <c r="AD29" s="1">
        <v>201.0</v>
      </c>
      <c r="AE29" s="1" t="s">
        <v>432</v>
      </c>
      <c r="AF29" s="76">
        <v>1.629988583637E12</v>
      </c>
      <c r="AG29" s="40" t="s">
        <v>403</v>
      </c>
      <c r="AH29" s="1">
        <v>268.0</v>
      </c>
      <c r="AI29" s="1" t="s">
        <v>434</v>
      </c>
      <c r="AJ29" s="76">
        <v>1.629989512627E12</v>
      </c>
    </row>
    <row r="30">
      <c r="AG30" s="40" t="s">
        <v>421</v>
      </c>
      <c r="AH30" s="1">
        <v>176.0</v>
      </c>
      <c r="AI30" s="1" t="s">
        <v>434</v>
      </c>
      <c r="AJ30" s="76">
        <v>1.629989512786E12</v>
      </c>
    </row>
    <row r="31">
      <c r="AG31" s="40" t="s">
        <v>418</v>
      </c>
      <c r="AH31" s="1">
        <v>115.0</v>
      </c>
      <c r="AI31" s="1" t="s">
        <v>434</v>
      </c>
      <c r="AJ31" s="76">
        <v>1.629989512906E12</v>
      </c>
    </row>
    <row r="32">
      <c r="AG32" s="40" t="s">
        <v>71</v>
      </c>
      <c r="AH32" s="1">
        <v>130.0</v>
      </c>
      <c r="AI32" s="1" t="s">
        <v>435</v>
      </c>
      <c r="AJ32" s="76">
        <v>1.629989513036E12</v>
      </c>
    </row>
    <row r="33">
      <c r="AG33" s="40" t="s">
        <v>400</v>
      </c>
      <c r="AH33" s="1">
        <v>301.0</v>
      </c>
      <c r="AI33" s="1" t="s">
        <v>435</v>
      </c>
      <c r="AJ33" s="76">
        <v>1.629989513342E12</v>
      </c>
    </row>
    <row r="34">
      <c r="AG34" s="40" t="s">
        <v>22</v>
      </c>
      <c r="AH34" s="1">
        <v>38.0</v>
      </c>
      <c r="AI34" s="1" t="s">
        <v>435</v>
      </c>
      <c r="AJ34" s="76">
        <v>1.629989513375E12</v>
      </c>
    </row>
    <row r="35">
      <c r="AG35" s="40" t="s">
        <v>22</v>
      </c>
      <c r="AH35" s="1">
        <v>51.0</v>
      </c>
      <c r="AI35" s="1" t="s">
        <v>435</v>
      </c>
      <c r="AJ35" s="76">
        <v>1.629989513425E12</v>
      </c>
    </row>
    <row r="36">
      <c r="AG36" s="40" t="s">
        <v>22</v>
      </c>
      <c r="AH36" s="1">
        <v>274.0</v>
      </c>
      <c r="AI36" s="1" t="s">
        <v>435</v>
      </c>
      <c r="AJ36" s="76">
        <v>1.629989513702E12</v>
      </c>
    </row>
    <row r="37">
      <c r="AG37" s="40" t="s">
        <v>22</v>
      </c>
      <c r="AH37" s="1">
        <v>203.0</v>
      </c>
      <c r="AI37" s="1" t="s">
        <v>435</v>
      </c>
      <c r="AJ37" s="76">
        <v>1.629989513911E12</v>
      </c>
    </row>
    <row r="40">
      <c r="A40" s="40" t="s">
        <v>78</v>
      </c>
      <c r="B40" s="1">
        <v>1501.0</v>
      </c>
      <c r="C40" s="1" t="s">
        <v>436</v>
      </c>
      <c r="D40" s="76">
        <v>1.629977799708E12</v>
      </c>
      <c r="E40" s="40" t="s">
        <v>78</v>
      </c>
      <c r="F40" s="1">
        <v>1511.0</v>
      </c>
      <c r="G40" s="1" t="s">
        <v>437</v>
      </c>
      <c r="H40" s="76">
        <v>1.6299784022E12</v>
      </c>
      <c r="I40" s="40" t="s">
        <v>119</v>
      </c>
      <c r="J40" s="1">
        <v>1534.0</v>
      </c>
      <c r="K40" s="1" t="s">
        <v>438</v>
      </c>
      <c r="L40" s="76">
        <v>1.629978764827E12</v>
      </c>
      <c r="M40" s="40" t="s">
        <v>75</v>
      </c>
      <c r="N40" s="1">
        <v>1418.0</v>
      </c>
      <c r="O40" s="1" t="s">
        <v>439</v>
      </c>
      <c r="P40" s="76">
        <v>1.62998279064E12</v>
      </c>
      <c r="Q40" s="40" t="s">
        <v>81</v>
      </c>
      <c r="R40" s="1">
        <v>1714.0</v>
      </c>
      <c r="S40" s="1" t="s">
        <v>440</v>
      </c>
      <c r="T40" s="1">
        <v>1.629983224199E12</v>
      </c>
      <c r="U40" s="86" t="s">
        <v>119</v>
      </c>
      <c r="V40" s="87">
        <v>1416.0</v>
      </c>
      <c r="W40" s="87" t="s">
        <v>441</v>
      </c>
      <c r="X40" s="88">
        <v>1.629984458567E12</v>
      </c>
      <c r="Y40" s="40" t="s">
        <v>75</v>
      </c>
      <c r="Z40" s="1">
        <v>1610.0</v>
      </c>
      <c r="AA40" s="1" t="s">
        <v>442</v>
      </c>
      <c r="AB40" s="1">
        <v>1.62998813828E12</v>
      </c>
      <c r="AC40" s="89" t="s">
        <v>75</v>
      </c>
      <c r="AD40" s="90">
        <v>1449.0</v>
      </c>
      <c r="AE40" s="90" t="s">
        <v>443</v>
      </c>
      <c r="AF40" s="91">
        <v>1.629988589982E12</v>
      </c>
      <c r="AG40" s="89" t="s">
        <v>88</v>
      </c>
      <c r="AH40" s="90">
        <v>1085.0</v>
      </c>
      <c r="AI40" s="90" t="s">
        <v>444</v>
      </c>
      <c r="AJ40" s="91">
        <v>1.629989518636E12</v>
      </c>
    </row>
    <row r="41">
      <c r="A41" s="40" t="s">
        <v>83</v>
      </c>
      <c r="B41" s="1">
        <v>56.0</v>
      </c>
      <c r="C41" s="1" t="s">
        <v>436</v>
      </c>
      <c r="D41" s="76">
        <v>1.629977799749E12</v>
      </c>
      <c r="E41" s="40" t="s">
        <v>101</v>
      </c>
      <c r="F41" s="1">
        <v>65.0</v>
      </c>
      <c r="G41" s="1" t="s">
        <v>437</v>
      </c>
      <c r="H41" s="76">
        <v>1.629978402258E12</v>
      </c>
      <c r="I41" s="40" t="s">
        <v>92</v>
      </c>
      <c r="J41" s="1">
        <v>159.0</v>
      </c>
      <c r="K41" s="1" t="s">
        <v>438</v>
      </c>
      <c r="L41" s="76">
        <v>1.629978764978E12</v>
      </c>
      <c r="M41" s="40" t="s">
        <v>91</v>
      </c>
      <c r="N41" s="1">
        <v>39.0</v>
      </c>
      <c r="O41" s="1" t="s">
        <v>439</v>
      </c>
      <c r="P41" s="76">
        <v>1.629982790668E12</v>
      </c>
      <c r="Q41" s="40" t="s">
        <v>83</v>
      </c>
      <c r="R41" s="1">
        <v>107.0</v>
      </c>
      <c r="S41" s="1" t="s">
        <v>440</v>
      </c>
      <c r="T41" s="1">
        <v>1.629983224315E12</v>
      </c>
      <c r="U41" s="92" t="s">
        <v>83</v>
      </c>
      <c r="V41" s="1">
        <v>98.0</v>
      </c>
      <c r="W41" s="1" t="s">
        <v>441</v>
      </c>
      <c r="X41" s="93">
        <v>1.62998445866E12</v>
      </c>
      <c r="Y41" s="40" t="s">
        <v>92</v>
      </c>
      <c r="Z41" s="1">
        <v>46.0</v>
      </c>
      <c r="AA41" s="1" t="s">
        <v>442</v>
      </c>
      <c r="AB41" s="1">
        <v>1.629988138308E12</v>
      </c>
      <c r="AC41" s="94" t="s">
        <v>86</v>
      </c>
      <c r="AD41" s="1">
        <v>59.0</v>
      </c>
      <c r="AE41" s="1" t="s">
        <v>445</v>
      </c>
      <c r="AF41" s="95">
        <v>1.629988590044E12</v>
      </c>
      <c r="AG41" s="94" t="s">
        <v>92</v>
      </c>
      <c r="AH41" s="1">
        <v>56.0</v>
      </c>
      <c r="AI41" s="1" t="s">
        <v>444</v>
      </c>
      <c r="AJ41" s="95">
        <v>1.629989518678E12</v>
      </c>
    </row>
    <row r="42">
      <c r="A42" s="40" t="s">
        <v>75</v>
      </c>
      <c r="B42" s="1">
        <v>105.0</v>
      </c>
      <c r="C42" s="1" t="s">
        <v>436</v>
      </c>
      <c r="D42" s="76">
        <v>1.629977799848E12</v>
      </c>
      <c r="E42" s="40" t="s">
        <v>75</v>
      </c>
      <c r="F42" s="1">
        <v>91.0</v>
      </c>
      <c r="G42" s="1" t="s">
        <v>437</v>
      </c>
      <c r="H42" s="76">
        <v>1.629978402358E12</v>
      </c>
      <c r="I42" s="40" t="s">
        <v>75</v>
      </c>
      <c r="J42" s="1">
        <v>69.0</v>
      </c>
      <c r="K42" s="1" t="s">
        <v>446</v>
      </c>
      <c r="L42" s="76">
        <v>1.629978765054E12</v>
      </c>
      <c r="M42" s="40" t="s">
        <v>75</v>
      </c>
      <c r="N42" s="1">
        <v>104.0</v>
      </c>
      <c r="O42" s="1" t="s">
        <v>439</v>
      </c>
      <c r="P42" s="76">
        <v>1.629982790771E12</v>
      </c>
      <c r="Q42" s="40" t="s">
        <v>94</v>
      </c>
      <c r="R42" s="1">
        <v>65.0</v>
      </c>
      <c r="S42" s="1" t="s">
        <v>440</v>
      </c>
      <c r="T42" s="1">
        <v>1.629983224355E12</v>
      </c>
      <c r="U42" s="92" t="s">
        <v>95</v>
      </c>
      <c r="V42" s="1">
        <v>88.0</v>
      </c>
      <c r="W42" s="1" t="s">
        <v>441</v>
      </c>
      <c r="X42" s="93">
        <v>1.629984458716E12</v>
      </c>
      <c r="Y42" s="40" t="s">
        <v>97</v>
      </c>
      <c r="Z42" s="1">
        <v>188.0</v>
      </c>
      <c r="AA42" s="1" t="s">
        <v>442</v>
      </c>
      <c r="AB42" s="1">
        <v>1.629988138515E12</v>
      </c>
      <c r="AC42" s="94" t="s">
        <v>93</v>
      </c>
      <c r="AD42" s="1">
        <v>343.0</v>
      </c>
      <c r="AE42" s="1" t="s">
        <v>445</v>
      </c>
      <c r="AF42" s="95">
        <v>1.629988590398E12</v>
      </c>
      <c r="AG42" s="94" t="s">
        <v>75</v>
      </c>
      <c r="AH42" s="1">
        <v>416.0</v>
      </c>
      <c r="AI42" s="1" t="s">
        <v>447</v>
      </c>
      <c r="AJ42" s="95">
        <v>1.629989519119E12</v>
      </c>
    </row>
    <row r="43">
      <c r="A43" s="40" t="s">
        <v>94</v>
      </c>
      <c r="B43" s="1">
        <v>354.0</v>
      </c>
      <c r="C43" s="1" t="s">
        <v>448</v>
      </c>
      <c r="D43" s="76">
        <v>1.629977800208E12</v>
      </c>
      <c r="E43" s="40" t="s">
        <v>280</v>
      </c>
      <c r="F43" s="1">
        <v>199.0</v>
      </c>
      <c r="G43" s="1" t="s">
        <v>437</v>
      </c>
      <c r="H43" s="76">
        <v>1.629978402559E12</v>
      </c>
      <c r="I43" s="40" t="s">
        <v>280</v>
      </c>
      <c r="J43" s="1">
        <v>180.0</v>
      </c>
      <c r="K43" s="1" t="s">
        <v>446</v>
      </c>
      <c r="L43" s="76">
        <v>1.629978765234E12</v>
      </c>
      <c r="M43" s="40" t="s">
        <v>75</v>
      </c>
      <c r="N43" s="1">
        <v>151.0</v>
      </c>
      <c r="O43" s="1" t="s">
        <v>439</v>
      </c>
      <c r="P43" s="76">
        <v>1.629982790964E12</v>
      </c>
      <c r="Q43" s="40" t="s">
        <v>75</v>
      </c>
      <c r="R43" s="1">
        <v>177.0</v>
      </c>
      <c r="S43" s="1" t="s">
        <v>440</v>
      </c>
      <c r="T43" s="1">
        <v>1.629983224562E12</v>
      </c>
      <c r="U43" s="92" t="s">
        <v>75</v>
      </c>
      <c r="V43" s="1">
        <v>205.0</v>
      </c>
      <c r="W43" s="1" t="s">
        <v>441</v>
      </c>
      <c r="X43" s="93">
        <v>1.62998445894E12</v>
      </c>
      <c r="Y43" s="40" t="s">
        <v>78</v>
      </c>
      <c r="Z43" s="1">
        <v>189.0</v>
      </c>
      <c r="AA43" s="1" t="s">
        <v>442</v>
      </c>
      <c r="AB43" s="1">
        <v>1.629988138704E12</v>
      </c>
      <c r="AC43" s="94" t="s">
        <v>98</v>
      </c>
      <c r="AD43" s="1">
        <v>233.0</v>
      </c>
      <c r="AE43" s="1" t="s">
        <v>445</v>
      </c>
      <c r="AF43" s="95">
        <v>1.629988590622E12</v>
      </c>
      <c r="AG43" s="94" t="s">
        <v>98</v>
      </c>
      <c r="AH43" s="1">
        <v>201.0</v>
      </c>
      <c r="AI43" s="1" t="s">
        <v>447</v>
      </c>
      <c r="AJ43" s="95">
        <v>1.629989519315E12</v>
      </c>
    </row>
    <row r="44">
      <c r="A44" s="40" t="s">
        <v>91</v>
      </c>
      <c r="B44" s="1">
        <v>100.0</v>
      </c>
      <c r="C44" s="1" t="s">
        <v>448</v>
      </c>
      <c r="D44" s="76">
        <v>1.629977800326E12</v>
      </c>
      <c r="E44" s="40" t="s">
        <v>92</v>
      </c>
      <c r="F44" s="1">
        <v>106.0</v>
      </c>
      <c r="G44" s="1" t="s">
        <v>437</v>
      </c>
      <c r="H44" s="76">
        <v>1.629978402687E12</v>
      </c>
      <c r="I44" s="40" t="s">
        <v>101</v>
      </c>
      <c r="J44" s="1">
        <v>117.0</v>
      </c>
      <c r="K44" s="1" t="s">
        <v>446</v>
      </c>
      <c r="L44" s="76">
        <v>1.629978765348E12</v>
      </c>
      <c r="M44" s="40" t="s">
        <v>90</v>
      </c>
      <c r="N44" s="1">
        <v>130.0</v>
      </c>
      <c r="O44" s="1" t="s">
        <v>449</v>
      </c>
      <c r="P44" s="76">
        <v>1.629982791071E12</v>
      </c>
      <c r="Q44" s="40" t="s">
        <v>90</v>
      </c>
      <c r="R44" s="1">
        <v>86.0</v>
      </c>
      <c r="S44" s="1" t="s">
        <v>440</v>
      </c>
      <c r="T44" s="1">
        <v>1.629983224643E12</v>
      </c>
      <c r="U44" s="92" t="s">
        <v>83</v>
      </c>
      <c r="V44" s="1">
        <v>83.0</v>
      </c>
      <c r="W44" s="1" t="s">
        <v>450</v>
      </c>
      <c r="X44" s="93">
        <v>1.62998445903E12</v>
      </c>
      <c r="Y44" s="40" t="s">
        <v>101</v>
      </c>
      <c r="Z44" s="1">
        <v>103.0</v>
      </c>
      <c r="AA44" s="1" t="s">
        <v>442</v>
      </c>
      <c r="AB44" s="1">
        <v>1.629988138803E12</v>
      </c>
      <c r="AC44" s="94" t="s">
        <v>91</v>
      </c>
      <c r="AD44" s="1">
        <v>147.0</v>
      </c>
      <c r="AE44" s="1" t="s">
        <v>445</v>
      </c>
      <c r="AF44" s="95">
        <v>1.62998859077E12</v>
      </c>
      <c r="AG44" s="94" t="s">
        <v>92</v>
      </c>
      <c r="AH44" s="1">
        <v>177.0</v>
      </c>
      <c r="AI44" s="1" t="s">
        <v>447</v>
      </c>
      <c r="AJ44" s="95">
        <v>1.629989519476E12</v>
      </c>
    </row>
    <row r="45">
      <c r="A45" s="40" t="s">
        <v>75</v>
      </c>
      <c r="B45" s="1">
        <v>82.0</v>
      </c>
      <c r="C45" s="1" t="s">
        <v>448</v>
      </c>
      <c r="D45" s="76">
        <v>1.629977800383E12</v>
      </c>
      <c r="E45" s="40" t="s">
        <v>75</v>
      </c>
      <c r="F45" s="1">
        <v>91.0</v>
      </c>
      <c r="G45" s="1" t="s">
        <v>437</v>
      </c>
      <c r="H45" s="76">
        <v>1.629978402759E12</v>
      </c>
      <c r="I45" s="40" t="s">
        <v>75</v>
      </c>
      <c r="J45" s="1">
        <v>110.0</v>
      </c>
      <c r="K45" s="1" t="s">
        <v>446</v>
      </c>
      <c r="L45" s="76">
        <v>1.629978765462E12</v>
      </c>
      <c r="M45" s="40" t="s">
        <v>75</v>
      </c>
      <c r="N45" s="1">
        <v>90.0</v>
      </c>
      <c r="O45" s="1" t="s">
        <v>449</v>
      </c>
      <c r="P45" s="76">
        <v>1.629982791154E12</v>
      </c>
      <c r="Q45" s="40" t="s">
        <v>75</v>
      </c>
      <c r="R45" s="1">
        <v>69.0</v>
      </c>
      <c r="S45" s="1" t="s">
        <v>440</v>
      </c>
      <c r="T45" s="1">
        <v>1.62998322469E12</v>
      </c>
      <c r="U45" s="92" t="s">
        <v>94</v>
      </c>
      <c r="V45" s="1">
        <v>67.0</v>
      </c>
      <c r="W45" s="1" t="s">
        <v>450</v>
      </c>
      <c r="X45" s="93">
        <v>1.629984459079E12</v>
      </c>
      <c r="Y45" s="40" t="s">
        <v>94</v>
      </c>
      <c r="Z45" s="1">
        <v>150.0</v>
      </c>
      <c r="AA45" s="1" t="s">
        <v>442</v>
      </c>
      <c r="AB45" s="1">
        <v>1.629988138953E12</v>
      </c>
      <c r="AC45" s="94" t="s">
        <v>75</v>
      </c>
      <c r="AD45" s="1">
        <v>65.0</v>
      </c>
      <c r="AE45" s="1" t="s">
        <v>445</v>
      </c>
      <c r="AF45" s="95">
        <v>1.629988590826E12</v>
      </c>
      <c r="AG45" s="94" t="s">
        <v>104</v>
      </c>
      <c r="AH45" s="1">
        <v>229.0</v>
      </c>
      <c r="AI45" s="1" t="s">
        <v>447</v>
      </c>
      <c r="AJ45" s="95">
        <v>1.62998951971E12</v>
      </c>
    </row>
    <row r="46">
      <c r="A46" s="40" t="s">
        <v>97</v>
      </c>
      <c r="B46" s="1">
        <v>351.0</v>
      </c>
      <c r="C46" s="1" t="s">
        <v>448</v>
      </c>
      <c r="D46" s="76">
        <v>1.629977800751E12</v>
      </c>
      <c r="E46" s="40" t="s">
        <v>97</v>
      </c>
      <c r="F46" s="1">
        <v>176.0</v>
      </c>
      <c r="G46" s="1" t="s">
        <v>437</v>
      </c>
      <c r="H46" s="76">
        <v>1.629978402944E12</v>
      </c>
      <c r="I46" s="40" t="s">
        <v>97</v>
      </c>
      <c r="J46" s="1">
        <v>157.0</v>
      </c>
      <c r="K46" s="1" t="s">
        <v>446</v>
      </c>
      <c r="L46" s="76">
        <v>1.629978765623E12</v>
      </c>
      <c r="M46" s="40" t="s">
        <v>97</v>
      </c>
      <c r="N46" s="1">
        <v>304.0</v>
      </c>
      <c r="O46" s="1" t="s">
        <v>449</v>
      </c>
      <c r="P46" s="76">
        <v>1.62998279147E12</v>
      </c>
      <c r="Q46" s="40" t="s">
        <v>97</v>
      </c>
      <c r="R46" s="1">
        <v>253.0</v>
      </c>
      <c r="S46" s="1" t="s">
        <v>440</v>
      </c>
      <c r="T46" s="1">
        <v>1.629983224953E12</v>
      </c>
      <c r="U46" s="92" t="s">
        <v>97</v>
      </c>
      <c r="V46" s="1">
        <v>185.0</v>
      </c>
      <c r="W46" s="1" t="s">
        <v>450</v>
      </c>
      <c r="X46" s="93">
        <v>1.629984459275E12</v>
      </c>
      <c r="Y46" s="40" t="s">
        <v>97</v>
      </c>
      <c r="Z46" s="1">
        <v>196.0</v>
      </c>
      <c r="AA46" s="1" t="s">
        <v>451</v>
      </c>
      <c r="AB46" s="1">
        <v>1.629988139139E12</v>
      </c>
      <c r="AC46" s="94" t="s">
        <v>97</v>
      </c>
      <c r="AD46" s="1">
        <v>270.0</v>
      </c>
      <c r="AE46" s="1" t="s">
        <v>452</v>
      </c>
      <c r="AF46" s="95">
        <v>1.629988591113E12</v>
      </c>
      <c r="AG46" s="94" t="s">
        <v>92</v>
      </c>
      <c r="AH46" s="1">
        <v>281.0</v>
      </c>
      <c r="AI46" s="1" t="s">
        <v>453</v>
      </c>
      <c r="AJ46" s="95">
        <v>1.629989520014E12</v>
      </c>
    </row>
    <row r="47">
      <c r="A47" s="40" t="s">
        <v>102</v>
      </c>
      <c r="B47" s="1">
        <v>66.0</v>
      </c>
      <c r="C47" s="1" t="s">
        <v>448</v>
      </c>
      <c r="D47" s="76">
        <v>1.629977800803E12</v>
      </c>
      <c r="E47" s="40" t="s">
        <v>102</v>
      </c>
      <c r="F47" s="1">
        <v>61.0</v>
      </c>
      <c r="G47" s="1" t="s">
        <v>437</v>
      </c>
      <c r="H47" s="76">
        <v>1.629978402983E12</v>
      </c>
      <c r="I47" s="40" t="s">
        <v>102</v>
      </c>
      <c r="J47" s="1">
        <v>65.0</v>
      </c>
      <c r="K47" s="1" t="s">
        <v>446</v>
      </c>
      <c r="L47" s="76">
        <v>1.62997876567E12</v>
      </c>
      <c r="M47" s="40" t="s">
        <v>102</v>
      </c>
      <c r="N47" s="1">
        <v>37.0</v>
      </c>
      <c r="O47" s="1" t="s">
        <v>449</v>
      </c>
      <c r="P47" s="76">
        <v>1.629982791483E12</v>
      </c>
      <c r="Q47" s="40" t="s">
        <v>102</v>
      </c>
      <c r="R47" s="1">
        <v>119.0</v>
      </c>
      <c r="S47" s="1" t="s">
        <v>454</v>
      </c>
      <c r="T47" s="1">
        <v>1.629983225068E12</v>
      </c>
      <c r="U47" s="92" t="s">
        <v>102</v>
      </c>
      <c r="V47" s="1">
        <v>53.0</v>
      </c>
      <c r="W47" s="1" t="s">
        <v>450</v>
      </c>
      <c r="X47" s="93">
        <v>1.629984459323E12</v>
      </c>
      <c r="Y47" s="40" t="s">
        <v>102</v>
      </c>
      <c r="Z47" s="1">
        <v>99.0</v>
      </c>
      <c r="AA47" s="1" t="s">
        <v>451</v>
      </c>
      <c r="AB47" s="1">
        <v>1.629988139249E12</v>
      </c>
      <c r="AC47" s="94" t="s">
        <v>455</v>
      </c>
      <c r="AD47" s="1">
        <v>60.0</v>
      </c>
      <c r="AE47" s="1" t="s">
        <v>452</v>
      </c>
      <c r="AF47" s="95">
        <v>1.629988591163E12</v>
      </c>
      <c r="AG47" s="94" t="s">
        <v>98</v>
      </c>
      <c r="AH47" s="1">
        <v>79.0</v>
      </c>
      <c r="AI47" s="1" t="s">
        <v>453</v>
      </c>
      <c r="AJ47" s="95">
        <v>1.629989520049E12</v>
      </c>
    </row>
    <row r="48">
      <c r="A48" s="40" t="s">
        <v>94</v>
      </c>
      <c r="B48" s="1">
        <v>123.0</v>
      </c>
      <c r="C48" s="1" t="s">
        <v>448</v>
      </c>
      <c r="D48" s="76">
        <v>1.629977800922E12</v>
      </c>
      <c r="E48" s="40" t="s">
        <v>94</v>
      </c>
      <c r="F48" s="1">
        <v>126.0</v>
      </c>
      <c r="G48" s="1" t="s">
        <v>456</v>
      </c>
      <c r="H48" s="76">
        <v>1.629978403113E12</v>
      </c>
      <c r="I48" s="40" t="s">
        <v>94</v>
      </c>
      <c r="J48" s="1">
        <v>127.0</v>
      </c>
      <c r="K48" s="1" t="s">
        <v>446</v>
      </c>
      <c r="L48" s="76">
        <v>1.629978765821E12</v>
      </c>
      <c r="M48" s="40" t="s">
        <v>94</v>
      </c>
      <c r="N48" s="1">
        <v>165.0</v>
      </c>
      <c r="O48" s="1" t="s">
        <v>449</v>
      </c>
      <c r="P48" s="76">
        <v>1.629982791666E12</v>
      </c>
      <c r="Q48" s="40" t="s">
        <v>94</v>
      </c>
      <c r="R48" s="1">
        <v>135.0</v>
      </c>
      <c r="S48" s="1" t="s">
        <v>454</v>
      </c>
      <c r="T48" s="1">
        <v>1.629983225205E12</v>
      </c>
      <c r="U48" s="92" t="s">
        <v>94</v>
      </c>
      <c r="V48" s="1">
        <v>112.0</v>
      </c>
      <c r="W48" s="1" t="s">
        <v>450</v>
      </c>
      <c r="X48" s="93">
        <v>1.629984459431E12</v>
      </c>
      <c r="Y48" s="40" t="s">
        <v>94</v>
      </c>
      <c r="Z48" s="1">
        <v>134.0</v>
      </c>
      <c r="AA48" s="1" t="s">
        <v>451</v>
      </c>
      <c r="AB48" s="1">
        <v>1.62998813938E12</v>
      </c>
      <c r="AC48" s="94" t="s">
        <v>94</v>
      </c>
      <c r="AD48" s="1">
        <v>128.0</v>
      </c>
      <c r="AE48" s="1" t="s">
        <v>452</v>
      </c>
      <c r="AF48" s="95">
        <v>1.629988591279E12</v>
      </c>
      <c r="AG48" s="94" t="s">
        <v>75</v>
      </c>
      <c r="AH48" s="1">
        <v>113.0</v>
      </c>
      <c r="AI48" s="1" t="s">
        <v>453</v>
      </c>
      <c r="AJ48" s="95">
        <v>1.629989520165E12</v>
      </c>
    </row>
    <row r="49">
      <c r="U49" s="96" t="s">
        <v>102</v>
      </c>
      <c r="V49" s="97">
        <v>3575.0</v>
      </c>
      <c r="W49" s="97" t="s">
        <v>457</v>
      </c>
      <c r="X49" s="98">
        <v>1.62998446303E12</v>
      </c>
      <c r="AC49" s="94" t="s">
        <v>455</v>
      </c>
      <c r="AD49" s="1">
        <v>744.0</v>
      </c>
      <c r="AE49" s="1" t="s">
        <v>458</v>
      </c>
      <c r="AF49" s="95">
        <v>1.62998859203E12</v>
      </c>
      <c r="AG49" s="94" t="s">
        <v>92</v>
      </c>
      <c r="AH49" s="1">
        <v>85.0</v>
      </c>
      <c r="AI49" s="1" t="s">
        <v>453</v>
      </c>
      <c r="AJ49" s="95">
        <v>1.62998952025E12</v>
      </c>
    </row>
    <row r="50">
      <c r="U50" s="96" t="s">
        <v>94</v>
      </c>
      <c r="V50" s="97">
        <v>598.0</v>
      </c>
      <c r="W50" s="97" t="s">
        <v>457</v>
      </c>
      <c r="X50" s="98">
        <v>1.629984463595E12</v>
      </c>
      <c r="AC50" s="94" t="s">
        <v>97</v>
      </c>
      <c r="AD50" s="1">
        <v>258.0</v>
      </c>
      <c r="AE50" s="1" t="s">
        <v>458</v>
      </c>
      <c r="AF50" s="95">
        <v>1.629988592296E12</v>
      </c>
      <c r="AG50" s="94" t="s">
        <v>119</v>
      </c>
      <c r="AH50" s="1">
        <v>187.0</v>
      </c>
      <c r="AI50" s="1" t="s">
        <v>453</v>
      </c>
      <c r="AJ50" s="95">
        <v>1.629989520448E12</v>
      </c>
    </row>
    <row r="51">
      <c r="U51" s="96" t="s">
        <v>94</v>
      </c>
      <c r="V51" s="97">
        <v>311.0</v>
      </c>
      <c r="W51" s="97" t="s">
        <v>457</v>
      </c>
      <c r="X51" s="98">
        <v>1.629984463932E12</v>
      </c>
      <c r="AC51" s="94" t="s">
        <v>102</v>
      </c>
      <c r="AD51" s="1">
        <v>417.0</v>
      </c>
      <c r="AE51" s="1" t="s">
        <v>458</v>
      </c>
      <c r="AF51" s="95">
        <v>1.629988592713E12</v>
      </c>
      <c r="AG51" s="94" t="s">
        <v>101</v>
      </c>
      <c r="AH51" s="1">
        <v>115.0</v>
      </c>
      <c r="AI51" s="1" t="s">
        <v>453</v>
      </c>
      <c r="AJ51" s="95">
        <v>1.62998952057E12</v>
      </c>
    </row>
    <row r="52">
      <c r="U52" s="96" t="s">
        <v>94</v>
      </c>
      <c r="V52" s="97">
        <v>1070.0</v>
      </c>
      <c r="W52" s="97" t="s">
        <v>459</v>
      </c>
      <c r="X52" s="98">
        <v>1.629984465004E12</v>
      </c>
      <c r="AC52" s="99" t="s">
        <v>94</v>
      </c>
      <c r="AD52" s="100">
        <v>90.0</v>
      </c>
      <c r="AE52" s="100" t="s">
        <v>458</v>
      </c>
      <c r="AF52" s="101">
        <v>1.629988592782E12</v>
      </c>
      <c r="AG52" s="94" t="s">
        <v>119</v>
      </c>
      <c r="AH52" s="1">
        <v>270.0</v>
      </c>
      <c r="AI52" s="1" t="s">
        <v>453</v>
      </c>
      <c r="AJ52" s="95">
        <v>1.629989520828E12</v>
      </c>
    </row>
    <row r="53">
      <c r="U53" s="96" t="s">
        <v>95</v>
      </c>
      <c r="V53" s="97">
        <v>104.0</v>
      </c>
      <c r="W53" s="97" t="s">
        <v>459</v>
      </c>
      <c r="X53" s="98">
        <v>1.629984465094E12</v>
      </c>
      <c r="AG53" s="94" t="s">
        <v>92</v>
      </c>
      <c r="AH53" s="1">
        <v>104.0</v>
      </c>
      <c r="AI53" s="1" t="s">
        <v>453</v>
      </c>
      <c r="AJ53" s="95">
        <v>1.629989520946E12</v>
      </c>
    </row>
    <row r="54">
      <c r="U54" s="102" t="s">
        <v>460</v>
      </c>
      <c r="V54" s="103">
        <v>212.0</v>
      </c>
      <c r="W54" s="103" t="s">
        <v>459</v>
      </c>
      <c r="X54" s="104">
        <v>1.629984465325E12</v>
      </c>
      <c r="AG54" s="94" t="s">
        <v>75</v>
      </c>
      <c r="AH54" s="1">
        <v>327.0</v>
      </c>
      <c r="AI54" s="1" t="s">
        <v>461</v>
      </c>
      <c r="AJ54" s="95">
        <v>1.629989521268E12</v>
      </c>
    </row>
    <row r="55">
      <c r="U55" s="1" t="s">
        <v>462</v>
      </c>
      <c r="AG55" s="94" t="s">
        <v>119</v>
      </c>
      <c r="AH55" s="1">
        <v>250.0</v>
      </c>
      <c r="AI55" s="1" t="s">
        <v>461</v>
      </c>
      <c r="AJ55" s="95">
        <v>1.629989521516E12</v>
      </c>
    </row>
    <row r="56">
      <c r="AG56" s="94" t="s">
        <v>92</v>
      </c>
      <c r="AH56" s="1">
        <v>198.0</v>
      </c>
      <c r="AI56" s="1" t="s">
        <v>461</v>
      </c>
      <c r="AJ56" s="95">
        <v>1.629989521725E12</v>
      </c>
    </row>
    <row r="57">
      <c r="AG57" s="94" t="s">
        <v>104</v>
      </c>
      <c r="AH57" s="1">
        <v>207.0</v>
      </c>
      <c r="AI57" s="1" t="s">
        <v>461</v>
      </c>
      <c r="AJ57" s="95">
        <v>1.629989521934E12</v>
      </c>
    </row>
    <row r="58">
      <c r="AG58" s="94" t="s">
        <v>97</v>
      </c>
      <c r="AH58" s="1">
        <v>165.0</v>
      </c>
      <c r="AI58" s="1" t="s">
        <v>463</v>
      </c>
      <c r="AJ58" s="95">
        <v>1.629989522081E12</v>
      </c>
    </row>
    <row r="59">
      <c r="AG59" s="94" t="s">
        <v>102</v>
      </c>
      <c r="AH59" s="1">
        <v>87.0</v>
      </c>
      <c r="AI59" s="1" t="s">
        <v>463</v>
      </c>
      <c r="AJ59" s="95">
        <v>1.629989522152E12</v>
      </c>
    </row>
    <row r="60">
      <c r="D60" s="39"/>
      <c r="H60" s="39"/>
      <c r="L60" s="39"/>
      <c r="P60" s="39"/>
      <c r="T60" s="39"/>
      <c r="AG60" s="99" t="s">
        <v>94</v>
      </c>
      <c r="AH60" s="100">
        <v>184.0</v>
      </c>
      <c r="AI60" s="100" t="s">
        <v>463</v>
      </c>
      <c r="AJ60" s="101">
        <v>1.629989522356E12</v>
      </c>
    </row>
    <row r="61">
      <c r="D61" s="39"/>
      <c r="H61" s="39"/>
      <c r="L61" s="39"/>
      <c r="P61" s="39"/>
      <c r="T61" s="39"/>
    </row>
    <row r="62">
      <c r="D62" s="39"/>
      <c r="H62" s="39"/>
      <c r="L62" s="39"/>
      <c r="P62" s="39"/>
      <c r="T62" s="39"/>
    </row>
    <row r="63">
      <c r="D63" s="39"/>
      <c r="H63" s="39"/>
      <c r="L63" s="39"/>
      <c r="P63" s="39"/>
      <c r="T63" s="39"/>
    </row>
    <row r="64">
      <c r="D64" s="39"/>
      <c r="H64" s="39"/>
      <c r="L64" s="39"/>
      <c r="P64" s="39"/>
      <c r="T64" s="39"/>
    </row>
    <row r="65">
      <c r="D65" s="39"/>
      <c r="H65" s="39"/>
      <c r="L65" s="39"/>
      <c r="P65" s="39"/>
      <c r="T65" s="39"/>
    </row>
    <row r="66">
      <c r="D66" s="39"/>
      <c r="H66" s="39"/>
      <c r="L66" s="39"/>
      <c r="P66" s="39"/>
      <c r="T66" s="39"/>
      <c r="X66" s="39"/>
      <c r="AB66" s="39"/>
      <c r="AF66" s="39"/>
    </row>
    <row r="67">
      <c r="D67" s="39"/>
      <c r="H67" s="39"/>
      <c r="L67" s="39"/>
      <c r="P67" s="39"/>
      <c r="T67" s="39"/>
      <c r="X67" s="39"/>
      <c r="AB67" s="39"/>
      <c r="AF67" s="39"/>
    </row>
    <row r="68">
      <c r="D68" s="39"/>
      <c r="H68" s="39"/>
      <c r="L68" s="39"/>
      <c r="P68" s="39"/>
      <c r="T68" s="39"/>
      <c r="X68" s="39"/>
      <c r="AB68" s="39"/>
      <c r="AF68" s="39"/>
    </row>
    <row r="69">
      <c r="D69" s="39"/>
      <c r="H69" s="39"/>
      <c r="L69" s="39"/>
      <c r="P69" s="39"/>
      <c r="T69" s="39"/>
      <c r="X69" s="39"/>
      <c r="AB69" s="39"/>
      <c r="AF69" s="39"/>
    </row>
    <row r="70">
      <c r="A70" s="40" t="s">
        <v>128</v>
      </c>
      <c r="B70" s="1">
        <v>4315.0</v>
      </c>
      <c r="C70" s="1" t="s">
        <v>464</v>
      </c>
      <c r="D70" s="76">
        <v>1.62997780773E12</v>
      </c>
      <c r="E70" s="40" t="s">
        <v>128</v>
      </c>
      <c r="F70" s="1">
        <v>5887.0</v>
      </c>
      <c r="G70" s="1" t="s">
        <v>465</v>
      </c>
      <c r="H70" s="76">
        <v>1.629978411548E12</v>
      </c>
      <c r="I70" s="40" t="s">
        <v>128</v>
      </c>
      <c r="J70" s="1">
        <v>5705.0</v>
      </c>
      <c r="K70" s="1" t="s">
        <v>466</v>
      </c>
      <c r="L70" s="76">
        <v>1.629978773415E12</v>
      </c>
      <c r="M70" s="40" t="s">
        <v>128</v>
      </c>
      <c r="N70" s="1">
        <v>4242.0</v>
      </c>
      <c r="O70" s="1" t="s">
        <v>467</v>
      </c>
      <c r="P70" s="76">
        <v>1.62998279835E12</v>
      </c>
      <c r="Q70" s="40" t="s">
        <v>128</v>
      </c>
      <c r="R70" s="1">
        <v>5574.0</v>
      </c>
      <c r="S70" s="1" t="s">
        <v>468</v>
      </c>
      <c r="T70" s="76">
        <v>1.629983233322E12</v>
      </c>
      <c r="U70" s="40" t="s">
        <v>128</v>
      </c>
      <c r="V70" s="1">
        <v>6209.0</v>
      </c>
      <c r="W70" s="1" t="s">
        <v>469</v>
      </c>
      <c r="X70" s="76">
        <v>1.629984473271E12</v>
      </c>
      <c r="Y70" s="40" t="s">
        <v>142</v>
      </c>
      <c r="Z70" s="1">
        <v>5930.0</v>
      </c>
      <c r="AA70" s="1" t="s">
        <v>470</v>
      </c>
      <c r="AB70" s="76">
        <v>1.629988147357E12</v>
      </c>
      <c r="AC70" s="40" t="s">
        <v>128</v>
      </c>
      <c r="AD70" s="1">
        <v>3648.0</v>
      </c>
      <c r="AE70" s="1" t="s">
        <v>471</v>
      </c>
      <c r="AF70" s="76">
        <v>1.629988598721E12</v>
      </c>
      <c r="AG70" s="40" t="s">
        <v>137</v>
      </c>
      <c r="AH70" s="1">
        <v>4219.0</v>
      </c>
      <c r="AI70" s="1" t="s">
        <v>472</v>
      </c>
      <c r="AJ70" s="76">
        <v>1.629989528451E12</v>
      </c>
    </row>
    <row r="71">
      <c r="A71" s="40" t="s">
        <v>140</v>
      </c>
      <c r="B71" s="1">
        <v>198.0</v>
      </c>
      <c r="C71" s="1" t="s">
        <v>464</v>
      </c>
      <c r="D71" s="76">
        <v>1.629977807925E12</v>
      </c>
      <c r="E71" s="40" t="s">
        <v>137</v>
      </c>
      <c r="F71" s="1">
        <v>173.0</v>
      </c>
      <c r="G71" s="1" t="s">
        <v>465</v>
      </c>
      <c r="H71" s="76">
        <v>1.629978411733E12</v>
      </c>
      <c r="I71" s="40" t="s">
        <v>140</v>
      </c>
      <c r="J71" s="1">
        <v>747.0</v>
      </c>
      <c r="K71" s="1" t="s">
        <v>473</v>
      </c>
      <c r="L71" s="76">
        <v>1.629978774154E12</v>
      </c>
      <c r="M71" s="40" t="s">
        <v>128</v>
      </c>
      <c r="N71" s="1">
        <v>152.0</v>
      </c>
      <c r="O71" s="1" t="s">
        <v>467</v>
      </c>
      <c r="P71" s="76">
        <v>1.629982798484E12</v>
      </c>
      <c r="Q71" s="40" t="s">
        <v>128</v>
      </c>
      <c r="R71" s="1">
        <v>142.0</v>
      </c>
      <c r="S71" s="1" t="s">
        <v>468</v>
      </c>
      <c r="T71" s="76">
        <v>1.629983233454E12</v>
      </c>
      <c r="U71" s="40" t="s">
        <v>137</v>
      </c>
      <c r="V71" s="1">
        <v>202.0</v>
      </c>
      <c r="W71" s="1" t="s">
        <v>469</v>
      </c>
      <c r="X71" s="76">
        <v>1.62998447347E12</v>
      </c>
      <c r="Y71" s="40" t="s">
        <v>128</v>
      </c>
      <c r="Z71" s="1">
        <v>176.0</v>
      </c>
      <c r="AA71" s="1" t="s">
        <v>470</v>
      </c>
      <c r="AB71" s="76">
        <v>1.629988147529E12</v>
      </c>
      <c r="AC71" s="40" t="s">
        <v>128</v>
      </c>
      <c r="AD71" s="1">
        <v>160.0</v>
      </c>
      <c r="AE71" s="1" t="s">
        <v>471</v>
      </c>
      <c r="AF71" s="76">
        <v>1.629988598885E12</v>
      </c>
      <c r="AG71" s="40" t="s">
        <v>153</v>
      </c>
      <c r="AH71" s="1">
        <v>68.0</v>
      </c>
      <c r="AI71" s="1" t="s">
        <v>472</v>
      </c>
      <c r="AJ71" s="76">
        <v>1.629989528494E12</v>
      </c>
    </row>
    <row r="72">
      <c r="A72" s="40" t="s">
        <v>71</v>
      </c>
      <c r="B72" s="1">
        <v>163.0</v>
      </c>
      <c r="C72" s="1" t="s">
        <v>474</v>
      </c>
      <c r="D72" s="76">
        <v>1.62997780809E12</v>
      </c>
      <c r="E72" s="40" t="s">
        <v>71</v>
      </c>
      <c r="F72" s="1">
        <v>154.0</v>
      </c>
      <c r="G72" s="1" t="s">
        <v>465</v>
      </c>
      <c r="H72" s="76">
        <v>1.629978411871E12</v>
      </c>
      <c r="I72" s="40" t="s">
        <v>71</v>
      </c>
      <c r="J72" s="1">
        <v>243.0</v>
      </c>
      <c r="K72" s="1" t="s">
        <v>473</v>
      </c>
      <c r="L72" s="76">
        <v>1.629978774401E12</v>
      </c>
      <c r="M72" s="40" t="s">
        <v>71</v>
      </c>
      <c r="N72" s="1">
        <v>186.0</v>
      </c>
      <c r="O72" s="1" t="s">
        <v>467</v>
      </c>
      <c r="P72" s="76">
        <v>1.629982798669E12</v>
      </c>
      <c r="Q72" s="40" t="s">
        <v>71</v>
      </c>
      <c r="R72" s="1">
        <v>404.0</v>
      </c>
      <c r="S72" s="1" t="s">
        <v>468</v>
      </c>
      <c r="T72" s="76">
        <v>1.62998323386E12</v>
      </c>
      <c r="U72" s="40" t="s">
        <v>71</v>
      </c>
      <c r="V72" s="1">
        <v>176.0</v>
      </c>
      <c r="W72" s="1" t="s">
        <v>469</v>
      </c>
      <c r="X72" s="76">
        <v>1.629984473641E12</v>
      </c>
      <c r="Y72" s="40" t="s">
        <v>71</v>
      </c>
      <c r="Z72" s="1">
        <v>186.0</v>
      </c>
      <c r="AA72" s="1" t="s">
        <v>470</v>
      </c>
      <c r="AB72" s="76">
        <v>1.629988147716E12</v>
      </c>
      <c r="AC72" s="40" t="s">
        <v>71</v>
      </c>
      <c r="AD72" s="1">
        <v>160.0</v>
      </c>
      <c r="AE72" s="1" t="s">
        <v>475</v>
      </c>
      <c r="AF72" s="76">
        <v>1.62998859904E12</v>
      </c>
      <c r="AG72" s="40" t="s">
        <v>71</v>
      </c>
      <c r="AH72" s="1">
        <v>247.0</v>
      </c>
      <c r="AI72" s="1" t="s">
        <v>472</v>
      </c>
      <c r="AJ72" s="76">
        <v>1.629989528726E12</v>
      </c>
    </row>
    <row r="73">
      <c r="A73" s="40" t="s">
        <v>144</v>
      </c>
      <c r="B73" s="1">
        <v>164.0</v>
      </c>
      <c r="C73" s="1" t="s">
        <v>474</v>
      </c>
      <c r="D73" s="76">
        <v>1.629977808254E12</v>
      </c>
      <c r="E73" s="40" t="s">
        <v>151</v>
      </c>
      <c r="F73" s="1">
        <v>349.0</v>
      </c>
      <c r="G73" s="1" t="s">
        <v>476</v>
      </c>
      <c r="H73" s="76">
        <v>1.629978412223E12</v>
      </c>
      <c r="I73" s="40" t="s">
        <v>139</v>
      </c>
      <c r="J73" s="1">
        <v>161.0</v>
      </c>
      <c r="K73" s="1" t="s">
        <v>473</v>
      </c>
      <c r="L73" s="76">
        <v>1.629978774561E12</v>
      </c>
      <c r="M73" s="40" t="s">
        <v>142</v>
      </c>
      <c r="N73" s="1">
        <v>90.0</v>
      </c>
      <c r="O73" s="1" t="s">
        <v>467</v>
      </c>
      <c r="P73" s="76">
        <v>1.62998279876E12</v>
      </c>
      <c r="Q73" s="40" t="s">
        <v>151</v>
      </c>
      <c r="R73" s="1">
        <v>450.0</v>
      </c>
      <c r="S73" s="1" t="s">
        <v>477</v>
      </c>
      <c r="T73" s="76">
        <v>1.62998323431E12</v>
      </c>
      <c r="U73" s="40" t="s">
        <v>141</v>
      </c>
      <c r="V73" s="1">
        <v>445.0</v>
      </c>
      <c r="W73" s="1" t="s">
        <v>478</v>
      </c>
      <c r="X73" s="76">
        <v>1.629984474083E12</v>
      </c>
      <c r="Y73" s="40" t="s">
        <v>128</v>
      </c>
      <c r="Z73" s="1">
        <v>571.0</v>
      </c>
      <c r="AA73" s="1" t="s">
        <v>479</v>
      </c>
      <c r="AB73" s="76">
        <v>1.629988148302E12</v>
      </c>
      <c r="AC73" s="40" t="s">
        <v>144</v>
      </c>
      <c r="AD73" s="1">
        <v>207.0</v>
      </c>
      <c r="AE73" s="1" t="s">
        <v>475</v>
      </c>
      <c r="AF73" s="76">
        <v>1.629988599261E12</v>
      </c>
      <c r="AG73" s="40" t="s">
        <v>141</v>
      </c>
      <c r="AH73" s="1">
        <v>223.0</v>
      </c>
      <c r="AI73" s="1" t="s">
        <v>472</v>
      </c>
      <c r="AJ73" s="76">
        <v>1.62998952895E12</v>
      </c>
    </row>
    <row r="74">
      <c r="A74" s="40" t="s">
        <v>81</v>
      </c>
      <c r="B74" s="1">
        <v>317.0</v>
      </c>
      <c r="C74" s="1" t="s">
        <v>474</v>
      </c>
      <c r="D74" s="76">
        <v>1.629977808578E12</v>
      </c>
      <c r="E74" s="40" t="s">
        <v>81</v>
      </c>
      <c r="F74" s="1">
        <v>1519.0</v>
      </c>
      <c r="G74" s="1" t="s">
        <v>480</v>
      </c>
      <c r="H74" s="76">
        <v>1.629978413741E12</v>
      </c>
      <c r="I74" s="40" t="s">
        <v>81</v>
      </c>
      <c r="J74" s="1">
        <v>313.0</v>
      </c>
      <c r="K74" s="1" t="s">
        <v>473</v>
      </c>
      <c r="L74" s="76">
        <v>1.629978774884E12</v>
      </c>
      <c r="M74" s="40" t="s">
        <v>81</v>
      </c>
      <c r="N74" s="1">
        <v>299.0</v>
      </c>
      <c r="O74" s="1" t="s">
        <v>481</v>
      </c>
      <c r="P74" s="76">
        <v>1.629982799067E12</v>
      </c>
      <c r="Q74" s="40" t="s">
        <v>81</v>
      </c>
      <c r="R74" s="1">
        <v>215.0</v>
      </c>
      <c r="S74" s="1" t="s">
        <v>477</v>
      </c>
      <c r="T74" s="76">
        <v>1.629983234536E12</v>
      </c>
      <c r="U74" s="40" t="s">
        <v>81</v>
      </c>
      <c r="V74" s="1">
        <v>563.0</v>
      </c>
      <c r="W74" s="1" t="s">
        <v>478</v>
      </c>
      <c r="X74" s="76">
        <v>1.629984474659E12</v>
      </c>
      <c r="Y74" s="40" t="s">
        <v>142</v>
      </c>
      <c r="Z74" s="1">
        <v>207.0</v>
      </c>
      <c r="AA74" s="1" t="s">
        <v>479</v>
      </c>
      <c r="AB74" s="76">
        <v>1.629988148497E12</v>
      </c>
      <c r="AC74" s="40" t="s">
        <v>81</v>
      </c>
      <c r="AD74" s="1">
        <v>299.0</v>
      </c>
      <c r="AE74" s="1" t="s">
        <v>475</v>
      </c>
      <c r="AF74" s="76">
        <v>1.629988599548E12</v>
      </c>
      <c r="AG74" s="40" t="s">
        <v>81</v>
      </c>
      <c r="AH74" s="1">
        <v>807.0</v>
      </c>
      <c r="AI74" s="1" t="s">
        <v>482</v>
      </c>
      <c r="AJ74" s="76">
        <v>1.62998952977E12</v>
      </c>
    </row>
    <row r="75">
      <c r="A75" s="40" t="s">
        <v>92</v>
      </c>
      <c r="B75" s="1">
        <v>60.0</v>
      </c>
      <c r="C75" s="1" t="s">
        <v>474</v>
      </c>
      <c r="D75" s="76">
        <v>1.629977808627E12</v>
      </c>
      <c r="E75" s="40" t="s">
        <v>92</v>
      </c>
      <c r="F75" s="1">
        <v>98.0</v>
      </c>
      <c r="G75" s="1" t="s">
        <v>480</v>
      </c>
      <c r="H75" s="76">
        <v>1.629978413834E12</v>
      </c>
      <c r="I75" s="40" t="s">
        <v>92</v>
      </c>
      <c r="J75" s="1">
        <v>86.0</v>
      </c>
      <c r="K75" s="1" t="s">
        <v>473</v>
      </c>
      <c r="L75" s="76">
        <v>1.629978774958E12</v>
      </c>
      <c r="M75" s="40" t="s">
        <v>92</v>
      </c>
      <c r="N75" s="1">
        <v>94.0</v>
      </c>
      <c r="O75" s="1" t="s">
        <v>481</v>
      </c>
      <c r="P75" s="76">
        <v>1.629982799153E12</v>
      </c>
      <c r="Q75" s="40" t="s">
        <v>92</v>
      </c>
      <c r="R75" s="1">
        <v>70.0</v>
      </c>
      <c r="S75" s="1" t="s">
        <v>477</v>
      </c>
      <c r="T75" s="76">
        <v>1.629983234604E12</v>
      </c>
      <c r="U75" s="40" t="s">
        <v>92</v>
      </c>
      <c r="V75" s="1">
        <v>78.0</v>
      </c>
      <c r="W75" s="1" t="s">
        <v>478</v>
      </c>
      <c r="X75" s="76">
        <v>1.629984474726E12</v>
      </c>
      <c r="Y75" s="40" t="s">
        <v>483</v>
      </c>
      <c r="Z75" s="1">
        <v>116.0</v>
      </c>
      <c r="AA75" s="1" t="s">
        <v>479</v>
      </c>
      <c r="AB75" s="76">
        <v>1.629988148614E12</v>
      </c>
      <c r="AC75" s="40" t="s">
        <v>92</v>
      </c>
      <c r="AD75" s="1">
        <v>80.0</v>
      </c>
      <c r="AE75" s="1" t="s">
        <v>475</v>
      </c>
      <c r="AF75" s="76">
        <v>1.629988599622E12</v>
      </c>
      <c r="AG75" s="40" t="s">
        <v>92</v>
      </c>
      <c r="AH75" s="1">
        <v>88.0</v>
      </c>
      <c r="AI75" s="1" t="s">
        <v>482</v>
      </c>
      <c r="AJ75" s="76">
        <v>1.629989529844E12</v>
      </c>
    </row>
    <row r="76">
      <c r="A76" s="40" t="s">
        <v>165</v>
      </c>
      <c r="B76" s="1">
        <v>522.0</v>
      </c>
      <c r="C76" s="1" t="s">
        <v>484</v>
      </c>
      <c r="D76" s="76">
        <v>1.629977809155E12</v>
      </c>
      <c r="E76" s="40" t="s">
        <v>165</v>
      </c>
      <c r="F76" s="1">
        <v>396.0</v>
      </c>
      <c r="G76" s="1" t="s">
        <v>485</v>
      </c>
      <c r="H76" s="76">
        <v>1.629978414234E12</v>
      </c>
      <c r="I76" s="40" t="s">
        <v>165</v>
      </c>
      <c r="J76" s="1">
        <v>516.0</v>
      </c>
      <c r="K76" s="1" t="s">
        <v>486</v>
      </c>
      <c r="L76" s="76">
        <v>1.629978775476E12</v>
      </c>
      <c r="M76" s="40" t="s">
        <v>165</v>
      </c>
      <c r="N76" s="1">
        <v>389.0</v>
      </c>
      <c r="O76" s="1" t="s">
        <v>481</v>
      </c>
      <c r="P76" s="76">
        <v>1.629982799551E12</v>
      </c>
      <c r="Q76" s="40" t="s">
        <v>165</v>
      </c>
      <c r="R76" s="1">
        <v>331.0</v>
      </c>
      <c r="S76" s="1" t="s">
        <v>477</v>
      </c>
      <c r="T76" s="76">
        <v>1.629983234926E12</v>
      </c>
      <c r="U76" s="40" t="s">
        <v>165</v>
      </c>
      <c r="V76" s="1">
        <v>208.0</v>
      </c>
      <c r="W76" s="1" t="s">
        <v>478</v>
      </c>
      <c r="X76" s="76">
        <v>1.62998447494E12</v>
      </c>
      <c r="Y76" s="40" t="s">
        <v>128</v>
      </c>
      <c r="Z76" s="1">
        <v>275.0</v>
      </c>
      <c r="AA76" s="1" t="s">
        <v>479</v>
      </c>
      <c r="AB76" s="76">
        <v>1.629988148916E12</v>
      </c>
      <c r="AC76" s="40" t="s">
        <v>165</v>
      </c>
      <c r="AD76" s="1">
        <v>536.0</v>
      </c>
      <c r="AE76" s="1" t="s">
        <v>487</v>
      </c>
      <c r="AF76" s="76">
        <v>1.629988600159E12</v>
      </c>
      <c r="AG76" s="40" t="s">
        <v>165</v>
      </c>
      <c r="AH76" s="1">
        <v>229.0</v>
      </c>
      <c r="AI76" s="1" t="s">
        <v>488</v>
      </c>
      <c r="AJ76" s="76">
        <v>1.629989530084E12</v>
      </c>
    </row>
    <row r="77">
      <c r="A77" s="40" t="s">
        <v>164</v>
      </c>
      <c r="B77" s="1">
        <v>97.0</v>
      </c>
      <c r="C77" s="1" t="s">
        <v>484</v>
      </c>
      <c r="D77" s="76">
        <v>1.62997780925E12</v>
      </c>
      <c r="E77" s="40" t="s">
        <v>164</v>
      </c>
      <c r="F77" s="1">
        <v>177.0</v>
      </c>
      <c r="G77" s="1" t="s">
        <v>485</v>
      </c>
      <c r="H77" s="76">
        <v>1.629978414412E12</v>
      </c>
      <c r="I77" s="40" t="s">
        <v>164</v>
      </c>
      <c r="J77" s="1">
        <v>154.0</v>
      </c>
      <c r="K77" s="1" t="s">
        <v>486</v>
      </c>
      <c r="L77" s="76">
        <v>1.629978775627E12</v>
      </c>
      <c r="M77" s="40" t="s">
        <v>164</v>
      </c>
      <c r="N77" s="1">
        <v>179.0</v>
      </c>
      <c r="O77" s="1" t="s">
        <v>481</v>
      </c>
      <c r="P77" s="76">
        <v>1.629982799721E12</v>
      </c>
      <c r="Q77" s="40" t="s">
        <v>164</v>
      </c>
      <c r="R77" s="1">
        <v>166.0</v>
      </c>
      <c r="S77" s="1" t="s">
        <v>489</v>
      </c>
      <c r="T77" s="76">
        <v>1.629983235102E12</v>
      </c>
      <c r="U77" s="40" t="s">
        <v>164</v>
      </c>
      <c r="V77" s="1">
        <v>538.0</v>
      </c>
      <c r="W77" s="1" t="s">
        <v>490</v>
      </c>
      <c r="X77" s="76">
        <v>1.62998447547E12</v>
      </c>
      <c r="Y77" s="40" t="s">
        <v>128</v>
      </c>
      <c r="Z77" s="1">
        <v>158.0</v>
      </c>
      <c r="AA77" s="1" t="s">
        <v>491</v>
      </c>
      <c r="AB77" s="76">
        <v>1.62998814904E12</v>
      </c>
      <c r="AC77" s="40" t="s">
        <v>164</v>
      </c>
      <c r="AD77" s="1">
        <v>148.0</v>
      </c>
      <c r="AE77" s="1" t="s">
        <v>487</v>
      </c>
      <c r="AF77" s="76">
        <v>1.629988600307E12</v>
      </c>
      <c r="AG77" s="40" t="s">
        <v>164</v>
      </c>
      <c r="AH77" s="1">
        <v>152.0</v>
      </c>
      <c r="AI77" s="1" t="s">
        <v>488</v>
      </c>
      <c r="AJ77" s="76">
        <v>1.629989530239E12</v>
      </c>
    </row>
    <row r="78">
      <c r="A78" s="40" t="s">
        <v>153</v>
      </c>
      <c r="B78" s="1">
        <v>364.0</v>
      </c>
      <c r="C78" s="1" t="s">
        <v>484</v>
      </c>
      <c r="D78" s="76">
        <v>1.629977809625E12</v>
      </c>
      <c r="E78" s="40" t="s">
        <v>141</v>
      </c>
      <c r="F78" s="1">
        <v>539.0</v>
      </c>
      <c r="G78" s="1" t="s">
        <v>485</v>
      </c>
      <c r="H78" s="76">
        <v>1.629978414953E12</v>
      </c>
      <c r="I78" s="40" t="s">
        <v>141</v>
      </c>
      <c r="J78" s="1">
        <v>286.0</v>
      </c>
      <c r="K78" s="1" t="s">
        <v>486</v>
      </c>
      <c r="L78" s="76">
        <v>1.62997877592E12</v>
      </c>
      <c r="M78" s="40" t="s">
        <v>141</v>
      </c>
      <c r="N78" s="1">
        <v>358.0</v>
      </c>
      <c r="O78" s="1" t="s">
        <v>492</v>
      </c>
      <c r="P78" s="76">
        <v>1.629982800101E12</v>
      </c>
      <c r="Q78" s="40" t="s">
        <v>141</v>
      </c>
      <c r="R78" s="1">
        <v>594.0</v>
      </c>
      <c r="S78" s="1" t="s">
        <v>489</v>
      </c>
      <c r="T78" s="76">
        <v>1.629983235688E12</v>
      </c>
      <c r="U78" s="40" t="s">
        <v>141</v>
      </c>
      <c r="V78" s="1">
        <v>401.0</v>
      </c>
      <c r="W78" s="1" t="s">
        <v>490</v>
      </c>
      <c r="X78" s="76">
        <v>1.629984475873E12</v>
      </c>
      <c r="Y78" s="40" t="s">
        <v>71</v>
      </c>
      <c r="Z78" s="1">
        <v>211.0</v>
      </c>
      <c r="AA78" s="1" t="s">
        <v>491</v>
      </c>
      <c r="AB78" s="76">
        <v>1.629988149253E12</v>
      </c>
      <c r="AC78" s="40" t="s">
        <v>153</v>
      </c>
      <c r="AD78" s="1">
        <v>519.0</v>
      </c>
      <c r="AE78" s="1" t="s">
        <v>487</v>
      </c>
      <c r="AF78" s="76">
        <v>1.629988600825E12</v>
      </c>
      <c r="AG78" s="40" t="s">
        <v>141</v>
      </c>
      <c r="AH78" s="1">
        <v>422.0</v>
      </c>
      <c r="AI78" s="1" t="s">
        <v>488</v>
      </c>
      <c r="AJ78" s="76">
        <v>1.629989530654E12</v>
      </c>
    </row>
    <row r="79">
      <c r="A79" s="40" t="s">
        <v>151</v>
      </c>
      <c r="B79" s="1">
        <v>460.0</v>
      </c>
      <c r="C79" s="1" t="s">
        <v>493</v>
      </c>
      <c r="D79" s="76">
        <v>1.629977810078E12</v>
      </c>
      <c r="E79" s="40" t="s">
        <v>144</v>
      </c>
      <c r="F79" s="1">
        <v>389.0</v>
      </c>
      <c r="G79" s="1" t="s">
        <v>494</v>
      </c>
      <c r="H79" s="76">
        <v>1.629978415345E12</v>
      </c>
      <c r="I79" s="40" t="s">
        <v>141</v>
      </c>
      <c r="J79" s="1">
        <v>120.0</v>
      </c>
      <c r="K79" s="1" t="s">
        <v>495</v>
      </c>
      <c r="L79" s="76">
        <v>1.629978776037E12</v>
      </c>
      <c r="M79" s="40" t="s">
        <v>144</v>
      </c>
      <c r="N79" s="1">
        <v>350.0</v>
      </c>
      <c r="O79" s="1" t="s">
        <v>492</v>
      </c>
      <c r="P79" s="76">
        <v>1.629982800443E12</v>
      </c>
      <c r="Q79" s="40" t="s">
        <v>139</v>
      </c>
      <c r="R79" s="1">
        <v>334.0</v>
      </c>
      <c r="S79" s="1" t="s">
        <v>496</v>
      </c>
      <c r="T79" s="76">
        <v>1.629983236024E12</v>
      </c>
      <c r="U79" s="40" t="s">
        <v>153</v>
      </c>
      <c r="V79" s="1">
        <v>196.0</v>
      </c>
      <c r="W79" s="1" t="s">
        <v>497</v>
      </c>
      <c r="X79" s="76">
        <v>1.62998447608E12</v>
      </c>
      <c r="Y79" s="40" t="s">
        <v>153</v>
      </c>
      <c r="Z79" s="1">
        <v>552.0</v>
      </c>
      <c r="AA79" s="1" t="s">
        <v>491</v>
      </c>
      <c r="AB79" s="76">
        <v>1.629988149806E12</v>
      </c>
      <c r="AC79" s="40" t="s">
        <v>164</v>
      </c>
      <c r="AD79" s="1">
        <v>490.0</v>
      </c>
      <c r="AE79" s="1" t="s">
        <v>498</v>
      </c>
      <c r="AF79" s="76">
        <v>1.629988601317E12</v>
      </c>
      <c r="AG79" s="40" t="s">
        <v>141</v>
      </c>
      <c r="AH79" s="1">
        <v>120.0</v>
      </c>
      <c r="AI79" s="1" t="s">
        <v>488</v>
      </c>
      <c r="AJ79" s="76">
        <v>1.629989530771E12</v>
      </c>
    </row>
    <row r="80">
      <c r="A80" s="40" t="s">
        <v>181</v>
      </c>
      <c r="B80" s="1">
        <v>2676.0</v>
      </c>
      <c r="C80" s="1" t="s">
        <v>499</v>
      </c>
      <c r="D80" s="76">
        <v>1.629977812749E12</v>
      </c>
      <c r="E80" s="40" t="s">
        <v>181</v>
      </c>
      <c r="F80" s="1">
        <v>834.0</v>
      </c>
      <c r="G80" s="1" t="s">
        <v>500</v>
      </c>
      <c r="H80" s="76">
        <v>1.629978416171E12</v>
      </c>
      <c r="I80" s="40" t="s">
        <v>181</v>
      </c>
      <c r="J80" s="1">
        <v>862.0</v>
      </c>
      <c r="K80" s="1" t="s">
        <v>495</v>
      </c>
      <c r="L80" s="76">
        <v>1.629978776898E12</v>
      </c>
      <c r="M80" s="40" t="s">
        <v>181</v>
      </c>
      <c r="N80" s="1">
        <v>1397.0</v>
      </c>
      <c r="O80" s="1" t="s">
        <v>501</v>
      </c>
      <c r="P80" s="76">
        <v>1.629982801827E12</v>
      </c>
      <c r="Q80" s="40" t="s">
        <v>181</v>
      </c>
      <c r="R80" s="1">
        <v>1062.0</v>
      </c>
      <c r="S80" s="1" t="s">
        <v>502</v>
      </c>
      <c r="T80" s="76">
        <v>1.629983237083E12</v>
      </c>
      <c r="U80" s="40" t="s">
        <v>181</v>
      </c>
      <c r="V80" s="1">
        <v>1239.0</v>
      </c>
      <c r="W80" s="1" t="s">
        <v>503</v>
      </c>
      <c r="X80" s="76">
        <v>1.629984477308E12</v>
      </c>
      <c r="Y80" s="40" t="s">
        <v>81</v>
      </c>
      <c r="Z80" s="1">
        <v>230.0</v>
      </c>
      <c r="AA80" s="1" t="s">
        <v>504</v>
      </c>
      <c r="AB80" s="76">
        <v>1.629988150039E12</v>
      </c>
      <c r="AC80" s="40" t="s">
        <v>141</v>
      </c>
      <c r="AD80" s="1">
        <v>313.0</v>
      </c>
      <c r="AE80" s="1" t="s">
        <v>498</v>
      </c>
      <c r="AF80" s="76">
        <v>1.629988601629E12</v>
      </c>
      <c r="AG80" s="40" t="s">
        <v>181</v>
      </c>
      <c r="AH80" s="1">
        <v>1103.0</v>
      </c>
      <c r="AI80" s="1" t="s">
        <v>505</v>
      </c>
      <c r="AJ80" s="76">
        <v>1.629989531871E12</v>
      </c>
    </row>
    <row r="81">
      <c r="D81" s="39"/>
      <c r="H81" s="39"/>
      <c r="L81" s="39"/>
      <c r="P81" s="39"/>
      <c r="T81" s="39"/>
      <c r="X81" s="39"/>
      <c r="Y81" s="40" t="s">
        <v>92</v>
      </c>
      <c r="Z81" s="1">
        <v>72.0</v>
      </c>
      <c r="AA81" s="1" t="s">
        <v>504</v>
      </c>
      <c r="AB81" s="76">
        <v>1.629988150107E12</v>
      </c>
      <c r="AC81" s="40" t="s">
        <v>144</v>
      </c>
      <c r="AD81" s="1">
        <v>405.0</v>
      </c>
      <c r="AE81" s="1" t="s">
        <v>506</v>
      </c>
      <c r="AF81" s="76">
        <v>1.629988602036E12</v>
      </c>
      <c r="AJ81" s="39"/>
    </row>
    <row r="82">
      <c r="D82" s="39"/>
      <c r="H82" s="39"/>
      <c r="L82" s="39"/>
      <c r="P82" s="39"/>
      <c r="T82" s="39"/>
      <c r="X82" s="39"/>
      <c r="Y82" s="40" t="s">
        <v>165</v>
      </c>
      <c r="Z82" s="1">
        <v>521.0</v>
      </c>
      <c r="AA82" s="1" t="s">
        <v>504</v>
      </c>
      <c r="AB82" s="76">
        <v>1.629988150656E12</v>
      </c>
      <c r="AC82" s="40" t="s">
        <v>181</v>
      </c>
      <c r="AD82" s="1">
        <v>1217.0</v>
      </c>
      <c r="AE82" s="1" t="s">
        <v>507</v>
      </c>
      <c r="AF82" s="76">
        <v>1.62998860326E12</v>
      </c>
      <c r="AJ82" s="39"/>
    </row>
    <row r="83">
      <c r="D83" s="39"/>
      <c r="H83" s="39"/>
      <c r="L83" s="39"/>
      <c r="P83" s="39"/>
      <c r="T83" s="39"/>
      <c r="X83" s="39"/>
      <c r="Y83" s="40" t="s">
        <v>164</v>
      </c>
      <c r="Z83" s="1">
        <v>133.0</v>
      </c>
      <c r="AA83" s="1" t="s">
        <v>504</v>
      </c>
      <c r="AB83" s="76">
        <v>1.629988150773E12</v>
      </c>
      <c r="AF83" s="39"/>
      <c r="AJ83" s="39"/>
    </row>
    <row r="84">
      <c r="D84" s="39"/>
      <c r="H84" s="39"/>
      <c r="L84" s="39"/>
      <c r="P84" s="39"/>
      <c r="T84" s="39"/>
      <c r="X84" s="39"/>
      <c r="Y84" s="40" t="s">
        <v>141</v>
      </c>
      <c r="Z84" s="1">
        <v>520.0</v>
      </c>
      <c r="AA84" s="1" t="s">
        <v>508</v>
      </c>
      <c r="AB84" s="76">
        <v>1.629988151285E12</v>
      </c>
      <c r="AF84" s="39"/>
      <c r="AJ84" s="39"/>
    </row>
    <row r="85">
      <c r="D85" s="39"/>
      <c r="H85" s="39"/>
      <c r="L85" s="39"/>
      <c r="P85" s="39"/>
      <c r="T85" s="39"/>
      <c r="X85" s="39"/>
      <c r="Y85" s="40" t="s">
        <v>153</v>
      </c>
      <c r="Z85" s="1">
        <v>191.0</v>
      </c>
      <c r="AA85" s="1" t="s">
        <v>508</v>
      </c>
      <c r="AB85" s="76">
        <v>1.629988151476E12</v>
      </c>
      <c r="AF85" s="39"/>
      <c r="AJ85" s="39"/>
    </row>
    <row r="86">
      <c r="D86" s="39"/>
      <c r="H86" s="39"/>
      <c r="L86" s="39"/>
      <c r="P86" s="39"/>
      <c r="T86" s="39"/>
      <c r="X86" s="39"/>
      <c r="Y86" s="40" t="s">
        <v>181</v>
      </c>
      <c r="Z86" s="1">
        <v>1400.0</v>
      </c>
      <c r="AA86" s="1" t="s">
        <v>509</v>
      </c>
      <c r="AB86" s="76">
        <v>1.629988152873E12</v>
      </c>
      <c r="AF86" s="39"/>
      <c r="AJ86" s="39"/>
    </row>
    <row r="87">
      <c r="D87" s="39"/>
      <c r="H87" s="39"/>
      <c r="L87" s="39"/>
      <c r="P87" s="39"/>
      <c r="T87" s="39"/>
      <c r="X87" s="39"/>
      <c r="AB87" s="39"/>
      <c r="AF87" s="39"/>
      <c r="AJ87" s="39"/>
    </row>
    <row r="88">
      <c r="D88" s="39"/>
      <c r="H88" s="39"/>
      <c r="L88" s="39"/>
      <c r="P88" s="39"/>
      <c r="T88" s="39"/>
      <c r="X88" s="39"/>
      <c r="AB88" s="39"/>
      <c r="AF88" s="39"/>
      <c r="AJ88" s="39"/>
    </row>
    <row r="89">
      <c r="D89" s="39"/>
      <c r="H89" s="39"/>
      <c r="L89" s="39"/>
      <c r="P89" s="39"/>
      <c r="T89" s="39"/>
      <c r="X89" s="39"/>
      <c r="AB89" s="39"/>
      <c r="AF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169.6</v>
      </c>
      <c r="D201" s="39"/>
      <c r="E201" s="43" t="s">
        <v>197</v>
      </c>
      <c r="F201" s="44">
        <f> AVERAGE(F4:F39)</f>
        <v>160.0588235</v>
      </c>
      <c r="H201" s="39"/>
      <c r="I201" s="43" t="s">
        <v>197</v>
      </c>
      <c r="J201" s="44">
        <f> AVERAGE(J4:J39)</f>
        <v>212.3333333</v>
      </c>
      <c r="L201" s="39"/>
      <c r="M201" s="43" t="s">
        <v>197</v>
      </c>
      <c r="N201" s="44">
        <f> AVERAGE(N4:N39)</f>
        <v>173.6666667</v>
      </c>
      <c r="P201" s="39"/>
      <c r="Q201" s="43" t="s">
        <v>197</v>
      </c>
      <c r="R201" s="44">
        <f> AVERAGE(R4:R39)</f>
        <v>150.2941176</v>
      </c>
      <c r="T201" s="39"/>
      <c r="U201" s="43" t="s">
        <v>197</v>
      </c>
      <c r="V201" s="44">
        <f> AVERAGE(V4:V39)</f>
        <v>185.1764706</v>
      </c>
      <c r="X201" s="39"/>
      <c r="Y201" s="43" t="s">
        <v>197</v>
      </c>
      <c r="Z201" s="44">
        <f> AVERAGE(Z4:Z39)</f>
        <v>189.3529412</v>
      </c>
      <c r="AB201" s="39"/>
      <c r="AC201" s="43" t="s">
        <v>197</v>
      </c>
      <c r="AD201" s="44">
        <f> AVERAGE(AD4:AD39)</f>
        <v>195.6923077</v>
      </c>
      <c r="AF201" s="39"/>
      <c r="AG201" s="43" t="s">
        <v>197</v>
      </c>
      <c r="AH201" s="44">
        <f> AVERAGE(AH4:AH39)</f>
        <v>183.7647059</v>
      </c>
      <c r="AJ201" s="39"/>
    </row>
    <row r="202">
      <c r="A202" s="45" t="s">
        <v>198</v>
      </c>
      <c r="B202" s="46">
        <f>STDEV(B4:B39)</f>
        <v>133.4594196</v>
      </c>
      <c r="D202" s="39"/>
      <c r="E202" s="45" t="s">
        <v>198</v>
      </c>
      <c r="F202" s="46">
        <f>STDEV(F4:F39)</f>
        <v>87.9889699</v>
      </c>
      <c r="H202" s="39"/>
      <c r="I202" s="45" t="s">
        <v>198</v>
      </c>
      <c r="J202" s="46">
        <f>STDEV(J4:J39)</f>
        <v>162.9525582</v>
      </c>
      <c r="L202" s="39"/>
      <c r="M202" s="45" t="s">
        <v>198</v>
      </c>
      <c r="N202" s="46">
        <f>STDEV(N4:N39)</f>
        <v>101.6753857</v>
      </c>
      <c r="P202" s="39"/>
      <c r="Q202" s="45" t="s">
        <v>198</v>
      </c>
      <c r="R202" s="46">
        <f>STDEV(R4:R39)</f>
        <v>62.86271222</v>
      </c>
      <c r="T202" s="39"/>
      <c r="U202" s="45" t="s">
        <v>198</v>
      </c>
      <c r="V202" s="46">
        <f>STDEV(V4:V39)</f>
        <v>175.5545625</v>
      </c>
      <c r="X202" s="39"/>
      <c r="Y202" s="45" t="s">
        <v>198</v>
      </c>
      <c r="Z202" s="46">
        <f>STDEV(Z4:Z39)</f>
        <v>176.47094</v>
      </c>
      <c r="AB202" s="39"/>
      <c r="AC202" s="45" t="s">
        <v>198</v>
      </c>
      <c r="AD202" s="46">
        <f>STDEV(AD4:AD39)</f>
        <v>135.0773909</v>
      </c>
      <c r="AF202" s="39"/>
      <c r="AG202" s="45" t="s">
        <v>198</v>
      </c>
      <c r="AH202" s="46">
        <f>STDEV(AH4:AH39)</f>
        <v>104.0276941</v>
      </c>
      <c r="AJ202" s="39"/>
    </row>
    <row r="203">
      <c r="A203" s="47" t="s">
        <v>199</v>
      </c>
      <c r="B203" s="46">
        <f>MEDIAN(B4:B39)</f>
        <v>128</v>
      </c>
      <c r="D203" s="39"/>
      <c r="E203" s="47" t="s">
        <v>199</v>
      </c>
      <c r="F203" s="46">
        <f>MEDIAN(F4:F39)</f>
        <v>168</v>
      </c>
      <c r="H203" s="39"/>
      <c r="I203" s="47" t="s">
        <v>199</v>
      </c>
      <c r="J203" s="46">
        <f>MEDIAN(J4:J39)</f>
        <v>162</v>
      </c>
      <c r="L203" s="39"/>
      <c r="M203" s="47" t="s">
        <v>199</v>
      </c>
      <c r="N203" s="46">
        <f>MEDIAN(N4:N39)</f>
        <v>155</v>
      </c>
      <c r="P203" s="39"/>
      <c r="Q203" s="47" t="s">
        <v>199</v>
      </c>
      <c r="R203" s="46">
        <f>MEDIAN(R4:R39)</f>
        <v>147</v>
      </c>
      <c r="T203" s="39"/>
      <c r="U203" s="47" t="s">
        <v>199</v>
      </c>
      <c r="V203" s="46">
        <f>MEDIAN(V4:V39)</f>
        <v>166</v>
      </c>
      <c r="X203" s="39"/>
      <c r="Y203" s="47" t="s">
        <v>199</v>
      </c>
      <c r="Z203" s="46">
        <f>MEDIAN(Z4:Z39)</f>
        <v>135</v>
      </c>
      <c r="AB203" s="39"/>
      <c r="AC203" s="47" t="s">
        <v>199</v>
      </c>
      <c r="AD203" s="46">
        <f>MEDIAN(AD4:AD39)</f>
        <v>171.5</v>
      </c>
      <c r="AF203" s="39"/>
      <c r="AG203" s="47" t="s">
        <v>199</v>
      </c>
      <c r="AH203" s="46">
        <f>MEDIAN(AH4:AH39)</f>
        <v>179</v>
      </c>
      <c r="AJ203" s="39"/>
    </row>
    <row r="204">
      <c r="A204" s="47" t="s">
        <v>200</v>
      </c>
      <c r="B204" s="46">
        <f>min(B4:B39)</f>
        <v>38</v>
      </c>
      <c r="D204" s="39"/>
      <c r="E204" s="47" t="s">
        <v>200</v>
      </c>
      <c r="F204" s="46">
        <f>min(F4:F39)</f>
        <v>18</v>
      </c>
      <c r="H204" s="39"/>
      <c r="I204" s="47" t="s">
        <v>200</v>
      </c>
      <c r="J204" s="46">
        <f>min(J4:J39)</f>
        <v>36</v>
      </c>
      <c r="L204" s="39"/>
      <c r="M204" s="47" t="s">
        <v>200</v>
      </c>
      <c r="N204" s="46">
        <f>min(N4:N39)</f>
        <v>38</v>
      </c>
      <c r="P204" s="39"/>
      <c r="Q204" s="47" t="s">
        <v>200</v>
      </c>
      <c r="R204" s="46">
        <f>min(R4:R39)</f>
        <v>50</v>
      </c>
      <c r="T204" s="39"/>
      <c r="U204" s="47" t="s">
        <v>200</v>
      </c>
      <c r="V204" s="46">
        <f>min(V4:V39)</f>
        <v>47</v>
      </c>
      <c r="X204" s="39"/>
      <c r="Y204" s="47" t="s">
        <v>200</v>
      </c>
      <c r="Z204" s="46">
        <f>min(Z4:Z39)</f>
        <v>55</v>
      </c>
      <c r="AB204" s="39"/>
      <c r="AC204" s="47" t="s">
        <v>200</v>
      </c>
      <c r="AD204" s="46">
        <f>min(AD4:AD39)</f>
        <v>36</v>
      </c>
      <c r="AF204" s="39"/>
      <c r="AG204" s="47" t="s">
        <v>200</v>
      </c>
      <c r="AH204" s="46">
        <f>min(AH4:AH39)</f>
        <v>-48</v>
      </c>
      <c r="AJ204" s="39"/>
    </row>
    <row r="205">
      <c r="A205" s="47" t="s">
        <v>201</v>
      </c>
      <c r="B205" s="46">
        <f>max(B4:B39)</f>
        <v>568</v>
      </c>
      <c r="D205" s="39"/>
      <c r="E205" s="47" t="s">
        <v>201</v>
      </c>
      <c r="F205" s="46">
        <f>max(F4:F39)</f>
        <v>283</v>
      </c>
      <c r="H205" s="39"/>
      <c r="I205" s="47" t="s">
        <v>201</v>
      </c>
      <c r="J205" s="46">
        <f>max(J4:J39)</f>
        <v>661</v>
      </c>
      <c r="L205" s="39"/>
      <c r="M205" s="47" t="s">
        <v>201</v>
      </c>
      <c r="N205" s="46">
        <f>max(N4:N39)</f>
        <v>462</v>
      </c>
      <c r="P205" s="39"/>
      <c r="Q205" s="47" t="s">
        <v>201</v>
      </c>
      <c r="R205" s="46">
        <f>max(R4:R39)</f>
        <v>281</v>
      </c>
      <c r="T205" s="39"/>
      <c r="U205" s="47" t="s">
        <v>201</v>
      </c>
      <c r="V205" s="46">
        <f>max(V4:V39)</f>
        <v>816</v>
      </c>
      <c r="X205" s="39"/>
      <c r="Y205" s="47" t="s">
        <v>201</v>
      </c>
      <c r="Z205" s="46">
        <f>max(Z4:Z39)</f>
        <v>812</v>
      </c>
      <c r="AB205" s="39"/>
      <c r="AC205" s="47" t="s">
        <v>201</v>
      </c>
      <c r="AD205" s="46">
        <f>max(AD4:AD39)</f>
        <v>562</v>
      </c>
      <c r="AF205" s="39"/>
      <c r="AG205" s="47" t="s">
        <v>201</v>
      </c>
      <c r="AH205" s="46">
        <f>max(AH4:AH39)</f>
        <v>416</v>
      </c>
      <c r="AJ205" s="39"/>
    </row>
    <row r="206">
      <c r="A206" s="47" t="s">
        <v>202</v>
      </c>
      <c r="B206" s="46">
        <f>sum(B4:B39)/1000</f>
        <v>4.24</v>
      </c>
      <c r="D206" s="39"/>
      <c r="E206" s="47" t="s">
        <v>202</v>
      </c>
      <c r="F206" s="46">
        <f>sum(F4:F39)/1000</f>
        <v>2.721</v>
      </c>
      <c r="H206" s="39"/>
      <c r="I206" s="47" t="s">
        <v>202</v>
      </c>
      <c r="J206" s="46">
        <f>sum(J4:J39)/1000</f>
        <v>5.096</v>
      </c>
      <c r="L206" s="39"/>
      <c r="M206" s="47" t="s">
        <v>202</v>
      </c>
      <c r="N206" s="46">
        <f>sum(N4:N39)/1000</f>
        <v>4.168</v>
      </c>
      <c r="P206" s="39"/>
      <c r="Q206" s="47" t="s">
        <v>202</v>
      </c>
      <c r="R206" s="46">
        <f>sum(R4:R39)/1000</f>
        <v>2.555</v>
      </c>
      <c r="T206" s="39"/>
      <c r="U206" s="47" t="s">
        <v>202</v>
      </c>
      <c r="V206" s="46">
        <f>sum(V4:V39)/1000</f>
        <v>3.148</v>
      </c>
      <c r="X206" s="39"/>
      <c r="Y206" s="47" t="s">
        <v>202</v>
      </c>
      <c r="Z206" s="46">
        <f>sum(Z4:Z39)/1000</f>
        <v>3.219</v>
      </c>
      <c r="AB206" s="39"/>
      <c r="AC206" s="47" t="s">
        <v>202</v>
      </c>
      <c r="AD206" s="46">
        <f>sum(AD4:AD39)/1000</f>
        <v>5.088</v>
      </c>
      <c r="AF206" s="39"/>
      <c r="AG206" s="47" t="s">
        <v>202</v>
      </c>
      <c r="AH206" s="46">
        <f>sum(AH4:AH39)/1000</f>
        <v>6.248</v>
      </c>
      <c r="AJ206" s="39"/>
    </row>
    <row r="207">
      <c r="A207" s="47" t="s">
        <v>203</v>
      </c>
      <c r="B207" s="46">
        <f>COUNTA(B4:B39)+1</f>
        <v>26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8">
        <v>24.0</v>
      </c>
      <c r="L207" s="39"/>
      <c r="M207" s="47" t="s">
        <v>203</v>
      </c>
      <c r="N207" s="48">
        <v>24.0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COUNTA(Z4:Z39)+1</f>
        <v>18</v>
      </c>
      <c r="AB207" s="39"/>
      <c r="AC207" s="47" t="s">
        <v>203</v>
      </c>
      <c r="AD207" s="46">
        <f>COUNTA(AD4:AD39)+1</f>
        <v>27</v>
      </c>
      <c r="AF207" s="39"/>
      <c r="AG207" s="47" t="s">
        <v>203</v>
      </c>
      <c r="AH207" s="46">
        <f>COUNTA(AH4:AH39)+1</f>
        <v>35</v>
      </c>
      <c r="AJ207" s="39"/>
    </row>
    <row r="208">
      <c r="A208" s="47" t="s">
        <v>204</v>
      </c>
      <c r="B208" s="49">
        <f>B210+B209+B211+B212</f>
        <v>26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24</v>
      </c>
      <c r="L208" s="39"/>
      <c r="M208" s="47" t="s">
        <v>204</v>
      </c>
      <c r="N208" s="49">
        <f>N210+N209+N211+N212</f>
        <v>24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28</v>
      </c>
      <c r="AF208" s="39"/>
      <c r="AG208" s="47" t="s">
        <v>204</v>
      </c>
      <c r="AH208" s="49">
        <f>AH210+AH209+AH211+AH212</f>
        <v>36</v>
      </c>
      <c r="AJ208" s="39"/>
    </row>
    <row r="209">
      <c r="A209" s="47" t="s">
        <v>205</v>
      </c>
      <c r="B209" s="50">
        <f>(B207-18)/2</f>
        <v>4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3</v>
      </c>
      <c r="K209" s="42"/>
      <c r="L209" s="42"/>
      <c r="M209" s="47" t="s">
        <v>205</v>
      </c>
      <c r="N209" s="50">
        <f>(N207-18)/2</f>
        <v>3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75">
        <v>5.0</v>
      </c>
      <c r="AE209" s="56">
        <v>4.0</v>
      </c>
      <c r="AF209" s="56">
        <v>3.0</v>
      </c>
      <c r="AG209" s="47" t="s">
        <v>205</v>
      </c>
      <c r="AH209" s="75">
        <v>9.0</v>
      </c>
      <c r="AI209" s="56">
        <v>8.0</v>
      </c>
      <c r="AJ209" s="56">
        <v>8.0</v>
      </c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4</v>
      </c>
      <c r="E211" s="43" t="s">
        <v>207</v>
      </c>
      <c r="F211" s="53">
        <f>F209</f>
        <v>0</v>
      </c>
      <c r="I211" s="43" t="s">
        <v>207</v>
      </c>
      <c r="J211" s="53">
        <f>J209</f>
        <v>3</v>
      </c>
      <c r="M211" s="43" t="s">
        <v>207</v>
      </c>
      <c r="N211" s="53">
        <f>N209</f>
        <v>3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0</v>
      </c>
      <c r="AC211" s="43" t="s">
        <v>207</v>
      </c>
      <c r="AD211" s="53">
        <f>AD209</f>
        <v>5</v>
      </c>
      <c r="AG211" s="43" t="s">
        <v>207</v>
      </c>
      <c r="AH211" s="53">
        <f>AH209</f>
        <v>9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26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24</v>
      </c>
      <c r="M214" s="43" t="s">
        <v>210</v>
      </c>
      <c r="N214" s="53">
        <f>N208+N213</f>
        <v>24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28</v>
      </c>
      <c r="AG214" s="43" t="s">
        <v>210</v>
      </c>
      <c r="AH214" s="53">
        <f>AH208+AH213</f>
        <v>36</v>
      </c>
    </row>
    <row r="215">
      <c r="A215" s="43" t="s">
        <v>211</v>
      </c>
      <c r="B215" s="53">
        <f>B207-B209</f>
        <v>22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21</v>
      </c>
      <c r="M215" s="43" t="s">
        <v>211</v>
      </c>
      <c r="N215" s="53">
        <f>N207-N209</f>
        <v>21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22</v>
      </c>
      <c r="AG215" s="43" t="s">
        <v>211</v>
      </c>
      <c r="AH215" s="53">
        <f>AH207-AH209</f>
        <v>26</v>
      </c>
    </row>
    <row r="216">
      <c r="A216" s="54" t="s">
        <v>212</v>
      </c>
      <c r="B216" s="53">
        <f>((ABS(B215)-1)/B206)*1/5</f>
        <v>0.9905660377</v>
      </c>
      <c r="E216" s="54" t="s">
        <v>212</v>
      </c>
      <c r="F216" s="53">
        <f>((ABS(F215)-1)/F206)*1/5</f>
        <v>1.24954061</v>
      </c>
      <c r="I216" s="54" t="s">
        <v>212</v>
      </c>
      <c r="J216" s="53">
        <f>((ABS(J215)-1)/J206)*1/5</f>
        <v>0.7849293564</v>
      </c>
      <c r="M216" s="54" t="s">
        <v>212</v>
      </c>
      <c r="N216" s="53">
        <f>((ABS(N215)-1)/N206)*1/5</f>
        <v>0.9596928983</v>
      </c>
      <c r="Q216" s="54" t="s">
        <v>212</v>
      </c>
      <c r="R216" s="53">
        <f>((ABS(R215)-1)/R206)*1/5</f>
        <v>1.33072407</v>
      </c>
      <c r="U216" s="54" t="s">
        <v>212</v>
      </c>
      <c r="V216" s="53">
        <f>((ABS(V215)-1)/V206)*1/5</f>
        <v>1.080050826</v>
      </c>
      <c r="Y216" s="54" t="s">
        <v>212</v>
      </c>
      <c r="Z216" s="53">
        <f>((ABS(Z215)-1)/Z206)*1/5</f>
        <v>1.056228642</v>
      </c>
      <c r="AC216" s="54" t="s">
        <v>212</v>
      </c>
      <c r="AD216" s="53">
        <f>((ABS(AD215)-1)/AD206)*1/5</f>
        <v>0.8254716981</v>
      </c>
      <c r="AG216" s="54" t="s">
        <v>212</v>
      </c>
      <c r="AH216" s="53">
        <f>((ABS(AH215)-1)/AH206)*1/5</f>
        <v>0.8002560819</v>
      </c>
    </row>
    <row r="217">
      <c r="A217" s="54" t="s">
        <v>213</v>
      </c>
      <c r="B217" s="53">
        <f>((ABS(B215)-1)/B206)*1/5*60</f>
        <v>59.43396226</v>
      </c>
      <c r="E217" s="54" t="s">
        <v>213</v>
      </c>
      <c r="F217" s="53">
        <f>((ABS(F215)-1)/F206)*1/5*60</f>
        <v>74.9724366</v>
      </c>
      <c r="I217" s="54" t="s">
        <v>213</v>
      </c>
      <c r="J217" s="53">
        <f>((ABS(J215)-1)/J206)*1/5*60</f>
        <v>47.09576138</v>
      </c>
      <c r="M217" s="54" t="s">
        <v>213</v>
      </c>
      <c r="N217" s="53">
        <f>((ABS(N215)-1)/N206)*1/5*60</f>
        <v>57.5815739</v>
      </c>
      <c r="Q217" s="54" t="s">
        <v>213</v>
      </c>
      <c r="R217" s="53">
        <f>((ABS(R215)-1)/R206)*1/5*60</f>
        <v>79.84344423</v>
      </c>
      <c r="U217" s="54" t="s">
        <v>213</v>
      </c>
      <c r="V217" s="53">
        <f>((ABS(V215)-1)/V206)*1/5*60</f>
        <v>64.80304956</v>
      </c>
      <c r="Y217" s="54" t="s">
        <v>213</v>
      </c>
      <c r="Z217" s="53">
        <f>((ABS(Z215)-1)/Z206)*1/5*60</f>
        <v>63.37371855</v>
      </c>
      <c r="AC217" s="54" t="s">
        <v>213</v>
      </c>
      <c r="AD217" s="53">
        <f>((ABS(AD215)-1)/AD206)*1/5*60</f>
        <v>49.52830189</v>
      </c>
      <c r="AG217" s="54" t="s">
        <v>213</v>
      </c>
      <c r="AH217" s="53">
        <f>((ABS(AH215)-1)/AH206)*1/5*60</f>
        <v>48.01536492</v>
      </c>
    </row>
    <row r="218">
      <c r="A218" s="54" t="s">
        <v>214</v>
      </c>
      <c r="B218" s="53">
        <f>B216*(1-B227)</f>
        <v>0.9905660377</v>
      </c>
      <c r="E218" s="54" t="s">
        <v>214</v>
      </c>
      <c r="F218" s="53">
        <f>F216*(1-F227)</f>
        <v>1.24954061</v>
      </c>
      <c r="I218" s="54" t="s">
        <v>214</v>
      </c>
      <c r="J218" s="53">
        <f>J216*(1-J227)</f>
        <v>0.7849293564</v>
      </c>
      <c r="M218" s="54" t="s">
        <v>214</v>
      </c>
      <c r="N218" s="53">
        <f>N216*(1-N227)</f>
        <v>0.9596928983</v>
      </c>
      <c r="Q218" s="54" t="s">
        <v>214</v>
      </c>
      <c r="R218" s="53">
        <f>R216*(1-R227)</f>
        <v>1.33072407</v>
      </c>
      <c r="U218" s="54" t="s">
        <v>214</v>
      </c>
      <c r="V218" s="53">
        <f>V216*(1-V227)</f>
        <v>1.080050826</v>
      </c>
      <c r="Y218" s="54" t="s">
        <v>214</v>
      </c>
      <c r="Z218" s="53">
        <f>Z216*(1-Z227)</f>
        <v>1.056228642</v>
      </c>
      <c r="AC218" s="54" t="s">
        <v>214</v>
      </c>
      <c r="AD218" s="53">
        <f>AD216*(1-AD227)</f>
        <v>0.8254716981</v>
      </c>
      <c r="AG218" s="54" t="s">
        <v>214</v>
      </c>
      <c r="AH218" s="53">
        <f>AH216*(1-AH227)</f>
        <v>0.8002560819</v>
      </c>
    </row>
    <row r="219">
      <c r="A219" s="54" t="s">
        <v>215</v>
      </c>
      <c r="B219" s="53">
        <f>B217*(1-B227)</f>
        <v>59.43396226</v>
      </c>
      <c r="E219" s="54" t="s">
        <v>215</v>
      </c>
      <c r="F219" s="53">
        <f>F217*(1-F227)</f>
        <v>74.9724366</v>
      </c>
      <c r="I219" s="54" t="s">
        <v>215</v>
      </c>
      <c r="J219" s="53">
        <f>J217*(1-J227)</f>
        <v>47.09576138</v>
      </c>
      <c r="M219" s="54" t="s">
        <v>215</v>
      </c>
      <c r="N219" s="53">
        <f>N217*(1-N227)</f>
        <v>57.5815739</v>
      </c>
      <c r="Q219" s="54" t="s">
        <v>215</v>
      </c>
      <c r="R219" s="53">
        <f>R217*(1-R227)</f>
        <v>79.84344423</v>
      </c>
      <c r="U219" s="54" t="s">
        <v>215</v>
      </c>
      <c r="V219" s="53">
        <f>V217*(1-V227)</f>
        <v>64.80304956</v>
      </c>
      <c r="Y219" s="54" t="s">
        <v>215</v>
      </c>
      <c r="Z219" s="53">
        <f>Z217*(1-Z227)</f>
        <v>63.37371855</v>
      </c>
      <c r="AC219" s="54" t="s">
        <v>215</v>
      </c>
      <c r="AD219" s="53">
        <f>AD217*(1-AD227)</f>
        <v>49.52830189</v>
      </c>
      <c r="AG219" s="54" t="s">
        <v>215</v>
      </c>
      <c r="AH219" s="53">
        <f>AH217*(1-AH227)</f>
        <v>48.01536492</v>
      </c>
    </row>
    <row r="220">
      <c r="A220" s="54" t="s">
        <v>216</v>
      </c>
      <c r="B220" s="53">
        <f>(ABS(B215)-1)/B206</f>
        <v>4.952830189</v>
      </c>
      <c r="E220" s="54" t="s">
        <v>216</v>
      </c>
      <c r="F220" s="53">
        <f>(ABS(F215)-1)/F206</f>
        <v>6.24770305</v>
      </c>
      <c r="I220" s="54" t="s">
        <v>216</v>
      </c>
      <c r="J220" s="53">
        <f>(ABS(J215)-1)/J206</f>
        <v>3.924646782</v>
      </c>
      <c r="M220" s="54" t="s">
        <v>216</v>
      </c>
      <c r="N220" s="53">
        <f>(ABS(N215)-1)/N206</f>
        <v>4.798464491</v>
      </c>
      <c r="Q220" s="54" t="s">
        <v>216</v>
      </c>
      <c r="R220" s="53">
        <f>(ABS(R215)-1)/R206</f>
        <v>6.653620352</v>
      </c>
      <c r="U220" s="54" t="s">
        <v>216</v>
      </c>
      <c r="V220" s="53">
        <f>(ABS(V215)-1)/V206</f>
        <v>5.40025413</v>
      </c>
      <c r="Y220" s="54" t="s">
        <v>216</v>
      </c>
      <c r="Z220" s="53">
        <f>(ABS(Z215)-1)/Z206</f>
        <v>5.281143212</v>
      </c>
      <c r="AC220" s="54" t="s">
        <v>216</v>
      </c>
      <c r="AD220" s="53">
        <f>(ABS(AD215)-1)/AD206</f>
        <v>4.127358491</v>
      </c>
      <c r="AG220" s="54" t="s">
        <v>216</v>
      </c>
      <c r="AH220" s="53">
        <f>(ABS(AH215)-1)/AH206</f>
        <v>4.00128041</v>
      </c>
    </row>
    <row r="221">
      <c r="A221" s="54" t="s">
        <v>217</v>
      </c>
      <c r="B221" s="53">
        <f>(ABS(B208)-1)/B206</f>
        <v>5.896226415</v>
      </c>
      <c r="E221" s="54" t="s">
        <v>217</v>
      </c>
      <c r="F221" s="53">
        <f>(ABS(F208)-1)/F206</f>
        <v>6.24770305</v>
      </c>
      <c r="I221" s="54" t="s">
        <v>217</v>
      </c>
      <c r="J221" s="53">
        <f>(ABS(J208)-1)/J206</f>
        <v>4.513343799</v>
      </c>
      <c r="M221" s="54" t="s">
        <v>217</v>
      </c>
      <c r="N221" s="53">
        <f>(ABS(N208)-1)/N206</f>
        <v>5.518234165</v>
      </c>
      <c r="Q221" s="54" t="s">
        <v>217</v>
      </c>
      <c r="R221" s="53">
        <f>(ABS(R208)-1)/R206</f>
        <v>6.653620352</v>
      </c>
      <c r="U221" s="54" t="s">
        <v>217</v>
      </c>
      <c r="V221" s="53">
        <f>(ABS(V208)-1)/V206</f>
        <v>5.40025413</v>
      </c>
      <c r="Y221" s="54" t="s">
        <v>217</v>
      </c>
      <c r="Z221" s="53">
        <f>(ABS(Z208)-1)/Z206</f>
        <v>5.281143212</v>
      </c>
      <c r="AC221" s="54" t="s">
        <v>217</v>
      </c>
      <c r="AD221" s="53">
        <f>(ABS(AD208)-1)/AD206</f>
        <v>5.306603774</v>
      </c>
      <c r="AG221" s="54" t="s">
        <v>217</v>
      </c>
      <c r="AH221" s="53">
        <f>(ABS(AH208)-1)/AH206</f>
        <v>5.601792574</v>
      </c>
    </row>
    <row r="222">
      <c r="A222" s="6" t="s">
        <v>218</v>
      </c>
      <c r="B222" s="53">
        <f>(ABS(B214)-1)/B206</f>
        <v>5.896226415</v>
      </c>
      <c r="E222" s="6" t="s">
        <v>218</v>
      </c>
      <c r="F222" s="53">
        <f>(ABS(F214)-1)/F206</f>
        <v>6.24770305</v>
      </c>
      <c r="I222" s="6" t="s">
        <v>218</v>
      </c>
      <c r="J222" s="53">
        <f>(ABS(J214)-1)/J206</f>
        <v>4.513343799</v>
      </c>
      <c r="M222" s="6" t="s">
        <v>218</v>
      </c>
      <c r="N222" s="53">
        <f>(ABS(N214)-1)/N206</f>
        <v>5.518234165</v>
      </c>
      <c r="Q222" s="6" t="s">
        <v>218</v>
      </c>
      <c r="R222" s="53">
        <f>(ABS(R214)-1)/R206</f>
        <v>6.653620352</v>
      </c>
      <c r="U222" s="6" t="s">
        <v>218</v>
      </c>
      <c r="V222" s="53">
        <f>(ABS(V214)-1)/V206</f>
        <v>5.40025413</v>
      </c>
      <c r="Y222" s="6" t="s">
        <v>218</v>
      </c>
      <c r="Z222" s="53">
        <f>(ABS(Z214)-1)/Z206</f>
        <v>5.281143212</v>
      </c>
      <c r="AC222" s="6" t="s">
        <v>218</v>
      </c>
      <c r="AD222" s="53">
        <f>(ABS(AD214)-1)/AD206</f>
        <v>5.306603774</v>
      </c>
      <c r="AG222" s="6" t="s">
        <v>218</v>
      </c>
      <c r="AH222" s="53">
        <f>(ABS(AH214)-1)/AH206</f>
        <v>5.601792574</v>
      </c>
    </row>
    <row r="223">
      <c r="A223" s="6" t="s">
        <v>219</v>
      </c>
      <c r="B223" s="53">
        <f>ABS(B208)/ABS(B215)</f>
        <v>1.181818182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1.142857143</v>
      </c>
      <c r="M223" s="6" t="s">
        <v>219</v>
      </c>
      <c r="N223" s="53">
        <f>ABS(N208)/ABS(N215)</f>
        <v>1.142857143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1.272727273</v>
      </c>
      <c r="AG223" s="6" t="s">
        <v>219</v>
      </c>
      <c r="AH223" s="53">
        <f>ABS(AH208)/ABS(AH215)</f>
        <v>1.384615385</v>
      </c>
    </row>
    <row r="224">
      <c r="A224" s="6" t="s">
        <v>220</v>
      </c>
      <c r="B224" s="53">
        <f>ABS(B214)/ABS(B215)</f>
        <v>1.181818182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1.142857143</v>
      </c>
      <c r="M224" s="6" t="s">
        <v>220</v>
      </c>
      <c r="N224" s="53">
        <f>ABS(N214)/ABS(N215)</f>
        <v>1.142857143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1.272727273</v>
      </c>
      <c r="AG224" s="6" t="s">
        <v>220</v>
      </c>
      <c r="AH224" s="53">
        <f>ABS(AH214)/ABS(AH215)</f>
        <v>1.384615385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0.1818181818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0.1428571429</v>
      </c>
      <c r="M226" s="54" t="s">
        <v>222</v>
      </c>
      <c r="N226" s="53">
        <f>N211/(N210+N212+N211)</f>
        <v>0.1428571429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0.2173913043</v>
      </c>
      <c r="AG226" s="54" t="s">
        <v>222</v>
      </c>
      <c r="AH226" s="53">
        <f>AH211/(AH210+AH212+AH211)</f>
        <v>0.3333333333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0.1818181818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0.1428571429</v>
      </c>
      <c r="L228" s="39"/>
      <c r="M228" s="54" t="s">
        <v>224</v>
      </c>
      <c r="N228" s="53">
        <f>(N211+N212)/(N210+N211+N212)</f>
        <v>0.1428571429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</v>
      </c>
      <c r="AB228" s="39"/>
      <c r="AC228" s="54" t="s">
        <v>224</v>
      </c>
      <c r="AD228" s="53">
        <f>(AD211+AD212)/(AD210+AD211+AD212)</f>
        <v>0.2173913043</v>
      </c>
      <c r="AF228" s="39"/>
      <c r="AG228" s="54" t="s">
        <v>224</v>
      </c>
      <c r="AH228" s="53">
        <f>(AH211+AH212)/(AH210+AH211+AH212)</f>
        <v>0.3333333333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>
        <f>ABS(J211)/ABS(J209)</f>
        <v>1</v>
      </c>
      <c r="L229" s="39"/>
      <c r="M229" s="54" t="s">
        <v>225</v>
      </c>
      <c r="N229" s="55">
        <f>ABS(N211)/ABS(N209)</f>
        <v>1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 t="str">
        <f>ABS(Z211)/ABS(Z209)</f>
        <v>#DIV/0!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>
        <f>ABS(AH211)/ABS(AH209)</f>
        <v>1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>
        <f>J211/(J211+J212)</f>
        <v>1</v>
      </c>
      <c r="L230" s="39"/>
      <c r="M230" s="54" t="s">
        <v>226</v>
      </c>
      <c r="N230" s="55">
        <f>N211/(N211+N212)</f>
        <v>1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 t="str">
        <f>Z211/(Z211+Z212)</f>
        <v>#DIV/0!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>
        <f>AH211/(AH211+AH212)</f>
        <v>1</v>
      </c>
      <c r="AJ230" s="39"/>
    </row>
    <row r="231">
      <c r="A231" s="54" t="s">
        <v>227</v>
      </c>
      <c r="B231" s="53">
        <f>B210/(B209+B210+B211+B212)</f>
        <v>0.6923076923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0.75</v>
      </c>
      <c r="L231" s="39"/>
      <c r="M231" s="54" t="s">
        <v>227</v>
      </c>
      <c r="N231" s="53">
        <f>N210/(N209+N210+N211+N212)</f>
        <v>0.75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0.6428571429</v>
      </c>
      <c r="AF231" s="39"/>
      <c r="AG231" s="54" t="s">
        <v>227</v>
      </c>
      <c r="AH231" s="53">
        <f>AH210/(AH209+AH210+AH211+AH212)</f>
        <v>0.5</v>
      </c>
      <c r="AJ231" s="39"/>
    </row>
    <row r="232">
      <c r="A232" s="54" t="s">
        <v>228</v>
      </c>
      <c r="B232" s="53">
        <f>(B212+B211+B209)/(B210+B212+B211+B209)</f>
        <v>0.3076923077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0.25</v>
      </c>
      <c r="L232" s="39"/>
      <c r="M232" s="54" t="s">
        <v>228</v>
      </c>
      <c r="N232" s="53">
        <f>(N212+N211+N209)/(N210+N212+N211+N209)</f>
        <v>0.25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0.3571428571</v>
      </c>
      <c r="AF232" s="39"/>
      <c r="AG232" s="54" t="s">
        <v>228</v>
      </c>
      <c r="AH232" s="53">
        <f>(AH212+AH211+AH209)/(AH210+AH212+AH211+AH209)</f>
        <v>0.5</v>
      </c>
      <c r="AJ232" s="39"/>
    </row>
    <row r="233">
      <c r="A233" s="54" t="s">
        <v>229</v>
      </c>
      <c r="B233" s="53">
        <f>(B211+B209)/B210</f>
        <v>0.4444444444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0.3333333333</v>
      </c>
      <c r="L233" s="39"/>
      <c r="M233" s="54" t="s">
        <v>229</v>
      </c>
      <c r="N233" s="53">
        <f>(N211+N209)/N210</f>
        <v>0.3333333333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0.5555555556</v>
      </c>
      <c r="AF233" s="39"/>
      <c r="AG233" s="54" t="s">
        <v>229</v>
      </c>
      <c r="AH233" s="53">
        <f>(AH211+AH209)/AH210</f>
        <v>1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154.625</v>
      </c>
      <c r="D235" s="39"/>
      <c r="E235" s="43" t="s">
        <v>197</v>
      </c>
      <c r="F235" s="44">
        <f> AVERAGE(F41:F69)</f>
        <v>114.375</v>
      </c>
      <c r="H235" s="39"/>
      <c r="I235" s="43" t="s">
        <v>197</v>
      </c>
      <c r="J235" s="44">
        <f> AVERAGE(J41:J69)</f>
        <v>123</v>
      </c>
      <c r="L235" s="39"/>
      <c r="M235" s="43" t="s">
        <v>197</v>
      </c>
      <c r="N235" s="44">
        <f> AVERAGE(N41:N69)</f>
        <v>127.5</v>
      </c>
      <c r="P235" s="39"/>
      <c r="Q235" s="43" t="s">
        <v>197</v>
      </c>
      <c r="R235" s="44">
        <f> AVERAGE(R41:R69)</f>
        <v>126.375</v>
      </c>
      <c r="T235" s="39"/>
      <c r="U235" s="43" t="s">
        <v>197</v>
      </c>
      <c r="V235" s="44">
        <f> AVERAGE(V41:V69)</f>
        <v>482.9285714</v>
      </c>
      <c r="X235" s="39"/>
      <c r="Y235" s="43" t="s">
        <v>197</v>
      </c>
      <c r="Z235" s="44">
        <f> AVERAGE(Z41:Z69)</f>
        <v>138.125</v>
      </c>
      <c r="AB235" s="39"/>
      <c r="AC235" s="43" t="s">
        <v>197</v>
      </c>
      <c r="AD235" s="44">
        <f> AVERAGE(AD41:AD69)</f>
        <v>234.5</v>
      </c>
      <c r="AF235" s="39"/>
      <c r="AG235" s="43" t="s">
        <v>197</v>
      </c>
      <c r="AH235" s="44">
        <f> AVERAGE(AH41:AH69)</f>
        <v>186.55</v>
      </c>
      <c r="AJ235" s="39"/>
    </row>
    <row r="236">
      <c r="A236" s="45" t="s">
        <v>198</v>
      </c>
      <c r="B236" s="46">
        <f>STDEV(B41:B69)</f>
        <v>123.9907111</v>
      </c>
      <c r="D236" s="39"/>
      <c r="E236" s="45" t="s">
        <v>198</v>
      </c>
      <c r="F236" s="46">
        <f>STDEV(F41:F69)</f>
        <v>50.06263933</v>
      </c>
      <c r="H236" s="39"/>
      <c r="I236" s="45" t="s">
        <v>198</v>
      </c>
      <c r="J236" s="46">
        <f>STDEV(J41:J69)</f>
        <v>41.75096235</v>
      </c>
      <c r="L236" s="39"/>
      <c r="M236" s="45" t="s">
        <v>198</v>
      </c>
      <c r="N236" s="46">
        <f>STDEV(N41:N69)</f>
        <v>85.43836542</v>
      </c>
      <c r="P236" s="39"/>
      <c r="Q236" s="45" t="s">
        <v>198</v>
      </c>
      <c r="R236" s="46">
        <f>STDEV(R41:R69)</f>
        <v>63.0077943</v>
      </c>
      <c r="T236" s="39"/>
      <c r="U236" s="45" t="s">
        <v>198</v>
      </c>
      <c r="V236" s="46">
        <f>STDEV(V41:V69)</f>
        <v>931.9482871</v>
      </c>
      <c r="X236" s="39"/>
      <c r="Y236" s="45" t="s">
        <v>198</v>
      </c>
      <c r="Z236" s="46">
        <f>STDEV(Z41:Z69)</f>
        <v>53.23113348</v>
      </c>
      <c r="AB236" s="39"/>
      <c r="AC236" s="45" t="s">
        <v>198</v>
      </c>
      <c r="AD236" s="46">
        <f>STDEV(AD41:AD69)</f>
        <v>199.1671295</v>
      </c>
      <c r="AF236" s="39"/>
      <c r="AG236" s="45" t="s">
        <v>198</v>
      </c>
      <c r="AH236" s="46">
        <f>STDEV(AH41:AH69)</f>
        <v>92.21911835</v>
      </c>
      <c r="AJ236" s="39"/>
    </row>
    <row r="237">
      <c r="A237" s="47" t="s">
        <v>199</v>
      </c>
      <c r="B237" s="46">
        <f>MEDIAN(B41:B69)</f>
        <v>102.5</v>
      </c>
      <c r="D237" s="39"/>
      <c r="E237" s="47" t="s">
        <v>199</v>
      </c>
      <c r="F237" s="46">
        <f>MEDIAN(F41:F69)</f>
        <v>98.5</v>
      </c>
      <c r="H237" s="39"/>
      <c r="I237" s="47" t="s">
        <v>199</v>
      </c>
      <c r="J237" s="46">
        <f>MEDIAN(J41:J69)</f>
        <v>122</v>
      </c>
      <c r="L237" s="39"/>
      <c r="M237" s="47" t="s">
        <v>199</v>
      </c>
      <c r="N237" s="46">
        <f>MEDIAN(N41:N69)</f>
        <v>117</v>
      </c>
      <c r="P237" s="39"/>
      <c r="Q237" s="47" t="s">
        <v>199</v>
      </c>
      <c r="R237" s="46">
        <f>MEDIAN(R41:R69)</f>
        <v>113</v>
      </c>
      <c r="T237" s="39"/>
      <c r="U237" s="47" t="s">
        <v>199</v>
      </c>
      <c r="V237" s="46">
        <f>MEDIAN(V41:V69)</f>
        <v>148.5</v>
      </c>
      <c r="X237" s="39"/>
      <c r="Y237" s="47" t="s">
        <v>199</v>
      </c>
      <c r="Z237" s="46">
        <f>MEDIAN(Z41:Z69)</f>
        <v>142</v>
      </c>
      <c r="AB237" s="39"/>
      <c r="AC237" s="47" t="s">
        <v>199</v>
      </c>
      <c r="AD237" s="46">
        <f>MEDIAN(AD41:AD69)</f>
        <v>190</v>
      </c>
      <c r="AF237" s="39"/>
      <c r="AG237" s="47" t="s">
        <v>199</v>
      </c>
      <c r="AH237" s="46">
        <f>MEDIAN(AH41:AH69)</f>
        <v>185.5</v>
      </c>
      <c r="AJ237" s="39"/>
    </row>
    <row r="238">
      <c r="A238" s="47" t="s">
        <v>200</v>
      </c>
      <c r="B238" s="46">
        <f>min(B41:B69)</f>
        <v>56</v>
      </c>
      <c r="D238" s="39"/>
      <c r="E238" s="47" t="s">
        <v>200</v>
      </c>
      <c r="F238" s="46">
        <f>min(F41:F69)</f>
        <v>61</v>
      </c>
      <c r="H238" s="39"/>
      <c r="I238" s="47" t="s">
        <v>200</v>
      </c>
      <c r="J238" s="46">
        <f>min(J41:J69)</f>
        <v>65</v>
      </c>
      <c r="L238" s="39"/>
      <c r="M238" s="47" t="s">
        <v>200</v>
      </c>
      <c r="N238" s="46">
        <f>min(N41:N69)</f>
        <v>37</v>
      </c>
      <c r="P238" s="39"/>
      <c r="Q238" s="47" t="s">
        <v>200</v>
      </c>
      <c r="R238" s="46">
        <f>min(R41:R69)</f>
        <v>65</v>
      </c>
      <c r="T238" s="39"/>
      <c r="U238" s="47" t="s">
        <v>200</v>
      </c>
      <c r="V238" s="46">
        <f>min(V41:V69)</f>
        <v>53</v>
      </c>
      <c r="X238" s="39"/>
      <c r="Y238" s="47" t="s">
        <v>200</v>
      </c>
      <c r="Z238" s="46">
        <f>min(Z41:Z69)</f>
        <v>46</v>
      </c>
      <c r="AB238" s="39"/>
      <c r="AC238" s="47" t="s">
        <v>200</v>
      </c>
      <c r="AD238" s="46">
        <f>min(AD41:AD69)</f>
        <v>59</v>
      </c>
      <c r="AF238" s="39"/>
      <c r="AG238" s="47" t="s">
        <v>200</v>
      </c>
      <c r="AH238" s="46">
        <f>min(AH41:AH69)</f>
        <v>56</v>
      </c>
      <c r="AJ238" s="39"/>
    </row>
    <row r="239">
      <c r="A239" s="47" t="s">
        <v>201</v>
      </c>
      <c r="B239" s="46">
        <f>max(B41:B69)</f>
        <v>354</v>
      </c>
      <c r="D239" s="39"/>
      <c r="E239" s="47" t="s">
        <v>201</v>
      </c>
      <c r="F239" s="46">
        <f>max(F41:F69)</f>
        <v>199</v>
      </c>
      <c r="H239" s="39"/>
      <c r="I239" s="47" t="s">
        <v>201</v>
      </c>
      <c r="J239" s="46">
        <f>max(J41:J69)</f>
        <v>180</v>
      </c>
      <c r="L239" s="39"/>
      <c r="M239" s="47" t="s">
        <v>201</v>
      </c>
      <c r="N239" s="46">
        <f>max(N41:N69)</f>
        <v>304</v>
      </c>
      <c r="P239" s="39"/>
      <c r="Q239" s="47" t="s">
        <v>201</v>
      </c>
      <c r="R239" s="46">
        <f>max(R41:R69)</f>
        <v>253</v>
      </c>
      <c r="T239" s="39"/>
      <c r="U239" s="47" t="s">
        <v>201</v>
      </c>
      <c r="V239" s="46">
        <f>max(V41:V69)</f>
        <v>3575</v>
      </c>
      <c r="X239" s="39"/>
      <c r="Y239" s="47" t="s">
        <v>201</v>
      </c>
      <c r="Z239" s="46">
        <f>max(Z41:Z69)</f>
        <v>196</v>
      </c>
      <c r="AB239" s="39"/>
      <c r="AC239" s="47" t="s">
        <v>201</v>
      </c>
      <c r="AD239" s="46">
        <f>max(AD41:AD69)</f>
        <v>744</v>
      </c>
      <c r="AF239" s="39"/>
      <c r="AG239" s="47" t="s">
        <v>201</v>
      </c>
      <c r="AH239" s="46">
        <f>max(AH41:AH69)</f>
        <v>416</v>
      </c>
      <c r="AJ239" s="39"/>
    </row>
    <row r="240">
      <c r="A240" s="47" t="s">
        <v>202</v>
      </c>
      <c r="B240" s="46">
        <f>sum(B41:B69)/1000</f>
        <v>1.237</v>
      </c>
      <c r="D240" s="39"/>
      <c r="E240" s="47" t="s">
        <v>202</v>
      </c>
      <c r="F240" s="46">
        <f>sum(F41:F69)/1000</f>
        <v>0.915</v>
      </c>
      <c r="H240" s="39"/>
      <c r="I240" s="47" t="s">
        <v>202</v>
      </c>
      <c r="J240" s="46">
        <f>sum(J41:J69)/1000</f>
        <v>0.984</v>
      </c>
      <c r="L240" s="39"/>
      <c r="M240" s="47" t="s">
        <v>202</v>
      </c>
      <c r="N240" s="46">
        <f>sum(N41:N69)/1000</f>
        <v>1.02</v>
      </c>
      <c r="P240" s="39"/>
      <c r="Q240" s="47" t="s">
        <v>202</v>
      </c>
      <c r="R240" s="46">
        <f>sum(R41:R69)/1000</f>
        <v>1.011</v>
      </c>
      <c r="T240" s="39"/>
      <c r="U240" s="47" t="s">
        <v>202</v>
      </c>
      <c r="V240" s="46">
        <f>sum(V41:V69)/1000</f>
        <v>6.761</v>
      </c>
      <c r="X240" s="39"/>
      <c r="Y240" s="47" t="s">
        <v>202</v>
      </c>
      <c r="Z240" s="46">
        <f>sum(Z41:Z69)/1000</f>
        <v>1.105</v>
      </c>
      <c r="AB240" s="39"/>
      <c r="AC240" s="47" t="s">
        <v>202</v>
      </c>
      <c r="AD240" s="46">
        <f>sum(AD41:AD69)/1000</f>
        <v>2.814</v>
      </c>
      <c r="AF240" s="39"/>
      <c r="AG240" s="47" t="s">
        <v>202</v>
      </c>
      <c r="AH240" s="46">
        <f>sum(AH41:AH69)/1000</f>
        <v>3.731</v>
      </c>
      <c r="AJ240" s="39"/>
    </row>
    <row r="241">
      <c r="A241" s="47" t="s">
        <v>203</v>
      </c>
      <c r="B241" s="46">
        <f>COUNTA(B41:B69)+1</f>
        <v>9</v>
      </c>
      <c r="D241" s="39"/>
      <c r="E241" s="47" t="s">
        <v>203</v>
      </c>
      <c r="F241" s="46">
        <f>COUNTA(F41:F69)+1</f>
        <v>9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46">
        <f>COUNTA(N41:N69)+1</f>
        <v>9</v>
      </c>
      <c r="P241" s="39"/>
      <c r="Q241" s="47" t="s">
        <v>203</v>
      </c>
      <c r="R241" s="46">
        <f>COUNTA(R41:R69)+1</f>
        <v>9</v>
      </c>
      <c r="T241" s="39"/>
      <c r="U241" s="47" t="s">
        <v>203</v>
      </c>
      <c r="V241" s="57">
        <v>21.0</v>
      </c>
      <c r="X241" s="39"/>
      <c r="Y241" s="47" t="s">
        <v>203</v>
      </c>
      <c r="Z241" s="46">
        <f>COUNTA(Z41:Z69)+1</f>
        <v>9</v>
      </c>
      <c r="AB241" s="39"/>
      <c r="AC241" s="47" t="s">
        <v>203</v>
      </c>
      <c r="AD241" s="46">
        <f>COUNTA(AD41:AD69)+1</f>
        <v>13</v>
      </c>
      <c r="AF241" s="39"/>
      <c r="AG241" s="47" t="s">
        <v>203</v>
      </c>
      <c r="AH241" s="46">
        <f>COUNTA(AH41:AH69)+1</f>
        <v>21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21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13</v>
      </c>
      <c r="AF242" s="39"/>
      <c r="AG242" s="47" t="s">
        <v>204</v>
      </c>
      <c r="AH242" s="49">
        <f>AH244+AH243+AH245+AH246</f>
        <v>21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6</v>
      </c>
      <c r="W243" s="42"/>
      <c r="X243" s="42"/>
      <c r="Y243" s="47" t="s">
        <v>205</v>
      </c>
      <c r="Z243" s="50">
        <f>(Z241-9)/2</f>
        <v>0</v>
      </c>
      <c r="AA243" s="42"/>
      <c r="AB243" s="42"/>
      <c r="AC243" s="47" t="s">
        <v>205</v>
      </c>
      <c r="AD243" s="50">
        <f>(AD241-9)/2</f>
        <v>2</v>
      </c>
      <c r="AE243" s="42"/>
      <c r="AF243" s="42"/>
      <c r="AG243" s="47" t="s">
        <v>205</v>
      </c>
      <c r="AH243" s="50">
        <f>(AH241-9)/2</f>
        <v>6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6</v>
      </c>
      <c r="Y245" s="43" t="s">
        <v>207</v>
      </c>
      <c r="Z245" s="53">
        <f>Z243</f>
        <v>0</v>
      </c>
      <c r="AC245" s="43" t="s">
        <v>207</v>
      </c>
      <c r="AD245" s="53">
        <f>AD243</f>
        <v>2</v>
      </c>
      <c r="AG245" s="43" t="s">
        <v>207</v>
      </c>
      <c r="AH245" s="53">
        <f>AH243</f>
        <v>6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21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13</v>
      </c>
      <c r="AG248" s="43" t="s">
        <v>210</v>
      </c>
      <c r="AH248" s="53">
        <f>AH242+AH247</f>
        <v>21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15</v>
      </c>
      <c r="Y249" s="43" t="s">
        <v>211</v>
      </c>
      <c r="Z249" s="53">
        <f>Z241-Z243</f>
        <v>9</v>
      </c>
      <c r="AC249" s="43" t="s">
        <v>211</v>
      </c>
      <c r="AD249" s="53">
        <f>AD241-AD243</f>
        <v>11</v>
      </c>
      <c r="AG249" s="43" t="s">
        <v>211</v>
      </c>
      <c r="AH249" s="53">
        <f>AH241-AH243</f>
        <v>15</v>
      </c>
    </row>
    <row r="250">
      <c r="A250" s="54" t="s">
        <v>212</v>
      </c>
      <c r="B250" s="53">
        <f>((ABS(B249)-1)/B240)*1/5</f>
        <v>1.2934519</v>
      </c>
      <c r="E250" s="54" t="s">
        <v>212</v>
      </c>
      <c r="F250" s="53">
        <f>((ABS(F249)-1)/F240)*1/5</f>
        <v>1.74863388</v>
      </c>
      <c r="I250" s="54" t="s">
        <v>212</v>
      </c>
      <c r="J250" s="53">
        <f>((ABS(J249)-1)/J240)*1/5</f>
        <v>1.62601626</v>
      </c>
      <c r="M250" s="54" t="s">
        <v>212</v>
      </c>
      <c r="N250" s="53">
        <f>((ABS(N249)-1)/N240)*1/5</f>
        <v>1.568627451</v>
      </c>
      <c r="Q250" s="54" t="s">
        <v>212</v>
      </c>
      <c r="R250" s="53">
        <f>((ABS(R249)-1)/R240)*1/5</f>
        <v>1.582591494</v>
      </c>
      <c r="U250" s="54" t="s">
        <v>212</v>
      </c>
      <c r="V250" s="53">
        <f>((ABS(V249)-1)/V240)*1/5</f>
        <v>0.4141399201</v>
      </c>
      <c r="Y250" s="54" t="s">
        <v>212</v>
      </c>
      <c r="Z250" s="53">
        <f>((ABS(Z249)-1)/Z240)*1/5</f>
        <v>1.447963801</v>
      </c>
      <c r="AC250" s="54" t="s">
        <v>212</v>
      </c>
      <c r="AD250" s="53">
        <f>((ABS(AD249)-1)/AD240)*1/5</f>
        <v>0.710732054</v>
      </c>
      <c r="AG250" s="54" t="s">
        <v>212</v>
      </c>
      <c r="AH250" s="53">
        <f>((ABS(AH249)-1)/AH240)*1/5</f>
        <v>0.7504690432</v>
      </c>
    </row>
    <row r="251">
      <c r="A251" s="54" t="s">
        <v>213</v>
      </c>
      <c r="B251" s="53">
        <f>((ABS(B249)-1)/B240)*1/5*60</f>
        <v>77.60711399</v>
      </c>
      <c r="E251" s="54" t="s">
        <v>213</v>
      </c>
      <c r="F251" s="53">
        <f>((ABS(F249)-1)/F240)*1/5*60</f>
        <v>104.9180328</v>
      </c>
      <c r="I251" s="54" t="s">
        <v>213</v>
      </c>
      <c r="J251" s="53">
        <f>((ABS(J249)-1)/J240)*1/5*60</f>
        <v>97.56097561</v>
      </c>
      <c r="M251" s="54" t="s">
        <v>213</v>
      </c>
      <c r="N251" s="53">
        <f>((ABS(N249)-1)/N240)*1/5*60</f>
        <v>94.11764706</v>
      </c>
      <c r="Q251" s="54" t="s">
        <v>213</v>
      </c>
      <c r="R251" s="53">
        <f>((ABS(R249)-1)/R240)*1/5*60</f>
        <v>94.95548961</v>
      </c>
      <c r="U251" s="54" t="s">
        <v>213</v>
      </c>
      <c r="V251" s="53">
        <f>((ABS(V249)-1)/V240)*1/5*60</f>
        <v>24.84839521</v>
      </c>
      <c r="Y251" s="54" t="s">
        <v>213</v>
      </c>
      <c r="Z251" s="53">
        <f>((ABS(Z249)-1)/Z240)*1/5*60</f>
        <v>86.87782805</v>
      </c>
      <c r="AC251" s="54" t="s">
        <v>213</v>
      </c>
      <c r="AD251" s="53">
        <f>((ABS(AD249)-1)/AD240)*1/5*60</f>
        <v>42.64392324</v>
      </c>
      <c r="AG251" s="54" t="s">
        <v>213</v>
      </c>
      <c r="AH251" s="53">
        <f>((ABS(AH249)-1)/AH240)*1/5*60</f>
        <v>45.02814259</v>
      </c>
    </row>
    <row r="252">
      <c r="A252" s="54" t="s">
        <v>214</v>
      </c>
      <c r="B252" s="53">
        <f>B250*(1-B261)</f>
        <v>1.2934519</v>
      </c>
      <c r="E252" s="54" t="s">
        <v>214</v>
      </c>
      <c r="F252" s="53">
        <f>F250*(1-F261)</f>
        <v>1.74863388</v>
      </c>
      <c r="I252" s="54" t="s">
        <v>214</v>
      </c>
      <c r="J252" s="53">
        <f>J250*(1-J261)</f>
        <v>1.62601626</v>
      </c>
      <c r="M252" s="54" t="s">
        <v>214</v>
      </c>
      <c r="N252" s="53">
        <f>N250*(1-N261)</f>
        <v>1.568627451</v>
      </c>
      <c r="Q252" s="54" t="s">
        <v>214</v>
      </c>
      <c r="R252" s="53">
        <f>R250*(1-R261)</f>
        <v>1.582591494</v>
      </c>
      <c r="U252" s="54" t="s">
        <v>214</v>
      </c>
      <c r="V252" s="53">
        <f>V250*(1-V261)</f>
        <v>0.4141399201</v>
      </c>
      <c r="Y252" s="54" t="s">
        <v>214</v>
      </c>
      <c r="Z252" s="53">
        <f>Z250*(1-Z261)</f>
        <v>1.447963801</v>
      </c>
      <c r="AC252" s="54" t="s">
        <v>214</v>
      </c>
      <c r="AD252" s="53">
        <f>AD250*(1-AD261)</f>
        <v>0.710732054</v>
      </c>
      <c r="AG252" s="54" t="s">
        <v>214</v>
      </c>
      <c r="AH252" s="53">
        <f>AH250*(1-AH261)</f>
        <v>0.7504690432</v>
      </c>
    </row>
    <row r="253">
      <c r="A253" s="54" t="s">
        <v>215</v>
      </c>
      <c r="B253" s="53">
        <f>B251*(1-B261)</f>
        <v>77.60711399</v>
      </c>
      <c r="D253" s="39"/>
      <c r="E253" s="54" t="s">
        <v>215</v>
      </c>
      <c r="F253" s="53">
        <f>F251*(1-F261)</f>
        <v>104.9180328</v>
      </c>
      <c r="H253" s="39"/>
      <c r="I253" s="54" t="s">
        <v>215</v>
      </c>
      <c r="J253" s="53">
        <f>J251*(1-J261)</f>
        <v>97.56097561</v>
      </c>
      <c r="L253" s="39"/>
      <c r="M253" s="54" t="s">
        <v>215</v>
      </c>
      <c r="N253" s="53">
        <f>N251*(1-N261)</f>
        <v>94.11764706</v>
      </c>
      <c r="P253" s="39"/>
      <c r="Q253" s="54" t="s">
        <v>215</v>
      </c>
      <c r="R253" s="53">
        <f>R251*(1-R261)</f>
        <v>94.95548961</v>
      </c>
      <c r="T253" s="39"/>
      <c r="U253" s="54" t="s">
        <v>215</v>
      </c>
      <c r="V253" s="53">
        <f>V251*(1-V261)</f>
        <v>24.84839521</v>
      </c>
      <c r="X253" s="39"/>
      <c r="Y253" s="54" t="s">
        <v>215</v>
      </c>
      <c r="Z253" s="53">
        <f>Z251*(1-Z261)</f>
        <v>86.87782805</v>
      </c>
      <c r="AB253" s="39"/>
      <c r="AC253" s="54" t="s">
        <v>215</v>
      </c>
      <c r="AD253" s="53">
        <f>AD251*(1-AD261)</f>
        <v>42.64392324</v>
      </c>
      <c r="AF253" s="39"/>
      <c r="AG253" s="54" t="s">
        <v>215</v>
      </c>
      <c r="AH253" s="53">
        <f>AH251*(1-AH261)</f>
        <v>45.02814259</v>
      </c>
      <c r="AJ253" s="39"/>
    </row>
    <row r="254">
      <c r="A254" s="54" t="s">
        <v>216</v>
      </c>
      <c r="B254" s="53">
        <f>(ABS(B249)-1)/B240</f>
        <v>6.467259499</v>
      </c>
      <c r="D254" s="39"/>
      <c r="E254" s="54" t="s">
        <v>216</v>
      </c>
      <c r="F254" s="53">
        <f>(ABS(F249)-1)/F240</f>
        <v>8.743169399</v>
      </c>
      <c r="H254" s="39"/>
      <c r="I254" s="54" t="s">
        <v>216</v>
      </c>
      <c r="J254" s="53">
        <f>(ABS(J249)-1)/J240</f>
        <v>8.130081301</v>
      </c>
      <c r="L254" s="39"/>
      <c r="M254" s="54" t="s">
        <v>216</v>
      </c>
      <c r="N254" s="53">
        <f>(ABS(N249)-1)/N240</f>
        <v>7.843137255</v>
      </c>
      <c r="P254" s="39"/>
      <c r="Q254" s="54" t="s">
        <v>216</v>
      </c>
      <c r="R254" s="53">
        <f>(ABS(R249)-1)/R240</f>
        <v>7.912957468</v>
      </c>
      <c r="T254" s="39"/>
      <c r="U254" s="54" t="s">
        <v>216</v>
      </c>
      <c r="V254" s="53">
        <f>(ABS(V249)-1)/V240</f>
        <v>2.070699601</v>
      </c>
      <c r="X254" s="39"/>
      <c r="Y254" s="54" t="s">
        <v>216</v>
      </c>
      <c r="Z254" s="53">
        <f>(ABS(Z249)-1)/Z240</f>
        <v>7.239819005</v>
      </c>
      <c r="AB254" s="39"/>
      <c r="AC254" s="54" t="s">
        <v>216</v>
      </c>
      <c r="AD254" s="53">
        <f>(ABS(AD249)-1)/AD240</f>
        <v>3.55366027</v>
      </c>
      <c r="AF254" s="39"/>
      <c r="AG254" s="54" t="s">
        <v>216</v>
      </c>
      <c r="AH254" s="53">
        <f>(ABS(AH249)-1)/AH240</f>
        <v>3.752345216</v>
      </c>
      <c r="AJ254" s="39"/>
    </row>
    <row r="255">
      <c r="A255" s="54" t="s">
        <v>217</v>
      </c>
      <c r="B255" s="53">
        <f>(ABS(B242)-1)/B240</f>
        <v>6.467259499</v>
      </c>
      <c r="D255" s="39"/>
      <c r="E255" s="54" t="s">
        <v>217</v>
      </c>
      <c r="F255" s="53">
        <f>(ABS(F242)-1)/F240</f>
        <v>8.743169399</v>
      </c>
      <c r="H255" s="39"/>
      <c r="I255" s="54" t="s">
        <v>217</v>
      </c>
      <c r="J255" s="53">
        <f>(ABS(J242)-1)/J240</f>
        <v>8.130081301</v>
      </c>
      <c r="L255" s="39"/>
      <c r="M255" s="54" t="s">
        <v>217</v>
      </c>
      <c r="N255" s="53">
        <f>(ABS(N242)-1)/N240</f>
        <v>7.843137255</v>
      </c>
      <c r="P255" s="39"/>
      <c r="Q255" s="54" t="s">
        <v>217</v>
      </c>
      <c r="R255" s="53">
        <f>(ABS(R242)-1)/R240</f>
        <v>7.912957468</v>
      </c>
      <c r="T255" s="39"/>
      <c r="U255" s="54" t="s">
        <v>217</v>
      </c>
      <c r="V255" s="53">
        <f>(ABS(V242)-1)/V240</f>
        <v>2.958142287</v>
      </c>
      <c r="X255" s="39"/>
      <c r="Y255" s="54" t="s">
        <v>217</v>
      </c>
      <c r="Z255" s="53">
        <f>(ABS(Z242)-1)/Z240</f>
        <v>7.239819005</v>
      </c>
      <c r="AB255" s="39"/>
      <c r="AC255" s="54" t="s">
        <v>217</v>
      </c>
      <c r="AD255" s="53">
        <f>(ABS(AD242)-1)/AD240</f>
        <v>4.264392324</v>
      </c>
      <c r="AF255" s="39"/>
      <c r="AG255" s="54" t="s">
        <v>217</v>
      </c>
      <c r="AH255" s="53">
        <f>(ABS(AH242)-1)/AH240</f>
        <v>5.360493165</v>
      </c>
      <c r="AJ255" s="39"/>
    </row>
    <row r="256">
      <c r="A256" s="6" t="s">
        <v>218</v>
      </c>
      <c r="B256" s="53">
        <f>(ABS(B248)-1)/B240</f>
        <v>6.467259499</v>
      </c>
      <c r="D256" s="39"/>
      <c r="E256" s="6" t="s">
        <v>218</v>
      </c>
      <c r="F256" s="53">
        <f>(ABS(F248)-1)/F240</f>
        <v>8.743169399</v>
      </c>
      <c r="H256" s="39"/>
      <c r="I256" s="6" t="s">
        <v>218</v>
      </c>
      <c r="J256" s="53">
        <f>(ABS(J248)-1)/J240</f>
        <v>8.130081301</v>
      </c>
      <c r="L256" s="39"/>
      <c r="M256" s="6" t="s">
        <v>218</v>
      </c>
      <c r="N256" s="53">
        <f>(ABS(N248)-1)/N240</f>
        <v>7.843137255</v>
      </c>
      <c r="P256" s="39"/>
      <c r="Q256" s="6" t="s">
        <v>218</v>
      </c>
      <c r="R256" s="53">
        <f>(ABS(R248)-1)/R240</f>
        <v>7.912957468</v>
      </c>
      <c r="T256" s="39"/>
      <c r="U256" s="6" t="s">
        <v>218</v>
      </c>
      <c r="V256" s="53">
        <f>(ABS(V248)-1)/V240</f>
        <v>2.958142287</v>
      </c>
      <c r="X256" s="39"/>
      <c r="Y256" s="6" t="s">
        <v>218</v>
      </c>
      <c r="Z256" s="53">
        <f>(ABS(Z248)-1)/Z240</f>
        <v>7.239819005</v>
      </c>
      <c r="AB256" s="39"/>
      <c r="AC256" s="6" t="s">
        <v>218</v>
      </c>
      <c r="AD256" s="53">
        <f>(ABS(AD248)-1)/AD240</f>
        <v>4.264392324</v>
      </c>
      <c r="AF256" s="39"/>
      <c r="AG256" s="6" t="s">
        <v>218</v>
      </c>
      <c r="AH256" s="53">
        <f>(ABS(AH248)-1)/AH240</f>
        <v>5.360493165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1.4</v>
      </c>
      <c r="X257" s="39"/>
      <c r="Y257" s="6" t="s">
        <v>219</v>
      </c>
      <c r="Z257" s="53">
        <f>ABS(Z242)/ABS(Z249)</f>
        <v>1</v>
      </c>
      <c r="AB257" s="39"/>
      <c r="AC257" s="6" t="s">
        <v>219</v>
      </c>
      <c r="AD257" s="53">
        <f>ABS(AD242)/ABS(AD249)</f>
        <v>1.181818182</v>
      </c>
      <c r="AF257" s="39"/>
      <c r="AG257" s="6" t="s">
        <v>219</v>
      </c>
      <c r="AH257" s="53">
        <f>ABS(AH242)/ABS(AH249)</f>
        <v>1.4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1.4</v>
      </c>
      <c r="X258" s="39"/>
      <c r="Y258" s="6" t="s">
        <v>220</v>
      </c>
      <c r="Z258" s="53">
        <f>ABS(Z248)/ABS(Z249)</f>
        <v>1</v>
      </c>
      <c r="AB258" s="39"/>
      <c r="AC258" s="6" t="s">
        <v>220</v>
      </c>
      <c r="AD258" s="53">
        <f>ABS(AD248)/ABS(AD249)</f>
        <v>1.181818182</v>
      </c>
      <c r="AF258" s="39"/>
      <c r="AG258" s="6" t="s">
        <v>220</v>
      </c>
      <c r="AH258" s="53">
        <f>ABS(AH248)/ABS(AH249)</f>
        <v>1.4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0.4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0.1818181818</v>
      </c>
      <c r="AF260" s="39"/>
      <c r="AG260" s="54" t="s">
        <v>222</v>
      </c>
      <c r="AH260" s="53">
        <f>AH245/(AH244+AH246+AH245)</f>
        <v>0.4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0.4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0.1818181818</v>
      </c>
      <c r="AF262" s="39"/>
      <c r="AG262" s="54" t="s">
        <v>224</v>
      </c>
      <c r="AH262" s="53">
        <f>(AH245+AH246)/(AH244+AH245+AH246)</f>
        <v>0.4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>
        <f>ABS(V245)/ABS(V243)</f>
        <v>1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>
        <f>ABS(AD245)/ABS(AD243)</f>
        <v>1</v>
      </c>
      <c r="AF263" s="39"/>
      <c r="AG263" s="54" t="s">
        <v>225</v>
      </c>
      <c r="AH263" s="55">
        <f>ABS(AH245)/ABS(AH243)</f>
        <v>1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>
        <f>V245/(V245+V246)</f>
        <v>1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>
        <f>AD245/(AD245+AD246)</f>
        <v>1</v>
      </c>
      <c r="AF264" s="39"/>
      <c r="AG264" s="54" t="s">
        <v>226</v>
      </c>
      <c r="AH264" s="55">
        <f>AH245/(AH245+AH246)</f>
        <v>1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0.4285714286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0.6923076923</v>
      </c>
      <c r="AF265" s="39"/>
      <c r="AG265" s="54" t="s">
        <v>227</v>
      </c>
      <c r="AH265" s="53">
        <f>AH244/(AH243+AH244+AH245+AH246)</f>
        <v>0.4285714286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0.5714285714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0.3076923077</v>
      </c>
      <c r="AF266" s="39"/>
      <c r="AG266" s="54" t="s">
        <v>228</v>
      </c>
      <c r="AH266" s="53">
        <f>(AH246+AH245+AH243)/(AH244+AH246+AH245+AH243)</f>
        <v>0.5714285714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1.333333333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0.4444444444</v>
      </c>
      <c r="AF267" s="39"/>
      <c r="AG267" s="54" t="s">
        <v>229</v>
      </c>
      <c r="AH267" s="53">
        <f>(AH245+AH243)/AH244</f>
        <v>1.333333333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502.1</v>
      </c>
      <c r="D269" s="39"/>
      <c r="E269" s="43" t="s">
        <v>197</v>
      </c>
      <c r="F269" s="44">
        <f> AVERAGE(F71:F99)</f>
        <v>462.8</v>
      </c>
      <c r="H269" s="39"/>
      <c r="I269" s="43" t="s">
        <v>197</v>
      </c>
      <c r="J269" s="44">
        <f> AVERAGE(J71:J99)</f>
        <v>348.8</v>
      </c>
      <c r="L269" s="39"/>
      <c r="M269" s="43" t="s">
        <v>197</v>
      </c>
      <c r="N269" s="44">
        <f> AVERAGE(N71:N99)</f>
        <v>349.4</v>
      </c>
      <c r="P269" s="39"/>
      <c r="Q269" s="43" t="s">
        <v>197</v>
      </c>
      <c r="R269" s="44">
        <f> AVERAGE(R71:R99)</f>
        <v>376.8</v>
      </c>
      <c r="T269" s="39"/>
      <c r="U269" s="43" t="s">
        <v>197</v>
      </c>
      <c r="V269" s="44">
        <f> AVERAGE(V71:V99)</f>
        <v>404.6</v>
      </c>
      <c r="X269" s="39"/>
      <c r="Y269" s="43" t="s">
        <v>197</v>
      </c>
      <c r="Z269" s="44">
        <f> AVERAGE(Z71:Z99)</f>
        <v>344.9375</v>
      </c>
      <c r="AB269" s="39"/>
      <c r="AC269" s="43" t="s">
        <v>197</v>
      </c>
      <c r="AD269" s="44">
        <f> AVERAGE(AD71:AD99)</f>
        <v>377.8333333</v>
      </c>
      <c r="AF269" s="39"/>
      <c r="AG269" s="43" t="s">
        <v>197</v>
      </c>
      <c r="AH269" s="44">
        <f> AVERAGE(AH71:AH99)</f>
        <v>345.9</v>
      </c>
      <c r="AJ269" s="39"/>
    </row>
    <row r="270">
      <c r="A270" s="45" t="s">
        <v>198</v>
      </c>
      <c r="B270" s="46">
        <f>STDEV(B71:B99)</f>
        <v>779.0791502</v>
      </c>
      <c r="D270" s="39"/>
      <c r="E270" s="45" t="s">
        <v>198</v>
      </c>
      <c r="F270" s="46">
        <f>STDEV(F71:F99)</f>
        <v>431.5496109</v>
      </c>
      <c r="H270" s="39"/>
      <c r="I270" s="45" t="s">
        <v>198</v>
      </c>
      <c r="J270" s="46">
        <f>STDEV(J71:J99)</f>
        <v>270.9943829</v>
      </c>
      <c r="L270" s="39"/>
      <c r="M270" s="45" t="s">
        <v>198</v>
      </c>
      <c r="N270" s="46">
        <f>STDEV(N71:N99)</f>
        <v>384.2551814</v>
      </c>
      <c r="P270" s="39"/>
      <c r="Q270" s="45" t="s">
        <v>198</v>
      </c>
      <c r="R270" s="46">
        <f>STDEV(R71:R99)</f>
        <v>288.0153545</v>
      </c>
      <c r="T270" s="39"/>
      <c r="U270" s="45" t="s">
        <v>198</v>
      </c>
      <c r="V270" s="46">
        <f>STDEV(V71:V99)</f>
        <v>337.1271438</v>
      </c>
      <c r="X270" s="39"/>
      <c r="Y270" s="45" t="s">
        <v>198</v>
      </c>
      <c r="Z270" s="46">
        <f>STDEV(Z71:Z99)</f>
        <v>327.4260158</v>
      </c>
      <c r="AB270" s="39"/>
      <c r="AC270" s="45" t="s">
        <v>198</v>
      </c>
      <c r="AD270" s="46">
        <f>STDEV(AD71:AD99)</f>
        <v>307.2602786</v>
      </c>
      <c r="AF270" s="39"/>
      <c r="AG270" s="45" t="s">
        <v>198</v>
      </c>
      <c r="AH270" s="46">
        <f>STDEV(AH71:AH99)</f>
        <v>343.5961615</v>
      </c>
      <c r="AJ270" s="39"/>
    </row>
    <row r="271">
      <c r="A271" s="47" t="s">
        <v>199</v>
      </c>
      <c r="B271" s="46">
        <f>MEDIAN(B71:B99)</f>
        <v>257.5</v>
      </c>
      <c r="D271" s="39"/>
      <c r="E271" s="47" t="s">
        <v>199</v>
      </c>
      <c r="F271" s="46">
        <f>MEDIAN(F71:F99)</f>
        <v>369</v>
      </c>
      <c r="H271" s="39"/>
      <c r="I271" s="47" t="s">
        <v>199</v>
      </c>
      <c r="J271" s="46">
        <f>MEDIAN(J71:J99)</f>
        <v>264.5</v>
      </c>
      <c r="L271" s="39"/>
      <c r="M271" s="47" t="s">
        <v>199</v>
      </c>
      <c r="N271" s="46">
        <f>MEDIAN(N71:N99)</f>
        <v>242.5</v>
      </c>
      <c r="P271" s="39"/>
      <c r="Q271" s="47" t="s">
        <v>199</v>
      </c>
      <c r="R271" s="46">
        <f>MEDIAN(R71:R99)</f>
        <v>332.5</v>
      </c>
      <c r="T271" s="39"/>
      <c r="U271" s="47" t="s">
        <v>199</v>
      </c>
      <c r="V271" s="46">
        <f>MEDIAN(V71:V99)</f>
        <v>304.5</v>
      </c>
      <c r="X271" s="39"/>
      <c r="Y271" s="47" t="s">
        <v>199</v>
      </c>
      <c r="Z271" s="46">
        <f>MEDIAN(Z71:Z99)</f>
        <v>209</v>
      </c>
      <c r="AB271" s="39"/>
      <c r="AC271" s="47" t="s">
        <v>199</v>
      </c>
      <c r="AD271" s="46">
        <f>MEDIAN(AD71:AD99)</f>
        <v>306</v>
      </c>
      <c r="AF271" s="39"/>
      <c r="AG271" s="47" t="s">
        <v>199</v>
      </c>
      <c r="AH271" s="46">
        <f>MEDIAN(AH71:AH99)</f>
        <v>226</v>
      </c>
      <c r="AJ271" s="39"/>
    </row>
    <row r="272">
      <c r="A272" s="47" t="s">
        <v>200</v>
      </c>
      <c r="B272" s="46">
        <f>min(B71:B99)</f>
        <v>60</v>
      </c>
      <c r="D272" s="39"/>
      <c r="E272" s="47" t="s">
        <v>200</v>
      </c>
      <c r="F272" s="46">
        <f>min(F71:F99)</f>
        <v>98</v>
      </c>
      <c r="H272" s="39"/>
      <c r="I272" s="47" t="s">
        <v>200</v>
      </c>
      <c r="J272" s="46">
        <f>min(J71:J99)</f>
        <v>86</v>
      </c>
      <c r="L272" s="39"/>
      <c r="M272" s="47" t="s">
        <v>200</v>
      </c>
      <c r="N272" s="46">
        <f>min(N71:N99)</f>
        <v>90</v>
      </c>
      <c r="P272" s="39"/>
      <c r="Q272" s="47" t="s">
        <v>200</v>
      </c>
      <c r="R272" s="46">
        <f>min(R71:R99)</f>
        <v>70</v>
      </c>
      <c r="T272" s="39"/>
      <c r="U272" s="47" t="s">
        <v>200</v>
      </c>
      <c r="V272" s="46">
        <f>min(V71:V99)</f>
        <v>78</v>
      </c>
      <c r="X272" s="39"/>
      <c r="Y272" s="47" t="s">
        <v>200</v>
      </c>
      <c r="Z272" s="46">
        <f>min(Z71:Z99)</f>
        <v>72</v>
      </c>
      <c r="AB272" s="39"/>
      <c r="AC272" s="47" t="s">
        <v>200</v>
      </c>
      <c r="AD272" s="46">
        <f>min(AD71:AD99)</f>
        <v>80</v>
      </c>
      <c r="AF272" s="39"/>
      <c r="AG272" s="47" t="s">
        <v>200</v>
      </c>
      <c r="AH272" s="46">
        <f>min(AH71:AH99)</f>
        <v>68</v>
      </c>
      <c r="AJ272" s="39"/>
    </row>
    <row r="273">
      <c r="A273" s="47" t="s">
        <v>201</v>
      </c>
      <c r="B273" s="46">
        <f>max(B71:B99)</f>
        <v>2676</v>
      </c>
      <c r="D273" s="39"/>
      <c r="E273" s="47" t="s">
        <v>201</v>
      </c>
      <c r="F273" s="46">
        <f>max(F71:F99)</f>
        <v>1519</v>
      </c>
      <c r="H273" s="39"/>
      <c r="I273" s="47" t="s">
        <v>201</v>
      </c>
      <c r="J273" s="46">
        <f>max(J71:J99)</f>
        <v>862</v>
      </c>
      <c r="L273" s="39"/>
      <c r="M273" s="47" t="s">
        <v>201</v>
      </c>
      <c r="N273" s="46">
        <f>max(N71:N99)</f>
        <v>1397</v>
      </c>
      <c r="P273" s="39"/>
      <c r="Q273" s="47" t="s">
        <v>201</v>
      </c>
      <c r="R273" s="46">
        <f>max(R71:R99)</f>
        <v>1062</v>
      </c>
      <c r="T273" s="39"/>
      <c r="U273" s="47" t="s">
        <v>201</v>
      </c>
      <c r="V273" s="46">
        <f>max(V71:V99)</f>
        <v>1239</v>
      </c>
      <c r="X273" s="39"/>
      <c r="Y273" s="47" t="s">
        <v>201</v>
      </c>
      <c r="Z273" s="46">
        <f>max(Z71:Z99)</f>
        <v>1400</v>
      </c>
      <c r="AB273" s="39"/>
      <c r="AC273" s="47" t="s">
        <v>201</v>
      </c>
      <c r="AD273" s="46">
        <f>max(AD71:AD99)</f>
        <v>1217</v>
      </c>
      <c r="AF273" s="39"/>
      <c r="AG273" s="47" t="s">
        <v>201</v>
      </c>
      <c r="AH273" s="46">
        <f>max(AH71:AH99)</f>
        <v>1103</v>
      </c>
      <c r="AJ273" s="39"/>
    </row>
    <row r="274">
      <c r="A274" s="47" t="s">
        <v>202</v>
      </c>
      <c r="B274" s="46">
        <f>sum(B71:B99)/1000</f>
        <v>5.021</v>
      </c>
      <c r="D274" s="39"/>
      <c r="E274" s="47" t="s">
        <v>202</v>
      </c>
      <c r="F274" s="46">
        <f>sum(F71:F99)/1000</f>
        <v>4.628</v>
      </c>
      <c r="H274" s="39"/>
      <c r="I274" s="47" t="s">
        <v>202</v>
      </c>
      <c r="J274" s="46">
        <f>sum(J71:J99)/1000</f>
        <v>3.488</v>
      </c>
      <c r="L274" s="39"/>
      <c r="M274" s="47" t="s">
        <v>202</v>
      </c>
      <c r="N274" s="46">
        <f>sum(N71:N99)/1000</f>
        <v>3.494</v>
      </c>
      <c r="P274" s="39"/>
      <c r="Q274" s="47" t="s">
        <v>202</v>
      </c>
      <c r="R274" s="46">
        <f>sum(R71:R99)/1000</f>
        <v>3.768</v>
      </c>
      <c r="T274" s="39"/>
      <c r="U274" s="47" t="s">
        <v>202</v>
      </c>
      <c r="V274" s="46">
        <f>sum(V71:V99)/1000</f>
        <v>4.046</v>
      </c>
      <c r="X274" s="39"/>
      <c r="Y274" s="47" t="s">
        <v>202</v>
      </c>
      <c r="Z274" s="46">
        <f>sum(Z71:Z99)/1000</f>
        <v>5.519</v>
      </c>
      <c r="AB274" s="39"/>
      <c r="AC274" s="47" t="s">
        <v>202</v>
      </c>
      <c r="AD274" s="46">
        <f>sum(AD71:AD99)/1000</f>
        <v>4.534</v>
      </c>
      <c r="AF274" s="39"/>
      <c r="AG274" s="47" t="s">
        <v>202</v>
      </c>
      <c r="AH274" s="46">
        <f>sum(AH71:AH99)/1000</f>
        <v>3.459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COUNTA(F71:F99)+1</f>
        <v>11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11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11</v>
      </c>
      <c r="X275" s="39"/>
      <c r="Y275" s="47" t="s">
        <v>203</v>
      </c>
      <c r="Z275" s="46">
        <f>COUNTA(Z71:Z99)+1</f>
        <v>17</v>
      </c>
      <c r="AB275" s="39"/>
      <c r="AC275" s="47" t="s">
        <v>203</v>
      </c>
      <c r="AD275" s="46">
        <f>COUNTA(AD71:AD99)+1</f>
        <v>13</v>
      </c>
      <c r="AF275" s="39"/>
      <c r="AG275" s="47" t="s">
        <v>203</v>
      </c>
      <c r="AH275" s="46">
        <f>COUNTA(AH71:AH99)+1</f>
        <v>11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11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17</v>
      </c>
      <c r="AB276" s="39"/>
      <c r="AC276" s="47" t="s">
        <v>204</v>
      </c>
      <c r="AD276" s="49">
        <f>AD278+AD277+AD279+AD280</f>
        <v>13</v>
      </c>
      <c r="AF276" s="39"/>
      <c r="AG276" s="47" t="s">
        <v>204</v>
      </c>
      <c r="AH276" s="49">
        <f>AH278+AH277+AH279+AH280</f>
        <v>11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0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3</v>
      </c>
      <c r="AA277" s="42"/>
      <c r="AB277" s="42"/>
      <c r="AC277" s="47" t="s">
        <v>205</v>
      </c>
      <c r="AD277" s="50">
        <f>(AD275-11)/2</f>
        <v>1</v>
      </c>
      <c r="AE277" s="42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3</v>
      </c>
      <c r="AB279" s="39"/>
      <c r="AC279" s="43" t="s">
        <v>207</v>
      </c>
      <c r="AD279" s="53">
        <f>AD277</f>
        <v>1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12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18</v>
      </c>
      <c r="AB282" s="39"/>
      <c r="AC282" s="43" t="s">
        <v>210</v>
      </c>
      <c r="AD282" s="53">
        <f>AD276+AD281</f>
        <v>14</v>
      </c>
      <c r="AF282" s="39"/>
      <c r="AG282" s="43" t="s">
        <v>210</v>
      </c>
      <c r="AH282" s="53">
        <f>AH276+AH281</f>
        <v>12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11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14</v>
      </c>
      <c r="AB283" s="39"/>
      <c r="AC283" s="43" t="s">
        <v>211</v>
      </c>
      <c r="AD283" s="53">
        <f>AD275-AD277</f>
        <v>12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0.3983270265</v>
      </c>
      <c r="D284" s="39"/>
      <c r="E284" s="54" t="s">
        <v>212</v>
      </c>
      <c r="F284" s="53">
        <f>((ABS(F283)-1)/F274)*1/5</f>
        <v>0.4321521175</v>
      </c>
      <c r="H284" s="39"/>
      <c r="I284" s="54" t="s">
        <v>212</v>
      </c>
      <c r="J284" s="53">
        <f>((ABS(J283)-1)/J274)*1/5</f>
        <v>0.5733944954</v>
      </c>
      <c r="L284" s="39"/>
      <c r="M284" s="54" t="s">
        <v>212</v>
      </c>
      <c r="N284" s="53">
        <f>((ABS(N283)-1)/N274)*1/5</f>
        <v>0.5724098454</v>
      </c>
      <c r="P284" s="39"/>
      <c r="Q284" s="54" t="s">
        <v>212</v>
      </c>
      <c r="R284" s="53">
        <f>((ABS(R283)-1)/R274)*1/5</f>
        <v>0.5307855626</v>
      </c>
      <c r="T284" s="39"/>
      <c r="U284" s="54" t="s">
        <v>212</v>
      </c>
      <c r="V284" s="53">
        <f>((ABS(V283)-1)/V274)*1/5</f>
        <v>0.4943153732</v>
      </c>
      <c r="X284" s="39"/>
      <c r="Y284" s="54" t="s">
        <v>212</v>
      </c>
      <c r="Z284" s="53">
        <f>((ABS(Z283)-1)/Z274)*1/5</f>
        <v>0.4710998369</v>
      </c>
      <c r="AB284" s="39"/>
      <c r="AC284" s="54" t="s">
        <v>212</v>
      </c>
      <c r="AD284" s="53">
        <f>((ABS(AD283)-1)/AD274)*1/5</f>
        <v>0.4852227614</v>
      </c>
      <c r="AF284" s="39"/>
      <c r="AG284" s="54" t="s">
        <v>212</v>
      </c>
      <c r="AH284" s="53">
        <f>((ABS(AH283)-1)/AH274)*1/5</f>
        <v>0.5782017924</v>
      </c>
      <c r="AJ284" s="39"/>
    </row>
    <row r="285">
      <c r="A285" s="54" t="s">
        <v>213</v>
      </c>
      <c r="B285" s="53">
        <f>((ABS(B283)-1)/B274)*1/5*60</f>
        <v>23.89962159</v>
      </c>
      <c r="D285" s="39"/>
      <c r="E285" s="54" t="s">
        <v>213</v>
      </c>
      <c r="F285" s="53">
        <f>((ABS(F283)-1)/F274)*1/5*60</f>
        <v>25.92912705</v>
      </c>
      <c r="H285" s="39"/>
      <c r="I285" s="54" t="s">
        <v>213</v>
      </c>
      <c r="J285" s="53">
        <f>((ABS(J283)-1)/J274)*1/5*60</f>
        <v>34.40366972</v>
      </c>
      <c r="L285" s="39"/>
      <c r="M285" s="54" t="s">
        <v>213</v>
      </c>
      <c r="N285" s="53">
        <f>((ABS(N283)-1)/N274)*1/5*60</f>
        <v>34.34459073</v>
      </c>
      <c r="P285" s="39"/>
      <c r="Q285" s="54" t="s">
        <v>213</v>
      </c>
      <c r="R285" s="53">
        <f>((ABS(R283)-1)/R274)*1/5*60</f>
        <v>31.84713376</v>
      </c>
      <c r="T285" s="39"/>
      <c r="U285" s="54" t="s">
        <v>213</v>
      </c>
      <c r="V285" s="53">
        <f>((ABS(V283)-1)/V274)*1/5*60</f>
        <v>29.65892239</v>
      </c>
      <c r="X285" s="39"/>
      <c r="Y285" s="54" t="s">
        <v>213</v>
      </c>
      <c r="Z285" s="53">
        <f>((ABS(Z283)-1)/Z274)*1/5*60</f>
        <v>28.26599022</v>
      </c>
      <c r="AB285" s="39"/>
      <c r="AC285" s="54" t="s">
        <v>213</v>
      </c>
      <c r="AD285" s="53">
        <f>((ABS(AD283)-1)/AD274)*1/5*60</f>
        <v>29.11336568</v>
      </c>
      <c r="AF285" s="39"/>
      <c r="AG285" s="54" t="s">
        <v>213</v>
      </c>
      <c r="AH285" s="53">
        <f>((ABS(AH283)-1)/AH274)*1/5*60</f>
        <v>34.69210755</v>
      </c>
      <c r="AJ285" s="39"/>
    </row>
    <row r="286">
      <c r="A286" s="54" t="s">
        <v>214</v>
      </c>
      <c r="B286" s="53">
        <f>B284*(1-B295)</f>
        <v>0.3983270265</v>
      </c>
      <c r="D286" s="39"/>
      <c r="E286" s="54" t="s">
        <v>214</v>
      </c>
      <c r="F286" s="53">
        <f>F284*(1-F295)</f>
        <v>0.4321521175</v>
      </c>
      <c r="H286" s="39"/>
      <c r="I286" s="54" t="s">
        <v>214</v>
      </c>
      <c r="J286" s="53">
        <f>J284*(1-J295)</f>
        <v>0.5733944954</v>
      </c>
      <c r="L286" s="39"/>
      <c r="M286" s="54" t="s">
        <v>214</v>
      </c>
      <c r="N286" s="53">
        <f>N284*(1-N295)</f>
        <v>0.5724098454</v>
      </c>
      <c r="P286" s="39"/>
      <c r="Q286" s="54" t="s">
        <v>214</v>
      </c>
      <c r="R286" s="53">
        <f>R284*(1-R295)</f>
        <v>0.5307855626</v>
      </c>
      <c r="T286" s="39"/>
      <c r="U286" s="54" t="s">
        <v>214</v>
      </c>
      <c r="V286" s="53">
        <f>V284*(1-V295)</f>
        <v>0.4943153732</v>
      </c>
      <c r="X286" s="39"/>
      <c r="Y286" s="54" t="s">
        <v>214</v>
      </c>
      <c r="Z286" s="53">
        <f>Z284*(1-Z295)</f>
        <v>0.4710998369</v>
      </c>
      <c r="AB286" s="39"/>
      <c r="AC286" s="54" t="s">
        <v>214</v>
      </c>
      <c r="AD286" s="53">
        <f>AD284*(1-AD295)</f>
        <v>0.4852227614</v>
      </c>
      <c r="AF286" s="39"/>
      <c r="AG286" s="54" t="s">
        <v>214</v>
      </c>
      <c r="AH286" s="53">
        <f>AH284*(1-AH295)</f>
        <v>0.5782017924</v>
      </c>
      <c r="AJ286" s="39"/>
    </row>
    <row r="287">
      <c r="A287" s="54" t="s">
        <v>215</v>
      </c>
      <c r="B287" s="53">
        <f>B285*(1-B295)</f>
        <v>23.89962159</v>
      </c>
      <c r="D287" s="39"/>
      <c r="E287" s="54" t="s">
        <v>215</v>
      </c>
      <c r="F287" s="53">
        <f>F285*(1-F295)</f>
        <v>25.92912705</v>
      </c>
      <c r="H287" s="39"/>
      <c r="I287" s="54" t="s">
        <v>215</v>
      </c>
      <c r="J287" s="53">
        <f>J285*(1-J295)</f>
        <v>34.40366972</v>
      </c>
      <c r="L287" s="39"/>
      <c r="M287" s="54" t="s">
        <v>215</v>
      </c>
      <c r="N287" s="53">
        <f>N285*(1-N295)</f>
        <v>34.34459073</v>
      </c>
      <c r="P287" s="39"/>
      <c r="Q287" s="54" t="s">
        <v>215</v>
      </c>
      <c r="R287" s="53">
        <f>R285*(1-R295)</f>
        <v>31.84713376</v>
      </c>
      <c r="T287" s="39"/>
      <c r="U287" s="54" t="s">
        <v>215</v>
      </c>
      <c r="V287" s="53">
        <f>V285*(1-V295)</f>
        <v>29.65892239</v>
      </c>
      <c r="X287" s="39"/>
      <c r="Y287" s="54" t="s">
        <v>215</v>
      </c>
      <c r="Z287" s="53">
        <f>Z285*(1-Z295)</f>
        <v>28.26599022</v>
      </c>
      <c r="AB287" s="39"/>
      <c r="AC287" s="54" t="s">
        <v>215</v>
      </c>
      <c r="AD287" s="53">
        <f>AD285*(1-AD295)</f>
        <v>29.11336568</v>
      </c>
      <c r="AF287" s="39"/>
      <c r="AG287" s="54" t="s">
        <v>215</v>
      </c>
      <c r="AH287" s="53">
        <f>AH285*(1-AH295)</f>
        <v>34.69210755</v>
      </c>
      <c r="AJ287" s="39"/>
    </row>
    <row r="288">
      <c r="A288" s="54" t="s">
        <v>216</v>
      </c>
      <c r="B288" s="53">
        <f>(ABS(B283)-1)/B274</f>
        <v>1.991635132</v>
      </c>
      <c r="D288" s="39"/>
      <c r="E288" s="54" t="s">
        <v>216</v>
      </c>
      <c r="F288" s="53">
        <f>(ABS(F283)-1)/F274</f>
        <v>2.160760588</v>
      </c>
      <c r="H288" s="39"/>
      <c r="I288" s="54" t="s">
        <v>216</v>
      </c>
      <c r="J288" s="53">
        <f>(ABS(J283)-1)/J274</f>
        <v>2.866972477</v>
      </c>
      <c r="L288" s="39"/>
      <c r="M288" s="54" t="s">
        <v>216</v>
      </c>
      <c r="N288" s="53">
        <f>(ABS(N283)-1)/N274</f>
        <v>2.862049227</v>
      </c>
      <c r="P288" s="39"/>
      <c r="Q288" s="54" t="s">
        <v>216</v>
      </c>
      <c r="R288" s="53">
        <f>(ABS(R283)-1)/R274</f>
        <v>2.653927813</v>
      </c>
      <c r="T288" s="39"/>
      <c r="U288" s="54" t="s">
        <v>216</v>
      </c>
      <c r="V288" s="53">
        <f>(ABS(V283)-1)/V274</f>
        <v>2.471576866</v>
      </c>
      <c r="X288" s="39"/>
      <c r="Y288" s="54" t="s">
        <v>216</v>
      </c>
      <c r="Z288" s="53">
        <f>(ABS(Z283)-1)/Z274</f>
        <v>2.355499185</v>
      </c>
      <c r="AB288" s="39"/>
      <c r="AC288" s="54" t="s">
        <v>216</v>
      </c>
      <c r="AD288" s="53">
        <f>(ABS(AD283)-1)/AD274</f>
        <v>2.426113807</v>
      </c>
      <c r="AF288" s="39"/>
      <c r="AG288" s="54" t="s">
        <v>216</v>
      </c>
      <c r="AH288" s="53">
        <f>(ABS(AH283)-1)/AH274</f>
        <v>2.891008962</v>
      </c>
      <c r="AJ288" s="39"/>
    </row>
    <row r="289">
      <c r="A289" s="54" t="s">
        <v>217</v>
      </c>
      <c r="B289" s="53">
        <f>(ABS(B276)-1)/B274</f>
        <v>1.991635132</v>
      </c>
      <c r="D289" s="39"/>
      <c r="E289" s="54" t="s">
        <v>217</v>
      </c>
      <c r="F289" s="53">
        <f>(ABS(F276)-1)/F274</f>
        <v>2.160760588</v>
      </c>
      <c r="H289" s="39"/>
      <c r="I289" s="54" t="s">
        <v>217</v>
      </c>
      <c r="J289" s="53">
        <f>(ABS(J276)-1)/J274</f>
        <v>2.866972477</v>
      </c>
      <c r="L289" s="39"/>
      <c r="M289" s="54" t="s">
        <v>217</v>
      </c>
      <c r="N289" s="53">
        <f>(ABS(N276)-1)/N274</f>
        <v>2.862049227</v>
      </c>
      <c r="P289" s="39"/>
      <c r="Q289" s="54" t="s">
        <v>217</v>
      </c>
      <c r="R289" s="53">
        <f>(ABS(R276)-1)/R274</f>
        <v>2.653927813</v>
      </c>
      <c r="T289" s="39"/>
      <c r="U289" s="54" t="s">
        <v>217</v>
      </c>
      <c r="V289" s="53">
        <f>(ABS(V276)-1)/V274</f>
        <v>2.471576866</v>
      </c>
      <c r="X289" s="39"/>
      <c r="Y289" s="54" t="s">
        <v>217</v>
      </c>
      <c r="Z289" s="53">
        <f>(ABS(Z276)-1)/Z274</f>
        <v>2.89907592</v>
      </c>
      <c r="AB289" s="39"/>
      <c r="AC289" s="54" t="s">
        <v>217</v>
      </c>
      <c r="AD289" s="53">
        <f>(ABS(AD276)-1)/AD274</f>
        <v>2.646669607</v>
      </c>
      <c r="AF289" s="39"/>
      <c r="AG289" s="54" t="s">
        <v>217</v>
      </c>
      <c r="AH289" s="53">
        <f>(ABS(AH276)-1)/AH274</f>
        <v>2.891008962</v>
      </c>
      <c r="AJ289" s="39"/>
    </row>
    <row r="290">
      <c r="A290" s="6" t="s">
        <v>218</v>
      </c>
      <c r="B290" s="53">
        <f>(ABS(B282)-1)/B274</f>
        <v>2.190798646</v>
      </c>
      <c r="D290" s="39"/>
      <c r="E290" s="6" t="s">
        <v>218</v>
      </c>
      <c r="F290" s="53">
        <f>(ABS(F282)-1)/F274</f>
        <v>2.376836646</v>
      </c>
      <c r="H290" s="39"/>
      <c r="I290" s="6" t="s">
        <v>218</v>
      </c>
      <c r="J290" s="53">
        <f>(ABS(J282)-1)/J274</f>
        <v>3.153669725</v>
      </c>
      <c r="L290" s="39"/>
      <c r="M290" s="6" t="s">
        <v>218</v>
      </c>
      <c r="N290" s="53">
        <f>(ABS(N282)-1)/N274</f>
        <v>3.14825415</v>
      </c>
      <c r="P290" s="39"/>
      <c r="Q290" s="6" t="s">
        <v>218</v>
      </c>
      <c r="R290" s="53">
        <f>(ABS(R282)-1)/R274</f>
        <v>2.919320594</v>
      </c>
      <c r="T290" s="39"/>
      <c r="U290" s="6" t="s">
        <v>218</v>
      </c>
      <c r="V290" s="53">
        <f>(ABS(V282)-1)/V274</f>
        <v>2.718734553</v>
      </c>
      <c r="X290" s="39"/>
      <c r="Y290" s="6" t="s">
        <v>218</v>
      </c>
      <c r="Z290" s="53">
        <f>(ABS(Z282)-1)/Z274</f>
        <v>3.080268165</v>
      </c>
      <c r="AB290" s="39"/>
      <c r="AC290" s="6" t="s">
        <v>218</v>
      </c>
      <c r="AD290" s="53">
        <f>(ABS(AD282)-1)/AD274</f>
        <v>2.867225408</v>
      </c>
      <c r="AF290" s="39"/>
      <c r="AG290" s="6" t="s">
        <v>218</v>
      </c>
      <c r="AH290" s="53">
        <f>(ABS(AH282)-1)/AH274</f>
        <v>3.180109858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1.214285714</v>
      </c>
      <c r="AB291" s="39"/>
      <c r="AC291" s="6" t="s">
        <v>219</v>
      </c>
      <c r="AD291" s="53">
        <f>ABS(AD276)/ABS(AD283)</f>
        <v>1.083333333</v>
      </c>
      <c r="AF291" s="39"/>
      <c r="AG291" s="6" t="s">
        <v>219</v>
      </c>
      <c r="AH291" s="53">
        <f>ABS(AH276)/ABS(AH283)</f>
        <v>1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1.090909091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1.285714286</v>
      </c>
      <c r="AB292" s="39"/>
      <c r="AC292" s="6" t="s">
        <v>220</v>
      </c>
      <c r="AD292" s="53">
        <f>ABS(AD282)/ABS(AD283)</f>
        <v>1.166666667</v>
      </c>
      <c r="AF292" s="39"/>
      <c r="AG292" s="6" t="s">
        <v>220</v>
      </c>
      <c r="AH292" s="53">
        <f>ABS(AH282)/ABS(AH283)</f>
        <v>1.090909091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0.2142857143</v>
      </c>
      <c r="AB294" s="39"/>
      <c r="AC294" s="54" t="s">
        <v>222</v>
      </c>
      <c r="AD294" s="53">
        <f>AD279/(AD278+AD280+AD279)</f>
        <v>0.08333333333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0.2142857143</v>
      </c>
      <c r="AB296" s="39"/>
      <c r="AC296" s="54" t="s">
        <v>224</v>
      </c>
      <c r="AD296" s="53">
        <f>(AD279+AD280)/(AD278+AD279+AD280)</f>
        <v>0.08333333333</v>
      </c>
      <c r="AF296" s="39"/>
      <c r="AG296" s="54" t="s">
        <v>224</v>
      </c>
      <c r="AH296" s="53">
        <f>(AH279+AH280)/(AH278+AH279+AH280)</f>
        <v>0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>
        <f>ABS(Z279)/ABS(Z277)</f>
        <v>1</v>
      </c>
      <c r="AB297" s="39"/>
      <c r="AC297" s="54" t="s">
        <v>225</v>
      </c>
      <c r="AD297" s="55">
        <f>ABS(AD279)/ABS(AD277)</f>
        <v>1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 t="str">
        <f>F279/(F279+F280)</f>
        <v>#DIV/0!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>
        <f>Z279/(Z279+Z280)</f>
        <v>1</v>
      </c>
      <c r="AB298" s="39"/>
      <c r="AC298" s="54" t="s">
        <v>226</v>
      </c>
      <c r="AD298" s="55">
        <f>AD279/(AD279+AD280)</f>
        <v>1</v>
      </c>
      <c r="AF298" s="39"/>
      <c r="AG298" s="54" t="s">
        <v>226</v>
      </c>
      <c r="AH298" s="55" t="str">
        <f>AH279/(AH279+AH280)</f>
        <v>#DIV/0!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1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0.6470588235</v>
      </c>
      <c r="AB299" s="39"/>
      <c r="AC299" s="54" t="s">
        <v>227</v>
      </c>
      <c r="AD299" s="53">
        <f>AD278/(AD277+AD278+AD279+AD280)</f>
        <v>0.8461538462</v>
      </c>
      <c r="AF299" s="39"/>
      <c r="AG299" s="54" t="s">
        <v>227</v>
      </c>
      <c r="AH299" s="53">
        <f>AH278/(AH277+AH278+AH279+AH280)</f>
        <v>1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0.3529411765</v>
      </c>
      <c r="AB300" s="39"/>
      <c r="AC300" s="54" t="s">
        <v>228</v>
      </c>
      <c r="AD300" s="53">
        <f>(AD280+AD279+AD277)/(AD278+AD280+AD279+AD277)</f>
        <v>0.1538461538</v>
      </c>
      <c r="AF300" s="39"/>
      <c r="AG300" s="54" t="s">
        <v>228</v>
      </c>
      <c r="AH300" s="53">
        <f>(AH280+AH279+AH277)/(AH278+AH280+AH279+AH277)</f>
        <v>0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0.5454545455</v>
      </c>
      <c r="AB301" s="39"/>
      <c r="AC301" s="54" t="s">
        <v>229</v>
      </c>
      <c r="AD301" s="53">
        <f>(AD279+AD277)/AD278</f>
        <v>0.1818181818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382</v>
      </c>
      <c r="E1" s="5" t="s">
        <v>383</v>
      </c>
      <c r="H1" s="4"/>
      <c r="I1" s="5" t="s">
        <v>384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40" t="s">
        <v>24</v>
      </c>
      <c r="B3" s="1">
        <v>1198.0</v>
      </c>
      <c r="C3" s="1" t="s">
        <v>510</v>
      </c>
      <c r="D3" s="76">
        <v>1.629953880221E12</v>
      </c>
      <c r="E3" s="40" t="s">
        <v>24</v>
      </c>
      <c r="F3" s="1">
        <v>1079.0</v>
      </c>
      <c r="G3" s="1" t="s">
        <v>511</v>
      </c>
      <c r="H3" s="76">
        <v>1.629954489273E12</v>
      </c>
      <c r="I3" s="40" t="s">
        <v>24</v>
      </c>
      <c r="J3" s="1">
        <v>1096.0</v>
      </c>
      <c r="K3" s="1" t="s">
        <v>512</v>
      </c>
      <c r="L3" s="76">
        <v>1.629954970661E12</v>
      </c>
      <c r="M3" s="40" t="s">
        <v>24</v>
      </c>
      <c r="N3" s="1">
        <v>974.0</v>
      </c>
      <c r="O3" s="1" t="s">
        <v>513</v>
      </c>
      <c r="P3" s="76">
        <v>1.629959827675E12</v>
      </c>
      <c r="Q3" s="40" t="s">
        <v>24</v>
      </c>
      <c r="R3" s="1">
        <v>1128.0</v>
      </c>
      <c r="S3" s="1" t="s">
        <v>514</v>
      </c>
      <c r="T3" s="76">
        <v>1.629960973457E12</v>
      </c>
      <c r="U3" s="40" t="s">
        <v>24</v>
      </c>
      <c r="V3" s="1">
        <v>1134.0</v>
      </c>
      <c r="W3" s="1" t="s">
        <v>515</v>
      </c>
      <c r="X3" s="76">
        <v>1.629961511473E12</v>
      </c>
      <c r="Y3" s="40" t="s">
        <v>24</v>
      </c>
      <c r="Z3" s="1">
        <v>1250.0</v>
      </c>
      <c r="AA3" s="1" t="s">
        <v>516</v>
      </c>
      <c r="AB3" s="76">
        <v>1.629964976813E12</v>
      </c>
      <c r="AC3" s="40" t="s">
        <v>24</v>
      </c>
      <c r="AD3" s="1">
        <v>1094.0</v>
      </c>
      <c r="AE3" s="1" t="s">
        <v>517</v>
      </c>
      <c r="AF3" s="76">
        <v>1.629965623573E12</v>
      </c>
      <c r="AG3" s="40" t="s">
        <v>24</v>
      </c>
      <c r="AH3" s="1">
        <v>1136.0</v>
      </c>
      <c r="AI3" s="1" t="s">
        <v>518</v>
      </c>
      <c r="AJ3" s="76">
        <v>1.629965994351E12</v>
      </c>
    </row>
    <row r="4">
      <c r="A4" s="40" t="s">
        <v>22</v>
      </c>
      <c r="B4" s="1">
        <v>45.0</v>
      </c>
      <c r="C4" s="1" t="s">
        <v>510</v>
      </c>
      <c r="D4" s="76">
        <v>1.62995388029E12</v>
      </c>
      <c r="E4" s="40" t="s">
        <v>22</v>
      </c>
      <c r="F4" s="1">
        <v>60.0</v>
      </c>
      <c r="G4" s="1" t="s">
        <v>511</v>
      </c>
      <c r="H4" s="76">
        <v>1.62995448936E12</v>
      </c>
      <c r="I4" s="40" t="s">
        <v>24</v>
      </c>
      <c r="J4" s="1">
        <v>57.0</v>
      </c>
      <c r="K4" s="1" t="s">
        <v>512</v>
      </c>
      <c r="L4" s="76">
        <v>1.629954970785E12</v>
      </c>
      <c r="M4" s="40" t="s">
        <v>22</v>
      </c>
      <c r="N4" s="1">
        <v>46.0</v>
      </c>
      <c r="O4" s="1" t="s">
        <v>513</v>
      </c>
      <c r="P4" s="76">
        <v>1.629959827725E12</v>
      </c>
      <c r="Q4" s="40" t="s">
        <v>22</v>
      </c>
      <c r="R4" s="1">
        <v>55.0</v>
      </c>
      <c r="S4" s="1" t="s">
        <v>514</v>
      </c>
      <c r="T4" s="76">
        <v>1.629960973563E12</v>
      </c>
      <c r="U4" s="40" t="s">
        <v>22</v>
      </c>
      <c r="V4" s="1">
        <v>54.0</v>
      </c>
      <c r="W4" s="1" t="s">
        <v>515</v>
      </c>
      <c r="X4" s="76">
        <v>1.629961511554E12</v>
      </c>
      <c r="Y4" s="40" t="s">
        <v>22</v>
      </c>
      <c r="Z4" s="1">
        <v>51.0</v>
      </c>
      <c r="AA4" s="1" t="s">
        <v>516</v>
      </c>
      <c r="AB4" s="76">
        <v>1.62996497695E12</v>
      </c>
      <c r="AC4" s="40" t="s">
        <v>22</v>
      </c>
      <c r="AD4" s="1">
        <v>44.0</v>
      </c>
      <c r="AE4" s="1" t="s">
        <v>517</v>
      </c>
      <c r="AF4" s="76">
        <v>1.629965623666E12</v>
      </c>
      <c r="AG4" s="40" t="s">
        <v>24</v>
      </c>
      <c r="AH4" s="1">
        <v>80.0</v>
      </c>
      <c r="AI4" s="1" t="s">
        <v>518</v>
      </c>
      <c r="AJ4" s="76">
        <v>1.629965994491E12</v>
      </c>
    </row>
    <row r="5">
      <c r="A5" s="40" t="s">
        <v>24</v>
      </c>
      <c r="B5" s="1">
        <v>104.0</v>
      </c>
      <c r="C5" s="1" t="s">
        <v>510</v>
      </c>
      <c r="D5" s="76">
        <v>1.629953880372E12</v>
      </c>
      <c r="E5" s="40" t="s">
        <v>24</v>
      </c>
      <c r="F5" s="1">
        <v>107.0</v>
      </c>
      <c r="G5" s="1" t="s">
        <v>511</v>
      </c>
      <c r="H5" s="76">
        <v>1.629954489442E12</v>
      </c>
      <c r="I5" s="40" t="s">
        <v>22</v>
      </c>
      <c r="J5" s="1">
        <v>87.0</v>
      </c>
      <c r="K5" s="1" t="s">
        <v>512</v>
      </c>
      <c r="L5" s="76">
        <v>1.629954970843E12</v>
      </c>
      <c r="M5" s="40" t="s">
        <v>24</v>
      </c>
      <c r="N5" s="1">
        <v>105.0</v>
      </c>
      <c r="O5" s="1" t="s">
        <v>513</v>
      </c>
      <c r="P5" s="76">
        <v>1.629959827834E12</v>
      </c>
      <c r="Q5" s="40" t="s">
        <v>24</v>
      </c>
      <c r="R5" s="1">
        <v>112.0</v>
      </c>
      <c r="S5" s="1" t="s">
        <v>514</v>
      </c>
      <c r="T5" s="76">
        <v>1.629960973622E12</v>
      </c>
      <c r="U5" s="40" t="s">
        <v>24</v>
      </c>
      <c r="V5" s="1">
        <v>103.0</v>
      </c>
      <c r="W5" s="1" t="s">
        <v>515</v>
      </c>
      <c r="X5" s="76">
        <v>1.629961511656E12</v>
      </c>
      <c r="Y5" s="40" t="s">
        <v>22</v>
      </c>
      <c r="Z5" s="1">
        <v>125.0</v>
      </c>
      <c r="AA5" s="1" t="s">
        <v>519</v>
      </c>
      <c r="AB5" s="76">
        <v>1.629964977105E12</v>
      </c>
      <c r="AC5" s="40" t="s">
        <v>24</v>
      </c>
      <c r="AD5" s="1">
        <v>110.0</v>
      </c>
      <c r="AE5" s="1" t="s">
        <v>517</v>
      </c>
      <c r="AF5" s="76">
        <v>1.629965623736E12</v>
      </c>
      <c r="AG5" s="40" t="s">
        <v>22</v>
      </c>
      <c r="AH5" s="1">
        <v>75.0</v>
      </c>
      <c r="AI5" s="1" t="s">
        <v>518</v>
      </c>
      <c r="AJ5" s="76">
        <v>1.629965994556E12</v>
      </c>
    </row>
    <row r="6">
      <c r="A6" s="40" t="s">
        <v>22</v>
      </c>
      <c r="B6" s="1">
        <v>48.0</v>
      </c>
      <c r="C6" s="1" t="s">
        <v>510</v>
      </c>
      <c r="D6" s="76">
        <v>1.629953880415E12</v>
      </c>
      <c r="E6" s="40" t="s">
        <v>22</v>
      </c>
      <c r="F6" s="1">
        <v>56.0</v>
      </c>
      <c r="G6" s="1" t="s">
        <v>511</v>
      </c>
      <c r="H6" s="76">
        <v>1.629954489574E12</v>
      </c>
      <c r="I6" s="40" t="s">
        <v>22</v>
      </c>
      <c r="J6" s="1">
        <v>53.0</v>
      </c>
      <c r="K6" s="1" t="s">
        <v>512</v>
      </c>
      <c r="L6" s="76">
        <v>1.629954970874E12</v>
      </c>
      <c r="M6" s="40" t="s">
        <v>22</v>
      </c>
      <c r="N6" s="1">
        <v>41.0</v>
      </c>
      <c r="O6" s="1" t="s">
        <v>513</v>
      </c>
      <c r="P6" s="76">
        <v>1.629959827867E12</v>
      </c>
      <c r="Q6" s="40" t="s">
        <v>22</v>
      </c>
      <c r="R6" s="1">
        <v>46.0</v>
      </c>
      <c r="S6" s="1" t="s">
        <v>514</v>
      </c>
      <c r="T6" s="76">
        <v>1.629960973664E12</v>
      </c>
      <c r="U6" s="40" t="s">
        <v>22</v>
      </c>
      <c r="V6" s="1">
        <v>62.0</v>
      </c>
      <c r="W6" s="1" t="s">
        <v>515</v>
      </c>
      <c r="X6" s="76">
        <v>1.629961511707E12</v>
      </c>
      <c r="Y6" s="40" t="s">
        <v>22</v>
      </c>
      <c r="Z6" s="1">
        <v>51.0</v>
      </c>
      <c r="AA6" s="1" t="s">
        <v>519</v>
      </c>
      <c r="AB6" s="76">
        <v>1.629964977144E12</v>
      </c>
      <c r="AC6" s="40" t="s">
        <v>22</v>
      </c>
      <c r="AD6" s="1">
        <v>54.0</v>
      </c>
      <c r="AE6" s="1" t="s">
        <v>517</v>
      </c>
      <c r="AF6" s="76">
        <v>1.629965623779E12</v>
      </c>
      <c r="AG6" s="40" t="s">
        <v>22</v>
      </c>
      <c r="AH6" s="1">
        <v>44.0</v>
      </c>
      <c r="AI6" s="1" t="s">
        <v>518</v>
      </c>
      <c r="AJ6" s="76">
        <v>1.629965994604E12</v>
      </c>
    </row>
    <row r="7">
      <c r="A7" s="40" t="s">
        <v>22</v>
      </c>
      <c r="B7" s="1">
        <v>134.0</v>
      </c>
      <c r="C7" s="1" t="s">
        <v>510</v>
      </c>
      <c r="D7" s="76">
        <v>1.629953880546E12</v>
      </c>
      <c r="E7" s="40" t="s">
        <v>22</v>
      </c>
      <c r="F7" s="1">
        <v>98.0</v>
      </c>
      <c r="G7" s="1" t="s">
        <v>511</v>
      </c>
      <c r="H7" s="76">
        <v>1.629954489632E12</v>
      </c>
      <c r="I7" s="40" t="s">
        <v>22</v>
      </c>
      <c r="J7" s="1">
        <v>97.0</v>
      </c>
      <c r="K7" s="1" t="s">
        <v>512</v>
      </c>
      <c r="L7" s="76">
        <v>1.629954970943E12</v>
      </c>
      <c r="M7" s="40" t="s">
        <v>22</v>
      </c>
      <c r="N7" s="1">
        <v>130.0</v>
      </c>
      <c r="O7" s="1" t="s">
        <v>520</v>
      </c>
      <c r="P7" s="76">
        <v>1.629959828056E12</v>
      </c>
      <c r="Q7" s="40" t="s">
        <v>22</v>
      </c>
      <c r="R7" s="1">
        <v>147.0</v>
      </c>
      <c r="S7" s="1" t="s">
        <v>514</v>
      </c>
      <c r="T7" s="76">
        <v>1.629960973811E12</v>
      </c>
      <c r="U7" s="40" t="s">
        <v>22</v>
      </c>
      <c r="V7" s="1">
        <v>141.0</v>
      </c>
      <c r="W7" s="1" t="s">
        <v>515</v>
      </c>
      <c r="X7" s="76">
        <v>1.629961511841E12</v>
      </c>
      <c r="Y7" s="40" t="s">
        <v>22</v>
      </c>
      <c r="Z7" s="1">
        <v>103.0</v>
      </c>
      <c r="AA7" s="1" t="s">
        <v>519</v>
      </c>
      <c r="AB7" s="76">
        <v>1.62996497721E12</v>
      </c>
      <c r="AC7" s="40" t="s">
        <v>22</v>
      </c>
      <c r="AD7" s="1">
        <v>96.0</v>
      </c>
      <c r="AE7" s="1" t="s">
        <v>517</v>
      </c>
      <c r="AF7" s="76">
        <v>1.629965623871E12</v>
      </c>
      <c r="AG7" s="40" t="s">
        <v>22</v>
      </c>
      <c r="AH7" s="1">
        <v>113.0</v>
      </c>
      <c r="AI7" s="1" t="s">
        <v>518</v>
      </c>
      <c r="AJ7" s="76">
        <v>1.629965994722E12</v>
      </c>
    </row>
    <row r="8">
      <c r="A8" s="40" t="s">
        <v>22</v>
      </c>
      <c r="B8" s="1">
        <v>249.0</v>
      </c>
      <c r="C8" s="1" t="s">
        <v>510</v>
      </c>
      <c r="D8" s="76">
        <v>1.629953880796E12</v>
      </c>
      <c r="E8" s="40" t="s">
        <v>22</v>
      </c>
      <c r="F8" s="1">
        <v>168.0</v>
      </c>
      <c r="G8" s="1" t="s">
        <v>511</v>
      </c>
      <c r="H8" s="76">
        <v>1.629954489745E12</v>
      </c>
      <c r="I8" s="40" t="s">
        <v>22</v>
      </c>
      <c r="J8" s="1">
        <v>157.0</v>
      </c>
      <c r="K8" s="1" t="s">
        <v>521</v>
      </c>
      <c r="L8" s="76">
        <v>1.629954971077E12</v>
      </c>
      <c r="M8" s="40" t="s">
        <v>22</v>
      </c>
      <c r="N8" s="1">
        <v>184.0</v>
      </c>
      <c r="O8" s="1" t="s">
        <v>520</v>
      </c>
      <c r="P8" s="76">
        <v>1.629959828182E12</v>
      </c>
      <c r="Q8" s="40" t="s">
        <v>22</v>
      </c>
      <c r="R8" s="1">
        <v>568.0</v>
      </c>
      <c r="S8" s="1" t="s">
        <v>522</v>
      </c>
      <c r="T8" s="76">
        <v>1.629960974385E12</v>
      </c>
      <c r="U8" s="40" t="s">
        <v>22</v>
      </c>
      <c r="V8" s="1">
        <v>132.0</v>
      </c>
      <c r="W8" s="1" t="s">
        <v>515</v>
      </c>
      <c r="X8" s="76">
        <v>1.629961511968E12</v>
      </c>
      <c r="Y8" s="40" t="s">
        <v>22</v>
      </c>
      <c r="Z8" s="1">
        <v>271.0</v>
      </c>
      <c r="AA8" s="1" t="s">
        <v>519</v>
      </c>
      <c r="AB8" s="76">
        <v>1.629964977415E12</v>
      </c>
      <c r="AC8" s="40" t="s">
        <v>22</v>
      </c>
      <c r="AD8" s="1">
        <v>174.0</v>
      </c>
      <c r="AE8" s="1" t="s">
        <v>523</v>
      </c>
      <c r="AF8" s="76">
        <v>1.629965624038E12</v>
      </c>
      <c r="AG8" s="40" t="s">
        <v>22</v>
      </c>
      <c r="AH8" s="1">
        <v>238.0</v>
      </c>
      <c r="AI8" s="1" t="s">
        <v>518</v>
      </c>
      <c r="AJ8" s="76">
        <v>1.629965994887E12</v>
      </c>
    </row>
    <row r="9">
      <c r="A9" s="40" t="s">
        <v>22</v>
      </c>
      <c r="B9" s="1">
        <v>153.0</v>
      </c>
      <c r="C9" s="1" t="s">
        <v>510</v>
      </c>
      <c r="D9" s="76">
        <v>1.629953880951E12</v>
      </c>
      <c r="E9" s="40" t="s">
        <v>22</v>
      </c>
      <c r="F9" s="1">
        <v>187.0</v>
      </c>
      <c r="G9" s="1" t="s">
        <v>511</v>
      </c>
      <c r="H9" s="76">
        <v>1.629954489937E12</v>
      </c>
      <c r="I9" s="40" t="s">
        <v>22</v>
      </c>
      <c r="J9" s="1">
        <v>140.0</v>
      </c>
      <c r="K9" s="1" t="s">
        <v>521</v>
      </c>
      <c r="L9" s="76">
        <v>1.629954971219E12</v>
      </c>
      <c r="M9" s="40" t="s">
        <v>22</v>
      </c>
      <c r="N9" s="1">
        <v>201.0</v>
      </c>
      <c r="O9" s="1" t="s">
        <v>520</v>
      </c>
      <c r="P9" s="76">
        <v>1.629959828373E12</v>
      </c>
      <c r="Q9" s="40" t="s">
        <v>22</v>
      </c>
      <c r="R9" s="1">
        <v>196.0</v>
      </c>
      <c r="S9" s="1" t="s">
        <v>522</v>
      </c>
      <c r="T9" s="76">
        <v>1.629960974565E12</v>
      </c>
      <c r="U9" s="40" t="s">
        <v>22</v>
      </c>
      <c r="V9" s="1">
        <v>138.0</v>
      </c>
      <c r="W9" s="1" t="s">
        <v>524</v>
      </c>
      <c r="X9" s="76">
        <v>1.629961512101E12</v>
      </c>
      <c r="Y9" s="40" t="s">
        <v>22</v>
      </c>
      <c r="Z9" s="1">
        <v>118.0</v>
      </c>
      <c r="AA9" s="1" t="s">
        <v>519</v>
      </c>
      <c r="AB9" s="76">
        <v>1.629964977541E12</v>
      </c>
      <c r="AC9" s="40" t="s">
        <v>22</v>
      </c>
      <c r="AD9" s="1">
        <v>147.0</v>
      </c>
      <c r="AE9" s="1" t="s">
        <v>523</v>
      </c>
      <c r="AF9" s="76">
        <v>1.629965624193E12</v>
      </c>
      <c r="AG9" s="40" t="s">
        <v>22</v>
      </c>
      <c r="AH9" s="1">
        <v>192.0</v>
      </c>
      <c r="AI9" s="1" t="s">
        <v>525</v>
      </c>
      <c r="AJ9" s="76">
        <v>1.629965995066E12</v>
      </c>
    </row>
    <row r="10">
      <c r="A10" s="40" t="s">
        <v>22</v>
      </c>
      <c r="B10" s="1">
        <v>200.0</v>
      </c>
      <c r="C10" s="1" t="s">
        <v>526</v>
      </c>
      <c r="D10" s="76">
        <v>1.629953881157E12</v>
      </c>
      <c r="E10" s="40" t="s">
        <v>22</v>
      </c>
      <c r="F10" s="1">
        <v>195.0</v>
      </c>
      <c r="G10" s="1" t="s">
        <v>527</v>
      </c>
      <c r="H10" s="76">
        <v>1.629954490132E12</v>
      </c>
      <c r="I10" s="40" t="s">
        <v>22</v>
      </c>
      <c r="J10" s="1">
        <v>165.0</v>
      </c>
      <c r="K10" s="1" t="s">
        <v>521</v>
      </c>
      <c r="L10" s="76">
        <v>1.629954971392E12</v>
      </c>
      <c r="M10" s="40" t="s">
        <v>22</v>
      </c>
      <c r="N10" s="1">
        <v>205.0</v>
      </c>
      <c r="O10" s="1" t="s">
        <v>520</v>
      </c>
      <c r="P10" s="76">
        <v>1.629959828575E12</v>
      </c>
      <c r="Q10" s="40" t="s">
        <v>22</v>
      </c>
      <c r="R10" s="1">
        <v>228.0</v>
      </c>
      <c r="S10" s="1" t="s">
        <v>522</v>
      </c>
      <c r="T10" s="76">
        <v>1.629960974793E12</v>
      </c>
      <c r="U10" s="40" t="s">
        <v>22</v>
      </c>
      <c r="V10" s="1">
        <v>199.0</v>
      </c>
      <c r="W10" s="1" t="s">
        <v>524</v>
      </c>
      <c r="X10" s="76">
        <v>1.629961512291E12</v>
      </c>
      <c r="Y10" s="40" t="s">
        <v>407</v>
      </c>
      <c r="Z10" s="1">
        <v>205.0</v>
      </c>
      <c r="AA10" s="1" t="s">
        <v>519</v>
      </c>
      <c r="AB10" s="76">
        <v>1.629964977825E12</v>
      </c>
      <c r="AC10" s="40" t="s">
        <v>22</v>
      </c>
      <c r="AD10" s="1">
        <v>314.0</v>
      </c>
      <c r="AE10" s="1" t="s">
        <v>523</v>
      </c>
      <c r="AF10" s="76">
        <v>1.629965624556E12</v>
      </c>
      <c r="AG10" s="40" t="s">
        <v>22</v>
      </c>
      <c r="AH10" s="1">
        <v>194.0</v>
      </c>
      <c r="AI10" s="1" t="s">
        <v>525</v>
      </c>
      <c r="AJ10" s="76">
        <v>1.62996599535E12</v>
      </c>
    </row>
    <row r="11">
      <c r="A11" s="40" t="s">
        <v>22</v>
      </c>
      <c r="B11" s="1">
        <v>187.0</v>
      </c>
      <c r="C11" s="1" t="s">
        <v>526</v>
      </c>
      <c r="D11" s="76">
        <v>1.629953881332E12</v>
      </c>
      <c r="E11" s="40" t="s">
        <v>22</v>
      </c>
      <c r="F11" s="1">
        <v>187.0</v>
      </c>
      <c r="G11" s="1" t="s">
        <v>527</v>
      </c>
      <c r="H11" s="76">
        <v>1.629954490326E12</v>
      </c>
      <c r="I11" s="40" t="s">
        <v>22</v>
      </c>
      <c r="J11" s="1">
        <v>217.0</v>
      </c>
      <c r="K11" s="1" t="s">
        <v>521</v>
      </c>
      <c r="L11" s="76">
        <v>1.629954971608E12</v>
      </c>
      <c r="M11" s="40" t="s">
        <v>22</v>
      </c>
      <c r="N11" s="1">
        <v>184.0</v>
      </c>
      <c r="O11" s="1" t="s">
        <v>520</v>
      </c>
      <c r="P11" s="76">
        <v>1.629959828759E12</v>
      </c>
      <c r="Q11" s="40" t="s">
        <v>22</v>
      </c>
      <c r="R11" s="1">
        <v>263.0</v>
      </c>
      <c r="S11" s="1" t="s">
        <v>528</v>
      </c>
      <c r="T11" s="76">
        <v>1.629960975068E12</v>
      </c>
      <c r="U11" s="40" t="s">
        <v>22</v>
      </c>
      <c r="V11" s="1">
        <v>196.0</v>
      </c>
      <c r="W11" s="1" t="s">
        <v>524</v>
      </c>
      <c r="X11" s="76">
        <v>1.629961512509E12</v>
      </c>
      <c r="Y11" s="40" t="s">
        <v>529</v>
      </c>
      <c r="Z11" s="1">
        <v>371.0</v>
      </c>
      <c r="AA11" s="1" t="s">
        <v>530</v>
      </c>
      <c r="AB11" s="76">
        <v>1.629964978114E12</v>
      </c>
      <c r="AC11" s="40" t="s">
        <v>22</v>
      </c>
      <c r="AD11" s="1">
        <v>115.0</v>
      </c>
      <c r="AE11" s="1" t="s">
        <v>523</v>
      </c>
      <c r="AF11" s="76">
        <v>1.62996562475E12</v>
      </c>
      <c r="AG11" s="40" t="s">
        <v>22</v>
      </c>
      <c r="AH11" s="1">
        <v>220.0</v>
      </c>
      <c r="AI11" s="1" t="s">
        <v>525</v>
      </c>
      <c r="AJ11" s="76">
        <v>1.629965995483E12</v>
      </c>
    </row>
    <row r="12">
      <c r="A12" s="40" t="s">
        <v>22</v>
      </c>
      <c r="B12" s="1">
        <v>289.0</v>
      </c>
      <c r="C12" s="1" t="s">
        <v>526</v>
      </c>
      <c r="D12" s="76">
        <v>1.629953881633E12</v>
      </c>
      <c r="E12" s="40" t="s">
        <v>22</v>
      </c>
      <c r="F12" s="1">
        <v>232.0</v>
      </c>
      <c r="G12" s="1" t="s">
        <v>527</v>
      </c>
      <c r="H12" s="76">
        <v>1.629954490548E12</v>
      </c>
      <c r="I12" s="40" t="s">
        <v>22</v>
      </c>
      <c r="J12" s="1">
        <v>213.0</v>
      </c>
      <c r="K12" s="1" t="s">
        <v>521</v>
      </c>
      <c r="L12" s="76">
        <v>1.629954971821E12</v>
      </c>
      <c r="M12" s="40" t="s">
        <v>22</v>
      </c>
      <c r="N12" s="1">
        <v>253.0</v>
      </c>
      <c r="O12" s="1" t="s">
        <v>531</v>
      </c>
      <c r="P12" s="76">
        <v>1.629959829019E12</v>
      </c>
      <c r="Q12" s="40" t="s">
        <v>22</v>
      </c>
      <c r="R12" s="1">
        <v>256.0</v>
      </c>
      <c r="S12" s="1" t="s">
        <v>528</v>
      </c>
      <c r="T12" s="76">
        <v>1.629960975313E12</v>
      </c>
      <c r="U12" s="40" t="s">
        <v>22</v>
      </c>
      <c r="V12" s="1">
        <v>210.0</v>
      </c>
      <c r="W12" s="1" t="s">
        <v>524</v>
      </c>
      <c r="X12" s="76">
        <v>1.629961512702E12</v>
      </c>
      <c r="Y12" s="40" t="s">
        <v>48</v>
      </c>
      <c r="Z12" s="1">
        <v>65.0</v>
      </c>
      <c r="AA12" s="1" t="s">
        <v>530</v>
      </c>
      <c r="AB12" s="76">
        <v>1.629964978178E12</v>
      </c>
      <c r="AC12" s="40" t="s">
        <v>22</v>
      </c>
      <c r="AD12" s="1">
        <v>211.0</v>
      </c>
      <c r="AE12" s="1" t="s">
        <v>523</v>
      </c>
      <c r="AF12" s="76">
        <v>1.629965624829E12</v>
      </c>
      <c r="AG12" s="40" t="s">
        <v>22</v>
      </c>
      <c r="AH12" s="1">
        <v>218.0</v>
      </c>
      <c r="AI12" s="1" t="s">
        <v>525</v>
      </c>
      <c r="AJ12" s="76">
        <v>1.629965995695E12</v>
      </c>
    </row>
    <row r="13">
      <c r="A13" s="40" t="s">
        <v>24</v>
      </c>
      <c r="B13" s="1">
        <v>173.0</v>
      </c>
      <c r="C13" s="1" t="s">
        <v>526</v>
      </c>
      <c r="D13" s="76">
        <v>1.629953881799E12</v>
      </c>
      <c r="E13" s="40" t="s">
        <v>22</v>
      </c>
      <c r="F13" s="1">
        <v>185.0</v>
      </c>
      <c r="G13" s="1" t="s">
        <v>527</v>
      </c>
      <c r="H13" s="76">
        <v>1.629954490738E12</v>
      </c>
      <c r="I13" s="40" t="s">
        <v>22</v>
      </c>
      <c r="J13" s="1">
        <v>142.0</v>
      </c>
      <c r="K13" s="1" t="s">
        <v>521</v>
      </c>
      <c r="L13" s="76">
        <v>1.62995497197E12</v>
      </c>
      <c r="M13" s="40" t="s">
        <v>22</v>
      </c>
      <c r="N13" s="1">
        <v>122.0</v>
      </c>
      <c r="O13" s="1" t="s">
        <v>531</v>
      </c>
      <c r="P13" s="76">
        <v>1.62995982913E12</v>
      </c>
      <c r="Q13" s="40" t="s">
        <v>22</v>
      </c>
      <c r="R13" s="1">
        <v>134.0</v>
      </c>
      <c r="S13" s="1" t="s">
        <v>528</v>
      </c>
      <c r="T13" s="76">
        <v>1.629960975452E12</v>
      </c>
      <c r="U13" s="40" t="s">
        <v>22</v>
      </c>
      <c r="V13" s="1">
        <v>123.0</v>
      </c>
      <c r="W13" s="1" t="s">
        <v>524</v>
      </c>
      <c r="X13" s="76">
        <v>1.629961512823E12</v>
      </c>
      <c r="Y13" s="40" t="s">
        <v>407</v>
      </c>
      <c r="Z13" s="1">
        <v>168.0</v>
      </c>
      <c r="AA13" s="1" t="s">
        <v>530</v>
      </c>
      <c r="AB13" s="76">
        <v>1.629964978343E12</v>
      </c>
      <c r="AC13" s="40" t="s">
        <v>22</v>
      </c>
      <c r="AD13" s="1">
        <v>133.0</v>
      </c>
      <c r="AE13" s="1" t="s">
        <v>523</v>
      </c>
      <c r="AF13" s="76">
        <v>1.629965624958E12</v>
      </c>
      <c r="AG13" s="40" t="s">
        <v>22</v>
      </c>
      <c r="AH13" s="1">
        <v>101.0</v>
      </c>
      <c r="AI13" s="1" t="s">
        <v>525</v>
      </c>
      <c r="AJ13" s="76">
        <v>1.629965995796E12</v>
      </c>
    </row>
    <row r="14">
      <c r="A14" s="40" t="s">
        <v>53</v>
      </c>
      <c r="B14" s="1">
        <v>123.0</v>
      </c>
      <c r="C14" s="1" t="s">
        <v>526</v>
      </c>
      <c r="D14" s="76">
        <v>1.629953881917E12</v>
      </c>
      <c r="E14" s="40" t="s">
        <v>24</v>
      </c>
      <c r="F14" s="1">
        <v>108.0</v>
      </c>
      <c r="G14" s="1" t="s">
        <v>527</v>
      </c>
      <c r="H14" s="76">
        <v>1.629954490832E12</v>
      </c>
      <c r="I14" s="40" t="s">
        <v>22</v>
      </c>
      <c r="J14" s="1">
        <v>121.0</v>
      </c>
      <c r="K14" s="1" t="s">
        <v>532</v>
      </c>
      <c r="L14" s="76">
        <v>1.62995497208E12</v>
      </c>
      <c r="M14" s="40" t="s">
        <v>22</v>
      </c>
      <c r="N14" s="1">
        <v>118.0</v>
      </c>
      <c r="O14" s="1" t="s">
        <v>531</v>
      </c>
      <c r="P14" s="76">
        <v>1.629959829247E12</v>
      </c>
      <c r="Q14" s="40" t="s">
        <v>22</v>
      </c>
      <c r="R14" s="1">
        <v>109.0</v>
      </c>
      <c r="S14" s="1" t="s">
        <v>528</v>
      </c>
      <c r="T14" s="76">
        <v>1.629960975552E12</v>
      </c>
      <c r="U14" s="40" t="s">
        <v>22</v>
      </c>
      <c r="V14" s="1">
        <v>110.0</v>
      </c>
      <c r="W14" s="1" t="s">
        <v>524</v>
      </c>
      <c r="X14" s="76">
        <v>1.629961512922E12</v>
      </c>
      <c r="Y14" s="40" t="s">
        <v>48</v>
      </c>
      <c r="Z14" s="1">
        <v>269.0</v>
      </c>
      <c r="AA14" s="1" t="s">
        <v>530</v>
      </c>
      <c r="AB14" s="76">
        <v>1.629964978612E12</v>
      </c>
      <c r="AC14" s="40" t="s">
        <v>22</v>
      </c>
      <c r="AD14" s="1">
        <v>81.0</v>
      </c>
      <c r="AE14" s="1" t="s">
        <v>533</v>
      </c>
      <c r="AF14" s="76">
        <v>1.629965625122E12</v>
      </c>
      <c r="AG14" s="40" t="s">
        <v>22</v>
      </c>
      <c r="AH14" s="1">
        <v>115.0</v>
      </c>
      <c r="AI14" s="1" t="s">
        <v>525</v>
      </c>
      <c r="AJ14" s="76">
        <v>1.629965995909E12</v>
      </c>
    </row>
    <row r="15">
      <c r="A15" s="40" t="s">
        <v>48</v>
      </c>
      <c r="B15" s="1">
        <v>171.0</v>
      </c>
      <c r="C15" s="1" t="s">
        <v>534</v>
      </c>
      <c r="D15" s="76">
        <v>1.629953882085E12</v>
      </c>
      <c r="E15" s="40" t="s">
        <v>22</v>
      </c>
      <c r="F15" s="1">
        <v>205.0</v>
      </c>
      <c r="G15" s="1" t="s">
        <v>535</v>
      </c>
      <c r="H15" s="76">
        <v>1.629954491047E12</v>
      </c>
      <c r="I15" s="40" t="s">
        <v>22</v>
      </c>
      <c r="J15" s="1">
        <v>192.0</v>
      </c>
      <c r="K15" s="1" t="s">
        <v>532</v>
      </c>
      <c r="L15" s="76">
        <v>1.629954972287E12</v>
      </c>
      <c r="M15" s="40" t="s">
        <v>22</v>
      </c>
      <c r="N15" s="1">
        <v>185.0</v>
      </c>
      <c r="O15" s="1" t="s">
        <v>531</v>
      </c>
      <c r="P15" s="76">
        <v>1.629959829431E12</v>
      </c>
      <c r="Q15" s="40" t="s">
        <v>22</v>
      </c>
      <c r="R15" s="1">
        <v>168.0</v>
      </c>
      <c r="S15" s="1" t="s">
        <v>528</v>
      </c>
      <c r="T15" s="76">
        <v>1.629960975721E12</v>
      </c>
      <c r="U15" s="40" t="s">
        <v>22</v>
      </c>
      <c r="V15" s="1">
        <v>186.0</v>
      </c>
      <c r="W15" s="1" t="s">
        <v>536</v>
      </c>
      <c r="X15" s="76">
        <v>1.629961513107E12</v>
      </c>
      <c r="Y15" s="40" t="s">
        <v>529</v>
      </c>
      <c r="Z15" s="1">
        <v>170.0</v>
      </c>
      <c r="AA15" s="1" t="s">
        <v>530</v>
      </c>
      <c r="AB15" s="76">
        <v>1.629964978778E12</v>
      </c>
      <c r="AC15" s="40" t="s">
        <v>22</v>
      </c>
      <c r="AD15" s="1">
        <v>171.0</v>
      </c>
      <c r="AE15" s="1" t="s">
        <v>533</v>
      </c>
      <c r="AF15" s="76">
        <v>1.62996562521E12</v>
      </c>
      <c r="AG15" s="40" t="s">
        <v>22</v>
      </c>
      <c r="AH15" s="1">
        <v>183.0</v>
      </c>
      <c r="AI15" s="1" t="s">
        <v>537</v>
      </c>
      <c r="AJ15" s="76">
        <v>1.629965996095E12</v>
      </c>
    </row>
    <row r="16">
      <c r="A16" s="40" t="s">
        <v>53</v>
      </c>
      <c r="B16" s="1">
        <v>235.0</v>
      </c>
      <c r="C16" s="1" t="s">
        <v>534</v>
      </c>
      <c r="D16" s="76">
        <v>1.62995388232E12</v>
      </c>
      <c r="E16" s="40" t="s">
        <v>403</v>
      </c>
      <c r="F16" s="1">
        <v>182.0</v>
      </c>
      <c r="G16" s="1" t="s">
        <v>535</v>
      </c>
      <c r="H16" s="76">
        <v>1.629954491229E12</v>
      </c>
      <c r="I16" s="40" t="s">
        <v>22</v>
      </c>
      <c r="J16" s="1">
        <v>580.0</v>
      </c>
      <c r="K16" s="1" t="s">
        <v>532</v>
      </c>
      <c r="L16" s="76">
        <v>1.629954972849E12</v>
      </c>
      <c r="M16" s="40" t="s">
        <v>22</v>
      </c>
      <c r="N16" s="1">
        <v>214.0</v>
      </c>
      <c r="O16" s="1" t="s">
        <v>531</v>
      </c>
      <c r="P16" s="76">
        <v>1.629959829643E12</v>
      </c>
      <c r="Q16" s="40" t="s">
        <v>22</v>
      </c>
      <c r="R16" s="1">
        <v>610.0</v>
      </c>
      <c r="S16" s="1" t="s">
        <v>538</v>
      </c>
      <c r="T16" s="76">
        <v>1.629960976333E12</v>
      </c>
      <c r="U16" s="40" t="s">
        <v>22</v>
      </c>
      <c r="V16" s="1">
        <v>125.0</v>
      </c>
      <c r="W16" s="1" t="s">
        <v>536</v>
      </c>
      <c r="X16" s="76">
        <v>1.629961513241E12</v>
      </c>
      <c r="Y16" s="40" t="s">
        <v>407</v>
      </c>
      <c r="Z16" s="1">
        <v>133.0</v>
      </c>
      <c r="AA16" s="1" t="s">
        <v>530</v>
      </c>
      <c r="AB16" s="76">
        <v>1.629964978929E12</v>
      </c>
      <c r="AC16" s="40" t="s">
        <v>403</v>
      </c>
      <c r="AD16" s="1">
        <v>127.0</v>
      </c>
      <c r="AE16" s="1" t="s">
        <v>533</v>
      </c>
      <c r="AF16" s="76">
        <v>1.629965625356E12</v>
      </c>
      <c r="AG16" s="40" t="s">
        <v>403</v>
      </c>
      <c r="AH16" s="1">
        <v>111.0</v>
      </c>
      <c r="AI16" s="1" t="s">
        <v>537</v>
      </c>
      <c r="AJ16" s="76">
        <v>1.62996599622E12</v>
      </c>
    </row>
    <row r="17">
      <c r="A17" s="40" t="s">
        <v>24</v>
      </c>
      <c r="B17" s="1">
        <v>177.0</v>
      </c>
      <c r="C17" s="1" t="s">
        <v>534</v>
      </c>
      <c r="D17" s="76">
        <v>1.629953882558E12</v>
      </c>
      <c r="E17" s="40" t="s">
        <v>400</v>
      </c>
      <c r="F17" s="1">
        <v>117.0</v>
      </c>
      <c r="G17" s="1" t="s">
        <v>535</v>
      </c>
      <c r="H17" s="76">
        <v>1.629954491364E12</v>
      </c>
      <c r="I17" s="40" t="s">
        <v>22</v>
      </c>
      <c r="J17" s="1">
        <v>202.0</v>
      </c>
      <c r="K17" s="1" t="s">
        <v>539</v>
      </c>
      <c r="L17" s="76">
        <v>1.629954973055E12</v>
      </c>
      <c r="M17" s="40" t="s">
        <v>22</v>
      </c>
      <c r="N17" s="1">
        <v>159.0</v>
      </c>
      <c r="O17" s="1" t="s">
        <v>531</v>
      </c>
      <c r="P17" s="76">
        <v>1.629959829816E12</v>
      </c>
      <c r="Q17" s="40" t="s">
        <v>22</v>
      </c>
      <c r="R17" s="1">
        <v>216.0</v>
      </c>
      <c r="S17" s="1" t="s">
        <v>538</v>
      </c>
      <c r="T17" s="76">
        <v>1.629960976552E12</v>
      </c>
      <c r="U17" s="40" t="s">
        <v>22</v>
      </c>
      <c r="V17" s="1">
        <v>172.0</v>
      </c>
      <c r="W17" s="1" t="s">
        <v>536</v>
      </c>
      <c r="X17" s="76">
        <v>1.629961513409E12</v>
      </c>
      <c r="Y17" s="40" t="s">
        <v>24</v>
      </c>
      <c r="Z17" s="1">
        <v>127.0</v>
      </c>
      <c r="AA17" s="1" t="s">
        <v>540</v>
      </c>
      <c r="AB17" s="76">
        <v>1.629964979047E12</v>
      </c>
      <c r="AC17" s="40" t="s">
        <v>400</v>
      </c>
      <c r="AD17" s="1">
        <v>109.0</v>
      </c>
      <c r="AE17" s="1" t="s">
        <v>533</v>
      </c>
      <c r="AF17" s="76">
        <v>1.629965625445E12</v>
      </c>
      <c r="AG17" s="40" t="s">
        <v>400</v>
      </c>
      <c r="AH17" s="1">
        <v>100.0</v>
      </c>
      <c r="AI17" s="1" t="s">
        <v>537</v>
      </c>
      <c r="AJ17" s="76">
        <v>1.62996599631E12</v>
      </c>
    </row>
    <row r="18">
      <c r="A18" s="40" t="s">
        <v>52</v>
      </c>
      <c r="B18" s="1">
        <v>127.0</v>
      </c>
      <c r="C18" s="1" t="s">
        <v>534</v>
      </c>
      <c r="D18" s="76">
        <v>1.629953882681E12</v>
      </c>
      <c r="E18" s="40" t="s">
        <v>403</v>
      </c>
      <c r="F18" s="1">
        <v>284.0</v>
      </c>
      <c r="G18" s="1" t="s">
        <v>535</v>
      </c>
      <c r="H18" s="76">
        <v>1.629954491631E12</v>
      </c>
      <c r="I18" s="40" t="s">
        <v>22</v>
      </c>
      <c r="J18" s="1">
        <v>124.0</v>
      </c>
      <c r="K18" s="1" t="s">
        <v>539</v>
      </c>
      <c r="L18" s="76">
        <v>1.629954973171E12</v>
      </c>
      <c r="M18" s="40" t="s">
        <v>22</v>
      </c>
      <c r="N18" s="1">
        <v>155.0</v>
      </c>
      <c r="O18" s="1" t="s">
        <v>531</v>
      </c>
      <c r="P18" s="76">
        <v>1.629959829966E12</v>
      </c>
      <c r="Q18" s="40" t="s">
        <v>22</v>
      </c>
      <c r="R18" s="1">
        <v>146.0</v>
      </c>
      <c r="S18" s="1" t="s">
        <v>538</v>
      </c>
      <c r="T18" s="76">
        <v>1.629960976702E12</v>
      </c>
      <c r="U18" s="40" t="s">
        <v>22</v>
      </c>
      <c r="V18" s="1">
        <v>96.0</v>
      </c>
      <c r="W18" s="1" t="s">
        <v>536</v>
      </c>
      <c r="X18" s="76">
        <v>1.629961513508E12</v>
      </c>
      <c r="Y18" s="40" t="s">
        <v>48</v>
      </c>
      <c r="Z18" s="1">
        <v>192.0</v>
      </c>
      <c r="AA18" s="1" t="s">
        <v>540</v>
      </c>
      <c r="AB18" s="76">
        <v>1.629964979233E12</v>
      </c>
      <c r="AC18" s="40" t="s">
        <v>421</v>
      </c>
      <c r="AD18" s="1">
        <v>158.0</v>
      </c>
      <c r="AE18" s="1" t="s">
        <v>533</v>
      </c>
      <c r="AF18" s="76">
        <v>1.629965625608E12</v>
      </c>
      <c r="AG18" s="40" t="s">
        <v>421</v>
      </c>
      <c r="AH18" s="1">
        <v>144.0</v>
      </c>
      <c r="AI18" s="1" t="s">
        <v>537</v>
      </c>
      <c r="AJ18" s="76">
        <v>1.629965996459E12</v>
      </c>
    </row>
    <row r="19">
      <c r="A19" s="40" t="s">
        <v>22</v>
      </c>
      <c r="B19" s="1">
        <v>269.0</v>
      </c>
      <c r="C19" s="1" t="s">
        <v>534</v>
      </c>
      <c r="D19" s="76">
        <v>1.629953882961E12</v>
      </c>
      <c r="E19" s="40" t="s">
        <v>421</v>
      </c>
      <c r="F19" s="1">
        <v>126.0</v>
      </c>
      <c r="G19" s="1" t="s">
        <v>535</v>
      </c>
      <c r="H19" s="76">
        <v>1.629954491781E12</v>
      </c>
      <c r="I19" s="40" t="s">
        <v>22</v>
      </c>
      <c r="J19" s="1">
        <v>289.0</v>
      </c>
      <c r="K19" s="1" t="s">
        <v>539</v>
      </c>
      <c r="L19" s="76">
        <v>1.629954973467E12</v>
      </c>
      <c r="M19" s="40" t="s">
        <v>22</v>
      </c>
      <c r="N19" s="1">
        <v>258.0</v>
      </c>
      <c r="O19" s="1" t="s">
        <v>541</v>
      </c>
      <c r="P19" s="76">
        <v>1.629959830226E12</v>
      </c>
      <c r="Q19" s="40" t="s">
        <v>22</v>
      </c>
      <c r="R19" s="1">
        <v>643.0</v>
      </c>
      <c r="S19" s="1" t="s">
        <v>542</v>
      </c>
      <c r="T19" s="76">
        <v>1.629960977338E12</v>
      </c>
      <c r="U19" s="40" t="s">
        <v>22</v>
      </c>
      <c r="V19" s="1">
        <v>673.0</v>
      </c>
      <c r="W19" s="1" t="s">
        <v>543</v>
      </c>
      <c r="X19" s="76">
        <v>1.629961514173E12</v>
      </c>
      <c r="Y19" s="40" t="s">
        <v>22</v>
      </c>
      <c r="Z19" s="1">
        <v>34.0</v>
      </c>
      <c r="AA19" s="1" t="s">
        <v>540</v>
      </c>
      <c r="AB19" s="76">
        <v>1.629964979269E12</v>
      </c>
      <c r="AC19" s="40" t="s">
        <v>400</v>
      </c>
      <c r="AD19" s="1">
        <v>380.0</v>
      </c>
      <c r="AE19" s="1" t="s">
        <v>533</v>
      </c>
      <c r="AF19" s="76">
        <v>1.629965625983E12</v>
      </c>
      <c r="AG19" s="40" t="s">
        <v>400</v>
      </c>
      <c r="AH19" s="1">
        <v>352.0</v>
      </c>
      <c r="AI19" s="1" t="s">
        <v>537</v>
      </c>
      <c r="AJ19" s="76">
        <v>1.629965996796E12</v>
      </c>
    </row>
    <row r="20">
      <c r="A20" s="40" t="s">
        <v>22</v>
      </c>
      <c r="B20" s="1">
        <v>40.0</v>
      </c>
      <c r="C20" s="1" t="s">
        <v>544</v>
      </c>
      <c r="D20" s="76">
        <v>1.629953883035E12</v>
      </c>
      <c r="E20" s="40" t="s">
        <v>418</v>
      </c>
      <c r="F20" s="1">
        <v>142.0</v>
      </c>
      <c r="G20" s="1" t="s">
        <v>535</v>
      </c>
      <c r="H20" s="76">
        <v>1.629954491902E12</v>
      </c>
      <c r="I20" s="40" t="s">
        <v>22</v>
      </c>
      <c r="J20" s="1">
        <v>168.0</v>
      </c>
      <c r="K20" s="1" t="s">
        <v>539</v>
      </c>
      <c r="L20" s="76">
        <v>1.629954973637E12</v>
      </c>
      <c r="M20" s="40" t="s">
        <v>22</v>
      </c>
      <c r="N20" s="1">
        <v>162.0</v>
      </c>
      <c r="O20" s="1" t="s">
        <v>541</v>
      </c>
      <c r="P20" s="76">
        <v>1.629959830384E12</v>
      </c>
      <c r="Q20" s="40" t="s">
        <v>22</v>
      </c>
      <c r="R20" s="1">
        <v>241.0</v>
      </c>
      <c r="S20" s="1" t="s">
        <v>542</v>
      </c>
      <c r="T20" s="76">
        <v>1.629960977575E12</v>
      </c>
      <c r="U20" s="40" t="s">
        <v>22</v>
      </c>
      <c r="V20" s="1">
        <v>171.0</v>
      </c>
      <c r="W20" s="1" t="s">
        <v>543</v>
      </c>
      <c r="X20" s="76">
        <v>1.629961514345E12</v>
      </c>
      <c r="Y20" s="40" t="s">
        <v>22</v>
      </c>
      <c r="Z20" s="1">
        <v>159.0</v>
      </c>
      <c r="AA20" s="1" t="s">
        <v>540</v>
      </c>
      <c r="AB20" s="76">
        <v>1.629964979472E12</v>
      </c>
      <c r="AC20" s="40" t="s">
        <v>403</v>
      </c>
      <c r="AD20" s="1">
        <v>137.0</v>
      </c>
      <c r="AE20" s="1" t="s">
        <v>545</v>
      </c>
      <c r="AF20" s="76">
        <v>1.629965626131E12</v>
      </c>
      <c r="AG20" s="40" t="s">
        <v>403</v>
      </c>
      <c r="AH20" s="1">
        <v>124.0</v>
      </c>
      <c r="AI20" s="1" t="s">
        <v>537</v>
      </c>
      <c r="AJ20" s="76">
        <v>1.629965996933E12</v>
      </c>
    </row>
    <row r="21">
      <c r="A21" s="40" t="s">
        <v>22</v>
      </c>
      <c r="B21" s="1">
        <v>120.0</v>
      </c>
      <c r="C21" s="1" t="s">
        <v>544</v>
      </c>
      <c r="D21" s="76">
        <v>1.629953883216E12</v>
      </c>
      <c r="E21" s="40" t="s">
        <v>71</v>
      </c>
      <c r="F21" s="1">
        <v>135.0</v>
      </c>
      <c r="G21" s="1" t="s">
        <v>546</v>
      </c>
      <c r="H21" s="76">
        <v>1.629954492034E12</v>
      </c>
      <c r="Y21" s="40" t="s">
        <v>400</v>
      </c>
      <c r="Z21" s="1">
        <v>273.0</v>
      </c>
      <c r="AA21" s="1" t="s">
        <v>540</v>
      </c>
      <c r="AB21" s="76">
        <v>1.629964979698E12</v>
      </c>
      <c r="AC21" s="40" t="s">
        <v>421</v>
      </c>
      <c r="AD21" s="1">
        <v>160.0</v>
      </c>
      <c r="AE21" s="1" t="s">
        <v>545</v>
      </c>
      <c r="AF21" s="76">
        <v>1.629965626294E12</v>
      </c>
      <c r="AG21" s="40" t="s">
        <v>421</v>
      </c>
      <c r="AH21" s="1">
        <v>153.0</v>
      </c>
      <c r="AI21" s="1" t="s">
        <v>547</v>
      </c>
      <c r="AJ21" s="76">
        <v>1.629965997079E12</v>
      </c>
    </row>
    <row r="22">
      <c r="A22" s="40" t="s">
        <v>22</v>
      </c>
      <c r="B22" s="1">
        <v>538.0</v>
      </c>
      <c r="C22" s="1" t="s">
        <v>544</v>
      </c>
      <c r="D22" s="76">
        <v>1.629953883604E12</v>
      </c>
      <c r="E22" s="40" t="s">
        <v>22</v>
      </c>
      <c r="F22" s="1">
        <v>152.0</v>
      </c>
      <c r="G22" s="1" t="s">
        <v>546</v>
      </c>
      <c r="H22" s="76">
        <v>1.629954492188E12</v>
      </c>
      <c r="Y22" s="40" t="s">
        <v>53</v>
      </c>
      <c r="Z22" s="1">
        <v>163.0</v>
      </c>
      <c r="AA22" s="1" t="s">
        <v>540</v>
      </c>
      <c r="AB22" s="76">
        <v>1.629964979883E12</v>
      </c>
      <c r="AC22" s="40" t="s">
        <v>418</v>
      </c>
      <c r="AD22" s="1">
        <v>126.0</v>
      </c>
      <c r="AE22" s="1" t="s">
        <v>545</v>
      </c>
      <c r="AF22" s="76">
        <v>1.629965626417E12</v>
      </c>
      <c r="AG22" s="40" t="s">
        <v>418</v>
      </c>
      <c r="AH22" s="1">
        <v>137.0</v>
      </c>
      <c r="AI22" s="1" t="s">
        <v>547</v>
      </c>
      <c r="AJ22" s="76">
        <v>1.629965997216E12</v>
      </c>
    </row>
    <row r="23">
      <c r="A23" s="40" t="s">
        <v>22</v>
      </c>
      <c r="B23" s="1">
        <v>634.0</v>
      </c>
      <c r="C23" s="1" t="s">
        <v>548</v>
      </c>
      <c r="D23" s="76">
        <v>1.629953884231E12</v>
      </c>
      <c r="E23" s="40" t="s">
        <v>24</v>
      </c>
      <c r="F23" s="1">
        <v>137.0</v>
      </c>
      <c r="G23" s="1" t="s">
        <v>546</v>
      </c>
      <c r="H23" s="76">
        <v>1.629954492318E12</v>
      </c>
      <c r="Y23" s="40" t="s">
        <v>48</v>
      </c>
      <c r="Z23" s="1">
        <v>115.0</v>
      </c>
      <c r="AA23" s="1" t="s">
        <v>540</v>
      </c>
      <c r="AB23" s="76">
        <v>1.629964979985E12</v>
      </c>
      <c r="AC23" s="40" t="s">
        <v>71</v>
      </c>
      <c r="AD23" s="1">
        <v>116.0</v>
      </c>
      <c r="AE23" s="1" t="s">
        <v>545</v>
      </c>
      <c r="AF23" s="76">
        <v>1.629965626529E12</v>
      </c>
      <c r="AG23" s="40" t="s">
        <v>71</v>
      </c>
      <c r="AH23" s="1">
        <v>152.0</v>
      </c>
      <c r="AI23" s="1" t="s">
        <v>547</v>
      </c>
      <c r="AJ23" s="76">
        <v>1.629965997379E12</v>
      </c>
    </row>
    <row r="24">
      <c r="A24" s="40" t="s">
        <v>22</v>
      </c>
      <c r="B24" s="1">
        <v>121.0</v>
      </c>
      <c r="C24" s="1" t="s">
        <v>548</v>
      </c>
      <c r="D24" s="76">
        <v>1.629953884357E12</v>
      </c>
      <c r="E24" s="40" t="s">
        <v>53</v>
      </c>
      <c r="F24" s="1">
        <v>1026.0</v>
      </c>
      <c r="G24" s="1" t="s">
        <v>549</v>
      </c>
      <c r="H24" s="76">
        <v>1.629954493339E12</v>
      </c>
      <c r="Y24" s="40" t="s">
        <v>22</v>
      </c>
      <c r="Z24" s="1">
        <v>156.0</v>
      </c>
      <c r="AA24" s="1" t="s">
        <v>550</v>
      </c>
      <c r="AB24" s="76">
        <v>1.629964980135E12</v>
      </c>
      <c r="AC24" s="40" t="s">
        <v>400</v>
      </c>
      <c r="AD24" s="1">
        <v>563.0</v>
      </c>
      <c r="AE24" s="1" t="s">
        <v>551</v>
      </c>
      <c r="AF24" s="76">
        <v>1.629965627083E12</v>
      </c>
      <c r="AG24" s="40" t="s">
        <v>400</v>
      </c>
      <c r="AH24" s="1">
        <v>528.0</v>
      </c>
      <c r="AI24" s="1" t="s">
        <v>547</v>
      </c>
      <c r="AJ24" s="76">
        <v>1.6299659979E12</v>
      </c>
    </row>
    <row r="25">
      <c r="A25" s="40" t="s">
        <v>22</v>
      </c>
      <c r="B25" s="1">
        <v>113.0</v>
      </c>
      <c r="C25" s="1" t="s">
        <v>548</v>
      </c>
      <c r="D25" s="76">
        <v>1.629953884459E12</v>
      </c>
      <c r="E25" s="40" t="s">
        <v>48</v>
      </c>
      <c r="F25" s="1">
        <v>270.0</v>
      </c>
      <c r="G25" s="1" t="s">
        <v>549</v>
      </c>
      <c r="H25" s="76">
        <v>1.629954493615E12</v>
      </c>
      <c r="Y25" s="40" t="s">
        <v>48</v>
      </c>
      <c r="Z25" s="1">
        <v>300.0</v>
      </c>
      <c r="AA25" s="1" t="s">
        <v>550</v>
      </c>
      <c r="AB25" s="76">
        <v>1.629964980439E12</v>
      </c>
      <c r="AC25" s="40" t="s">
        <v>22</v>
      </c>
      <c r="AD25" s="1">
        <v>38.0</v>
      </c>
      <c r="AE25" s="1" t="s">
        <v>551</v>
      </c>
      <c r="AF25" s="76">
        <v>1.629965627137E12</v>
      </c>
      <c r="AG25" s="40" t="s">
        <v>22</v>
      </c>
      <c r="AH25" s="1">
        <v>39.0</v>
      </c>
      <c r="AI25" s="1" t="s">
        <v>547</v>
      </c>
      <c r="AJ25" s="76">
        <v>1.62996599794E12</v>
      </c>
    </row>
    <row r="26">
      <c r="A26" s="40" t="s">
        <v>22</v>
      </c>
      <c r="B26" s="1">
        <v>246.0</v>
      </c>
      <c r="C26" s="1" t="s">
        <v>548</v>
      </c>
      <c r="D26" s="76">
        <v>1.629953884702E12</v>
      </c>
      <c r="E26" s="40" t="s">
        <v>22</v>
      </c>
      <c r="F26" s="1">
        <v>37.0</v>
      </c>
      <c r="G26" s="1" t="s">
        <v>549</v>
      </c>
      <c r="H26" s="76">
        <v>1.629954493673E12</v>
      </c>
      <c r="Y26" s="40" t="s">
        <v>53</v>
      </c>
      <c r="Z26" s="1">
        <v>152.0</v>
      </c>
      <c r="AA26" s="1" t="s">
        <v>550</v>
      </c>
      <c r="AB26" s="76">
        <v>1.629964980584E12</v>
      </c>
      <c r="AC26" s="40" t="s">
        <v>22</v>
      </c>
      <c r="AD26" s="1">
        <v>98.0</v>
      </c>
      <c r="AE26" s="1" t="s">
        <v>551</v>
      </c>
      <c r="AF26" s="76">
        <v>1.629965627225E12</v>
      </c>
      <c r="AG26" s="40" t="s">
        <v>22</v>
      </c>
      <c r="AH26" s="1">
        <v>59.0</v>
      </c>
      <c r="AI26" s="1" t="s">
        <v>547</v>
      </c>
      <c r="AJ26" s="76">
        <v>1.629965997992E12</v>
      </c>
    </row>
    <row r="27">
      <c r="A27" s="40" t="s">
        <v>552</v>
      </c>
      <c r="B27" s="1">
        <v>177.0</v>
      </c>
      <c r="C27" s="1" t="s">
        <v>548</v>
      </c>
      <c r="D27" s="76">
        <v>1.629953884884E12</v>
      </c>
      <c r="E27" s="40" t="s">
        <v>22</v>
      </c>
      <c r="F27" s="1">
        <v>168.0</v>
      </c>
      <c r="G27" s="1" t="s">
        <v>549</v>
      </c>
      <c r="H27" s="76">
        <v>1.629954493866E12</v>
      </c>
      <c r="Y27" s="40" t="s">
        <v>400</v>
      </c>
      <c r="Z27" s="1">
        <v>165.0</v>
      </c>
      <c r="AA27" s="1" t="s">
        <v>550</v>
      </c>
      <c r="AB27" s="76">
        <v>1.629964980753E12</v>
      </c>
      <c r="AC27" s="40" t="s">
        <v>22</v>
      </c>
      <c r="AD27" s="1">
        <v>280.0</v>
      </c>
      <c r="AE27" s="1" t="s">
        <v>551</v>
      </c>
      <c r="AF27" s="76">
        <v>1.629965627504E12</v>
      </c>
      <c r="AG27" s="40" t="s">
        <v>22</v>
      </c>
      <c r="AH27" s="1">
        <v>359.0</v>
      </c>
      <c r="AI27" s="1" t="s">
        <v>553</v>
      </c>
      <c r="AJ27" s="76">
        <v>1.629965998359E12</v>
      </c>
    </row>
    <row r="28">
      <c r="A28" s="40" t="s">
        <v>22</v>
      </c>
      <c r="B28" s="1">
        <v>96.0</v>
      </c>
      <c r="C28" s="1" t="s">
        <v>554</v>
      </c>
      <c r="D28" s="76">
        <v>1.629953885017E12</v>
      </c>
      <c r="E28" s="40" t="s">
        <v>22</v>
      </c>
      <c r="F28" s="1">
        <v>165.0</v>
      </c>
      <c r="G28" s="1" t="s">
        <v>549</v>
      </c>
      <c r="H28" s="76">
        <v>1.62995449399E12</v>
      </c>
      <c r="Y28" s="40" t="s">
        <v>407</v>
      </c>
      <c r="Z28" s="1">
        <v>148.0</v>
      </c>
      <c r="AA28" s="1" t="s">
        <v>550</v>
      </c>
      <c r="AB28" s="76">
        <v>1.62996498094E12</v>
      </c>
      <c r="AC28" s="40" t="s">
        <v>22</v>
      </c>
      <c r="AD28" s="1">
        <v>219.0</v>
      </c>
      <c r="AE28" s="1" t="s">
        <v>551</v>
      </c>
      <c r="AF28" s="76">
        <v>1.62996562772E12</v>
      </c>
      <c r="AG28" s="40" t="s">
        <v>22</v>
      </c>
      <c r="AH28" s="1">
        <v>188.0</v>
      </c>
      <c r="AI28" s="1" t="s">
        <v>553</v>
      </c>
      <c r="AJ28" s="76">
        <v>1.629965998537E12</v>
      </c>
    </row>
    <row r="29">
      <c r="A29" s="40" t="s">
        <v>552</v>
      </c>
      <c r="B29" s="1">
        <v>516.0</v>
      </c>
      <c r="C29" s="1" t="s">
        <v>554</v>
      </c>
      <c r="D29" s="76">
        <v>1.629953885493E12</v>
      </c>
      <c r="E29" s="40" t="s">
        <v>22</v>
      </c>
      <c r="F29" s="1">
        <v>872.0</v>
      </c>
      <c r="G29" s="1" t="s">
        <v>555</v>
      </c>
      <c r="H29" s="76">
        <v>1.629954494853E12</v>
      </c>
      <c r="Y29" s="40" t="s">
        <v>52</v>
      </c>
      <c r="Z29" s="1">
        <v>532.0</v>
      </c>
      <c r="AA29" s="1" t="s">
        <v>556</v>
      </c>
      <c r="AB29" s="76">
        <v>1.629964981438E12</v>
      </c>
      <c r="AG29" s="40" t="s">
        <v>140</v>
      </c>
      <c r="AH29" s="1">
        <v>121.0</v>
      </c>
      <c r="AI29" s="1" t="s">
        <v>553</v>
      </c>
      <c r="AJ29" s="76">
        <v>1.629965998657E12</v>
      </c>
    </row>
    <row r="30">
      <c r="A30" s="40" t="s">
        <v>71</v>
      </c>
      <c r="B30" s="1">
        <v>147.0</v>
      </c>
      <c r="C30" s="1" t="s">
        <v>554</v>
      </c>
      <c r="D30" s="76">
        <v>1.629953885644E12</v>
      </c>
      <c r="E30" s="40" t="s">
        <v>22</v>
      </c>
      <c r="F30" s="1">
        <v>181.0</v>
      </c>
      <c r="G30" s="1" t="s">
        <v>557</v>
      </c>
      <c r="H30" s="76">
        <v>1.629954495033E12</v>
      </c>
      <c r="Y30" s="40" t="s">
        <v>22</v>
      </c>
      <c r="Z30" s="1">
        <v>37.0</v>
      </c>
      <c r="AA30" s="1" t="s">
        <v>556</v>
      </c>
      <c r="AB30" s="76">
        <v>1.629964981476E12</v>
      </c>
      <c r="AG30" s="40" t="s">
        <v>24</v>
      </c>
      <c r="AH30" s="1">
        <v>1240.0</v>
      </c>
      <c r="AI30" s="1" t="s">
        <v>558</v>
      </c>
      <c r="AJ30" s="76">
        <v>1.629966001105E12</v>
      </c>
    </row>
    <row r="31">
      <c r="A31" s="40" t="s">
        <v>73</v>
      </c>
      <c r="B31" s="1">
        <v>334.0</v>
      </c>
      <c r="C31" s="1" t="s">
        <v>554</v>
      </c>
      <c r="D31" s="76">
        <v>1.629953885981E12</v>
      </c>
      <c r="E31" s="40" t="s">
        <v>22</v>
      </c>
      <c r="F31" s="1">
        <v>317.0</v>
      </c>
      <c r="G31" s="1" t="s">
        <v>557</v>
      </c>
      <c r="H31" s="76">
        <v>1.629954495354E12</v>
      </c>
      <c r="Y31" s="40" t="s">
        <v>22</v>
      </c>
      <c r="Z31" s="1">
        <v>103.0</v>
      </c>
      <c r="AA31" s="1" t="s">
        <v>556</v>
      </c>
      <c r="AB31" s="76">
        <v>1.629964981609E12</v>
      </c>
      <c r="AG31" s="40" t="s">
        <v>22</v>
      </c>
      <c r="AH31" s="1">
        <v>35.0</v>
      </c>
      <c r="AI31" s="1" t="s">
        <v>558</v>
      </c>
      <c r="AJ31" s="76">
        <v>1.629966001161E12</v>
      </c>
    </row>
    <row r="32">
      <c r="A32" s="40" t="s">
        <v>22</v>
      </c>
      <c r="B32" s="1">
        <v>36.0</v>
      </c>
      <c r="C32" s="1" t="s">
        <v>559</v>
      </c>
      <c r="D32" s="76">
        <v>1.629953886032E12</v>
      </c>
      <c r="E32" s="40" t="s">
        <v>22</v>
      </c>
      <c r="F32" s="1">
        <v>200.0</v>
      </c>
      <c r="G32" s="1" t="s">
        <v>557</v>
      </c>
      <c r="H32" s="76">
        <v>1.629954495551E12</v>
      </c>
      <c r="Y32" s="40" t="s">
        <v>22</v>
      </c>
      <c r="Z32" s="1">
        <v>115.0</v>
      </c>
      <c r="AA32" s="1" t="s">
        <v>556</v>
      </c>
      <c r="AB32" s="76">
        <v>1.629964981712E12</v>
      </c>
      <c r="AG32" s="40" t="s">
        <v>24</v>
      </c>
      <c r="AH32" s="1">
        <v>103.0</v>
      </c>
      <c r="AI32" s="1" t="s">
        <v>558</v>
      </c>
      <c r="AJ32" s="76">
        <v>1.629966001263E12</v>
      </c>
    </row>
    <row r="33">
      <c r="Y33" s="40" t="s">
        <v>22</v>
      </c>
      <c r="Z33" s="1">
        <v>180.0</v>
      </c>
      <c r="AA33" s="1" t="s">
        <v>556</v>
      </c>
      <c r="AB33" s="76">
        <v>1.629964981867E12</v>
      </c>
      <c r="AG33" s="40" t="s">
        <v>22</v>
      </c>
      <c r="AH33" s="1">
        <v>42.0</v>
      </c>
      <c r="AI33" s="1" t="s">
        <v>558</v>
      </c>
      <c r="AJ33" s="76">
        <v>1.629966001296E12</v>
      </c>
    </row>
    <row r="34">
      <c r="Y34" s="40" t="s">
        <v>22</v>
      </c>
      <c r="Z34" s="1">
        <v>259.0</v>
      </c>
      <c r="AA34" s="1" t="s">
        <v>560</v>
      </c>
      <c r="AB34" s="76">
        <v>1.629964982125E12</v>
      </c>
      <c r="AG34" s="40" t="s">
        <v>22</v>
      </c>
      <c r="AH34" s="1">
        <v>123.0</v>
      </c>
      <c r="AI34" s="1" t="s">
        <v>558</v>
      </c>
      <c r="AJ34" s="76">
        <v>1.629966001413E12</v>
      </c>
    </row>
    <row r="35">
      <c r="Y35" s="40" t="s">
        <v>22</v>
      </c>
      <c r="Z35" s="1">
        <v>199.0</v>
      </c>
      <c r="AA35" s="1" t="s">
        <v>560</v>
      </c>
      <c r="AB35" s="76">
        <v>1.629964982332E12</v>
      </c>
      <c r="AG35" s="40" t="s">
        <v>48</v>
      </c>
      <c r="AH35" s="1">
        <v>179.0</v>
      </c>
      <c r="AI35" s="1" t="s">
        <v>558</v>
      </c>
      <c r="AJ35" s="76">
        <v>1.629966001695E12</v>
      </c>
    </row>
    <row r="36">
      <c r="Y36" s="40" t="s">
        <v>22</v>
      </c>
      <c r="Z36" s="1">
        <v>136.0</v>
      </c>
      <c r="AA36" s="1" t="s">
        <v>560</v>
      </c>
      <c r="AB36" s="76">
        <v>1.629964982461E12</v>
      </c>
      <c r="AG36" s="40" t="s">
        <v>48</v>
      </c>
      <c r="AH36" s="1">
        <v>78.0</v>
      </c>
      <c r="AI36" s="1" t="s">
        <v>558</v>
      </c>
      <c r="AJ36" s="76">
        <v>1.62996600175E12</v>
      </c>
    </row>
    <row r="37">
      <c r="Y37" s="40" t="s">
        <v>22</v>
      </c>
      <c r="Z37" s="1">
        <v>234.0</v>
      </c>
      <c r="AA37" s="1" t="s">
        <v>560</v>
      </c>
      <c r="AB37" s="76">
        <v>1.629964982694E12</v>
      </c>
      <c r="AG37" s="40" t="s">
        <v>71</v>
      </c>
      <c r="AH37" s="1">
        <v>359.0</v>
      </c>
      <c r="AI37" s="1" t="s">
        <v>561</v>
      </c>
      <c r="AJ37" s="76">
        <v>1.629966002016E12</v>
      </c>
    </row>
    <row r="38">
      <c r="Y38" s="40" t="s">
        <v>22</v>
      </c>
      <c r="Z38" s="1">
        <v>176.0</v>
      </c>
      <c r="AA38" s="1" t="s">
        <v>560</v>
      </c>
      <c r="AB38" s="76">
        <v>1.629964982865E12</v>
      </c>
      <c r="AG38" s="40" t="s">
        <v>24</v>
      </c>
      <c r="AH38" s="1">
        <v>156.0</v>
      </c>
      <c r="AI38" s="1" t="s">
        <v>561</v>
      </c>
      <c r="AJ38" s="76">
        <v>1.629966002176E12</v>
      </c>
    </row>
    <row r="39">
      <c r="AG39" s="40" t="s">
        <v>22</v>
      </c>
      <c r="AH39" s="1">
        <v>42.0</v>
      </c>
      <c r="AI39" s="1" t="s">
        <v>561</v>
      </c>
      <c r="AJ39" s="76">
        <v>1.62996600223E12</v>
      </c>
    </row>
    <row r="40">
      <c r="A40" s="86" t="s">
        <v>78</v>
      </c>
      <c r="B40" s="87">
        <v>1740.0</v>
      </c>
      <c r="C40" s="87" t="s">
        <v>562</v>
      </c>
      <c r="D40" s="88">
        <v>1.629953892243E12</v>
      </c>
      <c r="E40" s="40" t="s">
        <v>78</v>
      </c>
      <c r="F40" s="1">
        <v>1600.0</v>
      </c>
      <c r="G40" s="1" t="s">
        <v>563</v>
      </c>
      <c r="H40" s="76">
        <v>1.629954499876E12</v>
      </c>
      <c r="I40" s="40" t="s">
        <v>119</v>
      </c>
      <c r="J40" s="1">
        <v>1483.0</v>
      </c>
      <c r="K40" s="1" t="s">
        <v>564</v>
      </c>
      <c r="L40" s="76">
        <v>1.629954977903E12</v>
      </c>
      <c r="M40" s="40" t="s">
        <v>75</v>
      </c>
      <c r="N40" s="1">
        <v>627.0</v>
      </c>
      <c r="O40" s="1" t="s">
        <v>565</v>
      </c>
      <c r="P40" s="1">
        <v>1.629959835167E12</v>
      </c>
      <c r="Q40" s="89" t="s">
        <v>566</v>
      </c>
      <c r="R40" s="90">
        <v>640.0</v>
      </c>
      <c r="S40" s="90" t="s">
        <v>567</v>
      </c>
      <c r="T40" s="91">
        <v>1.629960981834E12</v>
      </c>
      <c r="U40" s="40" t="s">
        <v>119</v>
      </c>
      <c r="V40" s="1">
        <v>1426.0</v>
      </c>
      <c r="W40" s="1" t="s">
        <v>568</v>
      </c>
      <c r="X40" s="1">
        <v>1.629961519305E12</v>
      </c>
      <c r="Y40" s="1"/>
      <c r="Z40" s="1"/>
      <c r="AA40" s="1"/>
      <c r="AB40" s="1"/>
      <c r="AC40" s="40" t="s">
        <v>75</v>
      </c>
      <c r="AD40" s="1">
        <v>1278.0</v>
      </c>
      <c r="AE40" s="1" t="s">
        <v>569</v>
      </c>
      <c r="AF40" s="76">
        <v>1.629965632826E12</v>
      </c>
      <c r="AG40" s="40" t="s">
        <v>22</v>
      </c>
      <c r="AH40" s="1">
        <v>136.0</v>
      </c>
      <c r="AI40" s="1" t="s">
        <v>561</v>
      </c>
      <c r="AJ40" s="76">
        <v>1.629966002381E12</v>
      </c>
    </row>
    <row r="41">
      <c r="A41" s="92" t="s">
        <v>83</v>
      </c>
      <c r="B41" s="1">
        <v>60.0</v>
      </c>
      <c r="C41" s="1" t="s">
        <v>562</v>
      </c>
      <c r="D41" s="93">
        <v>1.629953892285E12</v>
      </c>
      <c r="E41" s="40" t="s">
        <v>101</v>
      </c>
      <c r="F41" s="1">
        <v>102.0</v>
      </c>
      <c r="G41" s="1" t="s">
        <v>563</v>
      </c>
      <c r="H41" s="76">
        <v>1.629954499979E12</v>
      </c>
      <c r="I41" s="40" t="s">
        <v>92</v>
      </c>
      <c r="J41" s="1">
        <v>145.0</v>
      </c>
      <c r="K41" s="1" t="s">
        <v>570</v>
      </c>
      <c r="L41" s="76">
        <v>1.629954978027E12</v>
      </c>
      <c r="M41" s="40" t="s">
        <v>91</v>
      </c>
      <c r="N41" s="1">
        <v>30.0</v>
      </c>
      <c r="O41" s="1" t="s">
        <v>565</v>
      </c>
      <c r="P41" s="1">
        <v>1.629959835186E12</v>
      </c>
      <c r="Q41" s="94" t="s">
        <v>460</v>
      </c>
      <c r="R41" s="1">
        <v>275.0</v>
      </c>
      <c r="S41" s="1" t="s">
        <v>571</v>
      </c>
      <c r="T41" s="95">
        <v>1.629960982131E12</v>
      </c>
      <c r="U41" s="40" t="s">
        <v>83</v>
      </c>
      <c r="V41" s="1">
        <v>89.0</v>
      </c>
      <c r="W41" s="1" t="s">
        <v>568</v>
      </c>
      <c r="X41" s="1">
        <v>1.629961519378E12</v>
      </c>
      <c r="Y41" s="1"/>
      <c r="AB41" s="1"/>
      <c r="AC41" s="40" t="s">
        <v>86</v>
      </c>
      <c r="AD41" s="1">
        <v>55.0</v>
      </c>
      <c r="AE41" s="1" t="s">
        <v>569</v>
      </c>
      <c r="AF41" s="76">
        <v>1.629965632862E12</v>
      </c>
      <c r="AG41" s="40" t="s">
        <v>22</v>
      </c>
      <c r="AH41" s="1">
        <v>196.0</v>
      </c>
      <c r="AI41" s="1" t="s">
        <v>561</v>
      </c>
      <c r="AJ41" s="76">
        <v>1.629966002557E12</v>
      </c>
    </row>
    <row r="42">
      <c r="A42" s="92" t="s">
        <v>75</v>
      </c>
      <c r="B42" s="1">
        <v>122.0</v>
      </c>
      <c r="C42" s="1" t="s">
        <v>562</v>
      </c>
      <c r="D42" s="93">
        <v>1.629953892403E12</v>
      </c>
      <c r="E42" s="40" t="s">
        <v>75</v>
      </c>
      <c r="F42" s="1">
        <v>130.0</v>
      </c>
      <c r="G42" s="1" t="s">
        <v>572</v>
      </c>
      <c r="H42" s="76">
        <v>1.629954500103E12</v>
      </c>
      <c r="I42" s="40" t="s">
        <v>75</v>
      </c>
      <c r="J42" s="1">
        <v>84.0</v>
      </c>
      <c r="K42" s="1" t="s">
        <v>570</v>
      </c>
      <c r="L42" s="76">
        <v>1.629954978106E12</v>
      </c>
      <c r="M42" s="40" t="s">
        <v>75</v>
      </c>
      <c r="N42" s="1">
        <v>116.0</v>
      </c>
      <c r="O42" s="1" t="s">
        <v>565</v>
      </c>
      <c r="P42" s="1">
        <v>1.6299598353E12</v>
      </c>
      <c r="Q42" s="94" t="s">
        <v>81</v>
      </c>
      <c r="R42" s="1">
        <v>493.0</v>
      </c>
      <c r="S42" s="1" t="s">
        <v>571</v>
      </c>
      <c r="T42" s="95">
        <v>1.629960982601E12</v>
      </c>
      <c r="U42" s="40" t="s">
        <v>95</v>
      </c>
      <c r="V42" s="1">
        <v>138.0</v>
      </c>
      <c r="W42" s="1" t="s">
        <v>568</v>
      </c>
      <c r="X42" s="1">
        <v>1.629961519538E12</v>
      </c>
      <c r="Y42" s="1"/>
      <c r="AB42" s="1"/>
      <c r="AC42" s="40" t="s">
        <v>93</v>
      </c>
      <c r="AD42" s="1">
        <v>169.0</v>
      </c>
      <c r="AE42" s="1" t="s">
        <v>573</v>
      </c>
      <c r="AF42" s="76">
        <v>1.629965633042E12</v>
      </c>
      <c r="AG42" s="40" t="s">
        <v>22</v>
      </c>
      <c r="AH42" s="1">
        <v>234.0</v>
      </c>
      <c r="AI42" s="1" t="s">
        <v>561</v>
      </c>
      <c r="AJ42" s="76">
        <v>1.629966002792E12</v>
      </c>
    </row>
    <row r="43">
      <c r="A43" s="92" t="s">
        <v>91</v>
      </c>
      <c r="B43" s="1">
        <v>269.0</v>
      </c>
      <c r="C43" s="1" t="s">
        <v>562</v>
      </c>
      <c r="D43" s="93">
        <v>1.629953892693E12</v>
      </c>
      <c r="E43" s="40" t="s">
        <v>280</v>
      </c>
      <c r="F43" s="1">
        <v>213.0</v>
      </c>
      <c r="G43" s="1" t="s">
        <v>572</v>
      </c>
      <c r="H43" s="76">
        <v>1.629954500303E12</v>
      </c>
      <c r="I43" s="40" t="s">
        <v>280</v>
      </c>
      <c r="J43" s="1">
        <v>220.0</v>
      </c>
      <c r="K43" s="1" t="s">
        <v>570</v>
      </c>
      <c r="L43" s="76">
        <v>1.629954978354E12</v>
      </c>
      <c r="M43" s="40" t="s">
        <v>75</v>
      </c>
      <c r="N43" s="1">
        <v>166.0</v>
      </c>
      <c r="O43" s="1" t="s">
        <v>565</v>
      </c>
      <c r="P43" s="1">
        <v>1.629959835486E12</v>
      </c>
      <c r="Q43" s="94" t="s">
        <v>83</v>
      </c>
      <c r="R43" s="1">
        <v>124.0</v>
      </c>
      <c r="S43" s="1" t="s">
        <v>571</v>
      </c>
      <c r="T43" s="95">
        <v>1.629960982719E12</v>
      </c>
      <c r="U43" s="40" t="s">
        <v>75</v>
      </c>
      <c r="V43" s="1">
        <v>162.0</v>
      </c>
      <c r="W43" s="1" t="s">
        <v>568</v>
      </c>
      <c r="X43" s="1">
        <v>1.629961519689E12</v>
      </c>
      <c r="Y43" s="1"/>
      <c r="AB43" s="1"/>
      <c r="AC43" s="40" t="s">
        <v>98</v>
      </c>
      <c r="AD43" s="1">
        <v>118.0</v>
      </c>
      <c r="AE43" s="1" t="s">
        <v>573</v>
      </c>
      <c r="AF43" s="76">
        <v>1.629965633163E12</v>
      </c>
      <c r="AG43" s="40" t="s">
        <v>22</v>
      </c>
      <c r="AH43" s="1">
        <v>167.0</v>
      </c>
      <c r="AI43" s="1" t="s">
        <v>561</v>
      </c>
      <c r="AJ43" s="76">
        <v>1.629966002955E12</v>
      </c>
    </row>
    <row r="44">
      <c r="A44" s="92" t="s">
        <v>75</v>
      </c>
      <c r="B44" s="1">
        <v>114.0</v>
      </c>
      <c r="C44" s="1" t="s">
        <v>562</v>
      </c>
      <c r="D44" s="93">
        <v>1.629953892803E12</v>
      </c>
      <c r="E44" s="40" t="s">
        <v>92</v>
      </c>
      <c r="F44" s="1">
        <v>122.0</v>
      </c>
      <c r="G44" s="1" t="s">
        <v>572</v>
      </c>
      <c r="H44" s="76">
        <v>1.629954500429E12</v>
      </c>
      <c r="I44" s="40" t="s">
        <v>101</v>
      </c>
      <c r="J44" s="1">
        <v>51.0</v>
      </c>
      <c r="K44" s="1" t="s">
        <v>570</v>
      </c>
      <c r="L44" s="76">
        <v>1.629954978387E12</v>
      </c>
      <c r="M44" s="40" t="s">
        <v>90</v>
      </c>
      <c r="N44" s="1">
        <v>41.0</v>
      </c>
      <c r="O44" s="1" t="s">
        <v>565</v>
      </c>
      <c r="P44" s="1">
        <v>1.629959835517E12</v>
      </c>
      <c r="Q44" s="94" t="s">
        <v>94</v>
      </c>
      <c r="R44" s="1">
        <v>60.0</v>
      </c>
      <c r="S44" s="1" t="s">
        <v>571</v>
      </c>
      <c r="T44" s="95">
        <v>1.629960982771E12</v>
      </c>
      <c r="U44" s="40" t="s">
        <v>83</v>
      </c>
      <c r="V44" s="1">
        <v>84.0</v>
      </c>
      <c r="W44" s="1" t="s">
        <v>568</v>
      </c>
      <c r="X44" s="1">
        <v>1.629961519762E12</v>
      </c>
      <c r="Y44" s="1"/>
      <c r="AB44" s="1"/>
      <c r="AC44" s="40" t="s">
        <v>91</v>
      </c>
      <c r="AD44" s="1">
        <v>84.0</v>
      </c>
      <c r="AE44" s="1" t="s">
        <v>573</v>
      </c>
      <c r="AF44" s="76">
        <v>1.629965633223E12</v>
      </c>
      <c r="AG44" s="40" t="s">
        <v>22</v>
      </c>
      <c r="AH44" s="1">
        <v>117.0</v>
      </c>
      <c r="AI44" s="1" t="s">
        <v>574</v>
      </c>
      <c r="AJ44" s="76">
        <v>1.629966003074E12</v>
      </c>
    </row>
    <row r="45">
      <c r="A45" s="92" t="s">
        <v>97</v>
      </c>
      <c r="B45" s="1">
        <v>188.0</v>
      </c>
      <c r="C45" s="1" t="s">
        <v>562</v>
      </c>
      <c r="D45" s="93">
        <v>1.629953892996E12</v>
      </c>
      <c r="E45" s="40" t="s">
        <v>75</v>
      </c>
      <c r="F45" s="1">
        <v>90.0</v>
      </c>
      <c r="G45" s="1" t="s">
        <v>572</v>
      </c>
      <c r="H45" s="76">
        <v>1.629954500504E12</v>
      </c>
      <c r="I45" s="40" t="s">
        <v>75</v>
      </c>
      <c r="J45" s="1">
        <v>117.0</v>
      </c>
      <c r="K45" s="1" t="s">
        <v>570</v>
      </c>
      <c r="L45" s="76">
        <v>1.629954978501E12</v>
      </c>
      <c r="M45" s="40" t="s">
        <v>75</v>
      </c>
      <c r="N45" s="1">
        <v>95.0</v>
      </c>
      <c r="O45" s="1" t="s">
        <v>565</v>
      </c>
      <c r="P45" s="1">
        <v>1.629959835599E12</v>
      </c>
      <c r="Q45" s="94" t="s">
        <v>75</v>
      </c>
      <c r="R45" s="1">
        <v>194.0</v>
      </c>
      <c r="S45" s="1" t="s">
        <v>571</v>
      </c>
      <c r="T45" s="95">
        <v>1.62996098297E12</v>
      </c>
      <c r="U45" s="40" t="s">
        <v>94</v>
      </c>
      <c r="V45" s="1">
        <v>75.0</v>
      </c>
      <c r="W45" s="1" t="s">
        <v>568</v>
      </c>
      <c r="X45" s="1">
        <v>1.629961519846E12</v>
      </c>
      <c r="Y45" s="1"/>
      <c r="AB45" s="1"/>
      <c r="AC45" s="40" t="s">
        <v>75</v>
      </c>
      <c r="AD45" s="1">
        <v>96.0</v>
      </c>
      <c r="AE45" s="1" t="s">
        <v>573</v>
      </c>
      <c r="AF45" s="76">
        <v>1.629965633324E12</v>
      </c>
      <c r="AG45" s="40" t="s">
        <v>22</v>
      </c>
      <c r="AH45" s="1">
        <v>202.0</v>
      </c>
      <c r="AI45" s="1" t="s">
        <v>574</v>
      </c>
      <c r="AJ45" s="76">
        <v>1.629966003275E12</v>
      </c>
    </row>
    <row r="46">
      <c r="A46" s="92" t="s">
        <v>102</v>
      </c>
      <c r="B46" s="1">
        <v>72.0</v>
      </c>
      <c r="C46" s="1" t="s">
        <v>575</v>
      </c>
      <c r="D46" s="93">
        <v>1.629953893054E12</v>
      </c>
      <c r="E46" s="40" t="s">
        <v>97</v>
      </c>
      <c r="F46" s="1">
        <v>421.0</v>
      </c>
      <c r="G46" s="1" t="s">
        <v>572</v>
      </c>
      <c r="H46" s="76">
        <v>1.629954500934E12</v>
      </c>
      <c r="I46" s="40" t="s">
        <v>97</v>
      </c>
      <c r="J46" s="1">
        <v>183.0</v>
      </c>
      <c r="K46" s="1" t="s">
        <v>570</v>
      </c>
      <c r="L46" s="76">
        <v>1.629954978699E12</v>
      </c>
      <c r="M46" s="40" t="s">
        <v>97</v>
      </c>
      <c r="N46" s="1">
        <v>174.0</v>
      </c>
      <c r="O46" s="1" t="s">
        <v>565</v>
      </c>
      <c r="P46" s="1">
        <v>1.6299598358E12</v>
      </c>
      <c r="Q46" s="94" t="s">
        <v>90</v>
      </c>
      <c r="R46" s="1">
        <v>48.0</v>
      </c>
      <c r="S46" s="1" t="s">
        <v>576</v>
      </c>
      <c r="T46" s="95">
        <v>1.629960983008E12</v>
      </c>
      <c r="U46" s="40" t="s">
        <v>97</v>
      </c>
      <c r="V46" s="1">
        <v>201.0</v>
      </c>
      <c r="W46" s="1" t="s">
        <v>577</v>
      </c>
      <c r="X46" s="1">
        <v>1.629961520059E12</v>
      </c>
      <c r="Y46" s="1"/>
      <c r="AB46" s="1"/>
      <c r="AC46" s="40" t="s">
        <v>97</v>
      </c>
      <c r="AD46" s="1">
        <v>187.0</v>
      </c>
      <c r="AE46" s="1" t="s">
        <v>573</v>
      </c>
      <c r="AF46" s="76">
        <v>1.629965633519E12</v>
      </c>
      <c r="AG46" s="40" t="s">
        <v>22</v>
      </c>
      <c r="AH46" s="1">
        <v>668.0</v>
      </c>
      <c r="AI46" s="1" t="s">
        <v>574</v>
      </c>
      <c r="AJ46" s="76">
        <v>1.629966003943E12</v>
      </c>
    </row>
    <row r="47">
      <c r="A47" s="105" t="s">
        <v>94</v>
      </c>
      <c r="B47" s="106">
        <v>117.0</v>
      </c>
      <c r="C47" s="106" t="s">
        <v>575</v>
      </c>
      <c r="D47" s="107">
        <v>1.629953893189E12</v>
      </c>
      <c r="E47" s="40" t="s">
        <v>102</v>
      </c>
      <c r="F47" s="1">
        <v>83.0</v>
      </c>
      <c r="G47" s="1" t="s">
        <v>578</v>
      </c>
      <c r="H47" s="76">
        <v>1.629954501005E12</v>
      </c>
      <c r="I47" s="40" t="s">
        <v>102</v>
      </c>
      <c r="J47" s="1">
        <v>56.0</v>
      </c>
      <c r="K47" s="1" t="s">
        <v>570</v>
      </c>
      <c r="L47" s="76">
        <v>1.629954978737E12</v>
      </c>
      <c r="M47" s="40" t="s">
        <v>102</v>
      </c>
      <c r="N47" s="1">
        <v>62.0</v>
      </c>
      <c r="O47" s="1" t="s">
        <v>565</v>
      </c>
      <c r="P47" s="1">
        <v>1.629959835839E12</v>
      </c>
      <c r="Q47" s="94" t="s">
        <v>75</v>
      </c>
      <c r="R47" s="1">
        <v>116.0</v>
      </c>
      <c r="S47" s="1" t="s">
        <v>576</v>
      </c>
      <c r="T47" s="95">
        <v>1.629960983129E12</v>
      </c>
      <c r="U47" s="40" t="s">
        <v>102</v>
      </c>
      <c r="V47" s="1">
        <v>56.0</v>
      </c>
      <c r="W47" s="1" t="s">
        <v>577</v>
      </c>
      <c r="X47" s="1">
        <v>1.629961520099E12</v>
      </c>
      <c r="Y47" s="1"/>
      <c r="AB47" s="1"/>
      <c r="AC47" s="40" t="s">
        <v>102</v>
      </c>
      <c r="AD47" s="1">
        <v>79.0</v>
      </c>
      <c r="AE47" s="1" t="s">
        <v>573</v>
      </c>
      <c r="AF47" s="76">
        <v>1.629965633598E12</v>
      </c>
      <c r="AG47" s="40" t="s">
        <v>22</v>
      </c>
      <c r="AH47" s="1">
        <v>169.0</v>
      </c>
      <c r="AI47" s="1" t="s">
        <v>579</v>
      </c>
      <c r="AJ47" s="76">
        <v>1.629966004109E12</v>
      </c>
    </row>
    <row r="48">
      <c r="A48" s="108" t="s">
        <v>580</v>
      </c>
      <c r="E48" s="40" t="s">
        <v>94</v>
      </c>
      <c r="F48" s="1">
        <v>129.0</v>
      </c>
      <c r="G48" s="1" t="s">
        <v>578</v>
      </c>
      <c r="H48" s="76">
        <v>1.629954501156E12</v>
      </c>
      <c r="I48" s="40" t="s">
        <v>94</v>
      </c>
      <c r="J48" s="1">
        <v>115.0</v>
      </c>
      <c r="K48" s="1" t="s">
        <v>570</v>
      </c>
      <c r="L48" s="76">
        <v>1.629954978852E12</v>
      </c>
      <c r="M48" s="40" t="s">
        <v>94</v>
      </c>
      <c r="N48" s="1">
        <v>156.0</v>
      </c>
      <c r="O48" s="1" t="s">
        <v>581</v>
      </c>
      <c r="P48" s="1">
        <v>1.629959836017E12</v>
      </c>
      <c r="Q48" s="94" t="s">
        <v>97</v>
      </c>
      <c r="R48" s="1">
        <v>294.0</v>
      </c>
      <c r="S48" s="1" t="s">
        <v>576</v>
      </c>
      <c r="T48" s="95">
        <v>1.629960983435E12</v>
      </c>
      <c r="U48" s="40" t="s">
        <v>94</v>
      </c>
      <c r="V48" s="1">
        <v>115.0</v>
      </c>
      <c r="W48" s="1" t="s">
        <v>577</v>
      </c>
      <c r="X48" s="1">
        <v>1.629961520212E12</v>
      </c>
      <c r="Y48" s="1"/>
      <c r="AB48" s="1"/>
      <c r="AC48" s="40" t="s">
        <v>94</v>
      </c>
      <c r="AD48" s="1">
        <v>121.0</v>
      </c>
      <c r="AE48" s="1" t="s">
        <v>573</v>
      </c>
      <c r="AF48" s="76">
        <v>1.629965633744E12</v>
      </c>
      <c r="AG48" s="40" t="s">
        <v>22</v>
      </c>
      <c r="AH48" s="1">
        <v>167.0</v>
      </c>
      <c r="AI48" s="1" t="s">
        <v>579</v>
      </c>
      <c r="AJ48" s="76">
        <v>1.629966004281E12</v>
      </c>
    </row>
    <row r="49">
      <c r="E49" s="1" t="s">
        <v>582</v>
      </c>
      <c r="I49" s="40" t="s">
        <v>94</v>
      </c>
      <c r="J49" s="1">
        <v>180.0</v>
      </c>
      <c r="K49" s="1" t="s">
        <v>583</v>
      </c>
      <c r="L49" s="76">
        <v>1.62995497906E12</v>
      </c>
      <c r="M49" s="40" t="s">
        <v>94</v>
      </c>
      <c r="N49" s="1">
        <v>182.0</v>
      </c>
      <c r="O49" s="1" t="s">
        <v>581</v>
      </c>
      <c r="P49" s="1">
        <v>1.629959836183E12</v>
      </c>
      <c r="Q49" s="94" t="s">
        <v>102</v>
      </c>
      <c r="R49" s="1">
        <v>76.0</v>
      </c>
      <c r="S49" s="1" t="s">
        <v>576</v>
      </c>
      <c r="T49" s="95">
        <v>1.629960983498E12</v>
      </c>
      <c r="U49" s="40" t="s">
        <v>94</v>
      </c>
      <c r="V49" s="1">
        <v>157.0</v>
      </c>
      <c r="W49" s="1" t="s">
        <v>577</v>
      </c>
      <c r="X49" s="1">
        <v>1.629961520382E12</v>
      </c>
      <c r="Y49" s="1"/>
      <c r="AB49" s="1"/>
      <c r="AC49" s="40" t="s">
        <v>94</v>
      </c>
      <c r="AD49" s="1">
        <v>155.0</v>
      </c>
      <c r="AE49" s="1" t="s">
        <v>573</v>
      </c>
      <c r="AF49" s="76">
        <v>1.629965633898E12</v>
      </c>
      <c r="AG49" s="40" t="s">
        <v>22</v>
      </c>
      <c r="AH49" s="1">
        <v>319.0</v>
      </c>
      <c r="AI49" s="1" t="s">
        <v>579</v>
      </c>
      <c r="AJ49" s="76">
        <v>1.629966004596E12</v>
      </c>
    </row>
    <row r="50">
      <c r="I50" s="1" t="s">
        <v>584</v>
      </c>
      <c r="Q50" s="94" t="s">
        <v>94</v>
      </c>
      <c r="R50" s="1">
        <v>112.0</v>
      </c>
      <c r="S50" s="1" t="s">
        <v>576</v>
      </c>
      <c r="T50" s="95">
        <v>1.629960983633E12</v>
      </c>
      <c r="Y50" s="1"/>
      <c r="AB50" s="1"/>
      <c r="AG50" s="40" t="s">
        <v>22</v>
      </c>
      <c r="AH50" s="1">
        <v>204.0</v>
      </c>
      <c r="AI50" s="1" t="s">
        <v>579</v>
      </c>
      <c r="AJ50" s="76">
        <v>1.629966004796E12</v>
      </c>
    </row>
    <row r="51">
      <c r="Q51" s="99" t="s">
        <v>94</v>
      </c>
      <c r="R51" s="100">
        <v>167.0</v>
      </c>
      <c r="S51" s="100" t="s">
        <v>576</v>
      </c>
      <c r="T51" s="101">
        <v>1.629960983792E12</v>
      </c>
      <c r="Y51" s="1"/>
      <c r="AB51" s="1"/>
    </row>
    <row r="52">
      <c r="Y52" s="1"/>
      <c r="AB52" s="1"/>
    </row>
    <row r="53">
      <c r="Y53" s="40" t="s">
        <v>75</v>
      </c>
      <c r="Z53" s="1">
        <v>10025.0</v>
      </c>
      <c r="AA53" s="1" t="s">
        <v>585</v>
      </c>
      <c r="AB53" s="1">
        <v>1.629965001843E12</v>
      </c>
    </row>
    <row r="54">
      <c r="Y54" s="40" t="s">
        <v>92</v>
      </c>
      <c r="Z54" s="1">
        <v>51.0</v>
      </c>
      <c r="AA54" s="1" t="s">
        <v>585</v>
      </c>
      <c r="AB54" s="1">
        <v>1.629965001884E12</v>
      </c>
    </row>
    <row r="55">
      <c r="Y55" s="40" t="s">
        <v>97</v>
      </c>
      <c r="Z55" s="1">
        <v>123.0</v>
      </c>
      <c r="AA55" s="1" t="s">
        <v>586</v>
      </c>
      <c r="AB55" s="1">
        <v>1.62996500201E12</v>
      </c>
    </row>
    <row r="56">
      <c r="Y56" s="40" t="s">
        <v>78</v>
      </c>
      <c r="Z56" s="1">
        <v>206.0</v>
      </c>
      <c r="AA56" s="1" t="s">
        <v>586</v>
      </c>
      <c r="AB56" s="1">
        <v>1.629965002235E12</v>
      </c>
      <c r="AG56" s="40" t="s">
        <v>88</v>
      </c>
      <c r="AH56" s="1">
        <v>1480.0</v>
      </c>
      <c r="AI56" s="1" t="s">
        <v>587</v>
      </c>
      <c r="AJ56" s="76">
        <v>1.629966008912E12</v>
      </c>
    </row>
    <row r="57">
      <c r="Y57" s="40" t="s">
        <v>101</v>
      </c>
      <c r="Z57" s="1">
        <v>61.0</v>
      </c>
      <c r="AA57" s="1" t="s">
        <v>586</v>
      </c>
      <c r="AB57" s="1">
        <v>1.629965002272E12</v>
      </c>
      <c r="AG57" s="40" t="s">
        <v>92</v>
      </c>
      <c r="AH57" s="1">
        <v>127.0</v>
      </c>
      <c r="AI57" s="1" t="s">
        <v>588</v>
      </c>
      <c r="AJ57" s="76">
        <v>1.629966009021E12</v>
      </c>
    </row>
    <row r="58">
      <c r="Y58" s="40" t="s">
        <v>94</v>
      </c>
      <c r="Z58" s="1">
        <v>122.0</v>
      </c>
      <c r="AA58" s="1" t="s">
        <v>586</v>
      </c>
      <c r="AB58" s="1">
        <v>1.629965002384E12</v>
      </c>
      <c r="AG58" s="40" t="s">
        <v>75</v>
      </c>
      <c r="AH58" s="1">
        <v>37.0</v>
      </c>
      <c r="AI58" s="1" t="s">
        <v>588</v>
      </c>
      <c r="AJ58" s="76">
        <v>1.629966009068E12</v>
      </c>
    </row>
    <row r="59">
      <c r="D59" s="39"/>
      <c r="Y59" s="40" t="s">
        <v>97</v>
      </c>
      <c r="Z59" s="1">
        <v>203.0</v>
      </c>
      <c r="AA59" s="1" t="s">
        <v>586</v>
      </c>
      <c r="AB59" s="1">
        <v>1.6299650026E12</v>
      </c>
      <c r="AG59" s="40" t="s">
        <v>119</v>
      </c>
      <c r="AH59" s="1">
        <v>201.0</v>
      </c>
      <c r="AI59" s="1" t="s">
        <v>588</v>
      </c>
      <c r="AJ59" s="76">
        <v>1.629966009273E12</v>
      </c>
    </row>
    <row r="60">
      <c r="D60" s="39"/>
      <c r="Y60" s="40" t="s">
        <v>102</v>
      </c>
      <c r="Z60" s="1">
        <v>59.0</v>
      </c>
      <c r="AA60" s="1" t="s">
        <v>586</v>
      </c>
      <c r="AB60" s="1">
        <v>1.629965002663E12</v>
      </c>
      <c r="AG60" s="40" t="s">
        <v>92</v>
      </c>
      <c r="AH60" s="1">
        <v>127.0</v>
      </c>
      <c r="AI60" s="1" t="s">
        <v>588</v>
      </c>
      <c r="AJ60" s="76">
        <v>1.629966009389E12</v>
      </c>
    </row>
    <row r="61">
      <c r="D61" s="39"/>
      <c r="X61" s="1"/>
      <c r="Y61" s="40" t="s">
        <v>94</v>
      </c>
      <c r="Z61" s="1">
        <v>125.0</v>
      </c>
      <c r="AA61" s="1" t="s">
        <v>586</v>
      </c>
      <c r="AB61" s="1">
        <v>1.629965002771E12</v>
      </c>
      <c r="AF61" s="76"/>
      <c r="AG61" s="40" t="s">
        <v>104</v>
      </c>
      <c r="AH61" s="1">
        <v>168.0</v>
      </c>
      <c r="AI61" s="1" t="s">
        <v>588</v>
      </c>
      <c r="AJ61" s="76">
        <v>1.629966009574E12</v>
      </c>
    </row>
    <row r="62">
      <c r="D62" s="39"/>
      <c r="H62" s="76"/>
      <c r="X62" s="1"/>
      <c r="Y62" s="40" t="s">
        <v>94</v>
      </c>
      <c r="Z62" s="1">
        <v>184.0</v>
      </c>
      <c r="AA62" s="1" t="s">
        <v>586</v>
      </c>
      <c r="AB62" s="1">
        <v>1.629965002971E12</v>
      </c>
      <c r="AF62" s="76"/>
      <c r="AG62" s="40" t="s">
        <v>97</v>
      </c>
      <c r="AH62" s="1">
        <v>88.0</v>
      </c>
      <c r="AI62" s="1" t="s">
        <v>588</v>
      </c>
      <c r="AJ62" s="76">
        <v>1.629966009624E12</v>
      </c>
    </row>
    <row r="63">
      <c r="D63" s="39"/>
      <c r="H63" s="76"/>
      <c r="X63" s="76"/>
      <c r="AF63" s="76"/>
      <c r="AG63" s="40" t="s">
        <v>102</v>
      </c>
      <c r="AH63" s="1">
        <v>94.0</v>
      </c>
      <c r="AI63" s="1" t="s">
        <v>588</v>
      </c>
      <c r="AJ63" s="76">
        <v>1.629966009728E12</v>
      </c>
    </row>
    <row r="64">
      <c r="D64" s="39"/>
      <c r="H64" s="76"/>
      <c r="X64" s="76"/>
      <c r="AF64" s="76"/>
      <c r="AG64" s="40" t="s">
        <v>94</v>
      </c>
      <c r="AH64" s="1">
        <v>97.0</v>
      </c>
      <c r="AI64" s="1" t="s">
        <v>588</v>
      </c>
      <c r="AJ64" s="76">
        <v>1.629966009828E12</v>
      </c>
    </row>
    <row r="65">
      <c r="D65" s="39"/>
      <c r="H65" s="76"/>
      <c r="P65" s="39"/>
      <c r="T65" s="76"/>
      <c r="X65" s="76"/>
      <c r="AF65" s="76"/>
      <c r="AG65" s="40" t="s">
        <v>94</v>
      </c>
      <c r="AH65" s="1">
        <v>170.0</v>
      </c>
      <c r="AI65" s="1" t="s">
        <v>589</v>
      </c>
      <c r="AJ65" s="76">
        <v>1.629966010013E12</v>
      </c>
    </row>
    <row r="66">
      <c r="D66" s="39"/>
      <c r="H66" s="76"/>
      <c r="P66" s="39"/>
      <c r="T66" s="76"/>
      <c r="X66" s="76"/>
      <c r="AF66" s="76"/>
    </row>
    <row r="67">
      <c r="D67" s="39"/>
      <c r="H67" s="76"/>
      <c r="L67" s="39"/>
      <c r="P67" s="39"/>
      <c r="T67" s="76"/>
      <c r="X67" s="76"/>
      <c r="AF67" s="76"/>
    </row>
    <row r="68">
      <c r="D68" s="39"/>
      <c r="H68" s="76"/>
      <c r="L68" s="39"/>
      <c r="P68" s="39"/>
      <c r="T68" s="76"/>
      <c r="X68" s="76"/>
      <c r="AF68" s="76"/>
    </row>
    <row r="69">
      <c r="D69" s="39"/>
      <c r="H69" s="76"/>
      <c r="L69" s="39"/>
      <c r="P69" s="39"/>
      <c r="T69" s="76"/>
      <c r="X69" s="76"/>
      <c r="AF69" s="76"/>
    </row>
    <row r="70">
      <c r="A70" s="40" t="s">
        <v>142</v>
      </c>
      <c r="B70" s="1">
        <v>8037.0</v>
      </c>
      <c r="C70" s="1" t="s">
        <v>590</v>
      </c>
      <c r="D70" s="76">
        <v>1.629953903421E12</v>
      </c>
      <c r="E70" s="40" t="s">
        <v>128</v>
      </c>
      <c r="F70" s="1">
        <v>6503.0</v>
      </c>
      <c r="G70" s="1" t="s">
        <v>591</v>
      </c>
      <c r="H70" s="76">
        <v>1.62995450946E12</v>
      </c>
      <c r="I70" s="40" t="s">
        <v>128</v>
      </c>
      <c r="J70" s="1">
        <v>6717.0</v>
      </c>
      <c r="K70" s="1" t="s">
        <v>592</v>
      </c>
      <c r="L70" s="76">
        <v>1.629954987575E12</v>
      </c>
      <c r="M70" s="40" t="s">
        <v>128</v>
      </c>
      <c r="N70" s="1">
        <v>7414.0</v>
      </c>
      <c r="O70" s="1" t="s">
        <v>593</v>
      </c>
      <c r="P70" s="76">
        <v>1.629959845523E12</v>
      </c>
      <c r="Q70" s="40" t="s">
        <v>128</v>
      </c>
      <c r="R70" s="1">
        <v>8324.0</v>
      </c>
      <c r="S70" s="1" t="s">
        <v>594</v>
      </c>
      <c r="T70" s="76">
        <v>1.629960993549E12</v>
      </c>
      <c r="U70" s="40" t="s">
        <v>142</v>
      </c>
      <c r="V70" s="1">
        <v>10065.0</v>
      </c>
      <c r="W70" s="1" t="s">
        <v>595</v>
      </c>
      <c r="X70" s="76">
        <v>1.629961532065E12</v>
      </c>
      <c r="Y70" s="40" t="s">
        <v>128</v>
      </c>
      <c r="Z70" s="1">
        <v>6278.0</v>
      </c>
      <c r="AA70" s="1" t="s">
        <v>596</v>
      </c>
      <c r="AB70" s="76">
        <v>1.629965011239E12</v>
      </c>
      <c r="AC70" s="40" t="s">
        <v>142</v>
      </c>
      <c r="AD70" s="1">
        <v>6069.0</v>
      </c>
      <c r="AE70" s="1" t="s">
        <v>597</v>
      </c>
      <c r="AF70" s="76">
        <v>1.629965641441E12</v>
      </c>
    </row>
    <row r="71">
      <c r="A71" s="40" t="s">
        <v>137</v>
      </c>
      <c r="B71" s="1">
        <v>243.0</v>
      </c>
      <c r="C71" s="1" t="s">
        <v>590</v>
      </c>
      <c r="D71" s="76">
        <v>1.629953903665E12</v>
      </c>
      <c r="E71" s="40" t="s">
        <v>141</v>
      </c>
      <c r="F71" s="1">
        <v>287.0</v>
      </c>
      <c r="G71" s="1" t="s">
        <v>591</v>
      </c>
      <c r="H71" s="76">
        <v>1.629954509741E12</v>
      </c>
      <c r="I71" s="40" t="s">
        <v>144</v>
      </c>
      <c r="J71" s="1">
        <v>248.0</v>
      </c>
      <c r="K71" s="1" t="s">
        <v>592</v>
      </c>
      <c r="L71" s="76">
        <v>1.6299549878E12</v>
      </c>
      <c r="M71" s="40" t="s">
        <v>139</v>
      </c>
      <c r="N71" s="1">
        <v>863.0</v>
      </c>
      <c r="O71" s="1" t="s">
        <v>598</v>
      </c>
      <c r="P71" s="76">
        <v>1.629959846384E12</v>
      </c>
      <c r="Q71" s="40" t="s">
        <v>151</v>
      </c>
      <c r="R71" s="1">
        <v>179.0</v>
      </c>
      <c r="S71" s="1" t="s">
        <v>594</v>
      </c>
      <c r="T71" s="76">
        <v>1.629960993722E12</v>
      </c>
      <c r="U71" s="40" t="s">
        <v>137</v>
      </c>
      <c r="V71" s="1">
        <v>215.0</v>
      </c>
      <c r="W71" s="1" t="s">
        <v>595</v>
      </c>
      <c r="X71" s="76">
        <v>1.629961532283E12</v>
      </c>
      <c r="Y71" s="40" t="s">
        <v>153</v>
      </c>
      <c r="Z71" s="1">
        <v>150.0</v>
      </c>
      <c r="AA71" s="1" t="s">
        <v>596</v>
      </c>
      <c r="AB71" s="76">
        <v>1.62996501138E12</v>
      </c>
      <c r="AC71" s="40" t="s">
        <v>128</v>
      </c>
      <c r="AD71" s="1">
        <v>210.0</v>
      </c>
      <c r="AE71" s="1" t="s">
        <v>597</v>
      </c>
      <c r="AF71" s="76">
        <v>1.629965641658E12</v>
      </c>
    </row>
    <row r="72">
      <c r="A72" s="40" t="s">
        <v>71</v>
      </c>
      <c r="B72" s="1">
        <v>286.0</v>
      </c>
      <c r="C72" s="1" t="s">
        <v>590</v>
      </c>
      <c r="D72" s="76">
        <v>1.629953903945E12</v>
      </c>
      <c r="E72" s="40" t="s">
        <v>71</v>
      </c>
      <c r="F72" s="1">
        <v>385.0</v>
      </c>
      <c r="G72" s="1" t="s">
        <v>599</v>
      </c>
      <c r="H72" s="76">
        <v>1.629954510125E12</v>
      </c>
      <c r="I72" s="40" t="s">
        <v>165</v>
      </c>
      <c r="J72" s="1">
        <v>380.0</v>
      </c>
      <c r="K72" s="1" t="s">
        <v>600</v>
      </c>
      <c r="L72" s="76">
        <v>1.629954988179E12</v>
      </c>
      <c r="M72" s="40" t="s">
        <v>165</v>
      </c>
      <c r="N72" s="1">
        <v>379.0</v>
      </c>
      <c r="O72" s="1" t="s">
        <v>598</v>
      </c>
      <c r="P72" s="76">
        <v>1.629959846761E12</v>
      </c>
      <c r="Q72" s="40" t="s">
        <v>165</v>
      </c>
      <c r="R72" s="1">
        <v>268.0</v>
      </c>
      <c r="S72" s="1" t="s">
        <v>601</v>
      </c>
      <c r="T72" s="76">
        <v>1.629960994005E12</v>
      </c>
      <c r="U72" s="40" t="s">
        <v>71</v>
      </c>
      <c r="V72" s="1">
        <v>161.0</v>
      </c>
      <c r="W72" s="1" t="s">
        <v>595</v>
      </c>
      <c r="X72" s="76">
        <v>1.629961532438E12</v>
      </c>
      <c r="Y72" s="40" t="s">
        <v>71</v>
      </c>
      <c r="Z72" s="1">
        <v>297.0</v>
      </c>
      <c r="AA72" s="1" t="s">
        <v>596</v>
      </c>
      <c r="AB72" s="76">
        <v>1.62996501168E12</v>
      </c>
      <c r="AC72" s="40" t="s">
        <v>71</v>
      </c>
      <c r="AD72" s="1">
        <v>212.0</v>
      </c>
      <c r="AE72" s="1" t="s">
        <v>597</v>
      </c>
      <c r="AF72" s="76">
        <v>1.629965641861E12</v>
      </c>
    </row>
    <row r="73">
      <c r="A73" s="40" t="s">
        <v>139</v>
      </c>
      <c r="B73" s="1">
        <v>256.0</v>
      </c>
      <c r="C73" s="1" t="s">
        <v>602</v>
      </c>
      <c r="D73" s="76">
        <v>1.629953904206E12</v>
      </c>
      <c r="E73" s="40" t="s">
        <v>152</v>
      </c>
      <c r="F73" s="1">
        <v>242.0</v>
      </c>
      <c r="G73" s="1" t="s">
        <v>599</v>
      </c>
      <c r="H73" s="76">
        <v>1.62995451037E12</v>
      </c>
      <c r="I73" s="40" t="s">
        <v>151</v>
      </c>
      <c r="J73" s="1">
        <v>248.0</v>
      </c>
      <c r="K73" s="1" t="s">
        <v>600</v>
      </c>
      <c r="L73" s="76">
        <v>1.629954988432E12</v>
      </c>
      <c r="M73" s="40" t="s">
        <v>152</v>
      </c>
      <c r="N73" s="1">
        <v>200.0</v>
      </c>
      <c r="O73" s="1" t="s">
        <v>598</v>
      </c>
      <c r="P73" s="76">
        <v>1.62995984696E12</v>
      </c>
      <c r="Q73" s="40" t="s">
        <v>151</v>
      </c>
      <c r="R73" s="1">
        <v>895.0</v>
      </c>
      <c r="S73" s="1" t="s">
        <v>601</v>
      </c>
      <c r="T73" s="76">
        <v>1.629960994887E12</v>
      </c>
      <c r="U73" s="40" t="s">
        <v>153</v>
      </c>
      <c r="V73" s="1">
        <v>319.0</v>
      </c>
      <c r="W73" s="1" t="s">
        <v>595</v>
      </c>
      <c r="X73" s="76">
        <v>1.629961532757E12</v>
      </c>
      <c r="Y73" s="40" t="s">
        <v>139</v>
      </c>
      <c r="Z73" s="1">
        <v>264.0</v>
      </c>
      <c r="AA73" s="1" t="s">
        <v>596</v>
      </c>
      <c r="AB73" s="76">
        <v>1.629965011952E12</v>
      </c>
      <c r="AC73" s="40" t="s">
        <v>151</v>
      </c>
      <c r="AD73" s="1">
        <v>306.0</v>
      </c>
      <c r="AE73" s="1" t="s">
        <v>603</v>
      </c>
      <c r="AF73" s="76">
        <v>1.629965642177E12</v>
      </c>
    </row>
    <row r="74">
      <c r="A74" s="40" t="s">
        <v>81</v>
      </c>
      <c r="B74" s="1">
        <v>399.0</v>
      </c>
      <c r="C74" s="1" t="s">
        <v>602</v>
      </c>
      <c r="D74" s="76">
        <v>1.629953904606E12</v>
      </c>
      <c r="E74" s="40" t="s">
        <v>81</v>
      </c>
      <c r="F74" s="1">
        <v>289.0</v>
      </c>
      <c r="G74" s="1" t="s">
        <v>599</v>
      </c>
      <c r="H74" s="76">
        <v>1.629954510667E12</v>
      </c>
      <c r="I74" s="40" t="s">
        <v>81</v>
      </c>
      <c r="J74" s="1">
        <v>261.0</v>
      </c>
      <c r="K74" s="1" t="s">
        <v>600</v>
      </c>
      <c r="L74" s="76">
        <v>1.629954988692E12</v>
      </c>
      <c r="M74" s="40" t="s">
        <v>165</v>
      </c>
      <c r="N74" s="1">
        <v>614.0</v>
      </c>
      <c r="O74" s="1" t="s">
        <v>604</v>
      </c>
      <c r="P74" s="76">
        <v>1.629959847576E12</v>
      </c>
      <c r="Q74" s="40" t="s">
        <v>71</v>
      </c>
      <c r="R74" s="1">
        <v>264.0</v>
      </c>
      <c r="S74" s="1" t="s">
        <v>605</v>
      </c>
      <c r="T74" s="76">
        <v>1.629960995149E12</v>
      </c>
      <c r="U74" s="40" t="s">
        <v>81</v>
      </c>
      <c r="V74" s="1">
        <v>1490.0</v>
      </c>
      <c r="W74" s="1" t="s">
        <v>606</v>
      </c>
      <c r="X74" s="76">
        <v>1.629961534256E12</v>
      </c>
      <c r="Y74" s="40" t="s">
        <v>81</v>
      </c>
      <c r="Z74" s="1">
        <v>508.0</v>
      </c>
      <c r="AA74" s="1" t="s">
        <v>607</v>
      </c>
      <c r="AB74" s="76">
        <v>1.629965012461E12</v>
      </c>
      <c r="AC74" s="40" t="s">
        <v>81</v>
      </c>
      <c r="AD74" s="1">
        <v>710.0</v>
      </c>
      <c r="AE74" s="1" t="s">
        <v>603</v>
      </c>
      <c r="AF74" s="76">
        <v>1.629965642882E12</v>
      </c>
    </row>
    <row r="75">
      <c r="A75" s="40" t="s">
        <v>92</v>
      </c>
      <c r="B75" s="1">
        <v>113.0</v>
      </c>
      <c r="C75" s="1" t="s">
        <v>602</v>
      </c>
      <c r="D75" s="76">
        <v>1.629953904714E12</v>
      </c>
      <c r="E75" s="40" t="s">
        <v>92</v>
      </c>
      <c r="F75" s="1">
        <v>79.0</v>
      </c>
      <c r="G75" s="1" t="s">
        <v>599</v>
      </c>
      <c r="H75" s="76">
        <v>1.629954510735E12</v>
      </c>
      <c r="I75" s="40" t="s">
        <v>151</v>
      </c>
      <c r="J75" s="1">
        <v>419.0</v>
      </c>
      <c r="K75" s="1" t="s">
        <v>608</v>
      </c>
      <c r="L75" s="76">
        <v>1.629954989107E12</v>
      </c>
      <c r="M75" s="40" t="s">
        <v>139</v>
      </c>
      <c r="N75" s="1">
        <v>129.0</v>
      </c>
      <c r="O75" s="1" t="s">
        <v>604</v>
      </c>
      <c r="P75" s="76">
        <v>1.629959847705E12</v>
      </c>
      <c r="Q75" s="40" t="s">
        <v>144</v>
      </c>
      <c r="R75" s="1">
        <v>182.0</v>
      </c>
      <c r="S75" s="1" t="s">
        <v>605</v>
      </c>
      <c r="T75" s="76">
        <v>1.629960995339E12</v>
      </c>
      <c r="U75" s="40" t="s">
        <v>92</v>
      </c>
      <c r="V75" s="1">
        <v>114.0</v>
      </c>
      <c r="W75" s="1" t="s">
        <v>606</v>
      </c>
      <c r="X75" s="76">
        <v>1.629961534361E12</v>
      </c>
      <c r="Y75" s="40" t="s">
        <v>92</v>
      </c>
      <c r="Z75" s="1">
        <v>137.0</v>
      </c>
      <c r="AA75" s="1" t="s">
        <v>607</v>
      </c>
      <c r="AB75" s="76">
        <v>1.629965012586E12</v>
      </c>
      <c r="AC75" s="40" t="s">
        <v>92</v>
      </c>
      <c r="AD75" s="1">
        <v>95.0</v>
      </c>
      <c r="AE75" s="1" t="s">
        <v>603</v>
      </c>
      <c r="AF75" s="76">
        <v>1.629965642969E12</v>
      </c>
    </row>
    <row r="76">
      <c r="A76" s="40" t="s">
        <v>165</v>
      </c>
      <c r="B76" s="1">
        <v>464.0</v>
      </c>
      <c r="C76" s="1" t="s">
        <v>609</v>
      </c>
      <c r="D76" s="76">
        <v>1.629953905192E12</v>
      </c>
      <c r="E76" s="40" t="s">
        <v>164</v>
      </c>
      <c r="F76" s="1">
        <v>203.0</v>
      </c>
      <c r="G76" s="1" t="s">
        <v>599</v>
      </c>
      <c r="H76" s="76">
        <v>1.629954510941E12</v>
      </c>
      <c r="I76" s="40" t="s">
        <v>165</v>
      </c>
      <c r="J76" s="1">
        <v>144.0</v>
      </c>
      <c r="K76" s="1" t="s">
        <v>608</v>
      </c>
      <c r="L76" s="76">
        <v>1.629954989261E12</v>
      </c>
      <c r="M76" s="40" t="s">
        <v>71</v>
      </c>
      <c r="N76" s="1">
        <v>327.0</v>
      </c>
      <c r="O76" s="1" t="s">
        <v>610</v>
      </c>
      <c r="P76" s="76">
        <v>1.62995984803E12</v>
      </c>
      <c r="Q76" s="40" t="s">
        <v>81</v>
      </c>
      <c r="R76" s="1">
        <v>275.0</v>
      </c>
      <c r="S76" s="1" t="s">
        <v>605</v>
      </c>
      <c r="T76" s="76">
        <v>1.629960995609E12</v>
      </c>
      <c r="U76" s="40" t="s">
        <v>165</v>
      </c>
      <c r="V76" s="1">
        <v>303.0</v>
      </c>
      <c r="W76" s="1" t="s">
        <v>606</v>
      </c>
      <c r="X76" s="76">
        <v>1.629961534663E12</v>
      </c>
      <c r="Y76" s="40" t="s">
        <v>165</v>
      </c>
      <c r="Z76" s="1">
        <v>238.0</v>
      </c>
      <c r="AA76" s="1" t="s">
        <v>607</v>
      </c>
      <c r="AB76" s="76">
        <v>1.62996501283E12</v>
      </c>
      <c r="AC76" s="40" t="s">
        <v>165</v>
      </c>
      <c r="AD76" s="1">
        <v>238.0</v>
      </c>
      <c r="AE76" s="1" t="s">
        <v>611</v>
      </c>
      <c r="AF76" s="76">
        <v>1.629965643219E12</v>
      </c>
    </row>
    <row r="77">
      <c r="A77" s="40" t="s">
        <v>164</v>
      </c>
      <c r="B77" s="1">
        <v>366.0</v>
      </c>
      <c r="C77" s="1" t="s">
        <v>609</v>
      </c>
      <c r="D77" s="76">
        <v>1.629953905552E12</v>
      </c>
      <c r="E77" s="40" t="s">
        <v>92</v>
      </c>
      <c r="F77" s="1">
        <v>321.0</v>
      </c>
      <c r="G77" s="1" t="s">
        <v>612</v>
      </c>
      <c r="H77" s="76">
        <v>1.629954511273E12</v>
      </c>
      <c r="I77" s="40" t="s">
        <v>144</v>
      </c>
      <c r="J77" s="1">
        <v>149.0</v>
      </c>
      <c r="K77" s="1" t="s">
        <v>608</v>
      </c>
      <c r="L77" s="76">
        <v>1.629954989411E12</v>
      </c>
      <c r="M77" s="40" t="s">
        <v>152</v>
      </c>
      <c r="N77" s="1">
        <v>207.0</v>
      </c>
      <c r="O77" s="1" t="s">
        <v>610</v>
      </c>
      <c r="P77" s="76">
        <v>1.629959848241E12</v>
      </c>
      <c r="Q77" s="40" t="s">
        <v>92</v>
      </c>
      <c r="R77" s="1">
        <v>103.0</v>
      </c>
      <c r="S77" s="1" t="s">
        <v>605</v>
      </c>
      <c r="T77" s="76">
        <v>1.629960995708E12</v>
      </c>
      <c r="U77" s="40" t="s">
        <v>164</v>
      </c>
      <c r="V77" s="1">
        <v>184.0</v>
      </c>
      <c r="W77" s="1" t="s">
        <v>606</v>
      </c>
      <c r="X77" s="76">
        <v>1.62996153486E12</v>
      </c>
      <c r="Y77" s="40" t="s">
        <v>164</v>
      </c>
      <c r="Z77" s="1">
        <v>158.0</v>
      </c>
      <c r="AA77" s="1" t="s">
        <v>607</v>
      </c>
      <c r="AB77" s="76">
        <v>1.629965012994E12</v>
      </c>
      <c r="AC77" s="40" t="s">
        <v>164</v>
      </c>
      <c r="AD77" s="1">
        <v>209.0</v>
      </c>
      <c r="AE77" s="1" t="s">
        <v>611</v>
      </c>
      <c r="AF77" s="76">
        <v>1.629965643417E12</v>
      </c>
    </row>
    <row r="78">
      <c r="A78" s="40" t="s">
        <v>144</v>
      </c>
      <c r="B78" s="1">
        <v>533.0</v>
      </c>
      <c r="C78" s="1" t="s">
        <v>613</v>
      </c>
      <c r="D78" s="76">
        <v>1.629953906077E12</v>
      </c>
      <c r="E78" s="40" t="s">
        <v>165</v>
      </c>
      <c r="F78" s="1">
        <v>265.0</v>
      </c>
      <c r="G78" s="1" t="s">
        <v>612</v>
      </c>
      <c r="H78" s="76">
        <v>1.629954511526E12</v>
      </c>
      <c r="I78" s="40" t="s">
        <v>71</v>
      </c>
      <c r="J78" s="1">
        <v>292.0</v>
      </c>
      <c r="K78" s="1" t="s">
        <v>608</v>
      </c>
      <c r="L78" s="76">
        <v>1.62995498969E12</v>
      </c>
      <c r="M78" s="40" t="s">
        <v>81</v>
      </c>
      <c r="N78" s="1">
        <v>381.0</v>
      </c>
      <c r="O78" s="1" t="s">
        <v>610</v>
      </c>
      <c r="P78" s="76">
        <v>1.629959848622E12</v>
      </c>
      <c r="Q78" s="40" t="s">
        <v>165</v>
      </c>
      <c r="R78" s="1">
        <v>256.0</v>
      </c>
      <c r="S78" s="1" t="s">
        <v>605</v>
      </c>
      <c r="T78" s="76">
        <v>1.629960995965E12</v>
      </c>
      <c r="U78" s="40" t="s">
        <v>139</v>
      </c>
      <c r="V78" s="1">
        <v>618.0</v>
      </c>
      <c r="W78" s="1" t="s">
        <v>614</v>
      </c>
      <c r="X78" s="76">
        <v>1.629961535465E12</v>
      </c>
      <c r="Y78" s="40" t="s">
        <v>139</v>
      </c>
      <c r="Z78" s="1">
        <v>381.0</v>
      </c>
      <c r="AA78" s="1" t="s">
        <v>615</v>
      </c>
      <c r="AB78" s="76">
        <v>1.629965013366E12</v>
      </c>
      <c r="AC78" s="40" t="s">
        <v>140</v>
      </c>
      <c r="AD78" s="1">
        <v>784.0</v>
      </c>
      <c r="AE78" s="1" t="s">
        <v>616</v>
      </c>
      <c r="AF78" s="76">
        <v>1.629965644203E12</v>
      </c>
    </row>
    <row r="79">
      <c r="A79" s="40" t="s">
        <v>144</v>
      </c>
      <c r="B79" s="1">
        <v>3838.0</v>
      </c>
      <c r="C79" s="1" t="s">
        <v>617</v>
      </c>
      <c r="D79" s="76">
        <v>1.629953909924E12</v>
      </c>
      <c r="E79" s="40" t="s">
        <v>164</v>
      </c>
      <c r="F79" s="1">
        <v>133.0</v>
      </c>
      <c r="G79" s="1" t="s">
        <v>612</v>
      </c>
      <c r="H79" s="76">
        <v>1.629954511661E12</v>
      </c>
      <c r="I79" s="40" t="s">
        <v>151</v>
      </c>
      <c r="J79" s="1">
        <v>375.0</v>
      </c>
      <c r="K79" s="1" t="s">
        <v>618</v>
      </c>
      <c r="L79" s="76">
        <v>1.629954990068E12</v>
      </c>
      <c r="M79" s="40" t="s">
        <v>92</v>
      </c>
      <c r="N79" s="1">
        <v>80.0</v>
      </c>
      <c r="O79" s="1" t="s">
        <v>610</v>
      </c>
      <c r="P79" s="76">
        <v>1.629959848696E12</v>
      </c>
      <c r="Q79" s="40" t="s">
        <v>164</v>
      </c>
      <c r="R79" s="1">
        <v>196.0</v>
      </c>
      <c r="S79" s="1" t="s">
        <v>619</v>
      </c>
      <c r="T79" s="76">
        <v>1.629960996159E12</v>
      </c>
      <c r="U79" s="40" t="s">
        <v>140</v>
      </c>
      <c r="V79" s="1">
        <v>279.0</v>
      </c>
      <c r="W79" s="1" t="s">
        <v>614</v>
      </c>
      <c r="X79" s="76">
        <v>1.629961535747E12</v>
      </c>
      <c r="Y79" s="40" t="s">
        <v>153</v>
      </c>
      <c r="Z79" s="1">
        <v>196.0</v>
      </c>
      <c r="AA79" s="1" t="s">
        <v>615</v>
      </c>
      <c r="AB79" s="76">
        <v>1.629965013566E12</v>
      </c>
      <c r="AC79" s="40" t="s">
        <v>128</v>
      </c>
      <c r="AD79" s="1">
        <v>219.0</v>
      </c>
      <c r="AE79" s="1" t="s">
        <v>616</v>
      </c>
      <c r="AF79" s="76">
        <v>1.629965644422E12</v>
      </c>
      <c r="AJ79" s="39"/>
    </row>
    <row r="80">
      <c r="A80" s="40" t="s">
        <v>181</v>
      </c>
      <c r="B80" s="1">
        <v>916.0</v>
      </c>
      <c r="C80" s="1" t="s">
        <v>620</v>
      </c>
      <c r="D80" s="76">
        <v>1.629953910833E12</v>
      </c>
      <c r="E80" s="40" t="s">
        <v>144</v>
      </c>
      <c r="F80" s="1">
        <v>410.0</v>
      </c>
      <c r="G80" s="1" t="s">
        <v>621</v>
      </c>
      <c r="H80" s="76">
        <v>1.629954512066E12</v>
      </c>
      <c r="I80" s="40" t="s">
        <v>81</v>
      </c>
      <c r="J80" s="1">
        <v>188.0</v>
      </c>
      <c r="K80" s="1" t="s">
        <v>618</v>
      </c>
      <c r="L80" s="76">
        <v>1.629954990265E12</v>
      </c>
      <c r="M80" s="40" t="s">
        <v>165</v>
      </c>
      <c r="N80" s="1">
        <v>555.0</v>
      </c>
      <c r="O80" s="1" t="s">
        <v>622</v>
      </c>
      <c r="P80" s="76">
        <v>1.629959849256E12</v>
      </c>
      <c r="Q80" s="40" t="s">
        <v>151</v>
      </c>
      <c r="R80" s="1">
        <v>427.0</v>
      </c>
      <c r="S80" s="1" t="s">
        <v>619</v>
      </c>
      <c r="T80" s="76">
        <v>1.629960996589E12</v>
      </c>
      <c r="U80" s="40" t="s">
        <v>181</v>
      </c>
      <c r="V80" s="1">
        <v>1112.0</v>
      </c>
      <c r="W80" s="1" t="s">
        <v>623</v>
      </c>
      <c r="X80" s="76">
        <v>1.629961536856E12</v>
      </c>
      <c r="Y80" s="40" t="s">
        <v>181</v>
      </c>
      <c r="Z80" s="1">
        <v>708.0</v>
      </c>
      <c r="AA80" s="1" t="s">
        <v>624</v>
      </c>
      <c r="AB80" s="76">
        <v>1.62996501427E12</v>
      </c>
      <c r="AC80" s="40" t="s">
        <v>181</v>
      </c>
      <c r="AD80" s="1">
        <v>1102.0</v>
      </c>
      <c r="AE80" s="1" t="s">
        <v>625</v>
      </c>
      <c r="AF80" s="76">
        <v>1.62996564552E12</v>
      </c>
      <c r="AJ80" s="39"/>
    </row>
    <row r="81">
      <c r="D81" s="39"/>
      <c r="E81" s="40" t="s">
        <v>151</v>
      </c>
      <c r="F81" s="1">
        <v>212.0</v>
      </c>
      <c r="G81" s="1" t="s">
        <v>621</v>
      </c>
      <c r="H81" s="76">
        <v>1.629954512292E12</v>
      </c>
      <c r="I81" s="40" t="s">
        <v>92</v>
      </c>
      <c r="J81" s="1">
        <v>96.0</v>
      </c>
      <c r="K81" s="1" t="s">
        <v>618</v>
      </c>
      <c r="L81" s="76">
        <v>1.629954990352E12</v>
      </c>
      <c r="M81" s="40" t="s">
        <v>164</v>
      </c>
      <c r="N81" s="1">
        <v>158.0</v>
      </c>
      <c r="O81" s="1" t="s">
        <v>622</v>
      </c>
      <c r="P81" s="76">
        <v>1.629959849412E12</v>
      </c>
      <c r="Q81" s="40" t="s">
        <v>137</v>
      </c>
      <c r="R81" s="1">
        <v>175.0</v>
      </c>
      <c r="S81" s="1" t="s">
        <v>619</v>
      </c>
      <c r="T81" s="76">
        <v>1.629960996765E12</v>
      </c>
      <c r="X81" s="39"/>
      <c r="AB81" s="76"/>
      <c r="AF81" s="76"/>
      <c r="AJ81" s="39"/>
    </row>
    <row r="82">
      <c r="D82" s="39"/>
      <c r="E82" s="40" t="s">
        <v>181</v>
      </c>
      <c r="F82" s="1">
        <v>820.0</v>
      </c>
      <c r="G82" s="1" t="s">
        <v>626</v>
      </c>
      <c r="H82" s="76">
        <v>1.629954513099E12</v>
      </c>
      <c r="I82" s="40" t="s">
        <v>165</v>
      </c>
      <c r="J82" s="1">
        <v>772.0</v>
      </c>
      <c r="K82" s="1" t="s">
        <v>627</v>
      </c>
      <c r="L82" s="76">
        <v>1.629954991124E12</v>
      </c>
      <c r="M82" s="40" t="s">
        <v>139</v>
      </c>
      <c r="N82" s="1">
        <v>828.0</v>
      </c>
      <c r="O82" s="1" t="s">
        <v>628</v>
      </c>
      <c r="P82" s="76">
        <v>1.629959850241E12</v>
      </c>
      <c r="Q82" s="40" t="s">
        <v>181</v>
      </c>
      <c r="R82" s="1">
        <v>1091.0</v>
      </c>
      <c r="S82" s="1" t="s">
        <v>629</v>
      </c>
      <c r="T82" s="76">
        <v>1.629960997852E12</v>
      </c>
      <c r="X82" s="39"/>
      <c r="AB82" s="76"/>
      <c r="AF82" s="76"/>
      <c r="AJ82" s="39"/>
    </row>
    <row r="83">
      <c r="D83" s="39"/>
      <c r="H83" s="39"/>
      <c r="I83" s="40" t="s">
        <v>164</v>
      </c>
      <c r="J83" s="1">
        <v>223.0</v>
      </c>
      <c r="K83" s="1" t="s">
        <v>627</v>
      </c>
      <c r="L83" s="76">
        <v>1.629954991346E12</v>
      </c>
      <c r="M83" s="40" t="s">
        <v>153</v>
      </c>
      <c r="N83" s="1">
        <v>186.0</v>
      </c>
      <c r="O83" s="1" t="s">
        <v>628</v>
      </c>
      <c r="P83" s="76">
        <v>1.629959850429E12</v>
      </c>
      <c r="T83" s="39"/>
      <c r="X83" s="39"/>
      <c r="AB83" s="76"/>
      <c r="AF83" s="39"/>
      <c r="AJ83" s="39"/>
    </row>
    <row r="84">
      <c r="D84" s="39"/>
      <c r="H84" s="39"/>
      <c r="I84" s="40" t="s">
        <v>141</v>
      </c>
      <c r="J84" s="1">
        <v>460.0</v>
      </c>
      <c r="K84" s="1" t="s">
        <v>627</v>
      </c>
      <c r="L84" s="76">
        <v>1.629954991808E12</v>
      </c>
      <c r="M84" s="40" t="s">
        <v>181</v>
      </c>
      <c r="N84" s="1">
        <v>759.0</v>
      </c>
      <c r="O84" s="1" t="s">
        <v>630</v>
      </c>
      <c r="P84" s="76">
        <v>1.629959851203E12</v>
      </c>
      <c r="T84" s="39"/>
      <c r="X84" s="39"/>
      <c r="AB84" s="76"/>
      <c r="AF84" s="39"/>
      <c r="AJ84" s="39"/>
    </row>
    <row r="85">
      <c r="D85" s="39"/>
      <c r="H85" s="39"/>
      <c r="I85" s="40" t="s">
        <v>140</v>
      </c>
      <c r="J85" s="1">
        <v>305.0</v>
      </c>
      <c r="K85" s="1" t="s">
        <v>631</v>
      </c>
      <c r="L85" s="76">
        <v>1.629954992124E12</v>
      </c>
      <c r="P85" s="39"/>
      <c r="T85" s="39"/>
      <c r="X85" s="39"/>
      <c r="AB85" s="76"/>
      <c r="AF85" s="39"/>
      <c r="AJ85" s="39"/>
    </row>
    <row r="86">
      <c r="D86" s="39"/>
      <c r="H86" s="39"/>
      <c r="I86" s="40" t="s">
        <v>181</v>
      </c>
      <c r="J86" s="1">
        <v>948.0</v>
      </c>
      <c r="K86" s="1" t="s">
        <v>632</v>
      </c>
      <c r="L86" s="76">
        <v>1.629954993061E12</v>
      </c>
      <c r="P86" s="39"/>
      <c r="T86" s="39"/>
      <c r="X86" s="39"/>
      <c r="AB86" s="76"/>
      <c r="AF86" s="39"/>
      <c r="AG86" s="40" t="s">
        <v>128</v>
      </c>
      <c r="AH86" s="1">
        <v>3847.0</v>
      </c>
      <c r="AI86" s="1" t="s">
        <v>633</v>
      </c>
      <c r="AJ86" s="76">
        <v>1.629966019323E12</v>
      </c>
    </row>
    <row r="87">
      <c r="D87" s="39"/>
      <c r="H87" s="39"/>
      <c r="L87" s="39"/>
      <c r="P87" s="39"/>
      <c r="T87" s="39"/>
      <c r="X87" s="39"/>
      <c r="AB87" s="76"/>
      <c r="AF87" s="39"/>
      <c r="AG87" s="40" t="s">
        <v>142</v>
      </c>
      <c r="AH87" s="1">
        <v>204.0</v>
      </c>
      <c r="AI87" s="1" t="s">
        <v>633</v>
      </c>
      <c r="AJ87" s="76">
        <v>1.629966019528E12</v>
      </c>
    </row>
    <row r="88">
      <c r="D88" s="39"/>
      <c r="H88" s="39"/>
      <c r="L88" s="39"/>
      <c r="P88" s="39"/>
      <c r="T88" s="39"/>
      <c r="X88" s="39"/>
      <c r="AB88" s="76"/>
      <c r="AF88" s="39"/>
      <c r="AG88" s="40" t="s">
        <v>71</v>
      </c>
      <c r="AH88" s="1">
        <v>210.0</v>
      </c>
      <c r="AI88" s="1" t="s">
        <v>633</v>
      </c>
      <c r="AJ88" s="76">
        <v>1.629966019737E12</v>
      </c>
    </row>
    <row r="89">
      <c r="D89" s="39"/>
      <c r="H89" s="39"/>
      <c r="L89" s="39"/>
      <c r="P89" s="39"/>
      <c r="T89" s="39"/>
      <c r="X89" s="39"/>
      <c r="AB89" s="76"/>
      <c r="AF89" s="39"/>
      <c r="AG89" s="40" t="s">
        <v>151</v>
      </c>
      <c r="AH89" s="1">
        <v>465.0</v>
      </c>
      <c r="AI89" s="1" t="s">
        <v>634</v>
      </c>
      <c r="AJ89" s="76">
        <v>1.629966020196E12</v>
      </c>
    </row>
    <row r="90">
      <c r="D90" s="39"/>
      <c r="H90" s="39"/>
      <c r="L90" s="39"/>
      <c r="P90" s="39"/>
      <c r="T90" s="39"/>
      <c r="X90" s="39"/>
      <c r="AB90" s="76"/>
      <c r="AF90" s="39"/>
      <c r="AG90" s="40" t="s">
        <v>81</v>
      </c>
      <c r="AH90" s="1">
        <v>251.0</v>
      </c>
      <c r="AI90" s="1" t="s">
        <v>634</v>
      </c>
      <c r="AJ90" s="76">
        <v>1.629966020457E12</v>
      </c>
    </row>
    <row r="91">
      <c r="D91" s="39"/>
      <c r="H91" s="39"/>
      <c r="L91" s="39"/>
      <c r="P91" s="39"/>
      <c r="T91" s="39"/>
      <c r="X91" s="39"/>
      <c r="AB91" s="76"/>
      <c r="AF91" s="39"/>
      <c r="AG91" s="40" t="s">
        <v>92</v>
      </c>
      <c r="AH91" s="1">
        <v>123.0</v>
      </c>
      <c r="AI91" s="1" t="s">
        <v>634</v>
      </c>
      <c r="AJ91" s="76">
        <v>1.629966020573E12</v>
      </c>
    </row>
    <row r="92">
      <c r="D92" s="39"/>
      <c r="H92" s="39"/>
      <c r="L92" s="39"/>
      <c r="P92" s="39"/>
      <c r="T92" s="39"/>
      <c r="X92" s="39"/>
      <c r="AB92" s="76"/>
      <c r="AF92" s="39"/>
      <c r="AG92" s="40" t="s">
        <v>164</v>
      </c>
      <c r="AH92" s="1">
        <v>199.0</v>
      </c>
      <c r="AI92" s="1" t="s">
        <v>634</v>
      </c>
      <c r="AJ92" s="76">
        <v>1.62996602077E12</v>
      </c>
    </row>
    <row r="93">
      <c r="D93" s="39"/>
      <c r="H93" s="39"/>
      <c r="L93" s="39"/>
      <c r="P93" s="39"/>
      <c r="T93" s="39"/>
      <c r="X93" s="39"/>
      <c r="AB93" s="76"/>
      <c r="AF93" s="39"/>
      <c r="AG93" s="40" t="s">
        <v>92</v>
      </c>
      <c r="AH93" s="1">
        <v>729.0</v>
      </c>
      <c r="AI93" s="1" t="s">
        <v>635</v>
      </c>
      <c r="AJ93" s="76">
        <v>1.629966021501E12</v>
      </c>
    </row>
    <row r="94">
      <c r="D94" s="39"/>
      <c r="H94" s="39"/>
      <c r="L94" s="39"/>
      <c r="P94" s="39"/>
      <c r="T94" s="39"/>
      <c r="X94" s="39"/>
      <c r="AB94" s="76"/>
      <c r="AF94" s="39"/>
      <c r="AG94" s="40" t="s">
        <v>165</v>
      </c>
      <c r="AH94" s="1">
        <v>173.0</v>
      </c>
      <c r="AI94" s="1" t="s">
        <v>635</v>
      </c>
      <c r="AJ94" s="76">
        <v>1.629966021673E12</v>
      </c>
    </row>
    <row r="95">
      <c r="D95" s="39"/>
      <c r="H95" s="39"/>
      <c r="L95" s="39"/>
      <c r="P95" s="39"/>
      <c r="T95" s="39"/>
      <c r="X95" s="39"/>
      <c r="AB95" s="39"/>
      <c r="AF95" s="39"/>
      <c r="AG95" s="40" t="s">
        <v>164</v>
      </c>
      <c r="AH95" s="1">
        <v>202.0</v>
      </c>
      <c r="AI95" s="1" t="s">
        <v>635</v>
      </c>
      <c r="AJ95" s="76">
        <v>1.629966021873E12</v>
      </c>
    </row>
    <row r="96">
      <c r="D96" s="39"/>
      <c r="H96" s="39"/>
      <c r="L96" s="39"/>
      <c r="P96" s="39"/>
      <c r="T96" s="39"/>
      <c r="X96" s="39"/>
      <c r="AB96" s="39"/>
      <c r="AF96" s="39"/>
      <c r="AG96" s="40" t="s">
        <v>151</v>
      </c>
      <c r="AH96" s="1">
        <v>418.0</v>
      </c>
      <c r="AI96" s="1" t="s">
        <v>636</v>
      </c>
      <c r="AJ96" s="76">
        <v>1.629966022295E12</v>
      </c>
    </row>
    <row r="97">
      <c r="D97" s="39"/>
      <c r="H97" s="39"/>
      <c r="L97" s="39"/>
      <c r="P97" s="39"/>
      <c r="T97" s="39"/>
      <c r="X97" s="39"/>
      <c r="AB97" s="39"/>
      <c r="AF97" s="39"/>
      <c r="AG97" s="40" t="s">
        <v>139</v>
      </c>
      <c r="AH97" s="1">
        <v>195.0</v>
      </c>
      <c r="AI97" s="1" t="s">
        <v>636</v>
      </c>
      <c r="AJ97" s="76">
        <v>1.629966022498E12</v>
      </c>
    </row>
    <row r="98">
      <c r="D98" s="39"/>
      <c r="H98" s="39"/>
      <c r="L98" s="39"/>
      <c r="P98" s="39"/>
      <c r="T98" s="39"/>
      <c r="X98" s="39"/>
      <c r="AB98" s="39"/>
      <c r="AF98" s="39"/>
      <c r="AG98" s="40" t="s">
        <v>181</v>
      </c>
      <c r="AH98" s="1">
        <v>733.0</v>
      </c>
      <c r="AI98" s="1" t="s">
        <v>637</v>
      </c>
      <c r="AJ98" s="76">
        <v>1.629966023223E12</v>
      </c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200.0689655</v>
      </c>
      <c r="D201" s="39"/>
      <c r="E201" s="43" t="s">
        <v>197</v>
      </c>
      <c r="F201" s="44">
        <f> AVERAGE(F4:F39)</f>
        <v>217.2068966</v>
      </c>
      <c r="H201" s="39"/>
      <c r="I201" s="43" t="s">
        <v>197</v>
      </c>
      <c r="J201" s="44">
        <f> AVERAGE(J4:J39)</f>
        <v>176.7058824</v>
      </c>
      <c r="L201" s="39"/>
      <c r="M201" s="43" t="s">
        <v>197</v>
      </c>
      <c r="N201" s="44">
        <f> AVERAGE(N4:N39)</f>
        <v>160.1176471</v>
      </c>
      <c r="P201" s="39"/>
      <c r="Q201" s="43" t="s">
        <v>197</v>
      </c>
      <c r="R201" s="44">
        <f> AVERAGE(R4:R39)</f>
        <v>243.4117647</v>
      </c>
      <c r="T201" s="39"/>
      <c r="U201" s="43" t="s">
        <v>197</v>
      </c>
      <c r="V201" s="44">
        <f> AVERAGE(V4:V39)</f>
        <v>170.0588235</v>
      </c>
      <c r="X201" s="39"/>
      <c r="Y201" s="43" t="s">
        <v>197</v>
      </c>
      <c r="Z201" s="44">
        <f> AVERAGE(Z4:Z39)</f>
        <v>173</v>
      </c>
      <c r="AB201" s="39"/>
      <c r="AC201" s="43" t="s">
        <v>197</v>
      </c>
      <c r="AD201" s="44">
        <f> AVERAGE(AD4:AD39)</f>
        <v>166.44</v>
      </c>
      <c r="AF201" s="39"/>
      <c r="AG201" s="43" t="s">
        <v>197</v>
      </c>
      <c r="AH201" s="44">
        <f> AVERAGE(AH4:AH50)</f>
        <v>197.3617021</v>
      </c>
      <c r="AJ201" s="39"/>
    </row>
    <row r="202">
      <c r="A202" s="45" t="s">
        <v>198</v>
      </c>
      <c r="B202" s="46">
        <f>STDEV(B4:B39)</f>
        <v>146.6448409</v>
      </c>
      <c r="D202" s="39"/>
      <c r="E202" s="45" t="s">
        <v>198</v>
      </c>
      <c r="F202" s="46">
        <f>STDEV(F4:F39)</f>
        <v>213.5718981</v>
      </c>
      <c r="H202" s="39"/>
      <c r="I202" s="45" t="s">
        <v>198</v>
      </c>
      <c r="J202" s="46">
        <f>STDEV(J4:J39)</f>
        <v>120.4516317</v>
      </c>
      <c r="L202" s="39"/>
      <c r="M202" s="45" t="s">
        <v>198</v>
      </c>
      <c r="N202" s="46">
        <f>STDEV(N4:N39)</f>
        <v>61.73115335</v>
      </c>
      <c r="P202" s="39"/>
      <c r="Q202" s="45" t="s">
        <v>198</v>
      </c>
      <c r="R202" s="46">
        <f>STDEV(R4:R39)</f>
        <v>185.3119191</v>
      </c>
      <c r="T202" s="39"/>
      <c r="U202" s="45" t="s">
        <v>198</v>
      </c>
      <c r="V202" s="46">
        <f>STDEV(V4:V39)</f>
        <v>137.5261205</v>
      </c>
      <c r="X202" s="39"/>
      <c r="Y202" s="45" t="s">
        <v>198</v>
      </c>
      <c r="Z202" s="46">
        <f>STDEV(Z4:Z39)</f>
        <v>99.1448732</v>
      </c>
      <c r="AB202" s="39"/>
      <c r="AC202" s="45" t="s">
        <v>198</v>
      </c>
      <c r="AD202" s="46">
        <f>STDEV(AD4:AD39)</f>
        <v>115.6110866</v>
      </c>
      <c r="AF202" s="39"/>
      <c r="AG202" s="45" t="s">
        <v>198</v>
      </c>
      <c r="AH202" s="46">
        <f>STDEV(AH4:AH50)</f>
        <v>197.2523682</v>
      </c>
      <c r="AJ202" s="39"/>
    </row>
    <row r="203">
      <c r="A203" s="47" t="s">
        <v>199</v>
      </c>
      <c r="B203" s="46">
        <f>MEDIAN(B4:B39)</f>
        <v>171</v>
      </c>
      <c r="D203" s="39"/>
      <c r="E203" s="47" t="s">
        <v>199</v>
      </c>
      <c r="F203" s="46">
        <f>MEDIAN(F4:F39)</f>
        <v>168</v>
      </c>
      <c r="H203" s="39"/>
      <c r="I203" s="47" t="s">
        <v>199</v>
      </c>
      <c r="J203" s="46">
        <f>MEDIAN(J4:J39)</f>
        <v>157</v>
      </c>
      <c r="L203" s="39"/>
      <c r="M203" s="47" t="s">
        <v>199</v>
      </c>
      <c r="N203" s="46">
        <f>MEDIAN(N4:N39)</f>
        <v>162</v>
      </c>
      <c r="P203" s="39"/>
      <c r="Q203" s="47" t="s">
        <v>199</v>
      </c>
      <c r="R203" s="46">
        <f>MEDIAN(R4:R39)</f>
        <v>196</v>
      </c>
      <c r="T203" s="39"/>
      <c r="U203" s="47" t="s">
        <v>199</v>
      </c>
      <c r="V203" s="46">
        <f>MEDIAN(V4:V39)</f>
        <v>138</v>
      </c>
      <c r="X203" s="39"/>
      <c r="Y203" s="47" t="s">
        <v>199</v>
      </c>
      <c r="Z203" s="46">
        <f>MEDIAN(Z4:Z39)</f>
        <v>159</v>
      </c>
      <c r="AB203" s="39"/>
      <c r="AC203" s="47" t="s">
        <v>199</v>
      </c>
      <c r="AD203" s="46">
        <f>MEDIAN(AD4:AD39)</f>
        <v>133</v>
      </c>
      <c r="AF203" s="39"/>
      <c r="AG203" s="47" t="s">
        <v>199</v>
      </c>
      <c r="AH203" s="46">
        <f>MEDIAN(AH4:AH50)</f>
        <v>153</v>
      </c>
      <c r="AJ203" s="39"/>
    </row>
    <row r="204">
      <c r="A204" s="47" t="s">
        <v>200</v>
      </c>
      <c r="B204" s="46">
        <f>min(B4:B39)</f>
        <v>36</v>
      </c>
      <c r="D204" s="39"/>
      <c r="E204" s="47" t="s">
        <v>200</v>
      </c>
      <c r="F204" s="46">
        <f>min(F4:F39)</f>
        <v>37</v>
      </c>
      <c r="H204" s="39"/>
      <c r="I204" s="47" t="s">
        <v>200</v>
      </c>
      <c r="J204" s="46">
        <f>min(J4:J39)</f>
        <v>53</v>
      </c>
      <c r="L204" s="39"/>
      <c r="M204" s="47" t="s">
        <v>200</v>
      </c>
      <c r="N204" s="46">
        <f>min(N4:N39)</f>
        <v>41</v>
      </c>
      <c r="P204" s="39"/>
      <c r="Q204" s="47" t="s">
        <v>200</v>
      </c>
      <c r="R204" s="46">
        <f>min(R4:R39)</f>
        <v>46</v>
      </c>
      <c r="T204" s="39"/>
      <c r="U204" s="47" t="s">
        <v>200</v>
      </c>
      <c r="V204" s="46">
        <f>min(V4:V39)</f>
        <v>54</v>
      </c>
      <c r="X204" s="39"/>
      <c r="Y204" s="47" t="s">
        <v>200</v>
      </c>
      <c r="Z204" s="46">
        <f>min(Z4:Z39)</f>
        <v>34</v>
      </c>
      <c r="AB204" s="39"/>
      <c r="AC204" s="47" t="s">
        <v>200</v>
      </c>
      <c r="AD204" s="46">
        <f>min(AD4:AD39)</f>
        <v>38</v>
      </c>
      <c r="AF204" s="39"/>
      <c r="AG204" s="47" t="s">
        <v>200</v>
      </c>
      <c r="AH204" s="46">
        <f>min(AH4:AH50)</f>
        <v>35</v>
      </c>
      <c r="AJ204" s="39"/>
    </row>
    <row r="205">
      <c r="A205" s="47" t="s">
        <v>201</v>
      </c>
      <c r="B205" s="46">
        <f>max(B4:B39)</f>
        <v>634</v>
      </c>
      <c r="D205" s="39"/>
      <c r="E205" s="47" t="s">
        <v>201</v>
      </c>
      <c r="F205" s="46">
        <f>max(F4:F39)</f>
        <v>1026</v>
      </c>
      <c r="H205" s="39"/>
      <c r="I205" s="47" t="s">
        <v>201</v>
      </c>
      <c r="J205" s="46">
        <f>max(J4:J39)</f>
        <v>580</v>
      </c>
      <c r="L205" s="39"/>
      <c r="M205" s="47" t="s">
        <v>201</v>
      </c>
      <c r="N205" s="46">
        <f>max(N4:N39)</f>
        <v>258</v>
      </c>
      <c r="P205" s="39"/>
      <c r="Q205" s="47" t="s">
        <v>201</v>
      </c>
      <c r="R205" s="46">
        <f>max(R4:R39)</f>
        <v>643</v>
      </c>
      <c r="T205" s="39"/>
      <c r="U205" s="47" t="s">
        <v>201</v>
      </c>
      <c r="V205" s="46">
        <f>max(V4:V39)</f>
        <v>673</v>
      </c>
      <c r="X205" s="39"/>
      <c r="Y205" s="47" t="s">
        <v>201</v>
      </c>
      <c r="Z205" s="46">
        <f>max(Z4:Z39)</f>
        <v>532</v>
      </c>
      <c r="AB205" s="39"/>
      <c r="AC205" s="47" t="s">
        <v>201</v>
      </c>
      <c r="AD205" s="46">
        <f>max(AD4:AD39)</f>
        <v>563</v>
      </c>
      <c r="AF205" s="39"/>
      <c r="AG205" s="47" t="s">
        <v>201</v>
      </c>
      <c r="AH205" s="46">
        <f>max(AH4:AH50)</f>
        <v>1240</v>
      </c>
      <c r="AJ205" s="39"/>
    </row>
    <row r="206">
      <c r="A206" s="47" t="s">
        <v>202</v>
      </c>
      <c r="B206" s="46">
        <f>sum(B4:B39)/1000</f>
        <v>5.802</v>
      </c>
      <c r="D206" s="39"/>
      <c r="E206" s="47" t="s">
        <v>202</v>
      </c>
      <c r="F206" s="46">
        <f>sum(F4:F39)/1000</f>
        <v>6.299</v>
      </c>
      <c r="H206" s="39"/>
      <c r="I206" s="47" t="s">
        <v>202</v>
      </c>
      <c r="J206" s="46">
        <f>sum(J4:J39)/1000</f>
        <v>3.004</v>
      </c>
      <c r="L206" s="39"/>
      <c r="M206" s="47" t="s">
        <v>202</v>
      </c>
      <c r="N206" s="46">
        <f>sum(N4:N39)/1000</f>
        <v>2.722</v>
      </c>
      <c r="P206" s="39"/>
      <c r="Q206" s="47" t="s">
        <v>202</v>
      </c>
      <c r="R206" s="46">
        <f>sum(R4:R39)/1000</f>
        <v>4.138</v>
      </c>
      <c r="T206" s="39"/>
      <c r="U206" s="47" t="s">
        <v>202</v>
      </c>
      <c r="V206" s="46">
        <f>sum(V4:V39)/1000</f>
        <v>2.891</v>
      </c>
      <c r="X206" s="39"/>
      <c r="Y206" s="47" t="s">
        <v>202</v>
      </c>
      <c r="Z206" s="46">
        <f>sum(Z4:Z39)/1000</f>
        <v>6.055</v>
      </c>
      <c r="AB206" s="39"/>
      <c r="AC206" s="47" t="s">
        <v>202</v>
      </c>
      <c r="AD206" s="46">
        <f>sum(AD4:AD39)/1000</f>
        <v>4.161</v>
      </c>
      <c r="AF206" s="39"/>
      <c r="AG206" s="47" t="s">
        <v>202</v>
      </c>
      <c r="AH206" s="46">
        <f>sum(AH4:AH50)/1000</f>
        <v>9.276</v>
      </c>
      <c r="AJ206" s="39"/>
    </row>
    <row r="207">
      <c r="A207" s="47" t="s">
        <v>203</v>
      </c>
      <c r="B207" s="46">
        <f>COUNTA(B4:B39)+1</f>
        <v>30</v>
      </c>
      <c r="D207" s="39"/>
      <c r="E207" s="47" t="s">
        <v>203</v>
      </c>
      <c r="F207" s="46">
        <f>COUNTA(F4:F39)+1</f>
        <v>30</v>
      </c>
      <c r="H207" s="39"/>
      <c r="I207" s="47" t="s">
        <v>203</v>
      </c>
      <c r="J207" s="46">
        <f>COUNTA(J4:J39)+1</f>
        <v>18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COUNTA(Z4:Z39)+1</f>
        <v>36</v>
      </c>
      <c r="AB207" s="39"/>
      <c r="AC207" s="47" t="s">
        <v>203</v>
      </c>
      <c r="AD207" s="46">
        <f>COUNTA(AD4:AD39)+1</f>
        <v>26</v>
      </c>
      <c r="AF207" s="39"/>
      <c r="AG207" s="47" t="s">
        <v>203</v>
      </c>
      <c r="AH207" s="46">
        <f>COUNTA(AH4:AH50)+1</f>
        <v>48</v>
      </c>
      <c r="AJ207" s="39"/>
    </row>
    <row r="208">
      <c r="A208" s="47" t="s">
        <v>204</v>
      </c>
      <c r="B208" s="49">
        <f>B210+B209+B211+B212</f>
        <v>30</v>
      </c>
      <c r="D208" s="39"/>
      <c r="E208" s="47" t="s">
        <v>204</v>
      </c>
      <c r="F208" s="49">
        <f>F210+F209+F211+F212</f>
        <v>30</v>
      </c>
      <c r="H208" s="39"/>
      <c r="I208" s="47" t="s">
        <v>204</v>
      </c>
      <c r="J208" s="49">
        <f>J210+J209+J211+J212</f>
        <v>18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36</v>
      </c>
      <c r="AB208" s="39"/>
      <c r="AC208" s="47" t="s">
        <v>204</v>
      </c>
      <c r="AD208" s="49">
        <f>AD210+AD209+AD211+AD212</f>
        <v>26</v>
      </c>
      <c r="AF208" s="39"/>
      <c r="AG208" s="47" t="s">
        <v>204</v>
      </c>
      <c r="AH208" s="49">
        <f>AH210+AH209+AH211+AH212</f>
        <v>48</v>
      </c>
      <c r="AJ208" s="39"/>
    </row>
    <row r="209">
      <c r="A209" s="47" t="s">
        <v>205</v>
      </c>
      <c r="B209" s="50">
        <f>(B207-18)/2</f>
        <v>6</v>
      </c>
      <c r="C209" s="42"/>
      <c r="D209" s="42"/>
      <c r="E209" s="47" t="s">
        <v>205</v>
      </c>
      <c r="F209" s="50">
        <f>(F207-18)/2</f>
        <v>6</v>
      </c>
      <c r="G209" s="42"/>
      <c r="H209" s="42"/>
      <c r="I209" s="47" t="s">
        <v>205</v>
      </c>
      <c r="J209" s="50">
        <f>(J207-18)/2</f>
        <v>0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9</v>
      </c>
      <c r="AA209" s="42"/>
      <c r="AB209" s="42"/>
      <c r="AC209" s="47" t="s">
        <v>205</v>
      </c>
      <c r="AD209" s="50">
        <f>(AD207-18)/2</f>
        <v>4</v>
      </c>
      <c r="AE209" s="42"/>
      <c r="AF209" s="42"/>
      <c r="AG209" s="47" t="s">
        <v>205</v>
      </c>
      <c r="AH209" s="50">
        <f>(AH207-18)/2</f>
        <v>15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6</v>
      </c>
      <c r="E211" s="43" t="s">
        <v>207</v>
      </c>
      <c r="F211" s="53">
        <f>F209</f>
        <v>6</v>
      </c>
      <c r="I211" s="43" t="s">
        <v>207</v>
      </c>
      <c r="J211" s="53">
        <f>J209</f>
        <v>0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9</v>
      </c>
      <c r="AC211" s="43" t="s">
        <v>207</v>
      </c>
      <c r="AD211" s="53">
        <f>AD209</f>
        <v>4</v>
      </c>
      <c r="AG211" s="43" t="s">
        <v>207</v>
      </c>
      <c r="AH211" s="53">
        <f>AH209</f>
        <v>15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30</v>
      </c>
      <c r="E214" s="43" t="s">
        <v>210</v>
      </c>
      <c r="F214" s="53">
        <f>F208+F213</f>
        <v>30</v>
      </c>
      <c r="I214" s="43" t="s">
        <v>210</v>
      </c>
      <c r="J214" s="53">
        <f>J208+J213</f>
        <v>18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36</v>
      </c>
      <c r="AC214" s="43" t="s">
        <v>210</v>
      </c>
      <c r="AD214" s="53">
        <f>AD208+AD213</f>
        <v>26</v>
      </c>
      <c r="AG214" s="43" t="s">
        <v>210</v>
      </c>
      <c r="AH214" s="53">
        <f>AH208+AH213</f>
        <v>48</v>
      </c>
    </row>
    <row r="215">
      <c r="A215" s="43" t="s">
        <v>211</v>
      </c>
      <c r="B215" s="53">
        <f>B207-B209</f>
        <v>24</v>
      </c>
      <c r="E215" s="43" t="s">
        <v>211</v>
      </c>
      <c r="F215" s="53">
        <f>F207-F209</f>
        <v>24</v>
      </c>
      <c r="I215" s="43" t="s">
        <v>211</v>
      </c>
      <c r="J215" s="53">
        <f>J207-J209</f>
        <v>18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27</v>
      </c>
      <c r="AC215" s="43" t="s">
        <v>211</v>
      </c>
      <c r="AD215" s="53">
        <f>AD207-AD209</f>
        <v>22</v>
      </c>
      <c r="AG215" s="43" t="s">
        <v>211</v>
      </c>
      <c r="AH215" s="53">
        <f>AH207-AH209</f>
        <v>33</v>
      </c>
    </row>
    <row r="216">
      <c r="A216" s="54" t="s">
        <v>212</v>
      </c>
      <c r="B216" s="53">
        <f>((ABS(B215)-1)/B206)*1/5</f>
        <v>0.7928300586</v>
      </c>
      <c r="E216" s="54" t="s">
        <v>212</v>
      </c>
      <c r="F216" s="53">
        <f>((ABS(F215)-1)/F206)*1/5</f>
        <v>0.7302746468</v>
      </c>
      <c r="I216" s="54" t="s">
        <v>212</v>
      </c>
      <c r="J216" s="53">
        <f>((ABS(J215)-1)/J206)*1/5</f>
        <v>1.131824234</v>
      </c>
      <c r="M216" s="54" t="s">
        <v>212</v>
      </c>
      <c r="N216" s="53">
        <f>((ABS(N215)-1)/N206)*1/5</f>
        <v>1.249081558</v>
      </c>
      <c r="Q216" s="54" t="s">
        <v>212</v>
      </c>
      <c r="R216" s="53">
        <f>((ABS(R215)-1)/R206)*1/5</f>
        <v>0.8216529725</v>
      </c>
      <c r="U216" s="54" t="s">
        <v>212</v>
      </c>
      <c r="V216" s="53">
        <f>((ABS(V215)-1)/V206)*1/5</f>
        <v>1.176063646</v>
      </c>
      <c r="Y216" s="54" t="s">
        <v>212</v>
      </c>
      <c r="Z216" s="53">
        <f>((ABS(Z215)-1)/Z206)*1/5</f>
        <v>0.8587943848</v>
      </c>
      <c r="AC216" s="54" t="s">
        <v>212</v>
      </c>
      <c r="AD216" s="53">
        <f>((ABS(AD215)-1)/AD206)*1/5</f>
        <v>1.009372747</v>
      </c>
      <c r="AG216" s="54" t="s">
        <v>212</v>
      </c>
      <c r="AH216" s="53">
        <f>((ABS(AH215)-1)/AH206)*1/5</f>
        <v>0.6899525658</v>
      </c>
    </row>
    <row r="217">
      <c r="A217" s="54" t="s">
        <v>213</v>
      </c>
      <c r="B217" s="53">
        <f>((ABS(B215)-1)/B206)*1/5*60</f>
        <v>47.56980352</v>
      </c>
      <c r="E217" s="54" t="s">
        <v>213</v>
      </c>
      <c r="F217" s="53">
        <f>((ABS(F215)-1)/F206)*1/5*60</f>
        <v>43.81647881</v>
      </c>
      <c r="I217" s="54" t="s">
        <v>213</v>
      </c>
      <c r="J217" s="53">
        <f>((ABS(J215)-1)/J206)*1/5*60</f>
        <v>67.90945406</v>
      </c>
      <c r="M217" s="54" t="s">
        <v>213</v>
      </c>
      <c r="N217" s="53">
        <f>((ABS(N215)-1)/N206)*1/5*60</f>
        <v>74.94489346</v>
      </c>
      <c r="Q217" s="54" t="s">
        <v>213</v>
      </c>
      <c r="R217" s="53">
        <f>((ABS(R215)-1)/R206)*1/5*60</f>
        <v>49.29917835</v>
      </c>
      <c r="U217" s="54" t="s">
        <v>213</v>
      </c>
      <c r="V217" s="53">
        <f>((ABS(V215)-1)/V206)*1/5*60</f>
        <v>70.56381875</v>
      </c>
      <c r="Y217" s="54" t="s">
        <v>213</v>
      </c>
      <c r="Z217" s="53">
        <f>((ABS(Z215)-1)/Z206)*1/5*60</f>
        <v>51.52766309</v>
      </c>
      <c r="AC217" s="54" t="s">
        <v>213</v>
      </c>
      <c r="AD217" s="53">
        <f>((ABS(AD215)-1)/AD206)*1/5*60</f>
        <v>60.56236482</v>
      </c>
      <c r="AG217" s="54" t="s">
        <v>213</v>
      </c>
      <c r="AH217" s="53">
        <f>((ABS(AH215)-1)/AH206)*1/5*60</f>
        <v>41.39715395</v>
      </c>
    </row>
    <row r="218">
      <c r="A218" s="54" t="s">
        <v>214</v>
      </c>
      <c r="B218" s="53">
        <f>B216*(1-B227)</f>
        <v>0.7928300586</v>
      </c>
      <c r="E218" s="54" t="s">
        <v>214</v>
      </c>
      <c r="F218" s="53">
        <f>F216*(1-F227)</f>
        <v>0.7302746468</v>
      </c>
      <c r="I218" s="54" t="s">
        <v>214</v>
      </c>
      <c r="J218" s="53">
        <f>J216*(1-J227)</f>
        <v>1.131824234</v>
      </c>
      <c r="M218" s="54" t="s">
        <v>214</v>
      </c>
      <c r="N218" s="53">
        <f>N216*(1-N227)</f>
        <v>1.249081558</v>
      </c>
      <c r="Q218" s="54" t="s">
        <v>214</v>
      </c>
      <c r="R218" s="53">
        <f>R216*(1-R227)</f>
        <v>0.8216529725</v>
      </c>
      <c r="U218" s="54" t="s">
        <v>214</v>
      </c>
      <c r="V218" s="53">
        <f>V216*(1-V227)</f>
        <v>1.176063646</v>
      </c>
      <c r="Y218" s="54" t="s">
        <v>214</v>
      </c>
      <c r="Z218" s="53">
        <f>Z216*(1-Z227)</f>
        <v>0.8587943848</v>
      </c>
      <c r="AC218" s="54" t="s">
        <v>214</v>
      </c>
      <c r="AD218" s="53">
        <f>AD216*(1-AD227)</f>
        <v>1.009372747</v>
      </c>
      <c r="AG218" s="54" t="s">
        <v>214</v>
      </c>
      <c r="AH218" s="53">
        <f>AH216*(1-AH227)</f>
        <v>0.6899525658</v>
      </c>
    </row>
    <row r="219">
      <c r="A219" s="54" t="s">
        <v>215</v>
      </c>
      <c r="B219" s="53">
        <f>B217*(1-B227)</f>
        <v>47.56980352</v>
      </c>
      <c r="E219" s="54" t="s">
        <v>215</v>
      </c>
      <c r="F219" s="53">
        <f>F217*(1-F227)</f>
        <v>43.81647881</v>
      </c>
      <c r="I219" s="54" t="s">
        <v>215</v>
      </c>
      <c r="J219" s="53">
        <f>J217*(1-J227)</f>
        <v>67.90945406</v>
      </c>
      <c r="M219" s="54" t="s">
        <v>215</v>
      </c>
      <c r="N219" s="53">
        <f>N217*(1-N227)</f>
        <v>74.94489346</v>
      </c>
      <c r="Q219" s="54" t="s">
        <v>215</v>
      </c>
      <c r="R219" s="53">
        <f>R217*(1-R227)</f>
        <v>49.29917835</v>
      </c>
      <c r="U219" s="54" t="s">
        <v>215</v>
      </c>
      <c r="V219" s="53">
        <f>V217*(1-V227)</f>
        <v>70.56381875</v>
      </c>
      <c r="Y219" s="54" t="s">
        <v>215</v>
      </c>
      <c r="Z219" s="53">
        <f>Z217*(1-Z227)</f>
        <v>51.52766309</v>
      </c>
      <c r="AC219" s="54" t="s">
        <v>215</v>
      </c>
      <c r="AD219" s="53">
        <f>AD217*(1-AD227)</f>
        <v>60.56236482</v>
      </c>
      <c r="AG219" s="54" t="s">
        <v>215</v>
      </c>
      <c r="AH219" s="53">
        <f>AH217*(1-AH227)</f>
        <v>41.39715395</v>
      </c>
    </row>
    <row r="220">
      <c r="A220" s="54" t="s">
        <v>216</v>
      </c>
      <c r="B220" s="53">
        <f>(ABS(B215)-1)/B206</f>
        <v>3.964150293</v>
      </c>
      <c r="E220" s="54" t="s">
        <v>216</v>
      </c>
      <c r="F220" s="53">
        <f>(ABS(F215)-1)/F206</f>
        <v>3.651373234</v>
      </c>
      <c r="I220" s="54" t="s">
        <v>216</v>
      </c>
      <c r="J220" s="53">
        <f>(ABS(J215)-1)/J206</f>
        <v>5.659121172</v>
      </c>
      <c r="M220" s="54" t="s">
        <v>216</v>
      </c>
      <c r="N220" s="53">
        <f>(ABS(N215)-1)/N206</f>
        <v>6.245407788</v>
      </c>
      <c r="Q220" s="54" t="s">
        <v>216</v>
      </c>
      <c r="R220" s="53">
        <f>(ABS(R215)-1)/R206</f>
        <v>4.108264862</v>
      </c>
      <c r="U220" s="54" t="s">
        <v>216</v>
      </c>
      <c r="V220" s="53">
        <f>(ABS(V215)-1)/V206</f>
        <v>5.880318229</v>
      </c>
      <c r="Y220" s="54" t="s">
        <v>216</v>
      </c>
      <c r="Z220" s="53">
        <f>(ABS(Z215)-1)/Z206</f>
        <v>4.293971924</v>
      </c>
      <c r="AC220" s="54" t="s">
        <v>216</v>
      </c>
      <c r="AD220" s="53">
        <f>(ABS(AD215)-1)/AD206</f>
        <v>5.046863735</v>
      </c>
      <c r="AG220" s="54" t="s">
        <v>216</v>
      </c>
      <c r="AH220" s="53">
        <f>(ABS(AH215)-1)/AH206</f>
        <v>3.449762829</v>
      </c>
    </row>
    <row r="221">
      <c r="A221" s="54" t="s">
        <v>217</v>
      </c>
      <c r="B221" s="53">
        <f>(ABS(B208)-1)/B206</f>
        <v>4.998276456</v>
      </c>
      <c r="E221" s="54" t="s">
        <v>217</v>
      </c>
      <c r="F221" s="53">
        <f>(ABS(F208)-1)/F206</f>
        <v>4.603905382</v>
      </c>
      <c r="I221" s="54" t="s">
        <v>217</v>
      </c>
      <c r="J221" s="53">
        <f>(ABS(J208)-1)/J206</f>
        <v>5.659121172</v>
      </c>
      <c r="M221" s="54" t="s">
        <v>217</v>
      </c>
      <c r="N221" s="53">
        <f>(ABS(N208)-1)/N206</f>
        <v>6.245407788</v>
      </c>
      <c r="Q221" s="54" t="s">
        <v>217</v>
      </c>
      <c r="R221" s="53">
        <f>(ABS(R208)-1)/R206</f>
        <v>4.108264862</v>
      </c>
      <c r="U221" s="54" t="s">
        <v>217</v>
      </c>
      <c r="V221" s="53">
        <f>(ABS(V208)-1)/V206</f>
        <v>5.880318229</v>
      </c>
      <c r="Y221" s="54" t="s">
        <v>217</v>
      </c>
      <c r="Z221" s="53">
        <f>(ABS(Z208)-1)/Z206</f>
        <v>5.780346821</v>
      </c>
      <c r="AC221" s="54" t="s">
        <v>217</v>
      </c>
      <c r="AD221" s="53">
        <f>(ABS(AD208)-1)/AD206</f>
        <v>6.008171113</v>
      </c>
      <c r="AG221" s="54" t="s">
        <v>217</v>
      </c>
      <c r="AH221" s="53">
        <f>(ABS(AH208)-1)/AH206</f>
        <v>5.066839155</v>
      </c>
    </row>
    <row r="222">
      <c r="A222" s="6" t="s">
        <v>218</v>
      </c>
      <c r="B222" s="53">
        <f>(ABS(B214)-1)/B206</f>
        <v>4.998276456</v>
      </c>
      <c r="E222" s="6" t="s">
        <v>218</v>
      </c>
      <c r="F222" s="53">
        <f>(ABS(F214)-1)/F206</f>
        <v>4.603905382</v>
      </c>
      <c r="I222" s="6" t="s">
        <v>218</v>
      </c>
      <c r="J222" s="53">
        <f>(ABS(J214)-1)/J206</f>
        <v>5.659121172</v>
      </c>
      <c r="M222" s="6" t="s">
        <v>218</v>
      </c>
      <c r="N222" s="53">
        <f>(ABS(N214)-1)/N206</f>
        <v>6.245407788</v>
      </c>
      <c r="Q222" s="6" t="s">
        <v>218</v>
      </c>
      <c r="R222" s="53">
        <f>(ABS(R214)-1)/R206</f>
        <v>4.108264862</v>
      </c>
      <c r="U222" s="6" t="s">
        <v>218</v>
      </c>
      <c r="V222" s="53">
        <f>(ABS(V214)-1)/V206</f>
        <v>5.880318229</v>
      </c>
      <c r="Y222" s="6" t="s">
        <v>218</v>
      </c>
      <c r="Z222" s="53">
        <f>(ABS(Z214)-1)/Z206</f>
        <v>5.780346821</v>
      </c>
      <c r="AC222" s="6" t="s">
        <v>218</v>
      </c>
      <c r="AD222" s="53">
        <f>(ABS(AD214)-1)/AD206</f>
        <v>6.008171113</v>
      </c>
      <c r="AG222" s="6" t="s">
        <v>218</v>
      </c>
      <c r="AH222" s="53">
        <f>(ABS(AH214)-1)/AH206</f>
        <v>5.066839155</v>
      </c>
    </row>
    <row r="223">
      <c r="A223" s="6" t="s">
        <v>219</v>
      </c>
      <c r="B223" s="53">
        <f>ABS(B208)/ABS(B215)</f>
        <v>1.25</v>
      </c>
      <c r="E223" s="6" t="s">
        <v>219</v>
      </c>
      <c r="F223" s="53">
        <f>ABS(F208)/ABS(F215)</f>
        <v>1.25</v>
      </c>
      <c r="I223" s="6" t="s">
        <v>219</v>
      </c>
      <c r="J223" s="53">
        <f>ABS(J208)/ABS(J215)</f>
        <v>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1.333333333</v>
      </c>
      <c r="AC223" s="6" t="s">
        <v>219</v>
      </c>
      <c r="AD223" s="53">
        <f>ABS(AD208)/ABS(AD215)</f>
        <v>1.181818182</v>
      </c>
      <c r="AG223" s="6" t="s">
        <v>219</v>
      </c>
      <c r="AH223" s="53">
        <f>ABS(AH208)/ABS(AH215)</f>
        <v>1.454545455</v>
      </c>
    </row>
    <row r="224">
      <c r="A224" s="6" t="s">
        <v>220</v>
      </c>
      <c r="B224" s="53">
        <f>ABS(B214)/ABS(B215)</f>
        <v>1.25</v>
      </c>
      <c r="E224" s="6" t="s">
        <v>220</v>
      </c>
      <c r="F224" s="53">
        <f>ABS(F214)/ABS(F215)</f>
        <v>1.25</v>
      </c>
      <c r="I224" s="6" t="s">
        <v>220</v>
      </c>
      <c r="J224" s="53">
        <f>ABS(J214)/ABS(J215)</f>
        <v>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1.333333333</v>
      </c>
      <c r="AC224" s="6" t="s">
        <v>220</v>
      </c>
      <c r="AD224" s="53">
        <f>ABS(AD214)/ABS(AD215)</f>
        <v>1.181818182</v>
      </c>
      <c r="AG224" s="6" t="s">
        <v>220</v>
      </c>
      <c r="AH224" s="53">
        <f>ABS(AH214)/ABS(AH215)</f>
        <v>1.454545455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0.25</v>
      </c>
      <c r="E226" s="54" t="s">
        <v>222</v>
      </c>
      <c r="F226" s="53">
        <f>F211/(F210+F212+F211)</f>
        <v>0.25</v>
      </c>
      <c r="I226" s="54" t="s">
        <v>222</v>
      </c>
      <c r="J226" s="53">
        <f>J211/(J210+J212+J211)</f>
        <v>0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0.3333333333</v>
      </c>
      <c r="AC226" s="54" t="s">
        <v>222</v>
      </c>
      <c r="AD226" s="53">
        <f>AD211/(AD210+AD212+AD211)</f>
        <v>0.1818181818</v>
      </c>
      <c r="AG226" s="54" t="s">
        <v>222</v>
      </c>
      <c r="AH226" s="53">
        <f>AH211/(AH210+AH212+AH211)</f>
        <v>0.4545454545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0.25</v>
      </c>
      <c r="D228" s="39"/>
      <c r="E228" s="54" t="s">
        <v>224</v>
      </c>
      <c r="F228" s="53">
        <f>(F211+F212)/(F210+F211+F212)</f>
        <v>0.25</v>
      </c>
      <c r="H228" s="39"/>
      <c r="I228" s="54" t="s">
        <v>224</v>
      </c>
      <c r="J228" s="53">
        <f>(J211+J212)/(J210+J211+J212)</f>
        <v>0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0.3333333333</v>
      </c>
      <c r="AB228" s="39"/>
      <c r="AC228" s="54" t="s">
        <v>224</v>
      </c>
      <c r="AD228" s="53">
        <f>(AD211+AD212)/(AD210+AD211+AD212)</f>
        <v>0.1818181818</v>
      </c>
      <c r="AF228" s="39"/>
      <c r="AG228" s="54" t="s">
        <v>224</v>
      </c>
      <c r="AH228" s="53">
        <f>(AH211+AH212)/(AH210+AH211+AH212)</f>
        <v>0.4545454545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>
        <f>ABS(F211)/ABS(F209)</f>
        <v>1</v>
      </c>
      <c r="H229" s="39"/>
      <c r="I229" s="54" t="s">
        <v>225</v>
      </c>
      <c r="J229" s="55" t="str">
        <f>ABS(J211)/ABS(J209)</f>
        <v>#DIV/0!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>
        <f>ABS(Z211)/ABS(Z209)</f>
        <v>1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>
        <f>ABS(AH211)/ABS(AH209)</f>
        <v>1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>
        <f>F211/(F211+F212)</f>
        <v>1</v>
      </c>
      <c r="H230" s="39"/>
      <c r="I230" s="54" t="s">
        <v>226</v>
      </c>
      <c r="J230" s="55" t="str">
        <f>J211/(J211+J212)</f>
        <v>#DIV/0!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>
        <f>Z211/(Z211+Z212)</f>
        <v>1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>
        <f>AH211/(AH211+AH212)</f>
        <v>1</v>
      </c>
      <c r="AJ230" s="39"/>
    </row>
    <row r="231">
      <c r="A231" s="54" t="s">
        <v>227</v>
      </c>
      <c r="B231" s="53">
        <f>B210/(B209+B210+B211+B212)</f>
        <v>0.6</v>
      </c>
      <c r="D231" s="39"/>
      <c r="E231" s="54" t="s">
        <v>227</v>
      </c>
      <c r="F231" s="53">
        <f>F210/(F209+F210+F211+F212)</f>
        <v>0.6</v>
      </c>
      <c r="H231" s="39"/>
      <c r="I231" s="54" t="s">
        <v>227</v>
      </c>
      <c r="J231" s="53">
        <f>J210/(J209+J210+J211+J212)</f>
        <v>1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0.5</v>
      </c>
      <c r="AB231" s="39"/>
      <c r="AC231" s="54" t="s">
        <v>227</v>
      </c>
      <c r="AD231" s="53">
        <f>AD210/(AD209+AD210+AD211+AD212)</f>
        <v>0.6923076923</v>
      </c>
      <c r="AF231" s="39"/>
      <c r="AG231" s="54" t="s">
        <v>227</v>
      </c>
      <c r="AH231" s="53">
        <f>AH210/(AH209+AH210+AH211+AH212)</f>
        <v>0.375</v>
      </c>
      <c r="AJ231" s="39"/>
    </row>
    <row r="232">
      <c r="A232" s="54" t="s">
        <v>228</v>
      </c>
      <c r="B232" s="53">
        <f>(B212+B211+B209)/(B210+B212+B211+B209)</f>
        <v>0.4</v>
      </c>
      <c r="D232" s="39"/>
      <c r="E232" s="54" t="s">
        <v>228</v>
      </c>
      <c r="F232" s="53">
        <f>(F212+F211+F209)/(F210+F212+F211+F209)</f>
        <v>0.4</v>
      </c>
      <c r="H232" s="39"/>
      <c r="I232" s="54" t="s">
        <v>228</v>
      </c>
      <c r="J232" s="53">
        <f>(J212+J211+J209)/(J210+J212+J211+J209)</f>
        <v>0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0.5</v>
      </c>
      <c r="AB232" s="39"/>
      <c r="AC232" s="54" t="s">
        <v>228</v>
      </c>
      <c r="AD232" s="53">
        <f>(AD212+AD211+AD209)/(AD210+AD212+AD211+AD209)</f>
        <v>0.3076923077</v>
      </c>
      <c r="AF232" s="39"/>
      <c r="AG232" s="54" t="s">
        <v>228</v>
      </c>
      <c r="AH232" s="53">
        <f>(AH212+AH211+AH209)/(AH210+AH212+AH211+AH209)</f>
        <v>0.625</v>
      </c>
      <c r="AJ232" s="39"/>
    </row>
    <row r="233">
      <c r="A233" s="54" t="s">
        <v>229</v>
      </c>
      <c r="B233" s="53">
        <f>(B211+B209)/B210</f>
        <v>0.6666666667</v>
      </c>
      <c r="D233" s="39"/>
      <c r="E233" s="54" t="s">
        <v>229</v>
      </c>
      <c r="F233" s="53">
        <f>(F211+F209)/F210</f>
        <v>0.6666666667</v>
      </c>
      <c r="H233" s="39"/>
      <c r="I233" s="54" t="s">
        <v>229</v>
      </c>
      <c r="J233" s="53">
        <f>(J211+J209)/J210</f>
        <v>0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1</v>
      </c>
      <c r="AB233" s="39"/>
      <c r="AC233" s="54" t="s">
        <v>229</v>
      </c>
      <c r="AD233" s="53">
        <f>(AD211+AD209)/AD210</f>
        <v>0.4444444444</v>
      </c>
      <c r="AF233" s="39"/>
      <c r="AG233" s="54" t="s">
        <v>229</v>
      </c>
      <c r="AH233" s="53">
        <f>(AH211+AH209)/AH210</f>
        <v>1.666666667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134.5714286</v>
      </c>
      <c r="D235" s="39"/>
      <c r="E235" s="43" t="s">
        <v>197</v>
      </c>
      <c r="F235" s="44">
        <f> AVERAGE(F41:F69)</f>
        <v>161.25</v>
      </c>
      <c r="H235" s="39"/>
      <c r="I235" s="43" t="s">
        <v>197</v>
      </c>
      <c r="J235" s="44">
        <f> AVERAGE(J41:J69)</f>
        <v>127.8888889</v>
      </c>
      <c r="L235" s="39"/>
      <c r="M235" s="43" t="s">
        <v>197</v>
      </c>
      <c r="N235" s="44">
        <f> AVERAGE(N41:N69)</f>
        <v>113.5555556</v>
      </c>
      <c r="P235" s="39"/>
      <c r="Q235" s="43" t="s">
        <v>197</v>
      </c>
      <c r="R235" s="44">
        <f> AVERAGE(R41:R69)</f>
        <v>178.0909091</v>
      </c>
      <c r="T235" s="39"/>
      <c r="U235" s="43" t="s">
        <v>197</v>
      </c>
      <c r="V235" s="44">
        <f> AVERAGE(V41:V69)</f>
        <v>119.6666667</v>
      </c>
      <c r="X235" s="39"/>
      <c r="Y235" s="43" t="s">
        <v>197</v>
      </c>
      <c r="Z235" s="44">
        <f> AVERAGE(Z41:Z69)</f>
        <v>1115.9</v>
      </c>
      <c r="AB235" s="39"/>
      <c r="AC235" s="43" t="s">
        <v>197</v>
      </c>
      <c r="AD235" s="44">
        <f> AVERAGE(AD41:AD69)</f>
        <v>118.2222222</v>
      </c>
      <c r="AF235" s="39"/>
      <c r="AG235" s="43" t="s">
        <v>197</v>
      </c>
      <c r="AH235" s="44">
        <f> AVERAGE(AH57:AH65)</f>
        <v>123.2222222</v>
      </c>
      <c r="AJ235" s="39"/>
    </row>
    <row r="236">
      <c r="A236" s="45" t="s">
        <v>198</v>
      </c>
      <c r="B236" s="46">
        <f>STDEV(B41:B69)</f>
        <v>72.21693509</v>
      </c>
      <c r="D236" s="39"/>
      <c r="E236" s="45" t="s">
        <v>198</v>
      </c>
      <c r="F236" s="46">
        <f>STDEV(F41:F69)</f>
        <v>112.3867684</v>
      </c>
      <c r="H236" s="39"/>
      <c r="I236" s="45" t="s">
        <v>198</v>
      </c>
      <c r="J236" s="46">
        <f>STDEV(J41:J69)</f>
        <v>58.97127361</v>
      </c>
      <c r="L236" s="39"/>
      <c r="M236" s="45" t="s">
        <v>198</v>
      </c>
      <c r="N236" s="46">
        <f>STDEV(N41:N69)</f>
        <v>59.31296467</v>
      </c>
      <c r="P236" s="39"/>
      <c r="Q236" s="45" t="s">
        <v>198</v>
      </c>
      <c r="R236" s="46">
        <f>STDEV(R41:R69)</f>
        <v>132.2160766</v>
      </c>
      <c r="T236" s="39"/>
      <c r="U236" s="45" t="s">
        <v>198</v>
      </c>
      <c r="V236" s="46">
        <f>STDEV(V41:V69)</f>
        <v>47.98437246</v>
      </c>
      <c r="X236" s="39"/>
      <c r="Y236" s="45" t="s">
        <v>198</v>
      </c>
      <c r="Z236" s="46">
        <f>STDEV(Z41:Z69)</f>
        <v>3130.872063</v>
      </c>
      <c r="AB236" s="39"/>
      <c r="AC236" s="45" t="s">
        <v>198</v>
      </c>
      <c r="AD236" s="46">
        <f>STDEV(AD41:AD69)</f>
        <v>44.53868481</v>
      </c>
      <c r="AF236" s="39"/>
      <c r="AG236" s="45" t="s">
        <v>198</v>
      </c>
      <c r="AH236" s="46">
        <f>STDEV(AH57:AH65)</f>
        <v>50.60577481</v>
      </c>
      <c r="AJ236" s="39"/>
    </row>
    <row r="237">
      <c r="A237" s="47" t="s">
        <v>199</v>
      </c>
      <c r="B237" s="46">
        <f>MEDIAN(B41:B69)</f>
        <v>117</v>
      </c>
      <c r="D237" s="39"/>
      <c r="E237" s="47" t="s">
        <v>199</v>
      </c>
      <c r="F237" s="46">
        <f>MEDIAN(F41:F69)</f>
        <v>125.5</v>
      </c>
      <c r="H237" s="39"/>
      <c r="I237" s="47" t="s">
        <v>199</v>
      </c>
      <c r="J237" s="46">
        <f>MEDIAN(J41:J69)</f>
        <v>117</v>
      </c>
      <c r="L237" s="39"/>
      <c r="M237" s="47" t="s">
        <v>199</v>
      </c>
      <c r="N237" s="46">
        <f>MEDIAN(N41:N69)</f>
        <v>116</v>
      </c>
      <c r="P237" s="39"/>
      <c r="Q237" s="47" t="s">
        <v>199</v>
      </c>
      <c r="R237" s="46">
        <f>MEDIAN(R41:R69)</f>
        <v>124</v>
      </c>
      <c r="T237" s="39"/>
      <c r="U237" s="47" t="s">
        <v>199</v>
      </c>
      <c r="V237" s="46">
        <f>MEDIAN(V41:V69)</f>
        <v>115</v>
      </c>
      <c r="X237" s="39"/>
      <c r="Y237" s="47" t="s">
        <v>199</v>
      </c>
      <c r="Z237" s="46">
        <f>MEDIAN(Z41:Z69)</f>
        <v>124</v>
      </c>
      <c r="AB237" s="39"/>
      <c r="AC237" s="47" t="s">
        <v>199</v>
      </c>
      <c r="AD237" s="46">
        <f>MEDIAN(AD41:AD69)</f>
        <v>118</v>
      </c>
      <c r="AF237" s="39"/>
      <c r="AG237" s="47" t="s">
        <v>199</v>
      </c>
      <c r="AH237" s="46">
        <f>MEDIAN(AH57:AH65)</f>
        <v>127</v>
      </c>
      <c r="AJ237" s="39"/>
    </row>
    <row r="238">
      <c r="A238" s="47" t="s">
        <v>200</v>
      </c>
      <c r="B238" s="46">
        <f>min(B41:B69)</f>
        <v>60</v>
      </c>
      <c r="D238" s="39"/>
      <c r="E238" s="47" t="s">
        <v>200</v>
      </c>
      <c r="F238" s="46">
        <f>min(F41:F69)</f>
        <v>83</v>
      </c>
      <c r="H238" s="39"/>
      <c r="I238" s="47" t="s">
        <v>200</v>
      </c>
      <c r="J238" s="46">
        <f>min(J41:J69)</f>
        <v>51</v>
      </c>
      <c r="L238" s="39"/>
      <c r="M238" s="47" t="s">
        <v>200</v>
      </c>
      <c r="N238" s="46">
        <f>min(N41:N69)</f>
        <v>30</v>
      </c>
      <c r="P238" s="39"/>
      <c r="Q238" s="47" t="s">
        <v>200</v>
      </c>
      <c r="R238" s="46">
        <f>min(R41:R69)</f>
        <v>48</v>
      </c>
      <c r="T238" s="39"/>
      <c r="U238" s="47" t="s">
        <v>200</v>
      </c>
      <c r="V238" s="46">
        <f>min(V41:V69)</f>
        <v>56</v>
      </c>
      <c r="X238" s="39"/>
      <c r="Y238" s="47" t="s">
        <v>200</v>
      </c>
      <c r="Z238" s="46">
        <f>min(Z41:Z69)</f>
        <v>51</v>
      </c>
      <c r="AB238" s="39"/>
      <c r="AC238" s="47" t="s">
        <v>200</v>
      </c>
      <c r="AD238" s="46">
        <f>min(AD41:AD69)</f>
        <v>55</v>
      </c>
      <c r="AF238" s="39"/>
      <c r="AG238" s="47" t="s">
        <v>200</v>
      </c>
      <c r="AH238" s="46">
        <f>min(AH57:AH65)</f>
        <v>37</v>
      </c>
      <c r="AJ238" s="39"/>
    </row>
    <row r="239">
      <c r="A239" s="47" t="s">
        <v>201</v>
      </c>
      <c r="B239" s="46">
        <f>max(B41:B69)</f>
        <v>269</v>
      </c>
      <c r="D239" s="39"/>
      <c r="E239" s="47" t="s">
        <v>201</v>
      </c>
      <c r="F239" s="46">
        <f>max(F41:F69)</f>
        <v>421</v>
      </c>
      <c r="H239" s="39"/>
      <c r="I239" s="47" t="s">
        <v>201</v>
      </c>
      <c r="J239" s="46">
        <f>max(J41:J69)</f>
        <v>220</v>
      </c>
      <c r="L239" s="39"/>
      <c r="M239" s="47" t="s">
        <v>201</v>
      </c>
      <c r="N239" s="46">
        <f>max(N41:N69)</f>
        <v>182</v>
      </c>
      <c r="P239" s="39"/>
      <c r="Q239" s="47" t="s">
        <v>201</v>
      </c>
      <c r="R239" s="46">
        <f>max(R41:R69)</f>
        <v>493</v>
      </c>
      <c r="T239" s="39"/>
      <c r="U239" s="47" t="s">
        <v>201</v>
      </c>
      <c r="V239" s="46">
        <f>max(V41:V69)</f>
        <v>201</v>
      </c>
      <c r="X239" s="39"/>
      <c r="Y239" s="47" t="s">
        <v>201</v>
      </c>
      <c r="Z239" s="46">
        <f>max(Z41:Z69)</f>
        <v>10025</v>
      </c>
      <c r="AB239" s="39"/>
      <c r="AC239" s="47" t="s">
        <v>201</v>
      </c>
      <c r="AD239" s="46">
        <f>max(AD41:AD69)</f>
        <v>187</v>
      </c>
      <c r="AF239" s="39"/>
      <c r="AG239" s="47" t="s">
        <v>201</v>
      </c>
      <c r="AH239" s="46">
        <f>max(AH57:AH65)</f>
        <v>201</v>
      </c>
      <c r="AJ239" s="39"/>
    </row>
    <row r="240">
      <c r="A240" s="47" t="s">
        <v>202</v>
      </c>
      <c r="B240" s="46">
        <f>sum(B41:B69)/1000</f>
        <v>0.942</v>
      </c>
      <c r="D240" s="39"/>
      <c r="E240" s="47" t="s">
        <v>202</v>
      </c>
      <c r="F240" s="46">
        <f>sum(F41:F69)/1000</f>
        <v>1.29</v>
      </c>
      <c r="H240" s="39"/>
      <c r="I240" s="47" t="s">
        <v>202</v>
      </c>
      <c r="J240" s="46">
        <f>sum(J41:J69)/1000</f>
        <v>1.151</v>
      </c>
      <c r="L240" s="39"/>
      <c r="M240" s="47" t="s">
        <v>202</v>
      </c>
      <c r="N240" s="46">
        <f>sum(N41:N69)/1000</f>
        <v>1.022</v>
      </c>
      <c r="P240" s="39"/>
      <c r="Q240" s="47" t="s">
        <v>202</v>
      </c>
      <c r="R240" s="46">
        <f>sum(R41:R69)/1000</f>
        <v>1.959</v>
      </c>
      <c r="T240" s="39"/>
      <c r="U240" s="47" t="s">
        <v>202</v>
      </c>
      <c r="V240" s="46">
        <f>sum(V41:V69)/1000</f>
        <v>1.077</v>
      </c>
      <c r="X240" s="39"/>
      <c r="Y240" s="47" t="s">
        <v>202</v>
      </c>
      <c r="Z240" s="46">
        <f>sum(Z41:Z69)/1000</f>
        <v>11.159</v>
      </c>
      <c r="AB240" s="39"/>
      <c r="AC240" s="47" t="s">
        <v>202</v>
      </c>
      <c r="AD240" s="46">
        <f>sum(AD41:AD69)/1000</f>
        <v>1.064</v>
      </c>
      <c r="AF240" s="39"/>
      <c r="AG240" s="47" t="s">
        <v>202</v>
      </c>
      <c r="AH240" s="46">
        <f>sum(AH57:AH65)/1000</f>
        <v>1.109</v>
      </c>
      <c r="AJ240" s="39"/>
    </row>
    <row r="241">
      <c r="A241" s="47" t="s">
        <v>203</v>
      </c>
      <c r="B241" s="109">
        <v>9.0</v>
      </c>
      <c r="D241" s="39"/>
      <c r="E241" s="47" t="s">
        <v>203</v>
      </c>
      <c r="F241" s="46">
        <f>COUNTA(F41:F69)+1</f>
        <v>9</v>
      </c>
      <c r="H241" s="39"/>
      <c r="I241" s="47" t="s">
        <v>203</v>
      </c>
      <c r="J241" s="46">
        <f>COUNTA(J41:J69)+1</f>
        <v>10</v>
      </c>
      <c r="L241" s="39"/>
      <c r="M241" s="47" t="s">
        <v>203</v>
      </c>
      <c r="N241" s="46">
        <f>COUNTA(N41:N69)+1</f>
        <v>10</v>
      </c>
      <c r="P241" s="39"/>
      <c r="Q241" s="47" t="s">
        <v>203</v>
      </c>
      <c r="R241" s="46">
        <f>COUNTA(R41:R69)+1</f>
        <v>12</v>
      </c>
      <c r="T241" s="39"/>
      <c r="U241" s="47" t="s">
        <v>203</v>
      </c>
      <c r="V241" s="46">
        <f>COUNTA(V41:V69)+1</f>
        <v>10</v>
      </c>
      <c r="X241" s="39"/>
      <c r="Y241" s="47" t="s">
        <v>203</v>
      </c>
      <c r="Z241" s="46">
        <f>COUNTA(Z54:Z62)+1</f>
        <v>10</v>
      </c>
      <c r="AB241" s="39"/>
      <c r="AC241" s="47" t="s">
        <v>203</v>
      </c>
      <c r="AD241" s="46">
        <f>COUNTA(AD41:AD69)+1</f>
        <v>10</v>
      </c>
      <c r="AF241" s="39"/>
      <c r="AG241" s="47" t="s">
        <v>203</v>
      </c>
      <c r="AH241" s="46">
        <f>COUNTA(AH57:AH65)+1</f>
        <v>10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11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9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(J241-10)/2</f>
        <v>0</v>
      </c>
      <c r="K243" s="42"/>
      <c r="L243" s="42"/>
      <c r="M243" s="47" t="s">
        <v>205</v>
      </c>
      <c r="N243" s="50">
        <f>(N241-10)/2</f>
        <v>0</v>
      </c>
      <c r="O243" s="74"/>
      <c r="P243" s="42"/>
      <c r="Q243" s="47" t="s">
        <v>205</v>
      </c>
      <c r="R243" s="50">
        <f>(R241-10)/2</f>
        <v>1</v>
      </c>
      <c r="S243" s="42"/>
      <c r="T243" s="42"/>
      <c r="U243" s="47" t="s">
        <v>205</v>
      </c>
      <c r="V243" s="50">
        <f>(V241-10)/2</f>
        <v>0</v>
      </c>
      <c r="W243" s="42"/>
      <c r="X243" s="42"/>
      <c r="Y243" s="47" t="s">
        <v>205</v>
      </c>
      <c r="Z243" s="50">
        <f>(Z241-10)/2</f>
        <v>0</v>
      </c>
      <c r="AA243" s="42"/>
      <c r="AB243" s="42"/>
      <c r="AC243" s="47" t="s">
        <v>205</v>
      </c>
      <c r="AD243" s="50">
        <f>(AD241-10)/2</f>
        <v>0</v>
      </c>
      <c r="AE243" s="42"/>
      <c r="AF243" s="42"/>
      <c r="AG243" s="47" t="s">
        <v>205</v>
      </c>
      <c r="AH243" s="50">
        <f>(AH241-10)/2</f>
        <v>0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1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0</v>
      </c>
      <c r="AG245" s="43" t="s">
        <v>207</v>
      </c>
      <c r="AH245" s="53">
        <f>AH243</f>
        <v>0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11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9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10</v>
      </c>
      <c r="M249" s="43" t="s">
        <v>211</v>
      </c>
      <c r="N249" s="53">
        <f>N241-N243</f>
        <v>10</v>
      </c>
      <c r="Q249" s="43" t="s">
        <v>211</v>
      </c>
      <c r="R249" s="53">
        <f>R241-R243</f>
        <v>11</v>
      </c>
      <c r="U249" s="43" t="s">
        <v>211</v>
      </c>
      <c r="V249" s="53">
        <f>V241-V243</f>
        <v>10</v>
      </c>
      <c r="Y249" s="43" t="s">
        <v>211</v>
      </c>
      <c r="Z249" s="53">
        <f>Z241-Z243</f>
        <v>10</v>
      </c>
      <c r="AC249" s="43" t="s">
        <v>211</v>
      </c>
      <c r="AD249" s="53">
        <f>AD241-AD243</f>
        <v>10</v>
      </c>
      <c r="AG249" s="43" t="s">
        <v>211</v>
      </c>
      <c r="AH249" s="53">
        <f>AH241-AH243</f>
        <v>10</v>
      </c>
    </row>
    <row r="250">
      <c r="A250" s="54" t="s">
        <v>212</v>
      </c>
      <c r="B250" s="53">
        <f>((ABS(B249)-1)/B240)*1/5</f>
        <v>1.6985138</v>
      </c>
      <c r="E250" s="54" t="s">
        <v>212</v>
      </c>
      <c r="F250" s="53">
        <f>((ABS(F249)-1)/F240)*1/5</f>
        <v>1.240310078</v>
      </c>
      <c r="I250" s="54" t="s">
        <v>212</v>
      </c>
      <c r="J250" s="53">
        <f>((ABS(J249)-1)/J240)*1/5</f>
        <v>1.563857515</v>
      </c>
      <c r="M250" s="54" t="s">
        <v>212</v>
      </c>
      <c r="N250" s="53">
        <f>((ABS(N249)-1)/N240)*1/5</f>
        <v>1.761252446</v>
      </c>
      <c r="Q250" s="54" t="s">
        <v>212</v>
      </c>
      <c r="R250" s="53">
        <f>((ABS(R249)-1)/R240)*1/5</f>
        <v>1.020929045</v>
      </c>
      <c r="U250" s="54" t="s">
        <v>212</v>
      </c>
      <c r="V250" s="53">
        <f>((ABS(V249)-1)/V240)*1/5</f>
        <v>1.671309192</v>
      </c>
      <c r="Y250" s="54" t="s">
        <v>212</v>
      </c>
      <c r="Z250" s="53">
        <f>((ABS(Z249)-1)/Z240)*1/5</f>
        <v>0.1613047764</v>
      </c>
      <c r="AC250" s="54" t="s">
        <v>212</v>
      </c>
      <c r="AD250" s="53">
        <f>((ABS(AD249)-1)/AD240)*1/5</f>
        <v>1.691729323</v>
      </c>
      <c r="AG250" s="54" t="s">
        <v>212</v>
      </c>
      <c r="AH250" s="53">
        <f>((ABS(AH249)-1)/AH240)*1/5</f>
        <v>1.623083859</v>
      </c>
    </row>
    <row r="251">
      <c r="A251" s="54" t="s">
        <v>213</v>
      </c>
      <c r="B251" s="53">
        <f>((ABS(B249)-1)/B240)*1/5*60</f>
        <v>101.910828</v>
      </c>
      <c r="E251" s="54" t="s">
        <v>213</v>
      </c>
      <c r="F251" s="53">
        <f>((ABS(F249)-1)/F240)*1/5*60</f>
        <v>74.41860465</v>
      </c>
      <c r="I251" s="54" t="s">
        <v>213</v>
      </c>
      <c r="J251" s="53">
        <f>((ABS(J249)-1)/J240)*1/5*60</f>
        <v>93.83145091</v>
      </c>
      <c r="M251" s="54" t="s">
        <v>213</v>
      </c>
      <c r="N251" s="53">
        <f>((ABS(N249)-1)/N240)*1/5*60</f>
        <v>105.6751468</v>
      </c>
      <c r="Q251" s="54" t="s">
        <v>213</v>
      </c>
      <c r="R251" s="53">
        <f>((ABS(R249)-1)/R240)*1/5*60</f>
        <v>61.25574273</v>
      </c>
      <c r="U251" s="54" t="s">
        <v>213</v>
      </c>
      <c r="V251" s="53">
        <f>((ABS(V249)-1)/V240)*1/5*60</f>
        <v>100.2785515</v>
      </c>
      <c r="Y251" s="54" t="s">
        <v>213</v>
      </c>
      <c r="Z251" s="53">
        <f>((ABS(Z249)-1)/Z240)*1/5*60</f>
        <v>9.678286585</v>
      </c>
      <c r="AC251" s="54" t="s">
        <v>213</v>
      </c>
      <c r="AD251" s="53">
        <f>((ABS(AD249)-1)/AD240)*1/5*60</f>
        <v>101.5037594</v>
      </c>
      <c r="AG251" s="54" t="s">
        <v>213</v>
      </c>
      <c r="AH251" s="53">
        <f>((ABS(AH249)-1)/AH240)*1/5*60</f>
        <v>97.38503156</v>
      </c>
    </row>
    <row r="252">
      <c r="A252" s="54" t="s">
        <v>214</v>
      </c>
      <c r="B252" s="53">
        <f>B250*(1-B261)</f>
        <v>1.6985138</v>
      </c>
      <c r="E252" s="54" t="s">
        <v>214</v>
      </c>
      <c r="F252" s="53">
        <f>F250*(1-F261)</f>
        <v>1.240310078</v>
      </c>
      <c r="I252" s="54" t="s">
        <v>214</v>
      </c>
      <c r="J252" s="53">
        <f>J250*(1-J261)</f>
        <v>1.563857515</v>
      </c>
      <c r="M252" s="54" t="s">
        <v>214</v>
      </c>
      <c r="N252" s="53">
        <f>N250*(1-N261)</f>
        <v>1.761252446</v>
      </c>
      <c r="Q252" s="54" t="s">
        <v>214</v>
      </c>
      <c r="R252" s="53">
        <f>R250*(1-R261)</f>
        <v>1.020929045</v>
      </c>
      <c r="U252" s="54" t="s">
        <v>214</v>
      </c>
      <c r="V252" s="53">
        <f>V250*(1-V261)</f>
        <v>1.671309192</v>
      </c>
      <c r="Y252" s="54" t="s">
        <v>214</v>
      </c>
      <c r="Z252" s="53">
        <f>Z250*(1-Z261)</f>
        <v>0.1613047764</v>
      </c>
      <c r="AC252" s="54" t="s">
        <v>214</v>
      </c>
      <c r="AD252" s="53">
        <f>AD250*(1-AD261)</f>
        <v>1.691729323</v>
      </c>
      <c r="AG252" s="54" t="s">
        <v>214</v>
      </c>
      <c r="AH252" s="53">
        <f>AH250*(1-AH261)</f>
        <v>1.623083859</v>
      </c>
    </row>
    <row r="253">
      <c r="A253" s="54" t="s">
        <v>215</v>
      </c>
      <c r="B253" s="53">
        <f>B251*(1-B261)</f>
        <v>101.910828</v>
      </c>
      <c r="D253" s="39"/>
      <c r="E253" s="54" t="s">
        <v>215</v>
      </c>
      <c r="F253" s="53">
        <f>F251*(1-F261)</f>
        <v>74.41860465</v>
      </c>
      <c r="H253" s="39"/>
      <c r="I253" s="54" t="s">
        <v>215</v>
      </c>
      <c r="J253" s="53">
        <f>J251*(1-J261)</f>
        <v>93.83145091</v>
      </c>
      <c r="L253" s="39"/>
      <c r="M253" s="54" t="s">
        <v>215</v>
      </c>
      <c r="N253" s="53">
        <f>N251*(1-N261)</f>
        <v>105.6751468</v>
      </c>
      <c r="P253" s="39"/>
      <c r="Q253" s="54" t="s">
        <v>215</v>
      </c>
      <c r="R253" s="53">
        <f>R251*(1-R261)</f>
        <v>61.25574273</v>
      </c>
      <c r="T253" s="39"/>
      <c r="U253" s="54" t="s">
        <v>215</v>
      </c>
      <c r="V253" s="53">
        <f>V251*(1-V261)</f>
        <v>100.2785515</v>
      </c>
      <c r="X253" s="39"/>
      <c r="Y253" s="54" t="s">
        <v>215</v>
      </c>
      <c r="Z253" s="53">
        <f>Z251*(1-Z261)</f>
        <v>9.678286585</v>
      </c>
      <c r="AB253" s="39"/>
      <c r="AC253" s="54" t="s">
        <v>215</v>
      </c>
      <c r="AD253" s="53">
        <f>AD251*(1-AD261)</f>
        <v>101.5037594</v>
      </c>
      <c r="AF253" s="39"/>
      <c r="AG253" s="54" t="s">
        <v>215</v>
      </c>
      <c r="AH253" s="53">
        <f>AH251*(1-AH261)</f>
        <v>97.38503156</v>
      </c>
      <c r="AJ253" s="39"/>
    </row>
    <row r="254">
      <c r="A254" s="54" t="s">
        <v>216</v>
      </c>
      <c r="B254" s="53">
        <f>(ABS(B249)-1)/B240</f>
        <v>8.492569002</v>
      </c>
      <c r="D254" s="39"/>
      <c r="E254" s="54" t="s">
        <v>216</v>
      </c>
      <c r="F254" s="53">
        <f>(ABS(F249)-1)/F240</f>
        <v>6.201550388</v>
      </c>
      <c r="H254" s="39"/>
      <c r="I254" s="54" t="s">
        <v>216</v>
      </c>
      <c r="J254" s="53">
        <f>(ABS(J249)-1)/J240</f>
        <v>7.819287576</v>
      </c>
      <c r="L254" s="39"/>
      <c r="M254" s="54" t="s">
        <v>216</v>
      </c>
      <c r="N254" s="53">
        <f>(ABS(N249)-1)/N240</f>
        <v>8.806262231</v>
      </c>
      <c r="P254" s="39"/>
      <c r="Q254" s="54" t="s">
        <v>216</v>
      </c>
      <c r="R254" s="53">
        <f>(ABS(R249)-1)/R240</f>
        <v>5.104645227</v>
      </c>
      <c r="T254" s="39"/>
      <c r="U254" s="54" t="s">
        <v>216</v>
      </c>
      <c r="V254" s="53">
        <f>(ABS(V249)-1)/V240</f>
        <v>8.356545961</v>
      </c>
      <c r="X254" s="39"/>
      <c r="Y254" s="54" t="s">
        <v>216</v>
      </c>
      <c r="Z254" s="53">
        <f>(ABS(Z249)-1)/Z240</f>
        <v>0.8065238821</v>
      </c>
      <c r="AB254" s="39"/>
      <c r="AC254" s="54" t="s">
        <v>216</v>
      </c>
      <c r="AD254" s="53">
        <f>(ABS(AD249)-1)/AD240</f>
        <v>8.458646617</v>
      </c>
      <c r="AF254" s="39"/>
      <c r="AG254" s="54" t="s">
        <v>216</v>
      </c>
      <c r="AH254" s="53">
        <f>(ABS(AH249)-1)/AH240</f>
        <v>8.115419297</v>
      </c>
      <c r="AJ254" s="39"/>
    </row>
    <row r="255">
      <c r="A255" s="54" t="s">
        <v>217</v>
      </c>
      <c r="B255" s="53">
        <f>(ABS(B242)-1)/B240</f>
        <v>8.492569002</v>
      </c>
      <c r="D255" s="39"/>
      <c r="E255" s="54" t="s">
        <v>217</v>
      </c>
      <c r="F255" s="53">
        <f>(ABS(F242)-1)/F240</f>
        <v>6.201550388</v>
      </c>
      <c r="H255" s="39"/>
      <c r="I255" s="54" t="s">
        <v>217</v>
      </c>
      <c r="J255" s="53">
        <f>(ABS(J242)-1)/J240</f>
        <v>6.950477845</v>
      </c>
      <c r="L255" s="39"/>
      <c r="M255" s="54" t="s">
        <v>217</v>
      </c>
      <c r="N255" s="53">
        <f>(ABS(N242)-1)/N240</f>
        <v>7.82778865</v>
      </c>
      <c r="P255" s="39"/>
      <c r="Q255" s="54" t="s">
        <v>217</v>
      </c>
      <c r="R255" s="53">
        <f>(ABS(R242)-1)/R240</f>
        <v>5.104645227</v>
      </c>
      <c r="T255" s="39"/>
      <c r="U255" s="54" t="s">
        <v>217</v>
      </c>
      <c r="V255" s="53">
        <f>(ABS(V242)-1)/V240</f>
        <v>7.428040854</v>
      </c>
      <c r="X255" s="39"/>
      <c r="Y255" s="54" t="s">
        <v>217</v>
      </c>
      <c r="Z255" s="53">
        <f>(ABS(Z242)-1)/Z240</f>
        <v>0.7169101174</v>
      </c>
      <c r="AB255" s="39"/>
      <c r="AC255" s="54" t="s">
        <v>217</v>
      </c>
      <c r="AD255" s="53">
        <f>(ABS(AD242)-1)/AD240</f>
        <v>7.518796992</v>
      </c>
      <c r="AF255" s="39"/>
      <c r="AG255" s="54" t="s">
        <v>217</v>
      </c>
      <c r="AH255" s="53">
        <f>(ABS(AH242)-1)/AH240</f>
        <v>7.213706041</v>
      </c>
      <c r="AJ255" s="39"/>
    </row>
    <row r="256">
      <c r="A256" s="6" t="s">
        <v>218</v>
      </c>
      <c r="B256" s="53">
        <f>(ABS(B248)-1)/B240</f>
        <v>8.492569002</v>
      </c>
      <c r="D256" s="39"/>
      <c r="E256" s="6" t="s">
        <v>218</v>
      </c>
      <c r="F256" s="53">
        <f>(ABS(F248)-1)/F240</f>
        <v>6.201550388</v>
      </c>
      <c r="H256" s="39"/>
      <c r="I256" s="6" t="s">
        <v>218</v>
      </c>
      <c r="J256" s="53">
        <f>(ABS(J248)-1)/J240</f>
        <v>6.950477845</v>
      </c>
      <c r="L256" s="39"/>
      <c r="M256" s="6" t="s">
        <v>218</v>
      </c>
      <c r="N256" s="53">
        <f>(ABS(N248)-1)/N240</f>
        <v>7.82778865</v>
      </c>
      <c r="P256" s="39"/>
      <c r="Q256" s="6" t="s">
        <v>218</v>
      </c>
      <c r="R256" s="53">
        <f>(ABS(R248)-1)/R240</f>
        <v>5.104645227</v>
      </c>
      <c r="T256" s="39"/>
      <c r="U256" s="6" t="s">
        <v>218</v>
      </c>
      <c r="V256" s="53">
        <f>(ABS(V248)-1)/V240</f>
        <v>7.428040854</v>
      </c>
      <c r="X256" s="39"/>
      <c r="Y256" s="6" t="s">
        <v>218</v>
      </c>
      <c r="Z256" s="53">
        <f>(ABS(Z248)-1)/Z240</f>
        <v>0.7169101174</v>
      </c>
      <c r="AB256" s="39"/>
      <c r="AC256" s="6" t="s">
        <v>218</v>
      </c>
      <c r="AD256" s="53">
        <f>(ABS(AD248)-1)/AD240</f>
        <v>7.518796992</v>
      </c>
      <c r="AF256" s="39"/>
      <c r="AG256" s="6" t="s">
        <v>218</v>
      </c>
      <c r="AH256" s="53">
        <f>(ABS(AH248)-1)/AH240</f>
        <v>7.213706041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0.9</v>
      </c>
      <c r="L257" s="39"/>
      <c r="M257" s="6" t="s">
        <v>219</v>
      </c>
      <c r="N257" s="53">
        <f>ABS(N242)/ABS(N249)</f>
        <v>0.9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0.9</v>
      </c>
      <c r="X257" s="39"/>
      <c r="Y257" s="6" t="s">
        <v>219</v>
      </c>
      <c r="Z257" s="53">
        <f>ABS(Z242)/ABS(Z249)</f>
        <v>0.9</v>
      </c>
      <c r="AB257" s="39"/>
      <c r="AC257" s="6" t="s">
        <v>219</v>
      </c>
      <c r="AD257" s="53">
        <f>ABS(AD242)/ABS(AD249)</f>
        <v>0.9</v>
      </c>
      <c r="AF257" s="39"/>
      <c r="AG257" s="6" t="s">
        <v>219</v>
      </c>
      <c r="AH257" s="53">
        <f>ABS(AH242)/ABS(AH249)</f>
        <v>0.9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0.9</v>
      </c>
      <c r="L258" s="39"/>
      <c r="M258" s="6" t="s">
        <v>220</v>
      </c>
      <c r="N258" s="53">
        <f>ABS(N248)/ABS(N249)</f>
        <v>0.9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0.9</v>
      </c>
      <c r="X258" s="39"/>
      <c r="Y258" s="6" t="s">
        <v>220</v>
      </c>
      <c r="Z258" s="53">
        <f>ABS(Z248)/ABS(Z249)</f>
        <v>0.9</v>
      </c>
      <c r="AB258" s="39"/>
      <c r="AC258" s="6" t="s">
        <v>220</v>
      </c>
      <c r="AD258" s="53">
        <f>ABS(AD248)/ABS(AD249)</f>
        <v>0.9</v>
      </c>
      <c r="AF258" s="39"/>
      <c r="AG258" s="6" t="s">
        <v>220</v>
      </c>
      <c r="AH258" s="53">
        <f>ABS(AH248)/ABS(AH249)</f>
        <v>0.9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0.1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0.1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>
        <f>ABS(R245)/ABS(R243)</f>
        <v>1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 t="str">
        <f>ABS(AH245)/ABS(AH243)</f>
        <v>#DIV/0!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>
        <f>R245/(R245+R246)</f>
        <v>1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 t="str">
        <f>AH245/(AH245+AH246)</f>
        <v>#DIV/0!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0.8181818182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1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0.1818181818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0.2222222222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0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741.4</v>
      </c>
      <c r="D269" s="39"/>
      <c r="E269" s="43" t="s">
        <v>197</v>
      </c>
      <c r="F269" s="44">
        <f> AVERAGE(F71:F99)</f>
        <v>303.8333333</v>
      </c>
      <c r="H269" s="39"/>
      <c r="I269" s="43" t="s">
        <v>197</v>
      </c>
      <c r="J269" s="44">
        <f> AVERAGE(J71:J99)</f>
        <v>344.25</v>
      </c>
      <c r="L269" s="39"/>
      <c r="M269" s="43" t="s">
        <v>197</v>
      </c>
      <c r="N269" s="44">
        <f> AVERAGE(N71:N99)</f>
        <v>404.7142857</v>
      </c>
      <c r="P269" s="39"/>
      <c r="Q269" s="43" t="s">
        <v>197</v>
      </c>
      <c r="R269" s="44">
        <f> AVERAGE(R71:R99)</f>
        <v>359.25</v>
      </c>
      <c r="T269" s="39"/>
      <c r="U269" s="43" t="s">
        <v>197</v>
      </c>
      <c r="V269" s="44">
        <f> AVERAGE(V71:V99)</f>
        <v>479.5</v>
      </c>
      <c r="X269" s="39"/>
      <c r="Y269" s="43" t="s">
        <v>197</v>
      </c>
      <c r="Z269" s="44">
        <f> AVERAGE(Z71:Z99)</f>
        <v>303.7</v>
      </c>
      <c r="AB269" s="39"/>
      <c r="AC269" s="43" t="s">
        <v>197</v>
      </c>
      <c r="AD269" s="44">
        <f> AVERAGE(AD71:AD99)</f>
        <v>408.5</v>
      </c>
      <c r="AF269" s="39"/>
      <c r="AG269" s="43" t="s">
        <v>197</v>
      </c>
      <c r="AH269" s="44">
        <f> AVERAGE(AH87:AH98)</f>
        <v>325.1666667</v>
      </c>
      <c r="AJ269" s="39"/>
    </row>
    <row r="270">
      <c r="A270" s="45" t="s">
        <v>198</v>
      </c>
      <c r="B270" s="46">
        <f>STDEV(B71:B99)</f>
        <v>1109.767363</v>
      </c>
      <c r="D270" s="39"/>
      <c r="E270" s="45" t="s">
        <v>198</v>
      </c>
      <c r="F270" s="46">
        <f>STDEV(F71:F99)</f>
        <v>187.9921823</v>
      </c>
      <c r="H270" s="39"/>
      <c r="I270" s="45" t="s">
        <v>198</v>
      </c>
      <c r="J270" s="46">
        <f>STDEV(J71:J99)</f>
        <v>227.6530987</v>
      </c>
      <c r="L270" s="39"/>
      <c r="M270" s="45" t="s">
        <v>198</v>
      </c>
      <c r="N270" s="46">
        <f>STDEV(N71:N99)</f>
        <v>271.6792307</v>
      </c>
      <c r="P270" s="39"/>
      <c r="Q270" s="45" t="s">
        <v>198</v>
      </c>
      <c r="R270" s="46">
        <f>STDEV(R71:R99)</f>
        <v>309.3107073</v>
      </c>
      <c r="T270" s="39"/>
      <c r="U270" s="45" t="s">
        <v>198</v>
      </c>
      <c r="V270" s="46">
        <f>STDEV(V71:V99)</f>
        <v>463.0544124</v>
      </c>
      <c r="X270" s="39"/>
      <c r="Y270" s="45" t="s">
        <v>198</v>
      </c>
      <c r="Z270" s="46">
        <f>STDEV(Z71:Z99)</f>
        <v>182.984547</v>
      </c>
      <c r="AB270" s="39"/>
      <c r="AC270" s="45" t="s">
        <v>198</v>
      </c>
      <c r="AD270" s="46">
        <f>STDEV(AD71:AD99)</f>
        <v>334.0706013</v>
      </c>
      <c r="AF270" s="39"/>
      <c r="AG270" s="45" t="s">
        <v>198</v>
      </c>
      <c r="AH270" s="46">
        <f>STDEV(AH87:AH98)</f>
        <v>213.8571457</v>
      </c>
      <c r="AJ270" s="39"/>
    </row>
    <row r="271">
      <c r="A271" s="47" t="s">
        <v>199</v>
      </c>
      <c r="B271" s="46">
        <f>MEDIAN(B71:B99)</f>
        <v>382.5</v>
      </c>
      <c r="D271" s="39"/>
      <c r="E271" s="47" t="s">
        <v>199</v>
      </c>
      <c r="F271" s="46">
        <f>MEDIAN(F71:F99)</f>
        <v>276</v>
      </c>
      <c r="H271" s="39"/>
      <c r="I271" s="47" t="s">
        <v>199</v>
      </c>
      <c r="J271" s="46">
        <f>MEDIAN(J71:J99)</f>
        <v>276.5</v>
      </c>
      <c r="L271" s="39"/>
      <c r="M271" s="47" t="s">
        <v>199</v>
      </c>
      <c r="N271" s="46">
        <f>MEDIAN(N71:N99)</f>
        <v>353</v>
      </c>
      <c r="P271" s="39"/>
      <c r="Q271" s="47" t="s">
        <v>199</v>
      </c>
      <c r="R271" s="46">
        <f>MEDIAN(R71:R99)</f>
        <v>260</v>
      </c>
      <c r="T271" s="39"/>
      <c r="U271" s="47" t="s">
        <v>199</v>
      </c>
      <c r="V271" s="46">
        <f>MEDIAN(V71:V99)</f>
        <v>291</v>
      </c>
      <c r="X271" s="39"/>
      <c r="Y271" s="47" t="s">
        <v>199</v>
      </c>
      <c r="Z271" s="46">
        <f>MEDIAN(Z71:Z99)</f>
        <v>251</v>
      </c>
      <c r="AB271" s="39"/>
      <c r="AC271" s="47" t="s">
        <v>199</v>
      </c>
      <c r="AD271" s="46">
        <f>MEDIAN(AD71:AD99)</f>
        <v>228.5</v>
      </c>
      <c r="AF271" s="39"/>
      <c r="AG271" s="47" t="s">
        <v>199</v>
      </c>
      <c r="AH271" s="46">
        <f>MEDIAN(AH87:AH98)</f>
        <v>207</v>
      </c>
      <c r="AJ271" s="39"/>
    </row>
    <row r="272">
      <c r="A272" s="47" t="s">
        <v>200</v>
      </c>
      <c r="B272" s="46">
        <f>min(B71:B99)</f>
        <v>113</v>
      </c>
      <c r="D272" s="39"/>
      <c r="E272" s="47" t="s">
        <v>200</v>
      </c>
      <c r="F272" s="46">
        <f>min(F71:F99)</f>
        <v>79</v>
      </c>
      <c r="H272" s="39"/>
      <c r="I272" s="47" t="s">
        <v>200</v>
      </c>
      <c r="J272" s="46">
        <f>min(J71:J99)</f>
        <v>96</v>
      </c>
      <c r="L272" s="39"/>
      <c r="M272" s="47" t="s">
        <v>200</v>
      </c>
      <c r="N272" s="46">
        <f>min(N71:N99)</f>
        <v>80</v>
      </c>
      <c r="P272" s="39"/>
      <c r="Q272" s="47" t="s">
        <v>200</v>
      </c>
      <c r="R272" s="46">
        <f>min(R71:R99)</f>
        <v>103</v>
      </c>
      <c r="T272" s="39"/>
      <c r="U272" s="47" t="s">
        <v>200</v>
      </c>
      <c r="V272" s="46">
        <f>min(V71:V99)</f>
        <v>114</v>
      </c>
      <c r="X272" s="39"/>
      <c r="Y272" s="47" t="s">
        <v>200</v>
      </c>
      <c r="Z272" s="46">
        <f>min(Z71:Z99)</f>
        <v>137</v>
      </c>
      <c r="AB272" s="39"/>
      <c r="AC272" s="47" t="s">
        <v>200</v>
      </c>
      <c r="AD272" s="46">
        <f>min(AD71:AD99)</f>
        <v>95</v>
      </c>
      <c r="AF272" s="39"/>
      <c r="AG272" s="47" t="s">
        <v>200</v>
      </c>
      <c r="AH272" s="46">
        <f>min(AH87:AH98)</f>
        <v>123</v>
      </c>
      <c r="AJ272" s="39"/>
    </row>
    <row r="273">
      <c r="A273" s="47" t="s">
        <v>201</v>
      </c>
      <c r="B273" s="46">
        <f>max(B71:B99)</f>
        <v>3838</v>
      </c>
      <c r="D273" s="39"/>
      <c r="E273" s="47" t="s">
        <v>201</v>
      </c>
      <c r="F273" s="46">
        <f>max(F71:F99)</f>
        <v>820</v>
      </c>
      <c r="H273" s="39"/>
      <c r="I273" s="47" t="s">
        <v>201</v>
      </c>
      <c r="J273" s="46">
        <f>max(J71:J99)</f>
        <v>948</v>
      </c>
      <c r="L273" s="39"/>
      <c r="M273" s="47" t="s">
        <v>201</v>
      </c>
      <c r="N273" s="46">
        <f>max(N71:N99)</f>
        <v>863</v>
      </c>
      <c r="P273" s="39"/>
      <c r="Q273" s="47" t="s">
        <v>201</v>
      </c>
      <c r="R273" s="46">
        <f>max(R71:R99)</f>
        <v>1091</v>
      </c>
      <c r="T273" s="39"/>
      <c r="U273" s="47" t="s">
        <v>201</v>
      </c>
      <c r="V273" s="46">
        <f>max(V71:V99)</f>
        <v>1490</v>
      </c>
      <c r="X273" s="39"/>
      <c r="Y273" s="47" t="s">
        <v>201</v>
      </c>
      <c r="Z273" s="46">
        <f>max(Z71:Z99)</f>
        <v>708</v>
      </c>
      <c r="AB273" s="39"/>
      <c r="AC273" s="47" t="s">
        <v>201</v>
      </c>
      <c r="AD273" s="46">
        <f>max(AD71:AD99)</f>
        <v>1102</v>
      </c>
      <c r="AF273" s="39"/>
      <c r="AG273" s="47" t="s">
        <v>201</v>
      </c>
      <c r="AH273" s="46">
        <f>max(AH87:AH98)</f>
        <v>733</v>
      </c>
      <c r="AJ273" s="39"/>
    </row>
    <row r="274">
      <c r="A274" s="47" t="s">
        <v>202</v>
      </c>
      <c r="B274" s="46">
        <f>sum(B71:B99)/1000</f>
        <v>7.414</v>
      </c>
      <c r="D274" s="39"/>
      <c r="E274" s="47" t="s">
        <v>202</v>
      </c>
      <c r="F274" s="46">
        <f>sum(F71:F99)/1000</f>
        <v>3.646</v>
      </c>
      <c r="H274" s="39"/>
      <c r="I274" s="47" t="s">
        <v>202</v>
      </c>
      <c r="J274" s="46">
        <f>sum(J71:J99)/1000</f>
        <v>5.508</v>
      </c>
      <c r="L274" s="39"/>
      <c r="M274" s="47" t="s">
        <v>202</v>
      </c>
      <c r="N274" s="46">
        <f>sum(N71:N99)/1000</f>
        <v>5.666</v>
      </c>
      <c r="P274" s="39"/>
      <c r="Q274" s="47" t="s">
        <v>202</v>
      </c>
      <c r="R274" s="46">
        <f>sum(R71:R99)/1000</f>
        <v>4.311</v>
      </c>
      <c r="T274" s="39"/>
      <c r="U274" s="47" t="s">
        <v>202</v>
      </c>
      <c r="V274" s="46">
        <f>sum(V71:V99)/1000</f>
        <v>4.795</v>
      </c>
      <c r="X274" s="39"/>
      <c r="Y274" s="47" t="s">
        <v>202</v>
      </c>
      <c r="Z274" s="46">
        <f>sum(Z71:Z99)/1000</f>
        <v>3.037</v>
      </c>
      <c r="AB274" s="39"/>
      <c r="AC274" s="47" t="s">
        <v>202</v>
      </c>
      <c r="AD274" s="46">
        <f>sum(AD71:AD99)/1000</f>
        <v>4.085</v>
      </c>
      <c r="AF274" s="39"/>
      <c r="AG274" s="47" t="s">
        <v>202</v>
      </c>
      <c r="AH274" s="46">
        <f>sum(AH87:AH98)/1000</f>
        <v>3.902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COUNTA(F71:F99)+1</f>
        <v>13</v>
      </c>
      <c r="H275" s="39"/>
      <c r="I275" s="47" t="s">
        <v>203</v>
      </c>
      <c r="J275" s="46">
        <f>COUNTA(J71:J99)+1</f>
        <v>17</v>
      </c>
      <c r="L275" s="39"/>
      <c r="M275" s="47" t="s">
        <v>203</v>
      </c>
      <c r="N275" s="46">
        <f>COUNTA(N71:N99)+1</f>
        <v>15</v>
      </c>
      <c r="P275" s="39"/>
      <c r="Q275" s="47" t="s">
        <v>203</v>
      </c>
      <c r="R275" s="46">
        <f>COUNTA(R71:R99)+1</f>
        <v>13</v>
      </c>
      <c r="T275" s="39"/>
      <c r="U275" s="47" t="s">
        <v>203</v>
      </c>
      <c r="V275" s="46">
        <f>COUNTA(V71:V99)+1</f>
        <v>11</v>
      </c>
      <c r="X275" s="39"/>
      <c r="Y275" s="47" t="s">
        <v>203</v>
      </c>
      <c r="Z275" s="46">
        <f>COUNTA(Z71:Z99)+1</f>
        <v>11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COUNTA(AH87:AH98)+1</f>
        <v>13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13</v>
      </c>
      <c r="H276" s="39"/>
      <c r="I276" s="47" t="s">
        <v>204</v>
      </c>
      <c r="J276" s="49">
        <f>J278+J277+J279+J280</f>
        <v>17</v>
      </c>
      <c r="L276" s="39"/>
      <c r="M276" s="47" t="s">
        <v>204</v>
      </c>
      <c r="N276" s="49">
        <f>N278+N277+N279+N280</f>
        <v>15</v>
      </c>
      <c r="P276" s="39"/>
      <c r="Q276" s="47" t="s">
        <v>204</v>
      </c>
      <c r="R276" s="49">
        <f>R278+R277+R279+R280</f>
        <v>13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11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13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1</v>
      </c>
      <c r="G277" s="42"/>
      <c r="H277" s="42"/>
      <c r="I277" s="47" t="s">
        <v>205</v>
      </c>
      <c r="J277" s="50">
        <f>(J275-11)/2</f>
        <v>3</v>
      </c>
      <c r="K277" s="42"/>
      <c r="L277" s="42"/>
      <c r="M277" s="47" t="s">
        <v>205</v>
      </c>
      <c r="N277" s="50">
        <f>(N275-11)/2</f>
        <v>2</v>
      </c>
      <c r="O277" s="42"/>
      <c r="P277" s="42"/>
      <c r="Q277" s="47" t="s">
        <v>205</v>
      </c>
      <c r="R277" s="50">
        <f>(R275-11)/2</f>
        <v>1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0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(AH275-11)/2</f>
        <v>1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1</v>
      </c>
      <c r="H279" s="39"/>
      <c r="I279" s="43" t="s">
        <v>207</v>
      </c>
      <c r="J279" s="53">
        <f>J277</f>
        <v>3</v>
      </c>
      <c r="L279" s="39"/>
      <c r="M279" s="43" t="s">
        <v>207</v>
      </c>
      <c r="N279" s="53">
        <f>N277</f>
        <v>2</v>
      </c>
      <c r="P279" s="39"/>
      <c r="Q279" s="43" t="s">
        <v>207</v>
      </c>
      <c r="R279" s="53">
        <f>R277</f>
        <v>1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1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14</v>
      </c>
      <c r="H282" s="39"/>
      <c r="I282" s="43" t="s">
        <v>210</v>
      </c>
      <c r="J282" s="53">
        <f>J276+J281</f>
        <v>18</v>
      </c>
      <c r="L282" s="39"/>
      <c r="M282" s="43" t="s">
        <v>210</v>
      </c>
      <c r="N282" s="53">
        <f>N276+N281</f>
        <v>16</v>
      </c>
      <c r="P282" s="39"/>
      <c r="Q282" s="43" t="s">
        <v>210</v>
      </c>
      <c r="R282" s="53">
        <f>R276+R281</f>
        <v>14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12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14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12</v>
      </c>
      <c r="H283" s="39"/>
      <c r="I283" s="43" t="s">
        <v>211</v>
      </c>
      <c r="J283" s="53">
        <f>J275-J277</f>
        <v>14</v>
      </c>
      <c r="L283" s="39"/>
      <c r="M283" s="43" t="s">
        <v>211</v>
      </c>
      <c r="N283" s="53">
        <f>N275-N277</f>
        <v>13</v>
      </c>
      <c r="P283" s="39"/>
      <c r="Q283" s="43" t="s">
        <v>211</v>
      </c>
      <c r="R283" s="53">
        <f>R275-R277</f>
        <v>12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11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12</v>
      </c>
      <c r="AJ283" s="39"/>
    </row>
    <row r="284">
      <c r="A284" s="54" t="s">
        <v>212</v>
      </c>
      <c r="B284" s="53">
        <f>((ABS(B283)-1)/B274)*1/5</f>
        <v>0.2697599137</v>
      </c>
      <c r="D284" s="39"/>
      <c r="E284" s="54" t="s">
        <v>212</v>
      </c>
      <c r="F284" s="53">
        <f>((ABS(F283)-1)/F274)*1/5</f>
        <v>0.6034009874</v>
      </c>
      <c r="H284" s="39"/>
      <c r="I284" s="54" t="s">
        <v>212</v>
      </c>
      <c r="J284" s="53">
        <f>((ABS(J283)-1)/J274)*1/5</f>
        <v>0.4720406681</v>
      </c>
      <c r="L284" s="39"/>
      <c r="M284" s="54" t="s">
        <v>212</v>
      </c>
      <c r="N284" s="53">
        <f>((ABS(N283)-1)/N274)*1/5</f>
        <v>0.4235792446</v>
      </c>
      <c r="P284" s="39"/>
      <c r="Q284" s="54" t="s">
        <v>212</v>
      </c>
      <c r="R284" s="53">
        <f>((ABS(R283)-1)/R274)*1/5</f>
        <v>0.510322431</v>
      </c>
      <c r="T284" s="39"/>
      <c r="U284" s="54" t="s">
        <v>212</v>
      </c>
      <c r="V284" s="53">
        <f>((ABS(V283)-1)/V274)*1/5</f>
        <v>0.417101147</v>
      </c>
      <c r="X284" s="39"/>
      <c r="Y284" s="54" t="s">
        <v>212</v>
      </c>
      <c r="Z284" s="53">
        <f>((ABS(Z283)-1)/Z274)*1/5</f>
        <v>0.6585446164</v>
      </c>
      <c r="AB284" s="39"/>
      <c r="AC284" s="54" t="s">
        <v>212</v>
      </c>
      <c r="AD284" s="53">
        <f>((ABS(AD283)-1)/AD274)*1/5</f>
        <v>0.4895960832</v>
      </c>
      <c r="AF284" s="39"/>
      <c r="AG284" s="54" t="s">
        <v>212</v>
      </c>
      <c r="AH284" s="53">
        <f>((ABS(AH283)-1)/AH274)*1/5</f>
        <v>0.563813429</v>
      </c>
      <c r="AJ284" s="39"/>
    </row>
    <row r="285">
      <c r="A285" s="54" t="s">
        <v>213</v>
      </c>
      <c r="B285" s="53">
        <f>((ABS(B283)-1)/B274)*1/5*60</f>
        <v>16.18559482</v>
      </c>
      <c r="D285" s="39"/>
      <c r="E285" s="54" t="s">
        <v>213</v>
      </c>
      <c r="F285" s="53">
        <f>((ABS(F283)-1)/F274)*1/5*60</f>
        <v>36.20405924</v>
      </c>
      <c r="H285" s="39"/>
      <c r="I285" s="54" t="s">
        <v>213</v>
      </c>
      <c r="J285" s="53">
        <f>((ABS(J283)-1)/J274)*1/5*60</f>
        <v>28.32244009</v>
      </c>
      <c r="L285" s="39"/>
      <c r="M285" s="54" t="s">
        <v>213</v>
      </c>
      <c r="N285" s="53">
        <f>((ABS(N283)-1)/N274)*1/5*60</f>
        <v>25.41475468</v>
      </c>
      <c r="P285" s="39"/>
      <c r="Q285" s="54" t="s">
        <v>213</v>
      </c>
      <c r="R285" s="53">
        <f>((ABS(R283)-1)/R274)*1/5*60</f>
        <v>30.61934586</v>
      </c>
      <c r="T285" s="39"/>
      <c r="U285" s="54" t="s">
        <v>213</v>
      </c>
      <c r="V285" s="53">
        <f>((ABS(V283)-1)/V274)*1/5*60</f>
        <v>25.02606882</v>
      </c>
      <c r="X285" s="39"/>
      <c r="Y285" s="54" t="s">
        <v>213</v>
      </c>
      <c r="Z285" s="53">
        <f>((ABS(Z283)-1)/Z274)*1/5*60</f>
        <v>39.51267698</v>
      </c>
      <c r="AB285" s="39"/>
      <c r="AC285" s="54" t="s">
        <v>213</v>
      </c>
      <c r="AD285" s="53">
        <f>((ABS(AD283)-1)/AD274)*1/5*60</f>
        <v>29.37576499</v>
      </c>
      <c r="AF285" s="39"/>
      <c r="AG285" s="54" t="s">
        <v>213</v>
      </c>
      <c r="AH285" s="53">
        <f>((ABS(AH283)-1)/AH274)*1/5*60</f>
        <v>33.82880574</v>
      </c>
      <c r="AJ285" s="39"/>
    </row>
    <row r="286">
      <c r="A286" s="54" t="s">
        <v>214</v>
      </c>
      <c r="B286" s="53">
        <f>B284*(1-B295)</f>
        <v>0.2697599137</v>
      </c>
      <c r="D286" s="39"/>
      <c r="E286" s="54" t="s">
        <v>214</v>
      </c>
      <c r="F286" s="53">
        <f>F284*(1-F295)</f>
        <v>0.6034009874</v>
      </c>
      <c r="H286" s="39"/>
      <c r="I286" s="54" t="s">
        <v>214</v>
      </c>
      <c r="J286" s="53">
        <f>J284*(1-J295)</f>
        <v>0.4720406681</v>
      </c>
      <c r="L286" s="39"/>
      <c r="M286" s="54" t="s">
        <v>214</v>
      </c>
      <c r="N286" s="53">
        <f>N284*(1-N295)</f>
        <v>0.4235792446</v>
      </c>
      <c r="P286" s="39"/>
      <c r="Q286" s="54" t="s">
        <v>214</v>
      </c>
      <c r="R286" s="53">
        <f>R284*(1-R295)</f>
        <v>0.510322431</v>
      </c>
      <c r="T286" s="39"/>
      <c r="U286" s="54" t="s">
        <v>214</v>
      </c>
      <c r="V286" s="53">
        <f>V284*(1-V295)</f>
        <v>0.417101147</v>
      </c>
      <c r="X286" s="39"/>
      <c r="Y286" s="54" t="s">
        <v>214</v>
      </c>
      <c r="Z286" s="53">
        <f>Z284*(1-Z295)</f>
        <v>0.6585446164</v>
      </c>
      <c r="AB286" s="39"/>
      <c r="AC286" s="54" t="s">
        <v>214</v>
      </c>
      <c r="AD286" s="53">
        <f>AD284*(1-AD295)</f>
        <v>0.4895960832</v>
      </c>
      <c r="AF286" s="39"/>
      <c r="AG286" s="54" t="s">
        <v>214</v>
      </c>
      <c r="AH286" s="53">
        <f>AH284*(1-AH295)</f>
        <v>0.563813429</v>
      </c>
      <c r="AJ286" s="39"/>
    </row>
    <row r="287">
      <c r="A287" s="54" t="s">
        <v>215</v>
      </c>
      <c r="B287" s="53">
        <f>B285*(1-B295)</f>
        <v>16.18559482</v>
      </c>
      <c r="D287" s="39"/>
      <c r="E287" s="54" t="s">
        <v>215</v>
      </c>
      <c r="F287" s="53">
        <f>F285*(1-F295)</f>
        <v>36.20405924</v>
      </c>
      <c r="H287" s="39"/>
      <c r="I287" s="54" t="s">
        <v>215</v>
      </c>
      <c r="J287" s="53">
        <f>J285*(1-J295)</f>
        <v>28.32244009</v>
      </c>
      <c r="L287" s="39"/>
      <c r="M287" s="54" t="s">
        <v>215</v>
      </c>
      <c r="N287" s="53">
        <f>N285*(1-N295)</f>
        <v>25.41475468</v>
      </c>
      <c r="P287" s="39"/>
      <c r="Q287" s="54" t="s">
        <v>215</v>
      </c>
      <c r="R287" s="53">
        <f>R285*(1-R295)</f>
        <v>30.61934586</v>
      </c>
      <c r="T287" s="39"/>
      <c r="U287" s="54" t="s">
        <v>215</v>
      </c>
      <c r="V287" s="53">
        <f>V285*(1-V295)</f>
        <v>25.02606882</v>
      </c>
      <c r="X287" s="39"/>
      <c r="Y287" s="54" t="s">
        <v>215</v>
      </c>
      <c r="Z287" s="53">
        <f>Z285*(1-Z295)</f>
        <v>39.51267698</v>
      </c>
      <c r="AB287" s="39"/>
      <c r="AC287" s="54" t="s">
        <v>215</v>
      </c>
      <c r="AD287" s="53">
        <f>AD285*(1-AD295)</f>
        <v>29.37576499</v>
      </c>
      <c r="AF287" s="39"/>
      <c r="AG287" s="54" t="s">
        <v>215</v>
      </c>
      <c r="AH287" s="53">
        <f>AH285*(1-AH295)</f>
        <v>33.82880574</v>
      </c>
      <c r="AJ287" s="39"/>
    </row>
    <row r="288">
      <c r="A288" s="54" t="s">
        <v>216</v>
      </c>
      <c r="B288" s="53">
        <f>(ABS(B283)-1)/B274</f>
        <v>1.348799568</v>
      </c>
      <c r="D288" s="39"/>
      <c r="E288" s="54" t="s">
        <v>216</v>
      </c>
      <c r="F288" s="53">
        <f>(ABS(F283)-1)/F274</f>
        <v>3.017004937</v>
      </c>
      <c r="H288" s="39"/>
      <c r="I288" s="54" t="s">
        <v>216</v>
      </c>
      <c r="J288" s="53">
        <f>(ABS(J283)-1)/J274</f>
        <v>2.360203341</v>
      </c>
      <c r="L288" s="39"/>
      <c r="M288" s="54" t="s">
        <v>216</v>
      </c>
      <c r="N288" s="53">
        <f>(ABS(N283)-1)/N274</f>
        <v>2.117896223</v>
      </c>
      <c r="P288" s="39"/>
      <c r="Q288" s="54" t="s">
        <v>216</v>
      </c>
      <c r="R288" s="53">
        <f>(ABS(R283)-1)/R274</f>
        <v>2.551612155</v>
      </c>
      <c r="T288" s="39"/>
      <c r="U288" s="54" t="s">
        <v>216</v>
      </c>
      <c r="V288" s="53">
        <f>(ABS(V283)-1)/V274</f>
        <v>2.085505735</v>
      </c>
      <c r="X288" s="39"/>
      <c r="Y288" s="54" t="s">
        <v>216</v>
      </c>
      <c r="Z288" s="53">
        <f>(ABS(Z283)-1)/Z274</f>
        <v>3.292723082</v>
      </c>
      <c r="AB288" s="39"/>
      <c r="AC288" s="54" t="s">
        <v>216</v>
      </c>
      <c r="AD288" s="53">
        <f>(ABS(AD283)-1)/AD274</f>
        <v>2.447980416</v>
      </c>
      <c r="AF288" s="39"/>
      <c r="AG288" s="54" t="s">
        <v>216</v>
      </c>
      <c r="AH288" s="53">
        <f>(ABS(AH283)-1)/AH274</f>
        <v>2.819067145</v>
      </c>
      <c r="AJ288" s="39"/>
    </row>
    <row r="289">
      <c r="A289" s="54" t="s">
        <v>217</v>
      </c>
      <c r="B289" s="53">
        <f>(ABS(B276)-1)/B274</f>
        <v>1.348799568</v>
      </c>
      <c r="D289" s="39"/>
      <c r="E289" s="54" t="s">
        <v>217</v>
      </c>
      <c r="F289" s="53">
        <f>(ABS(F276)-1)/F274</f>
        <v>3.291278113</v>
      </c>
      <c r="H289" s="39"/>
      <c r="I289" s="54" t="s">
        <v>217</v>
      </c>
      <c r="J289" s="53">
        <f>(ABS(J276)-1)/J274</f>
        <v>2.90486565</v>
      </c>
      <c r="L289" s="39"/>
      <c r="M289" s="54" t="s">
        <v>217</v>
      </c>
      <c r="N289" s="53">
        <f>(ABS(N276)-1)/N274</f>
        <v>2.470878927</v>
      </c>
      <c r="P289" s="39"/>
      <c r="Q289" s="54" t="s">
        <v>217</v>
      </c>
      <c r="R289" s="53">
        <f>(ABS(R276)-1)/R274</f>
        <v>2.783576896</v>
      </c>
      <c r="T289" s="39"/>
      <c r="U289" s="54" t="s">
        <v>217</v>
      </c>
      <c r="V289" s="53">
        <f>(ABS(V276)-1)/V274</f>
        <v>2.085505735</v>
      </c>
      <c r="X289" s="39"/>
      <c r="Y289" s="54" t="s">
        <v>217</v>
      </c>
      <c r="Z289" s="53">
        <f>(ABS(Z276)-1)/Z274</f>
        <v>3.292723082</v>
      </c>
      <c r="AB289" s="39"/>
      <c r="AC289" s="54" t="s">
        <v>217</v>
      </c>
      <c r="AD289" s="53">
        <f>(ABS(AD276)-1)/AD274</f>
        <v>2.447980416</v>
      </c>
      <c r="AF289" s="39"/>
      <c r="AG289" s="54" t="s">
        <v>217</v>
      </c>
      <c r="AH289" s="53">
        <f>(ABS(AH276)-1)/AH274</f>
        <v>3.075345976</v>
      </c>
      <c r="AJ289" s="39"/>
    </row>
    <row r="290">
      <c r="A290" s="6" t="s">
        <v>218</v>
      </c>
      <c r="B290" s="53">
        <f>(ABS(B282)-1)/B274</f>
        <v>1.483679525</v>
      </c>
      <c r="D290" s="39"/>
      <c r="E290" s="6" t="s">
        <v>218</v>
      </c>
      <c r="F290" s="53">
        <f>(ABS(F282)-1)/F274</f>
        <v>3.565551289</v>
      </c>
      <c r="H290" s="39"/>
      <c r="I290" s="6" t="s">
        <v>218</v>
      </c>
      <c r="J290" s="53">
        <f>(ABS(J282)-1)/J274</f>
        <v>3.086419753</v>
      </c>
      <c r="L290" s="39"/>
      <c r="M290" s="6" t="s">
        <v>218</v>
      </c>
      <c r="N290" s="53">
        <f>(ABS(N282)-1)/N274</f>
        <v>2.647370279</v>
      </c>
      <c r="P290" s="39"/>
      <c r="Q290" s="6" t="s">
        <v>218</v>
      </c>
      <c r="R290" s="53">
        <f>(ABS(R282)-1)/R274</f>
        <v>3.015541638</v>
      </c>
      <c r="T290" s="39"/>
      <c r="U290" s="6" t="s">
        <v>218</v>
      </c>
      <c r="V290" s="53">
        <f>(ABS(V282)-1)/V274</f>
        <v>2.294056309</v>
      </c>
      <c r="X290" s="39"/>
      <c r="Y290" s="6" t="s">
        <v>218</v>
      </c>
      <c r="Z290" s="53">
        <f>(ABS(Z282)-1)/Z274</f>
        <v>3.62199539</v>
      </c>
      <c r="AB290" s="39"/>
      <c r="AC290" s="6" t="s">
        <v>218</v>
      </c>
      <c r="AD290" s="53">
        <f>(ABS(AD282)-1)/AD274</f>
        <v>2.692778458</v>
      </c>
      <c r="AF290" s="39"/>
      <c r="AG290" s="6" t="s">
        <v>218</v>
      </c>
      <c r="AH290" s="53">
        <f>(ABS(AH282)-1)/AH274</f>
        <v>3.331624808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1.083333333</v>
      </c>
      <c r="H291" s="39"/>
      <c r="I291" s="6" t="s">
        <v>219</v>
      </c>
      <c r="J291" s="53">
        <f>ABS(J276)/ABS(J283)</f>
        <v>1.214285714</v>
      </c>
      <c r="L291" s="39"/>
      <c r="M291" s="6" t="s">
        <v>219</v>
      </c>
      <c r="N291" s="53">
        <f>ABS(N276)/ABS(N283)</f>
        <v>1.153846154</v>
      </c>
      <c r="P291" s="39"/>
      <c r="Q291" s="6" t="s">
        <v>219</v>
      </c>
      <c r="R291" s="53">
        <f>ABS(R276)/ABS(R283)</f>
        <v>1.083333333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1.083333333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1.166666667</v>
      </c>
      <c r="H292" s="39"/>
      <c r="I292" s="6" t="s">
        <v>220</v>
      </c>
      <c r="J292" s="53">
        <f>ABS(J282)/ABS(J283)</f>
        <v>1.285714286</v>
      </c>
      <c r="L292" s="39"/>
      <c r="M292" s="6" t="s">
        <v>220</v>
      </c>
      <c r="N292" s="53">
        <f>ABS(N282)/ABS(N283)</f>
        <v>1.230769231</v>
      </c>
      <c r="P292" s="39"/>
      <c r="Q292" s="6" t="s">
        <v>220</v>
      </c>
      <c r="R292" s="53">
        <f>ABS(R282)/ABS(R283)</f>
        <v>1.166666667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1.090909091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1.166666667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0.08333333333</v>
      </c>
      <c r="H294" s="39"/>
      <c r="I294" s="54" t="s">
        <v>222</v>
      </c>
      <c r="J294" s="53">
        <f>J279/(J278+J280+J279)</f>
        <v>0.2142857143</v>
      </c>
      <c r="L294" s="39"/>
      <c r="M294" s="54" t="s">
        <v>222</v>
      </c>
      <c r="N294" s="53">
        <f>N279/(N278+N280+N279)</f>
        <v>0.1538461538</v>
      </c>
      <c r="P294" s="39"/>
      <c r="Q294" s="54" t="s">
        <v>222</v>
      </c>
      <c r="R294" s="53">
        <f>R279/(R278+R280+R279)</f>
        <v>0.08333333333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0.08333333333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0.2142857143</v>
      </c>
      <c r="L296" s="39"/>
      <c r="M296" s="54" t="s">
        <v>224</v>
      </c>
      <c r="N296" s="53">
        <f>(N279+N280)/(N278+N279+N280)</f>
        <v>0.1538461538</v>
      </c>
      <c r="P296" s="39"/>
      <c r="Q296" s="54" t="s">
        <v>224</v>
      </c>
      <c r="R296" s="53">
        <f>(R279+R280)/(R278+R279+R280)</f>
        <v>0.08333333333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0.08333333333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>
        <f>ABS(F279)/ABS(F277)</f>
        <v>1</v>
      </c>
      <c r="H297" s="39"/>
      <c r="I297" s="54" t="s">
        <v>225</v>
      </c>
      <c r="J297" s="55">
        <f>ABS(J279)/ABS(J277)</f>
        <v>1</v>
      </c>
      <c r="L297" s="39"/>
      <c r="M297" s="54" t="s">
        <v>225</v>
      </c>
      <c r="N297" s="55">
        <f>ABS(N279)/ABS(N277)</f>
        <v>1</v>
      </c>
      <c r="P297" s="39"/>
      <c r="Q297" s="54" t="s">
        <v>225</v>
      </c>
      <c r="R297" s="55">
        <f>ABS(R279)/ABS(R277)</f>
        <v>1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>
        <f>ABS(AH279)/ABS(AH277)</f>
        <v>1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>
        <f>F279/(F279+F280)</f>
        <v>1</v>
      </c>
      <c r="H298" s="39"/>
      <c r="I298" s="54" t="s">
        <v>226</v>
      </c>
      <c r="J298" s="55">
        <f>J279/(J279+J280)</f>
        <v>1</v>
      </c>
      <c r="L298" s="39"/>
      <c r="M298" s="54" t="s">
        <v>226</v>
      </c>
      <c r="N298" s="55">
        <f>N279/(N279+N280)</f>
        <v>1</v>
      </c>
      <c r="P298" s="39"/>
      <c r="Q298" s="54" t="s">
        <v>226</v>
      </c>
      <c r="R298" s="55">
        <f>R279/(R279+R280)</f>
        <v>1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 t="str">
        <f>Z279/(Z279+Z280)</f>
        <v>#DIV/0!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>
        <f>AH279/(AH279+AH280)</f>
        <v>1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0.8461538462</v>
      </c>
      <c r="H299" s="39"/>
      <c r="I299" s="54" t="s">
        <v>227</v>
      </c>
      <c r="J299" s="53">
        <f>J278/(J277+J278+J279+J280)</f>
        <v>0.6470588235</v>
      </c>
      <c r="L299" s="39"/>
      <c r="M299" s="54" t="s">
        <v>227</v>
      </c>
      <c r="N299" s="53">
        <f>N278/(N277+N278+N279+N280)</f>
        <v>0.7333333333</v>
      </c>
      <c r="P299" s="39"/>
      <c r="Q299" s="54" t="s">
        <v>227</v>
      </c>
      <c r="R299" s="53">
        <f>R278/(R277+R278+R279+R280)</f>
        <v>0.8461538462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1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0.8461538462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0.1538461538</v>
      </c>
      <c r="H300" s="39"/>
      <c r="I300" s="54" t="s">
        <v>228</v>
      </c>
      <c r="J300" s="53">
        <f>(J280+J279+J277)/(J278+J280+J279+J277)</f>
        <v>0.3529411765</v>
      </c>
      <c r="L300" s="39"/>
      <c r="M300" s="54" t="s">
        <v>228</v>
      </c>
      <c r="N300" s="53">
        <f>(N280+N279+N277)/(N278+N280+N279+N277)</f>
        <v>0.2666666667</v>
      </c>
      <c r="P300" s="39"/>
      <c r="Q300" s="54" t="s">
        <v>228</v>
      </c>
      <c r="R300" s="53">
        <f>(R280+R279+R277)/(R278+R280+R279+R277)</f>
        <v>0.1538461538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0.1538461538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0.1818181818</v>
      </c>
      <c r="H301" s="39"/>
      <c r="I301" s="54" t="s">
        <v>229</v>
      </c>
      <c r="J301" s="53">
        <f>(J279+J277)/J278</f>
        <v>0.5454545455</v>
      </c>
      <c r="L301" s="39"/>
      <c r="M301" s="54" t="s">
        <v>229</v>
      </c>
      <c r="N301" s="53">
        <f>(N279+N277)/N278</f>
        <v>0.3636363636</v>
      </c>
      <c r="P301" s="39"/>
      <c r="Q301" s="54" t="s">
        <v>229</v>
      </c>
      <c r="R301" s="53">
        <f>(R279+R277)/R278</f>
        <v>0.1818181818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0.1818181818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9" max="19" width="23.25"/>
  </cols>
  <sheetData>
    <row r="1">
      <c r="A1" s="3" t="s">
        <v>638</v>
      </c>
      <c r="E1" s="3" t="s">
        <v>639</v>
      </c>
      <c r="H1" s="4"/>
      <c r="I1" s="3" t="s">
        <v>640</v>
      </c>
      <c r="L1" s="4"/>
      <c r="M1" s="3" t="s">
        <v>641</v>
      </c>
      <c r="P1" s="4"/>
      <c r="Q1" s="3" t="s">
        <v>642</v>
      </c>
      <c r="T1" s="4"/>
      <c r="U1" s="3" t="s">
        <v>643</v>
      </c>
      <c r="X1" s="4"/>
      <c r="Y1" s="3" t="s">
        <v>644</v>
      </c>
      <c r="AC1" s="3" t="s">
        <v>645</v>
      </c>
      <c r="AF1" s="4"/>
      <c r="AG1" s="3" t="s">
        <v>646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3" t="s">
        <v>24</v>
      </c>
      <c r="B3" s="11">
        <v>1076.0</v>
      </c>
      <c r="C3" s="12" t="s">
        <v>647</v>
      </c>
      <c r="D3" s="11">
        <v>1.630036237502E12</v>
      </c>
      <c r="E3" s="13" t="s">
        <v>24</v>
      </c>
      <c r="F3" s="11">
        <v>1192.0</v>
      </c>
      <c r="G3" s="12" t="s">
        <v>648</v>
      </c>
      <c r="H3" s="11">
        <v>1.630036890413E12</v>
      </c>
      <c r="I3" s="14" t="s">
        <v>24</v>
      </c>
      <c r="J3" s="15">
        <v>1516.0</v>
      </c>
      <c r="K3" s="16" t="s">
        <v>649</v>
      </c>
      <c r="L3" s="17">
        <v>1.630037270683E12</v>
      </c>
      <c r="M3" s="13" t="s">
        <v>24</v>
      </c>
      <c r="N3" s="11">
        <v>1162.0</v>
      </c>
      <c r="O3" s="12" t="s">
        <v>650</v>
      </c>
      <c r="P3" s="11">
        <v>1.630039743477E12</v>
      </c>
      <c r="Q3" s="13" t="s">
        <v>24</v>
      </c>
      <c r="R3" s="11">
        <v>1047.0</v>
      </c>
      <c r="S3" s="12" t="s">
        <v>651</v>
      </c>
      <c r="T3" s="11">
        <v>1.63004013305E12</v>
      </c>
      <c r="U3" s="13" t="s">
        <v>24</v>
      </c>
      <c r="V3" s="11">
        <v>1142.0</v>
      </c>
      <c r="W3" s="12" t="s">
        <v>652</v>
      </c>
      <c r="X3" s="11">
        <v>1.630040515246E12</v>
      </c>
      <c r="Y3" s="13" t="s">
        <v>24</v>
      </c>
      <c r="Z3" s="11">
        <v>1140.0</v>
      </c>
      <c r="AA3" s="12" t="s">
        <v>653</v>
      </c>
      <c r="AB3" s="11">
        <v>1.6300431787E12</v>
      </c>
      <c r="AC3" s="13" t="s">
        <v>24</v>
      </c>
      <c r="AD3" s="11">
        <v>1110.0</v>
      </c>
      <c r="AE3" s="12" t="s">
        <v>654</v>
      </c>
      <c r="AF3" s="11">
        <v>1.630043681016E12</v>
      </c>
      <c r="AG3" s="13" t="s">
        <v>48</v>
      </c>
      <c r="AH3" s="11">
        <v>1252.0</v>
      </c>
      <c r="AI3" s="12" t="s">
        <v>655</v>
      </c>
      <c r="AJ3" s="11">
        <v>1.630044153429E12</v>
      </c>
    </row>
    <row r="4">
      <c r="A4" s="13" t="s">
        <v>24</v>
      </c>
      <c r="B4" s="11">
        <v>61.0</v>
      </c>
      <c r="C4" s="12" t="s">
        <v>647</v>
      </c>
      <c r="D4" s="11">
        <v>1.630036237656E12</v>
      </c>
      <c r="E4" s="13" t="s">
        <v>24</v>
      </c>
      <c r="F4" s="11">
        <v>70.0</v>
      </c>
      <c r="G4" s="12" t="s">
        <v>648</v>
      </c>
      <c r="H4" s="11">
        <v>1.630036890575E12</v>
      </c>
      <c r="I4" s="19" t="s">
        <v>24</v>
      </c>
      <c r="J4" s="11">
        <v>74.0</v>
      </c>
      <c r="K4" s="12" t="s">
        <v>649</v>
      </c>
      <c r="L4" s="20">
        <v>1.630037270876E12</v>
      </c>
      <c r="M4" s="13" t="s">
        <v>24</v>
      </c>
      <c r="N4" s="11">
        <v>87.0</v>
      </c>
      <c r="O4" s="12" t="s">
        <v>650</v>
      </c>
      <c r="P4" s="11">
        <v>1.630039743649E12</v>
      </c>
      <c r="Q4" s="13" t="s">
        <v>24</v>
      </c>
      <c r="R4" s="11">
        <v>75.0</v>
      </c>
      <c r="S4" s="12" t="s">
        <v>651</v>
      </c>
      <c r="T4" s="11">
        <v>1.630040133204E12</v>
      </c>
      <c r="U4" s="13" t="s">
        <v>22</v>
      </c>
      <c r="V4" s="11">
        <v>60.0</v>
      </c>
      <c r="W4" s="12" t="s">
        <v>652</v>
      </c>
      <c r="X4" s="11">
        <v>1.630040515342E12</v>
      </c>
      <c r="Y4" s="13" t="s">
        <v>22</v>
      </c>
      <c r="Z4" s="11">
        <v>79.0</v>
      </c>
      <c r="AA4" s="12" t="s">
        <v>656</v>
      </c>
      <c r="AB4" s="11">
        <v>1.630043179016E12</v>
      </c>
      <c r="AC4" s="13" t="s">
        <v>24</v>
      </c>
      <c r="AD4" s="11">
        <v>57.0</v>
      </c>
      <c r="AE4" s="12" t="s">
        <v>654</v>
      </c>
      <c r="AF4" s="11">
        <v>1.630043681221E12</v>
      </c>
      <c r="AG4" s="13" t="s">
        <v>24</v>
      </c>
      <c r="AH4" s="11">
        <v>178.0</v>
      </c>
      <c r="AI4" s="12" t="s">
        <v>655</v>
      </c>
      <c r="AJ4" s="11">
        <v>1.630044153605E12</v>
      </c>
    </row>
    <row r="5">
      <c r="A5" s="13" t="s">
        <v>22</v>
      </c>
      <c r="B5" s="11">
        <v>104.0</v>
      </c>
      <c r="C5" s="12" t="s">
        <v>647</v>
      </c>
      <c r="D5" s="11">
        <v>1.630036237732E12</v>
      </c>
      <c r="E5" s="13" t="s">
        <v>22</v>
      </c>
      <c r="F5" s="11">
        <v>94.0</v>
      </c>
      <c r="G5" s="12" t="s">
        <v>648</v>
      </c>
      <c r="H5" s="11">
        <v>1.630036890659E12</v>
      </c>
      <c r="I5" s="19" t="s">
        <v>24</v>
      </c>
      <c r="J5" s="11">
        <v>155.0</v>
      </c>
      <c r="K5" s="12" t="s">
        <v>649</v>
      </c>
      <c r="L5" s="20">
        <v>1.630037270912E12</v>
      </c>
      <c r="M5" s="13" t="s">
        <v>22</v>
      </c>
      <c r="N5" s="11">
        <v>99.0</v>
      </c>
      <c r="O5" s="12" t="s">
        <v>650</v>
      </c>
      <c r="P5" s="11">
        <v>1.630039743781E12</v>
      </c>
      <c r="Q5" s="13" t="s">
        <v>22</v>
      </c>
      <c r="R5" s="11">
        <v>101.0</v>
      </c>
      <c r="S5" s="12" t="s">
        <v>651</v>
      </c>
      <c r="T5" s="11">
        <v>1.630040133344E12</v>
      </c>
      <c r="U5" s="13" t="s">
        <v>24</v>
      </c>
      <c r="V5" s="11">
        <v>118.0</v>
      </c>
      <c r="W5" s="12" t="s">
        <v>652</v>
      </c>
      <c r="X5" s="11">
        <v>1.630040515413E12</v>
      </c>
      <c r="Y5" s="13" t="s">
        <v>22</v>
      </c>
      <c r="Z5" s="11">
        <v>134.0</v>
      </c>
      <c r="AA5" s="12" t="s">
        <v>656</v>
      </c>
      <c r="AB5" s="11">
        <v>1.6300431791E12</v>
      </c>
      <c r="AC5" s="13" t="s">
        <v>22</v>
      </c>
      <c r="AD5" s="11">
        <v>135.0</v>
      </c>
      <c r="AE5" s="12" t="s">
        <v>654</v>
      </c>
      <c r="AF5" s="11">
        <v>1.630043681304E12</v>
      </c>
      <c r="AG5" s="13" t="s">
        <v>48</v>
      </c>
      <c r="AH5" s="11">
        <v>316.0</v>
      </c>
      <c r="AI5" s="12" t="s">
        <v>655</v>
      </c>
      <c r="AJ5" s="11">
        <v>1.630044153899E12</v>
      </c>
    </row>
    <row r="6">
      <c r="A6" s="13" t="s">
        <v>22</v>
      </c>
      <c r="B6" s="11">
        <v>55.0</v>
      </c>
      <c r="C6" s="12" t="s">
        <v>647</v>
      </c>
      <c r="D6" s="11">
        <v>1.63003623776E12</v>
      </c>
      <c r="E6" s="13" t="s">
        <v>22</v>
      </c>
      <c r="F6" s="11">
        <v>70.0</v>
      </c>
      <c r="G6" s="12" t="s">
        <v>648</v>
      </c>
      <c r="H6" s="11">
        <v>1.630036890799E12</v>
      </c>
      <c r="I6" s="19" t="s">
        <v>22</v>
      </c>
      <c r="J6" s="11">
        <v>53.0</v>
      </c>
      <c r="K6" s="12" t="s">
        <v>657</v>
      </c>
      <c r="L6" s="20">
        <v>1.630037271114E12</v>
      </c>
      <c r="M6" s="13" t="s">
        <v>22</v>
      </c>
      <c r="N6" s="11">
        <v>64.0</v>
      </c>
      <c r="O6" s="12" t="s">
        <v>650</v>
      </c>
      <c r="P6" s="11">
        <v>1.630039743798E12</v>
      </c>
      <c r="Q6" s="13" t="s">
        <v>22</v>
      </c>
      <c r="R6" s="11">
        <v>67.0</v>
      </c>
      <c r="S6" s="12" t="s">
        <v>651</v>
      </c>
      <c r="T6" s="11">
        <v>1.630040133413E12</v>
      </c>
      <c r="U6" s="13" t="s">
        <v>22</v>
      </c>
      <c r="V6" s="11">
        <v>59.0</v>
      </c>
      <c r="W6" s="12" t="s">
        <v>652</v>
      </c>
      <c r="X6" s="11">
        <v>1.630040515497E12</v>
      </c>
      <c r="Y6" s="13" t="s">
        <v>22</v>
      </c>
      <c r="Z6" s="11">
        <v>74.0</v>
      </c>
      <c r="AA6" s="12" t="s">
        <v>656</v>
      </c>
      <c r="AB6" s="11">
        <v>1.63004317921E12</v>
      </c>
      <c r="AC6" s="13" t="s">
        <v>22</v>
      </c>
      <c r="AD6" s="11">
        <v>69.0</v>
      </c>
      <c r="AE6" s="12" t="s">
        <v>654</v>
      </c>
      <c r="AF6" s="11">
        <v>1.630043681407E12</v>
      </c>
      <c r="AG6" s="13" t="s">
        <v>97</v>
      </c>
      <c r="AH6" s="11">
        <v>172.0</v>
      </c>
      <c r="AI6" s="12" t="s">
        <v>658</v>
      </c>
      <c r="AJ6" s="11">
        <v>1.630044154103E12</v>
      </c>
    </row>
    <row r="7">
      <c r="A7" s="13" t="s">
        <v>22</v>
      </c>
      <c r="B7" s="11">
        <v>291.0</v>
      </c>
      <c r="C7" s="12" t="s">
        <v>659</v>
      </c>
      <c r="D7" s="11">
        <v>1.630036238106E12</v>
      </c>
      <c r="E7" s="13" t="s">
        <v>22</v>
      </c>
      <c r="F7" s="11">
        <v>177.0</v>
      </c>
      <c r="G7" s="12" t="s">
        <v>648</v>
      </c>
      <c r="H7" s="11">
        <v>1.630036890972E12</v>
      </c>
      <c r="I7" s="19" t="s">
        <v>407</v>
      </c>
      <c r="J7" s="11">
        <v>89.0</v>
      </c>
      <c r="K7" s="12" t="s">
        <v>657</v>
      </c>
      <c r="L7" s="20">
        <v>1.630037271228E12</v>
      </c>
      <c r="M7" s="13" t="s">
        <v>22</v>
      </c>
      <c r="N7" s="11">
        <v>112.0</v>
      </c>
      <c r="O7" s="12" t="s">
        <v>650</v>
      </c>
      <c r="P7" s="11">
        <v>1.630039743929E12</v>
      </c>
      <c r="Q7" s="13" t="s">
        <v>22</v>
      </c>
      <c r="R7" s="11">
        <v>92.0</v>
      </c>
      <c r="S7" s="12" t="s">
        <v>651</v>
      </c>
      <c r="T7" s="11">
        <v>1.630040133464E12</v>
      </c>
      <c r="U7" s="13" t="s">
        <v>22</v>
      </c>
      <c r="V7" s="11">
        <v>110.0</v>
      </c>
      <c r="W7" s="12" t="s">
        <v>652</v>
      </c>
      <c r="X7" s="11">
        <v>1.630040515684E12</v>
      </c>
      <c r="Y7" s="13" t="s">
        <v>22</v>
      </c>
      <c r="Z7" s="11">
        <v>92.0</v>
      </c>
      <c r="AA7" s="12" t="s">
        <v>656</v>
      </c>
      <c r="AB7" s="11">
        <v>1.63004317934E12</v>
      </c>
      <c r="AC7" s="13" t="s">
        <v>22</v>
      </c>
      <c r="AD7" s="11">
        <v>153.0</v>
      </c>
      <c r="AE7" s="12" t="s">
        <v>654</v>
      </c>
      <c r="AF7" s="11">
        <v>1.630043681495E12</v>
      </c>
      <c r="AG7" s="13" t="s">
        <v>24</v>
      </c>
      <c r="AH7" s="11">
        <v>282.0</v>
      </c>
      <c r="AI7" s="12" t="s">
        <v>658</v>
      </c>
      <c r="AJ7" s="11">
        <v>1.63004415436E12</v>
      </c>
    </row>
    <row r="8">
      <c r="A8" s="13" t="s">
        <v>22</v>
      </c>
      <c r="B8" s="11">
        <v>235.0</v>
      </c>
      <c r="C8" s="12" t="s">
        <v>659</v>
      </c>
      <c r="D8" s="11">
        <v>1.630036238411E12</v>
      </c>
      <c r="E8" s="13" t="s">
        <v>22</v>
      </c>
      <c r="F8" s="11">
        <v>162.0</v>
      </c>
      <c r="G8" s="12" t="s">
        <v>660</v>
      </c>
      <c r="H8" s="11">
        <v>1.630036891118E12</v>
      </c>
      <c r="I8" s="19" t="s">
        <v>407</v>
      </c>
      <c r="J8" s="11">
        <v>171.0</v>
      </c>
      <c r="K8" s="12" t="s">
        <v>657</v>
      </c>
      <c r="L8" s="20">
        <v>1.630037271313E12</v>
      </c>
      <c r="M8" s="13" t="s">
        <v>22</v>
      </c>
      <c r="N8" s="11">
        <v>190.0</v>
      </c>
      <c r="O8" s="12" t="s">
        <v>661</v>
      </c>
      <c r="P8" s="11">
        <v>1.630039744051E12</v>
      </c>
      <c r="Q8" s="13" t="s">
        <v>22</v>
      </c>
      <c r="R8" s="11">
        <v>201.0</v>
      </c>
      <c r="S8" s="12" t="s">
        <v>651</v>
      </c>
      <c r="T8" s="11">
        <v>1.630040133653E12</v>
      </c>
      <c r="U8" s="13" t="s">
        <v>22</v>
      </c>
      <c r="V8" s="11">
        <v>219.0</v>
      </c>
      <c r="W8" s="12" t="s">
        <v>652</v>
      </c>
      <c r="X8" s="11">
        <v>1.630040515835E12</v>
      </c>
      <c r="Y8" s="13" t="s">
        <v>22</v>
      </c>
      <c r="Z8" s="11">
        <v>236.0</v>
      </c>
      <c r="AA8" s="12" t="s">
        <v>656</v>
      </c>
      <c r="AB8" s="11">
        <v>1.630043179553E12</v>
      </c>
      <c r="AC8" s="13" t="s">
        <v>22</v>
      </c>
      <c r="AD8" s="11">
        <v>146.0</v>
      </c>
      <c r="AE8" s="12" t="s">
        <v>654</v>
      </c>
      <c r="AF8" s="11">
        <v>1.630043681674E12</v>
      </c>
      <c r="AG8" s="13" t="s">
        <v>22</v>
      </c>
      <c r="AH8" s="11">
        <v>55.0</v>
      </c>
      <c r="AI8" s="12" t="s">
        <v>658</v>
      </c>
      <c r="AJ8" s="11">
        <v>1.630044154433E12</v>
      </c>
    </row>
    <row r="9">
      <c r="A9" s="13" t="s">
        <v>22</v>
      </c>
      <c r="B9" s="11">
        <v>209.0</v>
      </c>
      <c r="C9" s="12" t="s">
        <v>659</v>
      </c>
      <c r="D9" s="11">
        <v>1.630036238552E12</v>
      </c>
      <c r="E9" s="13" t="s">
        <v>22</v>
      </c>
      <c r="F9" s="11">
        <v>148.0</v>
      </c>
      <c r="G9" s="12" t="s">
        <v>660</v>
      </c>
      <c r="H9" s="11">
        <v>1.630036891432E12</v>
      </c>
      <c r="I9" s="19" t="s">
        <v>407</v>
      </c>
      <c r="J9" s="11">
        <v>21.0</v>
      </c>
      <c r="K9" s="12" t="s">
        <v>657</v>
      </c>
      <c r="L9" s="20">
        <v>1.630037271348E12</v>
      </c>
      <c r="M9" s="13" t="s">
        <v>22</v>
      </c>
      <c r="N9" s="11">
        <v>177.0</v>
      </c>
      <c r="O9" s="12" t="s">
        <v>661</v>
      </c>
      <c r="P9" s="11">
        <v>1.630039744272E12</v>
      </c>
      <c r="Q9" s="13" t="s">
        <v>22</v>
      </c>
      <c r="R9" s="11">
        <v>353.0</v>
      </c>
      <c r="S9" s="12" t="s">
        <v>651</v>
      </c>
      <c r="T9" s="11">
        <v>1.630040133925E12</v>
      </c>
      <c r="U9" s="13" t="s">
        <v>48</v>
      </c>
      <c r="V9" s="11">
        <v>80.0</v>
      </c>
      <c r="W9" s="12" t="s">
        <v>652</v>
      </c>
      <c r="X9" s="11">
        <v>1.630040515887E12</v>
      </c>
      <c r="Y9" s="13" t="s">
        <v>22</v>
      </c>
      <c r="Z9" s="11">
        <v>197.0</v>
      </c>
      <c r="AA9" s="12" t="s">
        <v>656</v>
      </c>
      <c r="AB9" s="11">
        <v>1.630043179748E12</v>
      </c>
      <c r="AC9" s="13" t="s">
        <v>22</v>
      </c>
      <c r="AD9" s="11">
        <v>166.0</v>
      </c>
      <c r="AE9" s="12" t="s">
        <v>654</v>
      </c>
      <c r="AF9" s="11">
        <v>1.630043681734E12</v>
      </c>
      <c r="AG9" s="13" t="s">
        <v>24</v>
      </c>
      <c r="AH9" s="11">
        <v>132.0</v>
      </c>
      <c r="AI9" s="12" t="s">
        <v>658</v>
      </c>
      <c r="AJ9" s="11">
        <v>1.630044154536E12</v>
      </c>
    </row>
    <row r="10">
      <c r="A10" s="13" t="s">
        <v>22</v>
      </c>
      <c r="B10" s="11">
        <v>114.0</v>
      </c>
      <c r="C10" s="12" t="s">
        <v>659</v>
      </c>
      <c r="D10" s="11">
        <v>1.630036238683E12</v>
      </c>
      <c r="E10" s="13" t="s">
        <v>22</v>
      </c>
      <c r="F10" s="11">
        <v>104.0</v>
      </c>
      <c r="G10" s="12" t="s">
        <v>660</v>
      </c>
      <c r="H10" s="11">
        <v>1.630036891484E12</v>
      </c>
      <c r="I10" s="19" t="s">
        <v>71</v>
      </c>
      <c r="J10" s="11">
        <v>327.0</v>
      </c>
      <c r="K10" s="12" t="s">
        <v>657</v>
      </c>
      <c r="L10" s="20">
        <v>1.630037271558E12</v>
      </c>
      <c r="M10" s="13" t="s">
        <v>22</v>
      </c>
      <c r="N10" s="11">
        <v>114.0</v>
      </c>
      <c r="O10" s="12" t="s">
        <v>661</v>
      </c>
      <c r="P10" s="11">
        <v>1.630039744308E12</v>
      </c>
      <c r="Q10" s="13" t="s">
        <v>22</v>
      </c>
      <c r="R10" s="11">
        <v>170.0</v>
      </c>
      <c r="S10" s="12" t="s">
        <v>662</v>
      </c>
      <c r="T10" s="11">
        <v>1.630040134103E12</v>
      </c>
      <c r="U10" s="13" t="s">
        <v>71</v>
      </c>
      <c r="V10" s="11">
        <v>244.0</v>
      </c>
      <c r="W10" s="12" t="s">
        <v>663</v>
      </c>
      <c r="X10" s="11">
        <v>1.630040516133E12</v>
      </c>
      <c r="Y10" s="13" t="s">
        <v>22</v>
      </c>
      <c r="Z10" s="11">
        <v>964.0</v>
      </c>
      <c r="AA10" s="12" t="s">
        <v>664</v>
      </c>
      <c r="AB10" s="11">
        <v>1.630043180453E12</v>
      </c>
      <c r="AC10" s="13" t="s">
        <v>22</v>
      </c>
      <c r="AD10" s="11">
        <v>158.0</v>
      </c>
      <c r="AE10" s="12" t="s">
        <v>654</v>
      </c>
      <c r="AF10" s="11">
        <v>1.63004368189E12</v>
      </c>
      <c r="AG10" s="13" t="s">
        <v>22</v>
      </c>
      <c r="AH10" s="11">
        <v>51.0</v>
      </c>
      <c r="AI10" s="12" t="s">
        <v>658</v>
      </c>
      <c r="AJ10" s="11">
        <v>1.630044154591E12</v>
      </c>
    </row>
    <row r="11">
      <c r="A11" s="13" t="s">
        <v>22</v>
      </c>
      <c r="B11" s="11">
        <v>232.0</v>
      </c>
      <c r="C11" s="12" t="s">
        <v>659</v>
      </c>
      <c r="D11" s="11">
        <v>1.630036238791E12</v>
      </c>
      <c r="E11" s="13" t="s">
        <v>22</v>
      </c>
      <c r="F11" s="11">
        <v>220.0</v>
      </c>
      <c r="G11" s="12" t="s">
        <v>660</v>
      </c>
      <c r="H11" s="11">
        <v>1.630036891669E12</v>
      </c>
      <c r="I11" s="19" t="s">
        <v>24</v>
      </c>
      <c r="J11" s="11">
        <v>165.0</v>
      </c>
      <c r="K11" s="12" t="s">
        <v>657</v>
      </c>
      <c r="L11" s="20">
        <v>1.630037271716E12</v>
      </c>
      <c r="M11" s="13" t="s">
        <v>22</v>
      </c>
      <c r="N11" s="11">
        <v>203.0</v>
      </c>
      <c r="O11" s="12" t="s">
        <v>661</v>
      </c>
      <c r="P11" s="11">
        <v>1.630039744509E12</v>
      </c>
      <c r="Q11" s="13" t="s">
        <v>22</v>
      </c>
      <c r="R11" s="11">
        <v>177.0</v>
      </c>
      <c r="S11" s="12" t="s">
        <v>662</v>
      </c>
      <c r="T11" s="11">
        <v>1.630040134302E12</v>
      </c>
      <c r="U11" s="13" t="s">
        <v>24</v>
      </c>
      <c r="V11" s="11">
        <v>152.0</v>
      </c>
      <c r="W11" s="12" t="s">
        <v>663</v>
      </c>
      <c r="X11" s="11">
        <v>1.6300405163E12</v>
      </c>
      <c r="Y11" s="13" t="s">
        <v>22</v>
      </c>
      <c r="Z11" s="11">
        <v>262.0</v>
      </c>
      <c r="AA11" s="12" t="s">
        <v>664</v>
      </c>
      <c r="AB11" s="11">
        <v>1.630043180727E12</v>
      </c>
      <c r="AC11" s="13" t="s">
        <v>22</v>
      </c>
      <c r="AD11" s="11">
        <v>190.0</v>
      </c>
      <c r="AE11" s="12" t="s">
        <v>665</v>
      </c>
      <c r="AF11" s="11">
        <v>1.630043682074E12</v>
      </c>
      <c r="AG11" s="13" t="s">
        <v>22</v>
      </c>
      <c r="AH11" s="11">
        <v>115.0</v>
      </c>
      <c r="AI11" s="12" t="s">
        <v>658</v>
      </c>
      <c r="AJ11" s="11">
        <v>1.630044154702E12</v>
      </c>
    </row>
    <row r="12">
      <c r="A12" s="13" t="s">
        <v>22</v>
      </c>
      <c r="B12" s="11">
        <v>213.0</v>
      </c>
      <c r="C12" s="12" t="s">
        <v>666</v>
      </c>
      <c r="D12" s="11">
        <v>1.630036239007E12</v>
      </c>
      <c r="E12" s="13" t="s">
        <v>22</v>
      </c>
      <c r="F12" s="11">
        <v>134.0</v>
      </c>
      <c r="G12" s="12" t="s">
        <v>660</v>
      </c>
      <c r="H12" s="11">
        <v>1.630036891864E12</v>
      </c>
      <c r="I12" s="19" t="s">
        <v>22</v>
      </c>
      <c r="J12" s="11">
        <v>51.0</v>
      </c>
      <c r="K12" s="12" t="s">
        <v>657</v>
      </c>
      <c r="L12" s="20">
        <v>1.630037271792E12</v>
      </c>
      <c r="M12" s="13" t="s">
        <v>22</v>
      </c>
      <c r="N12" s="11">
        <v>180.0</v>
      </c>
      <c r="O12" s="12" t="s">
        <v>661</v>
      </c>
      <c r="P12" s="11">
        <v>1.63003974469E12</v>
      </c>
      <c r="Q12" s="13" t="s">
        <v>22</v>
      </c>
      <c r="R12" s="11">
        <v>183.0</v>
      </c>
      <c r="S12" s="12" t="s">
        <v>662</v>
      </c>
      <c r="T12" s="11">
        <v>1.630040134462E12</v>
      </c>
      <c r="U12" s="13" t="s">
        <v>22</v>
      </c>
      <c r="V12" s="11">
        <v>55.0</v>
      </c>
      <c r="W12" s="12" t="s">
        <v>663</v>
      </c>
      <c r="X12" s="11">
        <v>1.630040516373E12</v>
      </c>
      <c r="Y12" s="13" t="s">
        <v>22</v>
      </c>
      <c r="Z12" s="11">
        <v>199.0</v>
      </c>
      <c r="AA12" s="12" t="s">
        <v>664</v>
      </c>
      <c r="AB12" s="11">
        <v>1.630043180919E12</v>
      </c>
      <c r="AC12" s="13" t="s">
        <v>22</v>
      </c>
      <c r="AD12" s="11">
        <v>201.0</v>
      </c>
      <c r="AE12" s="12" t="s">
        <v>665</v>
      </c>
      <c r="AF12" s="11">
        <v>1.630043682299E12</v>
      </c>
      <c r="AG12" s="13" t="s">
        <v>22</v>
      </c>
      <c r="AH12" s="11">
        <v>930.0</v>
      </c>
      <c r="AI12" s="12" t="s">
        <v>667</v>
      </c>
      <c r="AJ12" s="11">
        <v>1.630044155711E12</v>
      </c>
    </row>
    <row r="13">
      <c r="A13" s="13" t="s">
        <v>22</v>
      </c>
      <c r="B13" s="11">
        <v>148.0</v>
      </c>
      <c r="C13" s="12" t="s">
        <v>666</v>
      </c>
      <c r="D13" s="11">
        <v>1.630036239198E12</v>
      </c>
      <c r="E13" s="13" t="s">
        <v>22</v>
      </c>
      <c r="F13" s="11">
        <v>149.0</v>
      </c>
      <c r="G13" s="12" t="s">
        <v>668</v>
      </c>
      <c r="H13" s="11">
        <v>1.63003689207E12</v>
      </c>
      <c r="I13" s="19" t="s">
        <v>22</v>
      </c>
      <c r="J13" s="11">
        <v>111.0</v>
      </c>
      <c r="K13" s="12" t="s">
        <v>657</v>
      </c>
      <c r="L13" s="20">
        <v>1.630037271882E12</v>
      </c>
      <c r="M13" s="13" t="s">
        <v>22</v>
      </c>
      <c r="N13" s="11">
        <v>160.0</v>
      </c>
      <c r="O13" s="12" t="s">
        <v>661</v>
      </c>
      <c r="P13" s="11">
        <v>1.630039744859E12</v>
      </c>
      <c r="Q13" s="13" t="s">
        <v>22</v>
      </c>
      <c r="R13" s="11">
        <v>139.0</v>
      </c>
      <c r="S13" s="12" t="s">
        <v>662</v>
      </c>
      <c r="T13" s="11">
        <v>1.630040134637E12</v>
      </c>
      <c r="U13" s="13" t="s">
        <v>22</v>
      </c>
      <c r="V13" s="11">
        <v>138.0</v>
      </c>
      <c r="W13" s="12" t="s">
        <v>663</v>
      </c>
      <c r="X13" s="11">
        <v>1.630040516589E12</v>
      </c>
      <c r="Y13" s="13" t="s">
        <v>22</v>
      </c>
      <c r="Z13" s="11">
        <v>121.0</v>
      </c>
      <c r="AA13" s="12" t="s">
        <v>669</v>
      </c>
      <c r="AB13" s="11">
        <v>1.630043181111E12</v>
      </c>
      <c r="AC13" s="13" t="s">
        <v>400</v>
      </c>
      <c r="AD13" s="11">
        <v>210.0</v>
      </c>
      <c r="AE13" s="12" t="s">
        <v>665</v>
      </c>
      <c r="AF13" s="11">
        <v>1.63004368249E12</v>
      </c>
      <c r="AG13" s="13" t="s">
        <v>22</v>
      </c>
      <c r="AH13" s="11">
        <v>222.0</v>
      </c>
      <c r="AI13" s="12" t="s">
        <v>667</v>
      </c>
      <c r="AJ13" s="11">
        <v>1.630044155864E12</v>
      </c>
    </row>
    <row r="14">
      <c r="A14" s="13" t="s">
        <v>22</v>
      </c>
      <c r="B14" s="11">
        <v>59.0</v>
      </c>
      <c r="C14" s="12" t="s">
        <v>666</v>
      </c>
      <c r="D14" s="11">
        <v>1.630036239256E12</v>
      </c>
      <c r="E14" s="13" t="s">
        <v>22</v>
      </c>
      <c r="F14" s="11">
        <v>42.0</v>
      </c>
      <c r="G14" s="12" t="s">
        <v>668</v>
      </c>
      <c r="H14" s="11">
        <v>1.630036892104E12</v>
      </c>
      <c r="I14" s="19" t="s">
        <v>22</v>
      </c>
      <c r="J14" s="11">
        <v>164.0</v>
      </c>
      <c r="K14" s="12" t="s">
        <v>670</v>
      </c>
      <c r="L14" s="20">
        <v>1.63003727212E12</v>
      </c>
      <c r="M14" s="13" t="s">
        <v>22</v>
      </c>
      <c r="N14" s="11">
        <v>107.0</v>
      </c>
      <c r="O14" s="12" t="s">
        <v>661</v>
      </c>
      <c r="P14" s="11">
        <v>1.630039744973E12</v>
      </c>
      <c r="Q14" s="13" t="s">
        <v>22</v>
      </c>
      <c r="R14" s="11">
        <v>65.0</v>
      </c>
      <c r="S14" s="12" t="s">
        <v>662</v>
      </c>
      <c r="T14" s="11">
        <v>1.63004013468E12</v>
      </c>
      <c r="U14" s="13" t="s">
        <v>22</v>
      </c>
      <c r="V14" s="11">
        <v>140.0</v>
      </c>
      <c r="W14" s="12" t="s">
        <v>663</v>
      </c>
      <c r="X14" s="11">
        <v>1.630040516749E12</v>
      </c>
      <c r="Y14" s="13" t="s">
        <v>22</v>
      </c>
      <c r="Z14" s="11">
        <v>98.0</v>
      </c>
      <c r="AA14" s="12" t="s">
        <v>669</v>
      </c>
      <c r="AB14" s="11">
        <v>1.630043181211E12</v>
      </c>
      <c r="AC14" s="13" t="s">
        <v>48</v>
      </c>
      <c r="AD14" s="11">
        <v>94.0</v>
      </c>
      <c r="AE14" s="12" t="s">
        <v>665</v>
      </c>
      <c r="AF14" s="11">
        <v>1.630043682617E12</v>
      </c>
      <c r="AG14" s="13" t="s">
        <v>22</v>
      </c>
      <c r="AH14" s="11">
        <v>273.0</v>
      </c>
      <c r="AI14" s="12" t="s">
        <v>671</v>
      </c>
      <c r="AJ14" s="11">
        <v>1.63004415617E12</v>
      </c>
    </row>
    <row r="15">
      <c r="A15" s="13" t="s">
        <v>22</v>
      </c>
      <c r="B15" s="11">
        <v>153.0</v>
      </c>
      <c r="C15" s="12" t="s">
        <v>666</v>
      </c>
      <c r="D15" s="11">
        <v>1.630036239374E12</v>
      </c>
      <c r="E15" s="13" t="s">
        <v>22</v>
      </c>
      <c r="F15" s="11">
        <v>123.0</v>
      </c>
      <c r="G15" s="12" t="s">
        <v>668</v>
      </c>
      <c r="H15" s="11">
        <v>1.630036892211E12</v>
      </c>
      <c r="I15" s="19" t="s">
        <v>22</v>
      </c>
      <c r="J15" s="11">
        <v>170.0</v>
      </c>
      <c r="K15" s="12" t="s">
        <v>670</v>
      </c>
      <c r="L15" s="20">
        <v>1.63003727221E12</v>
      </c>
      <c r="M15" s="13" t="s">
        <v>22</v>
      </c>
      <c r="N15" s="11">
        <v>137.0</v>
      </c>
      <c r="O15" s="12" t="s">
        <v>672</v>
      </c>
      <c r="P15" s="11">
        <v>1.630039745097E12</v>
      </c>
      <c r="Q15" s="13" t="s">
        <v>22</v>
      </c>
      <c r="R15" s="11">
        <v>150.0</v>
      </c>
      <c r="S15" s="12" t="s">
        <v>662</v>
      </c>
      <c r="T15" s="11">
        <v>1.630040134805E12</v>
      </c>
      <c r="U15" s="13" t="s">
        <v>22</v>
      </c>
      <c r="V15" s="11">
        <v>170.0</v>
      </c>
      <c r="W15" s="12" t="s">
        <v>663</v>
      </c>
      <c r="X15" s="11">
        <v>1.630040516996E12</v>
      </c>
      <c r="Y15" s="13" t="s">
        <v>22</v>
      </c>
      <c r="Z15" s="11">
        <v>161.0</v>
      </c>
      <c r="AA15" s="12" t="s">
        <v>669</v>
      </c>
      <c r="AB15" s="11">
        <v>1.630043181296E12</v>
      </c>
      <c r="AC15" s="13" t="s">
        <v>22</v>
      </c>
      <c r="AD15" s="11">
        <v>174.0</v>
      </c>
      <c r="AE15" s="12" t="s">
        <v>665</v>
      </c>
      <c r="AF15" s="11">
        <v>1.630043682812E12</v>
      </c>
      <c r="AG15" s="13" t="s">
        <v>407</v>
      </c>
      <c r="AH15" s="11">
        <v>242.0</v>
      </c>
      <c r="AI15" s="12" t="s">
        <v>671</v>
      </c>
      <c r="AJ15" s="11">
        <v>1.630044156379E12</v>
      </c>
    </row>
    <row r="16">
      <c r="A16" s="13" t="s">
        <v>22</v>
      </c>
      <c r="B16" s="11">
        <v>114.0</v>
      </c>
      <c r="C16" s="12" t="s">
        <v>666</v>
      </c>
      <c r="D16" s="11">
        <v>1.630036239497E12</v>
      </c>
      <c r="E16" s="13" t="s">
        <v>22</v>
      </c>
      <c r="F16" s="11">
        <v>114.0</v>
      </c>
      <c r="G16" s="12" t="s">
        <v>668</v>
      </c>
      <c r="H16" s="11">
        <v>1.63003689228E12</v>
      </c>
      <c r="I16" s="19" t="s">
        <v>22</v>
      </c>
      <c r="J16" s="11">
        <v>142.0</v>
      </c>
      <c r="K16" s="12" t="s">
        <v>670</v>
      </c>
      <c r="L16" s="20">
        <v>1.630037272353E12</v>
      </c>
      <c r="M16" s="13" t="s">
        <v>22</v>
      </c>
      <c r="N16" s="11">
        <v>191.0</v>
      </c>
      <c r="O16" s="12" t="s">
        <v>672</v>
      </c>
      <c r="P16" s="11">
        <v>1.630039745283E12</v>
      </c>
      <c r="Q16" s="13" t="s">
        <v>22</v>
      </c>
      <c r="R16" s="11">
        <v>130.0</v>
      </c>
      <c r="S16" s="12" t="s">
        <v>662</v>
      </c>
      <c r="T16" s="11">
        <v>1.630040134987E12</v>
      </c>
      <c r="U16" s="13" t="s">
        <v>22</v>
      </c>
      <c r="V16" s="11">
        <v>-6.0</v>
      </c>
      <c r="W16" s="12" t="s">
        <v>673</v>
      </c>
      <c r="X16" s="11">
        <v>1.630040517156E12</v>
      </c>
      <c r="Y16" s="13" t="s">
        <v>22</v>
      </c>
      <c r="Z16" s="11">
        <v>166.0</v>
      </c>
      <c r="AA16" s="12" t="s">
        <v>669</v>
      </c>
      <c r="AB16" s="11">
        <v>1.630043181545E12</v>
      </c>
      <c r="AC16" s="13" t="s">
        <v>71</v>
      </c>
      <c r="AD16" s="11">
        <v>123.0</v>
      </c>
      <c r="AE16" s="12" t="s">
        <v>665</v>
      </c>
      <c r="AF16" s="11">
        <v>1.630043682885E12</v>
      </c>
      <c r="AG16" s="13" t="s">
        <v>22</v>
      </c>
      <c r="AH16" s="11">
        <v>311.0</v>
      </c>
      <c r="AI16" s="12" t="s">
        <v>671</v>
      </c>
      <c r="AJ16" s="11">
        <v>1.63004415668E12</v>
      </c>
    </row>
    <row r="17">
      <c r="A17" s="13" t="s">
        <v>22</v>
      </c>
      <c r="B17" s="11">
        <v>109.0</v>
      </c>
      <c r="C17" s="12" t="s">
        <v>666</v>
      </c>
      <c r="D17" s="11">
        <v>1.630036239596E12</v>
      </c>
      <c r="E17" s="13" t="s">
        <v>22</v>
      </c>
      <c r="F17" s="11">
        <v>101.0</v>
      </c>
      <c r="G17" s="12" t="s">
        <v>668</v>
      </c>
      <c r="H17" s="11">
        <v>1.630036892345E12</v>
      </c>
      <c r="I17" s="19" t="s">
        <v>22</v>
      </c>
      <c r="J17" s="11">
        <v>89.0</v>
      </c>
      <c r="K17" s="12" t="s">
        <v>670</v>
      </c>
      <c r="L17" s="20">
        <v>1.630037272454E12</v>
      </c>
      <c r="M17" s="13" t="s">
        <v>22</v>
      </c>
      <c r="N17" s="11">
        <v>142.0</v>
      </c>
      <c r="O17" s="12" t="s">
        <v>672</v>
      </c>
      <c r="P17" s="11">
        <v>1.630039745444E12</v>
      </c>
      <c r="Q17" s="13" t="s">
        <v>22</v>
      </c>
      <c r="R17" s="11">
        <v>102.0</v>
      </c>
      <c r="S17" s="12" t="s">
        <v>674</v>
      </c>
      <c r="T17" s="11">
        <v>1.63004013521E12</v>
      </c>
      <c r="U17" s="13" t="s">
        <v>22</v>
      </c>
      <c r="V17" s="11">
        <v>214.0</v>
      </c>
      <c r="W17" s="12" t="s">
        <v>673</v>
      </c>
      <c r="X17" s="11">
        <v>1.630040517274E12</v>
      </c>
      <c r="Y17" s="13" t="s">
        <v>22</v>
      </c>
      <c r="Z17" s="11">
        <v>125.0</v>
      </c>
      <c r="AA17" s="12" t="s">
        <v>669</v>
      </c>
      <c r="AB17" s="11">
        <v>1.630043181652E12</v>
      </c>
      <c r="AC17" s="13" t="s">
        <v>418</v>
      </c>
      <c r="AD17" s="11">
        <v>262.0</v>
      </c>
      <c r="AE17" s="12" t="s">
        <v>675</v>
      </c>
      <c r="AF17" s="11">
        <v>1.63004368313E12</v>
      </c>
      <c r="AG17" s="13" t="s">
        <v>24</v>
      </c>
      <c r="AH17" s="11">
        <v>176.0</v>
      </c>
      <c r="AI17" s="12" t="s">
        <v>671</v>
      </c>
      <c r="AJ17" s="11">
        <v>1.630044156861E12</v>
      </c>
    </row>
    <row r="18">
      <c r="A18" s="13" t="s">
        <v>22</v>
      </c>
      <c r="B18" s="11">
        <v>92.0</v>
      </c>
      <c r="C18" s="12" t="s">
        <v>666</v>
      </c>
      <c r="D18" s="11">
        <v>1.630036239739E12</v>
      </c>
      <c r="E18" s="13" t="s">
        <v>22</v>
      </c>
      <c r="F18" s="11">
        <v>67.0</v>
      </c>
      <c r="G18" s="12" t="s">
        <v>668</v>
      </c>
      <c r="H18" s="11">
        <v>1.630036892373E12</v>
      </c>
      <c r="I18" s="19" t="s">
        <v>22</v>
      </c>
      <c r="J18" s="11">
        <v>127.0</v>
      </c>
      <c r="K18" s="12" t="s">
        <v>670</v>
      </c>
      <c r="L18" s="20">
        <v>1.630037272586E12</v>
      </c>
      <c r="M18" s="13" t="s">
        <v>22</v>
      </c>
      <c r="N18" s="11">
        <v>102.0</v>
      </c>
      <c r="O18" s="12" t="s">
        <v>672</v>
      </c>
      <c r="P18" s="11">
        <v>1.630039745577E12</v>
      </c>
      <c r="Q18" s="13" t="s">
        <v>22</v>
      </c>
      <c r="R18" s="11">
        <v>138.0</v>
      </c>
      <c r="S18" s="12" t="s">
        <v>674</v>
      </c>
      <c r="T18" s="11">
        <v>1.630040135439E12</v>
      </c>
      <c r="U18" s="13" t="s">
        <v>22</v>
      </c>
      <c r="V18" s="11">
        <v>120.0</v>
      </c>
      <c r="W18" s="12" t="s">
        <v>673</v>
      </c>
      <c r="X18" s="11">
        <v>1.630040517384E12</v>
      </c>
      <c r="Y18" s="13" t="s">
        <v>22</v>
      </c>
      <c r="Z18" s="11">
        <v>50.0</v>
      </c>
      <c r="AA18" s="12" t="s">
        <v>669</v>
      </c>
      <c r="AB18" s="11">
        <v>1.630043181713E12</v>
      </c>
      <c r="AC18" s="13" t="s">
        <v>71</v>
      </c>
      <c r="AD18" s="11">
        <v>218.0</v>
      </c>
      <c r="AE18" s="12" t="s">
        <v>675</v>
      </c>
      <c r="AF18" s="11">
        <v>1.630043683377E12</v>
      </c>
      <c r="AG18" s="13" t="s">
        <v>48</v>
      </c>
      <c r="AH18" s="11">
        <v>154.0</v>
      </c>
      <c r="AI18" s="12" t="s">
        <v>676</v>
      </c>
      <c r="AJ18" s="11">
        <v>1.630044157011E12</v>
      </c>
    </row>
    <row r="19">
      <c r="A19" s="13" t="s">
        <v>22</v>
      </c>
      <c r="B19" s="11">
        <v>213.0</v>
      </c>
      <c r="C19" s="12" t="s">
        <v>666</v>
      </c>
      <c r="D19" s="11">
        <v>1.630036239957E12</v>
      </c>
      <c r="E19" s="13" t="s">
        <v>22</v>
      </c>
      <c r="F19" s="11">
        <v>170.0</v>
      </c>
      <c r="G19" s="12" t="s">
        <v>668</v>
      </c>
      <c r="H19" s="11">
        <v>1.630036892449E12</v>
      </c>
      <c r="I19" s="19" t="s">
        <v>22</v>
      </c>
      <c r="J19" s="11">
        <v>627.0</v>
      </c>
      <c r="K19" s="12" t="s">
        <v>677</v>
      </c>
      <c r="L19" s="20">
        <v>1.630037273193E12</v>
      </c>
      <c r="M19" s="13" t="s">
        <v>22</v>
      </c>
      <c r="N19" s="11">
        <v>179.0</v>
      </c>
      <c r="O19" s="12" t="s">
        <v>672</v>
      </c>
      <c r="P19" s="11">
        <v>1.630039745701E12</v>
      </c>
      <c r="Q19" s="13" t="s">
        <v>22</v>
      </c>
      <c r="R19" s="11">
        <v>127.0</v>
      </c>
      <c r="S19" s="12" t="s">
        <v>674</v>
      </c>
      <c r="T19" s="11">
        <v>1.63004013554E12</v>
      </c>
      <c r="U19" s="13" t="s">
        <v>22</v>
      </c>
      <c r="V19" s="11">
        <v>138.0</v>
      </c>
      <c r="W19" s="12" t="s">
        <v>673</v>
      </c>
      <c r="X19" s="11">
        <v>1.630040517478E12</v>
      </c>
      <c r="Y19" s="13" t="s">
        <v>22</v>
      </c>
      <c r="Z19" s="11">
        <v>192.0</v>
      </c>
      <c r="AA19" s="12" t="s">
        <v>669</v>
      </c>
      <c r="AB19" s="11">
        <v>1.630043181852E12</v>
      </c>
      <c r="AC19" s="13" t="s">
        <v>22</v>
      </c>
      <c r="AD19" s="11">
        <v>443.0</v>
      </c>
      <c r="AE19" s="12" t="s">
        <v>675</v>
      </c>
      <c r="AF19" s="11">
        <v>1.630043683806E12</v>
      </c>
      <c r="AG19" s="13" t="s">
        <v>22</v>
      </c>
      <c r="AH19" s="11">
        <v>40.0</v>
      </c>
      <c r="AI19" s="12" t="s">
        <v>676</v>
      </c>
      <c r="AJ19" s="11">
        <v>1.630044157063E12</v>
      </c>
    </row>
    <row r="20">
      <c r="A20" s="13" t="s">
        <v>22</v>
      </c>
      <c r="B20" s="11">
        <v>179.0</v>
      </c>
      <c r="C20" s="12" t="s">
        <v>678</v>
      </c>
      <c r="D20" s="11">
        <v>1.630036240109E12</v>
      </c>
      <c r="E20" s="13" t="s">
        <v>22</v>
      </c>
      <c r="F20" s="11">
        <v>136.0</v>
      </c>
      <c r="G20" s="12" t="s">
        <v>668</v>
      </c>
      <c r="H20" s="11">
        <v>1.630036892491E12</v>
      </c>
      <c r="I20" s="19" t="s">
        <v>22</v>
      </c>
      <c r="J20" s="11">
        <v>126.0</v>
      </c>
      <c r="K20" s="12" t="s">
        <v>677</v>
      </c>
      <c r="L20" s="20">
        <v>1.630037273321E12</v>
      </c>
      <c r="M20" s="13" t="s">
        <v>22</v>
      </c>
      <c r="N20" s="11">
        <v>178.0</v>
      </c>
      <c r="O20" s="12" t="s">
        <v>672</v>
      </c>
      <c r="P20" s="11">
        <v>1.63003974591E12</v>
      </c>
      <c r="Q20" s="13" t="s">
        <v>22</v>
      </c>
      <c r="R20" s="11">
        <v>144.0</v>
      </c>
      <c r="S20" s="12" t="s">
        <v>674</v>
      </c>
      <c r="T20" s="11">
        <v>1.63004013561E12</v>
      </c>
      <c r="U20" s="13" t="s">
        <v>22</v>
      </c>
      <c r="V20" s="11">
        <v>115.0</v>
      </c>
      <c r="W20" s="12" t="s">
        <v>673</v>
      </c>
      <c r="X20" s="11">
        <v>1.63004051752E12</v>
      </c>
      <c r="Y20" s="13" t="s">
        <v>22</v>
      </c>
      <c r="Z20" s="11">
        <v>157.0</v>
      </c>
      <c r="AA20" s="12" t="s">
        <v>669</v>
      </c>
      <c r="AB20" s="11">
        <v>1.630043181994E12</v>
      </c>
      <c r="AC20" s="13" t="s">
        <v>48</v>
      </c>
      <c r="AD20" s="11">
        <v>156.0</v>
      </c>
      <c r="AE20" s="12" t="s">
        <v>675</v>
      </c>
      <c r="AF20" s="11">
        <v>1.630043683955E12</v>
      </c>
      <c r="AG20" s="13" t="s">
        <v>679</v>
      </c>
      <c r="AH20" s="11">
        <v>406.0</v>
      </c>
      <c r="AI20" s="12" t="s">
        <v>676</v>
      </c>
      <c r="AJ20" s="11">
        <v>1.630044157499E12</v>
      </c>
    </row>
    <row r="21">
      <c r="I21" s="19" t="s">
        <v>22</v>
      </c>
      <c r="J21" s="11">
        <v>81.0</v>
      </c>
      <c r="K21" s="12" t="s">
        <v>677</v>
      </c>
      <c r="L21" s="20">
        <v>1.630037273398E12</v>
      </c>
      <c r="U21" s="13" t="s">
        <v>22</v>
      </c>
      <c r="V21" s="11">
        <v>41.0</v>
      </c>
      <c r="W21" s="12" t="s">
        <v>673</v>
      </c>
      <c r="X21" s="11">
        <v>1.63004051754E12</v>
      </c>
      <c r="AC21" s="13" t="s">
        <v>400</v>
      </c>
      <c r="AD21" s="11">
        <v>168.0</v>
      </c>
      <c r="AE21" s="12" t="s">
        <v>680</v>
      </c>
      <c r="AF21" s="11">
        <v>1.63004368412E12</v>
      </c>
      <c r="AG21" s="13" t="s">
        <v>53</v>
      </c>
      <c r="AH21" s="11">
        <v>252.0</v>
      </c>
      <c r="AI21" s="12" t="s">
        <v>676</v>
      </c>
      <c r="AJ21" s="11">
        <v>1.630044157732E12</v>
      </c>
    </row>
    <row r="22">
      <c r="I22" s="19" t="s">
        <v>22</v>
      </c>
      <c r="J22" s="11">
        <v>191.0</v>
      </c>
      <c r="K22" s="12" t="s">
        <v>677</v>
      </c>
      <c r="L22" s="20">
        <v>1.630037273592E12</v>
      </c>
      <c r="U22" s="13" t="s">
        <v>403</v>
      </c>
      <c r="V22" s="11">
        <v>187.0</v>
      </c>
      <c r="W22" s="12" t="s">
        <v>673</v>
      </c>
      <c r="X22" s="11">
        <v>1.630040517606E12</v>
      </c>
      <c r="AC22" s="13" t="s">
        <v>52</v>
      </c>
      <c r="AD22" s="11">
        <v>147.0</v>
      </c>
      <c r="AE22" s="12" t="s">
        <v>680</v>
      </c>
      <c r="AF22" s="11">
        <v>1.630043684268E12</v>
      </c>
      <c r="AG22" s="13" t="s">
        <v>679</v>
      </c>
      <c r="AH22" s="11">
        <v>290.0</v>
      </c>
      <c r="AI22" s="12" t="s">
        <v>681</v>
      </c>
      <c r="AJ22" s="11">
        <v>1.630044158002E12</v>
      </c>
    </row>
    <row r="23">
      <c r="I23" s="23" t="s">
        <v>22</v>
      </c>
      <c r="J23" s="24">
        <v>149.0</v>
      </c>
      <c r="K23" s="25" t="s">
        <v>677</v>
      </c>
      <c r="L23" s="26">
        <v>1.630037273748E12</v>
      </c>
      <c r="U23" s="13" t="s">
        <v>73</v>
      </c>
      <c r="V23" s="11">
        <v>157.0</v>
      </c>
      <c r="W23" s="12" t="s">
        <v>673</v>
      </c>
      <c r="X23" s="11">
        <v>1.630040517749E12</v>
      </c>
      <c r="AC23" s="13" t="s">
        <v>53</v>
      </c>
      <c r="AD23" s="11">
        <v>284.0</v>
      </c>
      <c r="AE23" s="12" t="s">
        <v>680</v>
      </c>
      <c r="AF23" s="11">
        <v>1.630043684553E12</v>
      </c>
      <c r="AG23" s="13" t="s">
        <v>48</v>
      </c>
      <c r="AH23" s="11">
        <v>178.0</v>
      </c>
      <c r="AI23" s="12" t="s">
        <v>681</v>
      </c>
      <c r="AJ23" s="11">
        <v>1.630044158183E12</v>
      </c>
    </row>
    <row r="24">
      <c r="I24" s="1">
        <v>20.0</v>
      </c>
      <c r="U24" s="13" t="s">
        <v>22</v>
      </c>
      <c r="V24" s="11">
        <v>44.0</v>
      </c>
      <c r="W24" s="12" t="s">
        <v>673</v>
      </c>
      <c r="X24" s="11">
        <v>1.630040517806E12</v>
      </c>
      <c r="AC24" s="13" t="s">
        <v>22</v>
      </c>
      <c r="AD24" s="11">
        <v>38.0</v>
      </c>
      <c r="AE24" s="12" t="s">
        <v>680</v>
      </c>
      <c r="AF24" s="11">
        <v>1.630043684599E12</v>
      </c>
      <c r="AG24" s="13" t="s">
        <v>52</v>
      </c>
      <c r="AH24" s="11">
        <v>519.0</v>
      </c>
      <c r="AI24" s="12" t="s">
        <v>681</v>
      </c>
      <c r="AJ24" s="11">
        <v>1.630044158701E12</v>
      </c>
    </row>
    <row r="25">
      <c r="U25" s="13" t="s">
        <v>73</v>
      </c>
      <c r="V25" s="11">
        <v>428.0</v>
      </c>
      <c r="W25" s="12" t="s">
        <v>682</v>
      </c>
      <c r="X25" s="11">
        <v>1.630040518229E12</v>
      </c>
      <c r="AC25" s="13" t="s">
        <v>22</v>
      </c>
      <c r="AD25" s="11">
        <v>110.0</v>
      </c>
      <c r="AE25" s="12" t="s">
        <v>680</v>
      </c>
      <c r="AF25" s="11">
        <v>1.630043684712E12</v>
      </c>
      <c r="AG25" s="13" t="s">
        <v>53</v>
      </c>
      <c r="AH25" s="11">
        <v>305.0</v>
      </c>
      <c r="AI25" s="12" t="s">
        <v>683</v>
      </c>
      <c r="AJ25" s="11">
        <v>1.630044159002E12</v>
      </c>
    </row>
    <row r="26">
      <c r="U26" s="13" t="s">
        <v>403</v>
      </c>
      <c r="V26" s="11">
        <v>198.0</v>
      </c>
      <c r="W26" s="12" t="s">
        <v>682</v>
      </c>
      <c r="X26" s="11">
        <v>1.630040518505E12</v>
      </c>
      <c r="AC26" s="13" t="s">
        <v>22</v>
      </c>
      <c r="AD26" s="11">
        <v>167.0</v>
      </c>
      <c r="AE26" s="12" t="s">
        <v>680</v>
      </c>
      <c r="AF26" s="11">
        <v>1.630043684873E12</v>
      </c>
      <c r="AG26" s="13" t="s">
        <v>48</v>
      </c>
      <c r="AH26" s="11">
        <v>93.0</v>
      </c>
      <c r="AI26" s="12" t="s">
        <v>683</v>
      </c>
      <c r="AJ26" s="11">
        <v>1.630044159092E12</v>
      </c>
    </row>
    <row r="27">
      <c r="U27" s="13" t="s">
        <v>421</v>
      </c>
      <c r="V27" s="11">
        <v>125.0</v>
      </c>
      <c r="W27" s="12" t="s">
        <v>682</v>
      </c>
      <c r="X27" s="11">
        <v>1.630040518599E12</v>
      </c>
      <c r="AC27" s="13" t="s">
        <v>22</v>
      </c>
      <c r="AD27" s="11">
        <v>218.0</v>
      </c>
      <c r="AE27" s="12" t="s">
        <v>684</v>
      </c>
      <c r="AF27" s="11">
        <v>1.630043685083E12</v>
      </c>
      <c r="AG27" s="13" t="s">
        <v>53</v>
      </c>
      <c r="AH27" s="11">
        <v>360.0</v>
      </c>
      <c r="AI27" s="12" t="s">
        <v>683</v>
      </c>
      <c r="AJ27" s="11">
        <v>1.630044159454E12</v>
      </c>
    </row>
    <row r="28">
      <c r="U28" s="13" t="s">
        <v>418</v>
      </c>
      <c r="V28" s="11">
        <v>148.0</v>
      </c>
      <c r="W28" s="12" t="s">
        <v>682</v>
      </c>
      <c r="X28" s="11">
        <v>1.630040518759E12</v>
      </c>
      <c r="AC28" s="13" t="s">
        <v>22</v>
      </c>
      <c r="AD28" s="11">
        <v>235.0</v>
      </c>
      <c r="AE28" s="12" t="s">
        <v>684</v>
      </c>
      <c r="AF28" s="11">
        <v>1.630043685343E12</v>
      </c>
      <c r="AG28" s="13" t="s">
        <v>52</v>
      </c>
      <c r="AH28" s="11">
        <v>187.0</v>
      </c>
      <c r="AI28" s="12" t="s">
        <v>683</v>
      </c>
      <c r="AJ28" s="11">
        <v>1.630044159641E12</v>
      </c>
    </row>
    <row r="29">
      <c r="U29" s="13" t="s">
        <v>71</v>
      </c>
      <c r="V29" s="11">
        <v>135.0</v>
      </c>
      <c r="W29" s="12" t="s">
        <v>682</v>
      </c>
      <c r="X29" s="11">
        <v>1.630040518827E12</v>
      </c>
      <c r="AC29" s="13" t="s">
        <v>22</v>
      </c>
      <c r="AD29" s="11">
        <v>68.0</v>
      </c>
      <c r="AE29" s="12" t="s">
        <v>684</v>
      </c>
      <c r="AF29" s="11">
        <v>1.630043685389E12</v>
      </c>
      <c r="AG29" s="13" t="s">
        <v>48</v>
      </c>
      <c r="AH29" s="11">
        <v>150.0</v>
      </c>
      <c r="AI29" s="12" t="s">
        <v>683</v>
      </c>
      <c r="AJ29" s="11">
        <v>1.630044159791E12</v>
      </c>
    </row>
    <row r="30">
      <c r="U30" s="13" t="s">
        <v>73</v>
      </c>
      <c r="V30" s="11">
        <v>229.0</v>
      </c>
      <c r="W30" s="12" t="s">
        <v>685</v>
      </c>
      <c r="X30" s="11">
        <v>1.630040519062E12</v>
      </c>
      <c r="AC30" s="13" t="s">
        <v>403</v>
      </c>
      <c r="AD30" s="11">
        <v>228.0</v>
      </c>
      <c r="AE30" s="12" t="s">
        <v>684</v>
      </c>
      <c r="AF30" s="11">
        <v>1.630043685616E12</v>
      </c>
      <c r="AG30" s="13" t="s">
        <v>407</v>
      </c>
      <c r="AH30" s="11">
        <v>227.0</v>
      </c>
      <c r="AI30" s="12" t="s">
        <v>686</v>
      </c>
      <c r="AJ30" s="11">
        <v>1.630044160039E12</v>
      </c>
    </row>
    <row r="31">
      <c r="U31" s="13" t="s">
        <v>22</v>
      </c>
      <c r="V31" s="11">
        <v>38.0</v>
      </c>
      <c r="W31" s="12" t="s">
        <v>685</v>
      </c>
      <c r="X31" s="11">
        <v>1.630040519106E12</v>
      </c>
      <c r="AC31" s="13" t="s">
        <v>73</v>
      </c>
      <c r="AD31" s="11">
        <v>202.0</v>
      </c>
      <c r="AE31" s="12" t="s">
        <v>684</v>
      </c>
      <c r="AF31" s="11">
        <v>1.630043685823E12</v>
      </c>
      <c r="AG31" s="13" t="s">
        <v>22</v>
      </c>
      <c r="AH31" s="11">
        <v>43.0</v>
      </c>
      <c r="AI31" s="12" t="s">
        <v>686</v>
      </c>
      <c r="AJ31" s="11">
        <v>1.630044160075E12</v>
      </c>
    </row>
    <row r="32">
      <c r="AC32" s="13" t="s">
        <v>22</v>
      </c>
      <c r="AD32" s="11">
        <v>38.0</v>
      </c>
      <c r="AE32" s="12" t="s">
        <v>684</v>
      </c>
      <c r="AF32" s="11">
        <v>1.63004368586E12</v>
      </c>
      <c r="AG32" s="13" t="s">
        <v>22</v>
      </c>
      <c r="AH32" s="11">
        <v>209.0</v>
      </c>
      <c r="AI32" s="12" t="s">
        <v>686</v>
      </c>
      <c r="AJ32" s="11">
        <v>1.630044160288E12</v>
      </c>
    </row>
    <row r="33">
      <c r="AC33" s="13" t="s">
        <v>416</v>
      </c>
      <c r="AD33" s="11">
        <v>24.0</v>
      </c>
      <c r="AE33" s="12" t="s">
        <v>684</v>
      </c>
      <c r="AF33" s="11">
        <v>1.630043685886E12</v>
      </c>
      <c r="AG33" s="13" t="s">
        <v>22</v>
      </c>
      <c r="AH33" s="11">
        <v>246.0</v>
      </c>
      <c r="AI33" s="12" t="s">
        <v>686</v>
      </c>
      <c r="AJ33" s="11">
        <v>1.630044160511E12</v>
      </c>
    </row>
    <row r="34">
      <c r="AC34" s="13" t="s">
        <v>73</v>
      </c>
      <c r="AD34" s="11">
        <v>308.0</v>
      </c>
      <c r="AE34" s="12" t="s">
        <v>687</v>
      </c>
      <c r="AF34" s="11">
        <v>1.630043686201E12</v>
      </c>
      <c r="AG34" s="13" t="s">
        <v>22</v>
      </c>
      <c r="AH34" s="11">
        <v>94.0</v>
      </c>
      <c r="AI34" s="12" t="s">
        <v>686</v>
      </c>
      <c r="AJ34" s="11">
        <v>1.630044160615E12</v>
      </c>
    </row>
    <row r="35">
      <c r="AC35" s="13" t="s">
        <v>403</v>
      </c>
      <c r="AD35" s="11">
        <v>169.0</v>
      </c>
      <c r="AE35" s="12" t="s">
        <v>687</v>
      </c>
      <c r="AF35" s="11">
        <v>1.630043686354E12</v>
      </c>
      <c r="AG35" s="13" t="s">
        <v>22</v>
      </c>
      <c r="AH35" s="11">
        <v>198.0</v>
      </c>
      <c r="AI35" s="12" t="s">
        <v>686</v>
      </c>
      <c r="AJ35" s="11">
        <v>1.630044160815E12</v>
      </c>
    </row>
    <row r="36">
      <c r="AC36" s="13" t="s">
        <v>421</v>
      </c>
      <c r="AD36" s="11">
        <v>173.0</v>
      </c>
      <c r="AE36" s="12" t="s">
        <v>687</v>
      </c>
      <c r="AF36" s="11">
        <v>1.630043686537E12</v>
      </c>
      <c r="AG36" s="13" t="s">
        <v>22</v>
      </c>
      <c r="AH36" s="11">
        <v>270.0</v>
      </c>
      <c r="AI36" s="12" t="s">
        <v>688</v>
      </c>
      <c r="AJ36" s="11">
        <v>1.630044161079E12</v>
      </c>
    </row>
    <row r="37">
      <c r="AC37" s="13" t="s">
        <v>418</v>
      </c>
      <c r="AD37" s="11">
        <v>151.0</v>
      </c>
      <c r="AE37" s="12" t="s">
        <v>687</v>
      </c>
      <c r="AF37" s="11">
        <v>1.630043686673E12</v>
      </c>
      <c r="AG37" s="13" t="s">
        <v>22</v>
      </c>
      <c r="AH37" s="11">
        <v>198.0</v>
      </c>
      <c r="AI37" s="12" t="s">
        <v>688</v>
      </c>
      <c r="AJ37" s="11">
        <v>1.630044161284E12</v>
      </c>
    </row>
    <row r="38">
      <c r="AC38" s="13" t="s">
        <v>71</v>
      </c>
      <c r="AD38" s="11">
        <v>194.0</v>
      </c>
      <c r="AE38" s="12" t="s">
        <v>687</v>
      </c>
      <c r="AF38" s="11">
        <v>1.630043686876E12</v>
      </c>
      <c r="AG38" s="13" t="s">
        <v>22</v>
      </c>
      <c r="AH38" s="11">
        <v>102.0</v>
      </c>
      <c r="AI38" s="12" t="s">
        <v>688</v>
      </c>
      <c r="AJ38" s="11">
        <v>1.630044161385E12</v>
      </c>
    </row>
    <row r="39">
      <c r="AC39" s="13" t="s">
        <v>73</v>
      </c>
      <c r="AD39" s="11">
        <v>577.0</v>
      </c>
      <c r="AE39" s="12" t="s">
        <v>689</v>
      </c>
      <c r="AF39" s="11">
        <v>1.630043687442E12</v>
      </c>
      <c r="AG39" s="13" t="s">
        <v>22</v>
      </c>
      <c r="AH39" s="11">
        <v>317.0</v>
      </c>
      <c r="AI39" s="12" t="s">
        <v>688</v>
      </c>
      <c r="AJ39" s="11">
        <v>1.630044161699E12</v>
      </c>
    </row>
    <row r="40">
      <c r="A40" s="13" t="s">
        <v>75</v>
      </c>
      <c r="B40" s="11">
        <v>741.0</v>
      </c>
      <c r="C40" s="12" t="s">
        <v>690</v>
      </c>
      <c r="D40" s="11">
        <v>1.630036244732E12</v>
      </c>
      <c r="E40" s="13" t="s">
        <v>78</v>
      </c>
      <c r="F40" s="11">
        <v>1495.0</v>
      </c>
      <c r="G40" s="12" t="s">
        <v>691</v>
      </c>
      <c r="H40" s="11">
        <v>1.630036900154E12</v>
      </c>
      <c r="I40" s="13" t="s">
        <v>119</v>
      </c>
      <c r="J40" s="11">
        <v>1172.0</v>
      </c>
      <c r="K40" s="12" t="s">
        <v>692</v>
      </c>
      <c r="L40" s="11">
        <v>1.630037279289E12</v>
      </c>
      <c r="M40" s="31" t="s">
        <v>75</v>
      </c>
      <c r="N40" s="15">
        <v>1283.0</v>
      </c>
      <c r="O40" s="16" t="s">
        <v>693</v>
      </c>
      <c r="P40" s="17">
        <v>1.630039752017E12</v>
      </c>
      <c r="Q40" s="14" t="s">
        <v>90</v>
      </c>
      <c r="R40" s="15">
        <v>1843.0</v>
      </c>
      <c r="S40" s="16" t="s">
        <v>694</v>
      </c>
      <c r="T40" s="17">
        <v>1.63004014024E12</v>
      </c>
      <c r="U40" s="14" t="s">
        <v>94</v>
      </c>
      <c r="V40" s="15">
        <v>2160.0</v>
      </c>
      <c r="W40" s="16" t="s">
        <v>695</v>
      </c>
      <c r="X40" s="15">
        <v>1.630040525167E12</v>
      </c>
      <c r="Y40" s="27" t="s">
        <v>75</v>
      </c>
      <c r="Z40" s="28">
        <v>1144.0</v>
      </c>
      <c r="AA40" s="29" t="s">
        <v>696</v>
      </c>
      <c r="AB40" s="30">
        <v>1.630043187585E12</v>
      </c>
      <c r="AC40" s="13" t="s">
        <v>22</v>
      </c>
      <c r="AD40" s="11">
        <v>39.0</v>
      </c>
      <c r="AE40" s="12" t="s">
        <v>689</v>
      </c>
      <c r="AF40" s="11">
        <v>1.630043687497E12</v>
      </c>
      <c r="AG40" s="13" t="s">
        <v>22</v>
      </c>
      <c r="AH40" s="11">
        <v>218.0</v>
      </c>
      <c r="AI40" s="12" t="s">
        <v>688</v>
      </c>
      <c r="AJ40" s="11">
        <v>1.630044161914E12</v>
      </c>
    </row>
    <row r="41">
      <c r="A41" s="13" t="s">
        <v>91</v>
      </c>
      <c r="B41" s="11">
        <v>107.0</v>
      </c>
      <c r="C41" s="12" t="s">
        <v>690</v>
      </c>
      <c r="D41" s="11">
        <v>1.630036244805E12</v>
      </c>
      <c r="E41" s="13" t="s">
        <v>101</v>
      </c>
      <c r="F41" s="11">
        <v>71.0</v>
      </c>
      <c r="G41" s="12" t="s">
        <v>691</v>
      </c>
      <c r="H41" s="11">
        <v>1.630036900203E12</v>
      </c>
      <c r="I41" s="13" t="s">
        <v>92</v>
      </c>
      <c r="J41" s="11">
        <v>150.0</v>
      </c>
      <c r="K41" s="12" t="s">
        <v>692</v>
      </c>
      <c r="L41" s="11">
        <v>1.630037279411E12</v>
      </c>
      <c r="M41" s="13" t="s">
        <v>75</v>
      </c>
      <c r="N41" s="11">
        <v>177.0</v>
      </c>
      <c r="O41" s="12" t="s">
        <v>693</v>
      </c>
      <c r="P41" s="20">
        <v>1.630039752196E12</v>
      </c>
      <c r="Q41" s="23" t="s">
        <v>94</v>
      </c>
      <c r="R41" s="24">
        <v>210.0</v>
      </c>
      <c r="S41" s="25" t="s">
        <v>694</v>
      </c>
      <c r="T41" s="26">
        <v>1.630040140484E12</v>
      </c>
      <c r="U41" s="23" t="s">
        <v>94</v>
      </c>
      <c r="V41" s="24">
        <v>90.0</v>
      </c>
      <c r="W41" s="25" t="s">
        <v>695</v>
      </c>
      <c r="X41" s="24">
        <v>1.63004052521E12</v>
      </c>
      <c r="Y41" s="32" t="s">
        <v>92</v>
      </c>
      <c r="Z41" s="11">
        <v>88.0</v>
      </c>
      <c r="AA41" s="12" t="s">
        <v>696</v>
      </c>
      <c r="AB41" s="33">
        <v>1.630043187645E12</v>
      </c>
    </row>
    <row r="42">
      <c r="A42" s="13" t="s">
        <v>75</v>
      </c>
      <c r="B42" s="11">
        <v>56.0</v>
      </c>
      <c r="C42" s="12" t="s">
        <v>690</v>
      </c>
      <c r="D42" s="11">
        <v>1.630036244856E12</v>
      </c>
      <c r="E42" s="13" t="s">
        <v>75</v>
      </c>
      <c r="F42" s="11">
        <v>120.0</v>
      </c>
      <c r="G42" s="12" t="s">
        <v>691</v>
      </c>
      <c r="H42" s="11">
        <v>1.630036900333E12</v>
      </c>
      <c r="I42" s="13" t="s">
        <v>75</v>
      </c>
      <c r="J42" s="11">
        <v>53.0</v>
      </c>
      <c r="K42" s="12" t="s">
        <v>692</v>
      </c>
      <c r="L42" s="11">
        <v>1.630037279469E12</v>
      </c>
      <c r="M42" s="13" t="s">
        <v>75</v>
      </c>
      <c r="N42" s="11">
        <v>432.0</v>
      </c>
      <c r="O42" s="12" t="s">
        <v>693</v>
      </c>
      <c r="P42" s="20">
        <v>1.630039752619E12</v>
      </c>
      <c r="Q42" s="1" t="s">
        <v>697</v>
      </c>
      <c r="U42" s="108" t="s">
        <v>698</v>
      </c>
      <c r="Y42" s="32" t="s">
        <v>97</v>
      </c>
      <c r="Z42" s="11">
        <v>120.0</v>
      </c>
      <c r="AA42" s="12" t="s">
        <v>696</v>
      </c>
      <c r="AB42" s="33">
        <v>1.630043187779E12</v>
      </c>
    </row>
    <row r="43">
      <c r="A43" s="13" t="s">
        <v>81</v>
      </c>
      <c r="B43" s="11">
        <v>146.0</v>
      </c>
      <c r="C43" s="12" t="s">
        <v>690</v>
      </c>
      <c r="D43" s="11">
        <v>1.630036244991E12</v>
      </c>
      <c r="E43" s="13" t="s">
        <v>280</v>
      </c>
      <c r="F43" s="11">
        <v>146.0</v>
      </c>
      <c r="G43" s="12" t="s">
        <v>691</v>
      </c>
      <c r="H43" s="11">
        <v>1.630036900489E12</v>
      </c>
      <c r="I43" s="13" t="s">
        <v>280</v>
      </c>
      <c r="J43" s="11">
        <v>197.0</v>
      </c>
      <c r="K43" s="12" t="s">
        <v>692</v>
      </c>
      <c r="L43" s="11">
        <v>1.630037279669E12</v>
      </c>
      <c r="M43" s="13" t="s">
        <v>90</v>
      </c>
      <c r="N43" s="11">
        <v>155.0</v>
      </c>
      <c r="O43" s="12" t="s">
        <v>693</v>
      </c>
      <c r="P43" s="20">
        <v>1.630039752774E12</v>
      </c>
      <c r="Y43" s="32" t="s">
        <v>78</v>
      </c>
      <c r="Z43" s="11">
        <v>174.0</v>
      </c>
      <c r="AA43" s="12" t="s">
        <v>696</v>
      </c>
      <c r="AB43" s="33">
        <v>1.630043187979E12</v>
      </c>
      <c r="AC43" s="13" t="s">
        <v>75</v>
      </c>
      <c r="AD43" s="11">
        <v>1539.0</v>
      </c>
      <c r="AE43" s="12" t="s">
        <v>699</v>
      </c>
      <c r="AF43" s="11">
        <v>1.630043693543E12</v>
      </c>
      <c r="AG43" s="31" t="s">
        <v>75</v>
      </c>
      <c r="AH43" s="15">
        <v>1513.0</v>
      </c>
      <c r="AI43" s="16" t="s">
        <v>700</v>
      </c>
      <c r="AJ43" s="17">
        <v>1.630044167486E12</v>
      </c>
    </row>
    <row r="44">
      <c r="A44" s="13" t="s">
        <v>101</v>
      </c>
      <c r="B44" s="11">
        <v>77.0</v>
      </c>
      <c r="C44" s="12" t="s">
        <v>701</v>
      </c>
      <c r="D44" s="11">
        <v>1.630036245062E12</v>
      </c>
      <c r="E44" s="13" t="s">
        <v>92</v>
      </c>
      <c r="F44" s="11">
        <v>142.0</v>
      </c>
      <c r="G44" s="12" t="s">
        <v>691</v>
      </c>
      <c r="H44" s="11">
        <v>1.630036900616E12</v>
      </c>
      <c r="I44" s="13" t="s">
        <v>101</v>
      </c>
      <c r="J44" s="11">
        <v>66.0</v>
      </c>
      <c r="K44" s="12" t="s">
        <v>692</v>
      </c>
      <c r="L44" s="11">
        <v>1.630037279717E12</v>
      </c>
      <c r="M44" s="13" t="s">
        <v>75</v>
      </c>
      <c r="N44" s="11">
        <v>35.0</v>
      </c>
      <c r="O44" s="12" t="s">
        <v>693</v>
      </c>
      <c r="P44" s="20">
        <v>1.630039752803E12</v>
      </c>
      <c r="Y44" s="32" t="s">
        <v>101</v>
      </c>
      <c r="Z44" s="11">
        <v>85.0</v>
      </c>
      <c r="AA44" s="12" t="s">
        <v>702</v>
      </c>
      <c r="AB44" s="33">
        <v>1.630043188039E12</v>
      </c>
      <c r="AC44" s="13" t="s">
        <v>86</v>
      </c>
      <c r="AD44" s="11">
        <v>79.0</v>
      </c>
      <c r="AE44" s="12" t="s">
        <v>699</v>
      </c>
      <c r="AF44" s="11">
        <v>1.630043693606E12</v>
      </c>
      <c r="AG44" s="13" t="s">
        <v>75</v>
      </c>
      <c r="AH44" s="11">
        <v>71.0</v>
      </c>
      <c r="AI44" s="12" t="s">
        <v>700</v>
      </c>
      <c r="AJ44" s="20">
        <v>1.630044167533E12</v>
      </c>
    </row>
    <row r="45">
      <c r="A45" s="13" t="s">
        <v>97</v>
      </c>
      <c r="B45" s="11">
        <v>56.0</v>
      </c>
      <c r="C45" s="12" t="s">
        <v>701</v>
      </c>
      <c r="D45" s="11">
        <v>1.630036245119E12</v>
      </c>
      <c r="E45" s="13" t="s">
        <v>75</v>
      </c>
      <c r="F45" s="11">
        <v>64.0</v>
      </c>
      <c r="G45" s="12" t="s">
        <v>691</v>
      </c>
      <c r="H45" s="11">
        <v>1.630036900686E12</v>
      </c>
      <c r="I45" s="13" t="s">
        <v>75</v>
      </c>
      <c r="J45" s="11">
        <v>66.0</v>
      </c>
      <c r="K45" s="12" t="s">
        <v>692</v>
      </c>
      <c r="L45" s="11">
        <v>1.63003727978E12</v>
      </c>
      <c r="M45" s="13" t="s">
        <v>97</v>
      </c>
      <c r="N45" s="11">
        <v>161.0</v>
      </c>
      <c r="O45" s="12" t="s">
        <v>693</v>
      </c>
      <c r="P45" s="20">
        <v>1.630039752971E12</v>
      </c>
      <c r="Y45" s="32" t="s">
        <v>94</v>
      </c>
      <c r="Z45" s="11">
        <v>81.0</v>
      </c>
      <c r="AA45" s="12" t="s">
        <v>702</v>
      </c>
      <c r="AB45" s="33">
        <v>1.630043188107E12</v>
      </c>
      <c r="AC45" s="13" t="s">
        <v>93</v>
      </c>
      <c r="AD45" s="11">
        <v>211.0</v>
      </c>
      <c r="AE45" s="12" t="s">
        <v>699</v>
      </c>
      <c r="AF45" s="11">
        <v>1.630043693837E12</v>
      </c>
      <c r="AG45" s="13" t="s">
        <v>119</v>
      </c>
      <c r="AH45" s="11">
        <v>102.0</v>
      </c>
      <c r="AI45" s="12" t="s">
        <v>700</v>
      </c>
      <c r="AJ45" s="20">
        <v>1.630044167665E12</v>
      </c>
    </row>
    <row r="46">
      <c r="A46" s="13" t="s">
        <v>97</v>
      </c>
      <c r="B46" s="11">
        <v>168.0</v>
      </c>
      <c r="C46" s="12" t="s">
        <v>701</v>
      </c>
      <c r="D46" s="11">
        <v>1.63003624531E12</v>
      </c>
      <c r="E46" s="13" t="s">
        <v>97</v>
      </c>
      <c r="F46" s="11">
        <v>151.0</v>
      </c>
      <c r="G46" s="12" t="s">
        <v>691</v>
      </c>
      <c r="H46" s="11">
        <v>1.630036900845E12</v>
      </c>
      <c r="I46" s="13" t="s">
        <v>97</v>
      </c>
      <c r="J46" s="11">
        <v>136.0</v>
      </c>
      <c r="K46" s="12" t="s">
        <v>692</v>
      </c>
      <c r="L46" s="11">
        <v>1.630037279915E12</v>
      </c>
      <c r="M46" s="13" t="s">
        <v>102</v>
      </c>
      <c r="N46" s="11">
        <v>75.0</v>
      </c>
      <c r="O46" s="12" t="s">
        <v>703</v>
      </c>
      <c r="P46" s="20">
        <v>1.630039753039E12</v>
      </c>
      <c r="Y46" s="32" t="s">
        <v>102</v>
      </c>
      <c r="Z46" s="11">
        <v>185.0</v>
      </c>
      <c r="AA46" s="12" t="s">
        <v>702</v>
      </c>
      <c r="AB46" s="33">
        <v>1.630043188323E12</v>
      </c>
      <c r="AC46" s="13" t="s">
        <v>98</v>
      </c>
      <c r="AD46" s="11">
        <v>57.0</v>
      </c>
      <c r="AE46" s="12" t="s">
        <v>699</v>
      </c>
      <c r="AF46" s="11">
        <v>1.630043693865E12</v>
      </c>
      <c r="AG46" s="13" t="s">
        <v>92</v>
      </c>
      <c r="AH46" s="11">
        <v>244.0</v>
      </c>
      <c r="AI46" s="12" t="s">
        <v>700</v>
      </c>
      <c r="AJ46" s="20">
        <v>1.630044167904E12</v>
      </c>
    </row>
    <row r="47">
      <c r="A47" s="13" t="s">
        <v>102</v>
      </c>
      <c r="B47" s="11">
        <v>42.0</v>
      </c>
      <c r="C47" s="12" t="s">
        <v>701</v>
      </c>
      <c r="D47" s="11">
        <v>1.630036245326E12</v>
      </c>
      <c r="E47" s="13" t="s">
        <v>102</v>
      </c>
      <c r="F47" s="11">
        <v>53.0</v>
      </c>
      <c r="G47" s="12" t="s">
        <v>691</v>
      </c>
      <c r="H47" s="11">
        <v>1.630036900887E12</v>
      </c>
      <c r="I47" s="13" t="s">
        <v>102</v>
      </c>
      <c r="J47" s="11">
        <v>62.0</v>
      </c>
      <c r="K47" s="12" t="s">
        <v>692</v>
      </c>
      <c r="L47" s="11">
        <v>1.630037279994E12</v>
      </c>
      <c r="M47" s="34" t="s">
        <v>94</v>
      </c>
      <c r="N47" s="24">
        <v>92.0</v>
      </c>
      <c r="O47" s="25" t="s">
        <v>703</v>
      </c>
      <c r="P47" s="26">
        <v>1.63003975312E12</v>
      </c>
      <c r="Y47" s="32" t="s">
        <v>102</v>
      </c>
      <c r="Z47" s="11">
        <v>31.0</v>
      </c>
      <c r="AA47" s="12" t="s">
        <v>702</v>
      </c>
      <c r="AB47" s="33">
        <v>1.630043188341E12</v>
      </c>
      <c r="AC47" s="13" t="s">
        <v>91</v>
      </c>
      <c r="AD47" s="11">
        <v>116.0</v>
      </c>
      <c r="AE47" s="12" t="s">
        <v>699</v>
      </c>
      <c r="AF47" s="11">
        <v>1.630043693985E12</v>
      </c>
      <c r="AG47" s="13" t="s">
        <v>104</v>
      </c>
      <c r="AH47" s="11">
        <v>191.0</v>
      </c>
      <c r="AI47" s="12" t="s">
        <v>704</v>
      </c>
      <c r="AJ47" s="20">
        <v>1.630044168078E12</v>
      </c>
    </row>
    <row r="48">
      <c r="A48" s="13" t="s">
        <v>94</v>
      </c>
      <c r="B48" s="11">
        <v>99.0</v>
      </c>
      <c r="C48" s="12" t="s">
        <v>701</v>
      </c>
      <c r="D48" s="11">
        <v>1.630036245428E12</v>
      </c>
      <c r="E48" s="13" t="s">
        <v>94</v>
      </c>
      <c r="F48" s="11">
        <v>88.0</v>
      </c>
      <c r="G48" s="12" t="s">
        <v>691</v>
      </c>
      <c r="H48" s="11">
        <v>1.630036900973E12</v>
      </c>
      <c r="I48" s="13" t="s">
        <v>94</v>
      </c>
      <c r="J48" s="11">
        <v>91.0</v>
      </c>
      <c r="K48" s="12" t="s">
        <v>705</v>
      </c>
      <c r="L48" s="11">
        <v>1.630037280103E12</v>
      </c>
      <c r="M48" s="1" t="s">
        <v>706</v>
      </c>
      <c r="Y48" s="35" t="s">
        <v>94</v>
      </c>
      <c r="Z48" s="36">
        <v>101.0</v>
      </c>
      <c r="AA48" s="37" t="s">
        <v>702</v>
      </c>
      <c r="AB48" s="38">
        <v>1.630043188421E12</v>
      </c>
      <c r="AC48" s="13" t="s">
        <v>75</v>
      </c>
      <c r="AD48" s="11">
        <v>93.0</v>
      </c>
      <c r="AE48" s="12" t="s">
        <v>707</v>
      </c>
      <c r="AF48" s="11">
        <v>1.630043694089E12</v>
      </c>
      <c r="AG48" s="13" t="s">
        <v>97</v>
      </c>
      <c r="AH48" s="11">
        <v>128.0</v>
      </c>
      <c r="AI48" s="12" t="s">
        <v>704</v>
      </c>
      <c r="AJ48" s="20">
        <v>1.630044168189E12</v>
      </c>
    </row>
    <row r="49">
      <c r="AC49" s="13" t="s">
        <v>97</v>
      </c>
      <c r="AD49" s="11">
        <v>197.0</v>
      </c>
      <c r="AE49" s="12" t="s">
        <v>707</v>
      </c>
      <c r="AF49" s="11">
        <v>1.630043694302E12</v>
      </c>
      <c r="AG49" s="13" t="s">
        <v>102</v>
      </c>
      <c r="AH49" s="11">
        <v>91.0</v>
      </c>
      <c r="AI49" s="12" t="s">
        <v>704</v>
      </c>
      <c r="AJ49" s="20">
        <v>1.630044168269E12</v>
      </c>
    </row>
    <row r="50">
      <c r="AC50" s="13" t="s">
        <v>102</v>
      </c>
      <c r="AD50" s="11">
        <v>116.0</v>
      </c>
      <c r="AE50" s="12" t="s">
        <v>707</v>
      </c>
      <c r="AF50" s="11">
        <v>1.630043694404E12</v>
      </c>
      <c r="AG50" s="34" t="s">
        <v>94</v>
      </c>
      <c r="AH50" s="24">
        <v>111.0</v>
      </c>
      <c r="AI50" s="25" t="s">
        <v>704</v>
      </c>
      <c r="AJ50" s="26">
        <v>1.630044168357E12</v>
      </c>
    </row>
    <row r="51">
      <c r="AC51" s="13" t="s">
        <v>94</v>
      </c>
      <c r="AD51" s="11">
        <v>59.0</v>
      </c>
      <c r="AE51" s="12" t="s">
        <v>707</v>
      </c>
      <c r="AF51" s="11">
        <v>1.630043694456E12</v>
      </c>
      <c r="AG51" s="1" t="s">
        <v>708</v>
      </c>
    </row>
    <row r="53">
      <c r="X53" s="76"/>
    </row>
    <row r="54">
      <c r="X54" s="76"/>
    </row>
    <row r="55">
      <c r="X55" s="76"/>
    </row>
    <row r="56">
      <c r="X56" s="76"/>
    </row>
    <row r="57">
      <c r="X57" s="76"/>
    </row>
    <row r="58">
      <c r="X58" s="76"/>
    </row>
    <row r="59">
      <c r="P59" s="76"/>
      <c r="T59" s="76"/>
      <c r="X59" s="76"/>
    </row>
    <row r="60">
      <c r="L60" s="76"/>
      <c r="P60" s="76"/>
      <c r="T60" s="76"/>
      <c r="X60" s="76"/>
      <c r="AB60" s="76"/>
    </row>
    <row r="61">
      <c r="L61" s="76"/>
      <c r="P61" s="76"/>
      <c r="T61" s="76"/>
      <c r="X61" s="76"/>
      <c r="AB61" s="76"/>
    </row>
    <row r="62">
      <c r="D62" s="76"/>
      <c r="H62" s="76"/>
      <c r="L62" s="76"/>
      <c r="P62" s="76"/>
      <c r="T62" s="76"/>
      <c r="X62" s="76"/>
      <c r="AB62" s="76"/>
      <c r="AJ62" s="76"/>
    </row>
    <row r="63">
      <c r="D63" s="76"/>
      <c r="H63" s="76"/>
      <c r="L63" s="39"/>
      <c r="P63" s="76"/>
      <c r="T63" s="76"/>
      <c r="X63" s="76"/>
      <c r="AB63" s="76"/>
      <c r="AF63" s="76"/>
      <c r="AJ63" s="76"/>
    </row>
    <row r="64">
      <c r="D64" s="76"/>
      <c r="H64" s="76"/>
      <c r="L64" s="39"/>
      <c r="P64" s="76"/>
      <c r="T64" s="76"/>
      <c r="X64" s="76"/>
      <c r="AB64" s="76"/>
      <c r="AF64" s="76"/>
      <c r="AJ64" s="76"/>
    </row>
    <row r="65">
      <c r="D65" s="76"/>
      <c r="H65" s="76"/>
      <c r="L65" s="39"/>
      <c r="P65" s="76"/>
      <c r="T65" s="76"/>
      <c r="X65" s="39"/>
      <c r="AB65" s="76"/>
      <c r="AF65" s="76"/>
      <c r="AJ65" s="76"/>
    </row>
    <row r="66">
      <c r="D66" s="76"/>
      <c r="H66" s="76"/>
      <c r="L66" s="39"/>
      <c r="P66" s="76"/>
      <c r="T66" s="76"/>
      <c r="X66" s="39"/>
      <c r="AB66" s="76"/>
      <c r="AF66" s="76"/>
      <c r="AJ66" s="76"/>
    </row>
    <row r="67">
      <c r="D67" s="76"/>
      <c r="H67" s="76"/>
      <c r="L67" s="39"/>
      <c r="P67" s="76"/>
      <c r="T67" s="76"/>
      <c r="X67" s="39"/>
      <c r="AB67" s="76"/>
      <c r="AF67" s="39"/>
      <c r="AJ67" s="76"/>
    </row>
    <row r="68">
      <c r="D68" s="76"/>
      <c r="H68" s="76"/>
      <c r="L68" s="39"/>
      <c r="P68" s="76"/>
      <c r="T68" s="76"/>
      <c r="X68" s="39"/>
      <c r="AB68" s="76"/>
      <c r="AF68" s="39"/>
      <c r="AJ68" s="76"/>
    </row>
    <row r="69">
      <c r="D69" s="76"/>
      <c r="H69" s="76"/>
      <c r="L69" s="39"/>
      <c r="P69" s="76"/>
      <c r="T69" s="39"/>
      <c r="X69" s="39"/>
      <c r="AB69" s="76"/>
      <c r="AF69" s="39"/>
      <c r="AJ69" s="39"/>
    </row>
    <row r="70">
      <c r="A70" s="13" t="s">
        <v>164</v>
      </c>
      <c r="B70" s="11">
        <v>4828.0</v>
      </c>
      <c r="C70" s="12" t="s">
        <v>709</v>
      </c>
      <c r="D70" s="11">
        <v>1.630036252365E12</v>
      </c>
      <c r="E70" s="13" t="s">
        <v>128</v>
      </c>
      <c r="F70" s="11">
        <v>4272.0</v>
      </c>
      <c r="G70" s="12" t="s">
        <v>710</v>
      </c>
      <c r="H70" s="11">
        <v>1.630036907695E12</v>
      </c>
      <c r="I70" s="13" t="s">
        <v>137</v>
      </c>
      <c r="J70" s="11">
        <v>5513.0</v>
      </c>
      <c r="K70" s="12" t="s">
        <v>711</v>
      </c>
      <c r="L70" s="11">
        <v>1.630037287903E12</v>
      </c>
      <c r="M70" s="13" t="s">
        <v>128</v>
      </c>
      <c r="N70" s="11">
        <v>6058.0</v>
      </c>
      <c r="O70" s="12" t="s">
        <v>712</v>
      </c>
      <c r="P70" s="11">
        <v>1.630039761479E12</v>
      </c>
      <c r="Q70" s="13" t="s">
        <v>128</v>
      </c>
      <c r="R70" s="11">
        <v>5008.0</v>
      </c>
      <c r="S70" s="12" t="s">
        <v>713</v>
      </c>
      <c r="T70" s="11">
        <v>1.6300401474E12</v>
      </c>
      <c r="U70" s="13" t="s">
        <v>142</v>
      </c>
      <c r="V70" s="11">
        <v>6962.0</v>
      </c>
      <c r="W70" s="12" t="s">
        <v>714</v>
      </c>
      <c r="X70" s="11">
        <v>1.630040534686E12</v>
      </c>
      <c r="Y70" s="13" t="s">
        <v>128</v>
      </c>
      <c r="Z70" s="11">
        <v>6715.0</v>
      </c>
      <c r="AA70" s="12" t="s">
        <v>715</v>
      </c>
      <c r="AB70" s="11">
        <v>1.63004319724E12</v>
      </c>
      <c r="AC70" s="13" t="s">
        <v>128</v>
      </c>
      <c r="AD70" s="11">
        <v>6112.0</v>
      </c>
      <c r="AE70" s="12" t="s">
        <v>716</v>
      </c>
      <c r="AF70" s="11">
        <v>1.63004370324E12</v>
      </c>
      <c r="AG70" s="13" t="s">
        <v>137</v>
      </c>
      <c r="AH70" s="11">
        <v>6345.0</v>
      </c>
      <c r="AI70" s="12" t="s">
        <v>717</v>
      </c>
      <c r="AJ70" s="11">
        <v>1.630044177593E12</v>
      </c>
    </row>
    <row r="71">
      <c r="A71" s="13" t="s">
        <v>483</v>
      </c>
      <c r="B71" s="11">
        <v>356.0</v>
      </c>
      <c r="C71" s="12" t="s">
        <v>709</v>
      </c>
      <c r="D71" s="11">
        <v>1.630036252701E12</v>
      </c>
      <c r="E71" s="13" t="s">
        <v>140</v>
      </c>
      <c r="F71" s="11">
        <v>179.0</v>
      </c>
      <c r="G71" s="12" t="s">
        <v>710</v>
      </c>
      <c r="H71" s="11">
        <v>1.630036907852E12</v>
      </c>
      <c r="I71" s="13" t="s">
        <v>153</v>
      </c>
      <c r="J71" s="11">
        <v>82.0</v>
      </c>
      <c r="K71" s="12" t="s">
        <v>711</v>
      </c>
      <c r="L71" s="11">
        <v>1.630037287987E12</v>
      </c>
      <c r="M71" s="13" t="s">
        <v>137</v>
      </c>
      <c r="N71" s="11">
        <v>179.0</v>
      </c>
      <c r="O71" s="12" t="s">
        <v>712</v>
      </c>
      <c r="P71" s="11">
        <v>1.630039761659E12</v>
      </c>
      <c r="Q71" s="13" t="s">
        <v>152</v>
      </c>
      <c r="R71" s="11">
        <v>88.0</v>
      </c>
      <c r="S71" s="12" t="s">
        <v>713</v>
      </c>
      <c r="T71" s="11">
        <v>1.630040147479E12</v>
      </c>
      <c r="U71" s="13" t="s">
        <v>152</v>
      </c>
      <c r="V71" s="11">
        <v>77.0</v>
      </c>
      <c r="W71" s="12" t="s">
        <v>714</v>
      </c>
      <c r="X71" s="11">
        <v>1.630040534754E12</v>
      </c>
      <c r="Y71" s="13" t="s">
        <v>128</v>
      </c>
      <c r="Z71" s="11">
        <v>179.0</v>
      </c>
      <c r="AA71" s="12" t="s">
        <v>715</v>
      </c>
      <c r="AB71" s="11">
        <v>1.630043197421E12</v>
      </c>
      <c r="AC71" s="13" t="s">
        <v>141</v>
      </c>
      <c r="AD71" s="11">
        <v>113.0</v>
      </c>
      <c r="AE71" s="12" t="s">
        <v>716</v>
      </c>
      <c r="AF71" s="11">
        <v>1.630043703351E12</v>
      </c>
      <c r="AG71" s="13" t="s">
        <v>153</v>
      </c>
      <c r="AH71" s="11">
        <v>174.0</v>
      </c>
      <c r="AI71" s="12" t="s">
        <v>717</v>
      </c>
      <c r="AJ71" s="11">
        <v>1.630044177744E12</v>
      </c>
    </row>
    <row r="72">
      <c r="A72" s="13" t="s">
        <v>128</v>
      </c>
      <c r="B72" s="11">
        <v>239.0</v>
      </c>
      <c r="C72" s="12" t="s">
        <v>709</v>
      </c>
      <c r="D72" s="11">
        <v>1.630036252957E12</v>
      </c>
      <c r="E72" s="13" t="s">
        <v>71</v>
      </c>
      <c r="F72" s="11">
        <v>128.0</v>
      </c>
      <c r="G72" s="12" t="s">
        <v>710</v>
      </c>
      <c r="H72" s="11">
        <v>1.630036907979E12</v>
      </c>
      <c r="I72" s="13" t="s">
        <v>71</v>
      </c>
      <c r="J72" s="11">
        <v>242.0</v>
      </c>
      <c r="K72" s="12" t="s">
        <v>718</v>
      </c>
      <c r="L72" s="11">
        <v>1.630037288224E12</v>
      </c>
      <c r="M72" s="13" t="s">
        <v>71</v>
      </c>
      <c r="N72" s="11">
        <v>151.0</v>
      </c>
      <c r="O72" s="12" t="s">
        <v>712</v>
      </c>
      <c r="P72" s="11">
        <v>1.630039761809E12</v>
      </c>
      <c r="Q72" s="13" t="s">
        <v>86</v>
      </c>
      <c r="R72" s="11">
        <v>232.0</v>
      </c>
      <c r="S72" s="12" t="s">
        <v>713</v>
      </c>
      <c r="T72" s="11">
        <v>1.630040147699E12</v>
      </c>
      <c r="U72" s="13" t="s">
        <v>71</v>
      </c>
      <c r="V72" s="11">
        <v>244.0</v>
      </c>
      <c r="W72" s="12" t="s">
        <v>714</v>
      </c>
      <c r="X72" s="11">
        <v>1.630040534987E12</v>
      </c>
      <c r="Y72" s="13" t="s">
        <v>71</v>
      </c>
      <c r="Z72" s="11">
        <v>88.0</v>
      </c>
      <c r="AA72" s="12" t="s">
        <v>715</v>
      </c>
      <c r="AB72" s="11">
        <v>1.630043197517E12</v>
      </c>
      <c r="AC72" s="13" t="s">
        <v>71</v>
      </c>
      <c r="AD72" s="11">
        <v>298.0</v>
      </c>
      <c r="AE72" s="12" t="s">
        <v>716</v>
      </c>
      <c r="AF72" s="11">
        <v>1.630043703654E12</v>
      </c>
      <c r="AG72" s="13" t="s">
        <v>71</v>
      </c>
      <c r="AH72" s="11">
        <v>242.0</v>
      </c>
      <c r="AI72" s="12" t="s">
        <v>717</v>
      </c>
      <c r="AJ72" s="11">
        <v>1.63004417799E12</v>
      </c>
    </row>
    <row r="73">
      <c r="A73" s="13" t="s">
        <v>144</v>
      </c>
      <c r="B73" s="11">
        <v>227.0</v>
      </c>
      <c r="C73" s="12" t="s">
        <v>719</v>
      </c>
      <c r="D73" s="11">
        <v>1.63003625317E12</v>
      </c>
      <c r="E73" s="13" t="s">
        <v>139</v>
      </c>
      <c r="F73" s="11">
        <v>516.0</v>
      </c>
      <c r="G73" s="12" t="s">
        <v>720</v>
      </c>
      <c r="H73" s="11">
        <v>1.630036908497E12</v>
      </c>
      <c r="I73" s="13" t="s">
        <v>153</v>
      </c>
      <c r="J73" s="11">
        <v>234.0</v>
      </c>
      <c r="K73" s="12" t="s">
        <v>718</v>
      </c>
      <c r="L73" s="11">
        <v>1.630037288463E12</v>
      </c>
      <c r="M73" s="13" t="s">
        <v>151</v>
      </c>
      <c r="N73" s="11">
        <v>521.0</v>
      </c>
      <c r="O73" s="12" t="s">
        <v>721</v>
      </c>
      <c r="P73" s="11">
        <v>1.630039762331E12</v>
      </c>
      <c r="Q73" s="13" t="s">
        <v>141</v>
      </c>
      <c r="R73" s="11">
        <v>186.0</v>
      </c>
      <c r="S73" s="12" t="s">
        <v>713</v>
      </c>
      <c r="T73" s="11">
        <v>1.630040147884E12</v>
      </c>
      <c r="U73" s="13" t="s">
        <v>151</v>
      </c>
      <c r="V73" s="11">
        <v>529.0</v>
      </c>
      <c r="W73" s="12" t="s">
        <v>722</v>
      </c>
      <c r="X73" s="11">
        <v>1.630040535514E12</v>
      </c>
      <c r="Y73" s="13" t="s">
        <v>142</v>
      </c>
      <c r="Z73" s="11">
        <v>141.0</v>
      </c>
      <c r="AA73" s="12" t="s">
        <v>715</v>
      </c>
      <c r="AB73" s="11">
        <v>1.630043197645E12</v>
      </c>
      <c r="AC73" s="13" t="s">
        <v>128</v>
      </c>
      <c r="AD73" s="11">
        <v>138.0</v>
      </c>
      <c r="AE73" s="12" t="s">
        <v>716</v>
      </c>
      <c r="AF73" s="11">
        <v>1.630043703787E12</v>
      </c>
      <c r="AG73" s="13" t="s">
        <v>128</v>
      </c>
      <c r="AH73" s="11">
        <v>157.0</v>
      </c>
      <c r="AI73" s="12" t="s">
        <v>723</v>
      </c>
      <c r="AJ73" s="11">
        <v>1.630044178142E12</v>
      </c>
    </row>
    <row r="74">
      <c r="A74" s="13" t="s">
        <v>71</v>
      </c>
      <c r="B74" s="11">
        <v>162.0</v>
      </c>
      <c r="C74" s="12" t="s">
        <v>719</v>
      </c>
      <c r="D74" s="11">
        <v>1.630036253328E12</v>
      </c>
      <c r="E74" s="13" t="s">
        <v>71</v>
      </c>
      <c r="F74" s="11">
        <v>300.0</v>
      </c>
      <c r="G74" s="12" t="s">
        <v>720</v>
      </c>
      <c r="H74" s="11">
        <v>1.630036908809E12</v>
      </c>
      <c r="I74" s="13" t="s">
        <v>81</v>
      </c>
      <c r="J74" s="11">
        <v>162.0</v>
      </c>
      <c r="K74" s="12" t="s">
        <v>718</v>
      </c>
      <c r="L74" s="11">
        <v>1.630037288624E12</v>
      </c>
      <c r="M74" s="13" t="s">
        <v>81</v>
      </c>
      <c r="N74" s="11">
        <v>269.0</v>
      </c>
      <c r="O74" s="12" t="s">
        <v>721</v>
      </c>
      <c r="P74" s="11">
        <v>1.630039762609E12</v>
      </c>
      <c r="Q74" s="13" t="s">
        <v>86</v>
      </c>
      <c r="R74" s="11">
        <v>296.0</v>
      </c>
      <c r="S74" s="12" t="s">
        <v>724</v>
      </c>
      <c r="T74" s="11">
        <v>1.630040148183E12</v>
      </c>
      <c r="U74" s="13" t="s">
        <v>81</v>
      </c>
      <c r="V74" s="11">
        <v>119.0</v>
      </c>
      <c r="W74" s="12" t="s">
        <v>722</v>
      </c>
      <c r="X74" s="11">
        <v>1.630040535645E12</v>
      </c>
      <c r="Y74" s="13" t="s">
        <v>81</v>
      </c>
      <c r="Z74" s="11">
        <v>1101.0</v>
      </c>
      <c r="AA74" s="12" t="s">
        <v>725</v>
      </c>
      <c r="AB74" s="11">
        <v>1.63004319876E12</v>
      </c>
      <c r="AC74" s="13" t="s">
        <v>81</v>
      </c>
      <c r="AD74" s="11">
        <v>772.0</v>
      </c>
      <c r="AE74" s="12" t="s">
        <v>726</v>
      </c>
      <c r="AF74" s="11">
        <v>1.630043704563E12</v>
      </c>
      <c r="AG74" s="13" t="s">
        <v>81</v>
      </c>
      <c r="AH74" s="11">
        <v>792.0</v>
      </c>
      <c r="AI74" s="12" t="s">
        <v>723</v>
      </c>
      <c r="AJ74" s="11">
        <v>1.630044178944E12</v>
      </c>
    </row>
    <row r="75">
      <c r="A75" s="13" t="s">
        <v>140</v>
      </c>
      <c r="B75" s="11">
        <v>549.0</v>
      </c>
      <c r="C75" s="12" t="s">
        <v>719</v>
      </c>
      <c r="D75" s="11">
        <v>1.63003625389E12</v>
      </c>
      <c r="E75" s="13" t="s">
        <v>144</v>
      </c>
      <c r="F75" s="11">
        <v>295.0</v>
      </c>
      <c r="G75" s="12" t="s">
        <v>727</v>
      </c>
      <c r="H75" s="11">
        <v>1.630036909095E12</v>
      </c>
      <c r="I75" s="13" t="s">
        <v>92</v>
      </c>
      <c r="J75" s="11">
        <v>82.0</v>
      </c>
      <c r="K75" s="12" t="s">
        <v>718</v>
      </c>
      <c r="L75" s="11">
        <v>1.630037288704E12</v>
      </c>
      <c r="M75" s="13" t="s">
        <v>92</v>
      </c>
      <c r="N75" s="11">
        <v>54.0</v>
      </c>
      <c r="O75" s="12" t="s">
        <v>721</v>
      </c>
      <c r="P75" s="11">
        <v>1.630039762649E12</v>
      </c>
      <c r="Q75" s="13" t="s">
        <v>152</v>
      </c>
      <c r="R75" s="11">
        <v>149.0</v>
      </c>
      <c r="S75" s="12" t="s">
        <v>724</v>
      </c>
      <c r="T75" s="11">
        <v>1.630040148331E12</v>
      </c>
      <c r="U75" s="13" t="s">
        <v>92</v>
      </c>
      <c r="V75" s="11">
        <v>88.0</v>
      </c>
      <c r="W75" s="12" t="s">
        <v>722</v>
      </c>
      <c r="X75" s="11">
        <v>1.630040535723E12</v>
      </c>
      <c r="Y75" s="13" t="s">
        <v>92</v>
      </c>
      <c r="Z75" s="11">
        <v>88.0</v>
      </c>
      <c r="AA75" s="12" t="s">
        <v>725</v>
      </c>
      <c r="AB75" s="11">
        <v>1.630043198837E12</v>
      </c>
      <c r="AC75" s="13" t="s">
        <v>92</v>
      </c>
      <c r="AD75" s="11">
        <v>90.0</v>
      </c>
      <c r="AE75" s="12" t="s">
        <v>726</v>
      </c>
      <c r="AF75" s="11">
        <v>1.630043704651E12</v>
      </c>
      <c r="AG75" s="13" t="s">
        <v>92</v>
      </c>
      <c r="AH75" s="11">
        <v>120.0</v>
      </c>
      <c r="AI75" s="12" t="s">
        <v>728</v>
      </c>
      <c r="AJ75" s="11">
        <v>1.630044179054E12</v>
      </c>
    </row>
    <row r="76">
      <c r="A76" s="13" t="s">
        <v>81</v>
      </c>
      <c r="B76" s="11">
        <v>204.0</v>
      </c>
      <c r="C76" s="12" t="s">
        <v>729</v>
      </c>
      <c r="D76" s="11">
        <v>1.630036254093E12</v>
      </c>
      <c r="E76" s="13" t="s">
        <v>81</v>
      </c>
      <c r="F76" s="11">
        <v>147.0</v>
      </c>
      <c r="G76" s="12" t="s">
        <v>727</v>
      </c>
      <c r="H76" s="11">
        <v>1.630036909242E12</v>
      </c>
      <c r="I76" s="13" t="s">
        <v>165</v>
      </c>
      <c r="J76" s="11">
        <v>453.0</v>
      </c>
      <c r="K76" s="12" t="s">
        <v>730</v>
      </c>
      <c r="L76" s="11">
        <v>1.630037289154E12</v>
      </c>
      <c r="M76" s="13" t="s">
        <v>165</v>
      </c>
      <c r="N76" s="11">
        <v>331.0</v>
      </c>
      <c r="O76" s="12" t="s">
        <v>721</v>
      </c>
      <c r="P76" s="11">
        <v>1.630039762984E12</v>
      </c>
      <c r="Q76" s="13" t="s">
        <v>71</v>
      </c>
      <c r="R76" s="11">
        <v>254.0</v>
      </c>
      <c r="S76" s="12" t="s">
        <v>724</v>
      </c>
      <c r="T76" s="11">
        <v>1.630040148586E12</v>
      </c>
      <c r="U76" s="13" t="s">
        <v>165</v>
      </c>
      <c r="V76" s="11">
        <v>541.0</v>
      </c>
      <c r="W76" s="12" t="s">
        <v>731</v>
      </c>
      <c r="X76" s="11">
        <v>1.630040536265E12</v>
      </c>
      <c r="Y76" s="13" t="s">
        <v>165</v>
      </c>
      <c r="Z76" s="11">
        <v>547.0</v>
      </c>
      <c r="AA76" s="12" t="s">
        <v>732</v>
      </c>
      <c r="AB76" s="11">
        <v>1.630043199391E12</v>
      </c>
      <c r="AC76" s="13" t="s">
        <v>165</v>
      </c>
      <c r="AD76" s="11">
        <v>354.0</v>
      </c>
      <c r="AE76" s="12" t="s">
        <v>733</v>
      </c>
      <c r="AF76" s="11">
        <v>1.630043705047E12</v>
      </c>
      <c r="AG76" s="13" t="s">
        <v>165</v>
      </c>
      <c r="AH76" s="11">
        <v>299.0</v>
      </c>
      <c r="AI76" s="12" t="s">
        <v>728</v>
      </c>
      <c r="AJ76" s="11">
        <v>1.630044179365E12</v>
      </c>
    </row>
    <row r="77">
      <c r="A77" s="13" t="s">
        <v>92</v>
      </c>
      <c r="B77" s="11">
        <v>74.0</v>
      </c>
      <c r="C77" s="12" t="s">
        <v>729</v>
      </c>
      <c r="D77" s="11">
        <v>1.630036254153E12</v>
      </c>
      <c r="E77" s="13" t="s">
        <v>92</v>
      </c>
      <c r="F77" s="11">
        <v>75.0</v>
      </c>
      <c r="G77" s="12" t="s">
        <v>727</v>
      </c>
      <c r="H77" s="11">
        <v>1.630036909322E12</v>
      </c>
      <c r="I77" s="13" t="s">
        <v>164</v>
      </c>
      <c r="J77" s="11">
        <v>197.0</v>
      </c>
      <c r="K77" s="12" t="s">
        <v>730</v>
      </c>
      <c r="L77" s="11">
        <v>1.630037289348E12</v>
      </c>
      <c r="M77" s="13" t="s">
        <v>164</v>
      </c>
      <c r="N77" s="11">
        <v>414.0</v>
      </c>
      <c r="O77" s="12" t="s">
        <v>734</v>
      </c>
      <c r="P77" s="11">
        <v>1.630039763397E12</v>
      </c>
      <c r="Q77" s="13" t="s">
        <v>735</v>
      </c>
      <c r="R77" s="11">
        <v>216.0</v>
      </c>
      <c r="S77" s="12" t="s">
        <v>724</v>
      </c>
      <c r="T77" s="11">
        <v>1.630040148801E12</v>
      </c>
      <c r="U77" s="13" t="s">
        <v>164</v>
      </c>
      <c r="V77" s="11">
        <v>240.0</v>
      </c>
      <c r="W77" s="12" t="s">
        <v>731</v>
      </c>
      <c r="X77" s="11">
        <v>1.630040536515E12</v>
      </c>
      <c r="Y77" s="13" t="s">
        <v>164</v>
      </c>
      <c r="Z77" s="11">
        <v>205.0</v>
      </c>
      <c r="AA77" s="12" t="s">
        <v>732</v>
      </c>
      <c r="AB77" s="11">
        <v>1.630043199592E12</v>
      </c>
      <c r="AC77" s="13" t="s">
        <v>164</v>
      </c>
      <c r="AD77" s="11">
        <v>213.0</v>
      </c>
      <c r="AE77" s="12" t="s">
        <v>733</v>
      </c>
      <c r="AF77" s="11">
        <v>1.630043705217E12</v>
      </c>
      <c r="AG77" s="13" t="s">
        <v>164</v>
      </c>
      <c r="AH77" s="11">
        <v>255.0</v>
      </c>
      <c r="AI77" s="12" t="s">
        <v>728</v>
      </c>
      <c r="AJ77" s="11">
        <v>1.630044179611E12</v>
      </c>
    </row>
    <row r="78">
      <c r="A78" s="13" t="s">
        <v>165</v>
      </c>
      <c r="B78" s="11">
        <v>728.0</v>
      </c>
      <c r="C78" s="12" t="s">
        <v>729</v>
      </c>
      <c r="D78" s="11">
        <v>1.630036254893E12</v>
      </c>
      <c r="E78" s="13" t="s">
        <v>165</v>
      </c>
      <c r="F78" s="11">
        <v>576.0</v>
      </c>
      <c r="G78" s="12" t="s">
        <v>727</v>
      </c>
      <c r="H78" s="11">
        <v>1.630036909893E12</v>
      </c>
      <c r="I78" s="13" t="s">
        <v>141</v>
      </c>
      <c r="J78" s="11">
        <v>279.0</v>
      </c>
      <c r="K78" s="12" t="s">
        <v>730</v>
      </c>
      <c r="L78" s="11">
        <v>1.630037289644E12</v>
      </c>
      <c r="M78" s="13" t="s">
        <v>141</v>
      </c>
      <c r="N78" s="11">
        <v>1070.0</v>
      </c>
      <c r="O78" s="12" t="s">
        <v>736</v>
      </c>
      <c r="P78" s="11">
        <v>1.63003976447E12</v>
      </c>
      <c r="Q78" s="13" t="s">
        <v>71</v>
      </c>
      <c r="R78" s="11">
        <v>263.0</v>
      </c>
      <c r="S78" s="12" t="s">
        <v>737</v>
      </c>
      <c r="T78" s="11">
        <v>1.630040149074E12</v>
      </c>
      <c r="U78" s="13" t="s">
        <v>139</v>
      </c>
      <c r="V78" s="11">
        <v>339.0</v>
      </c>
      <c r="W78" s="12" t="s">
        <v>731</v>
      </c>
      <c r="X78" s="11">
        <v>1.630040536843E12</v>
      </c>
      <c r="Y78" s="13" t="s">
        <v>153</v>
      </c>
      <c r="Z78" s="11">
        <v>324.0</v>
      </c>
      <c r="AA78" s="12" t="s">
        <v>732</v>
      </c>
      <c r="AB78" s="11">
        <v>1.630043199913E12</v>
      </c>
      <c r="AC78" s="13" t="s">
        <v>139</v>
      </c>
      <c r="AD78" s="11">
        <v>585.0</v>
      </c>
      <c r="AE78" s="12" t="s">
        <v>733</v>
      </c>
      <c r="AF78" s="11">
        <v>1.630043705807E12</v>
      </c>
      <c r="AG78" s="13" t="s">
        <v>141</v>
      </c>
      <c r="AH78" s="11">
        <v>451.0</v>
      </c>
      <c r="AI78" s="12" t="s">
        <v>738</v>
      </c>
      <c r="AJ78" s="11">
        <v>1.630044180064E12</v>
      </c>
    </row>
    <row r="79">
      <c r="A79" s="13" t="s">
        <v>164</v>
      </c>
      <c r="B79" s="11">
        <v>148.0</v>
      </c>
      <c r="C79" s="12" t="s">
        <v>739</v>
      </c>
      <c r="D79" s="11">
        <v>1.630036255032E12</v>
      </c>
      <c r="E79" s="13" t="s">
        <v>164</v>
      </c>
      <c r="F79" s="11">
        <v>205.0</v>
      </c>
      <c r="G79" s="12" t="s">
        <v>740</v>
      </c>
      <c r="H79" s="11">
        <v>1.630036910096E12</v>
      </c>
      <c r="I79" s="13" t="s">
        <v>141</v>
      </c>
      <c r="J79" s="11">
        <v>154.0</v>
      </c>
      <c r="K79" s="12" t="s">
        <v>730</v>
      </c>
      <c r="L79" s="11">
        <v>1.63003728979E12</v>
      </c>
      <c r="M79" s="13" t="s">
        <v>140</v>
      </c>
      <c r="N79" s="11">
        <v>463.0</v>
      </c>
      <c r="O79" s="12" t="s">
        <v>736</v>
      </c>
      <c r="P79" s="11">
        <v>1.630039764934E12</v>
      </c>
      <c r="Q79" s="13" t="s">
        <v>141</v>
      </c>
      <c r="R79" s="11">
        <v>247.0</v>
      </c>
      <c r="S79" s="12" t="s">
        <v>737</v>
      </c>
      <c r="T79" s="11">
        <v>1.630040149307E12</v>
      </c>
      <c r="U79" s="13" t="s">
        <v>144</v>
      </c>
      <c r="V79" s="11">
        <v>180.0</v>
      </c>
      <c r="W79" s="12" t="s">
        <v>741</v>
      </c>
      <c r="X79" s="11">
        <v>1.630040537031E12</v>
      </c>
      <c r="Y79" s="13" t="s">
        <v>141</v>
      </c>
      <c r="Z79" s="11">
        <v>165.0</v>
      </c>
      <c r="AA79" s="12" t="s">
        <v>742</v>
      </c>
      <c r="AB79" s="11">
        <v>1.630043200078E12</v>
      </c>
      <c r="AC79" s="13" t="s">
        <v>128</v>
      </c>
      <c r="AD79" s="11">
        <v>255.0</v>
      </c>
      <c r="AE79" s="12" t="s">
        <v>743</v>
      </c>
      <c r="AF79" s="11">
        <v>1.630043706071E12</v>
      </c>
      <c r="AG79" s="13" t="s">
        <v>151</v>
      </c>
      <c r="AH79" s="11">
        <v>273.0</v>
      </c>
      <c r="AI79" s="12" t="s">
        <v>738</v>
      </c>
      <c r="AJ79" s="11">
        <v>1.630044180336E12</v>
      </c>
    </row>
    <row r="80">
      <c r="A80" s="13" t="s">
        <v>153</v>
      </c>
      <c r="B80" s="11">
        <v>369.0</v>
      </c>
      <c r="C80" s="12" t="s">
        <v>739</v>
      </c>
      <c r="D80" s="11">
        <v>1.630036255403E12</v>
      </c>
      <c r="E80" s="13" t="s">
        <v>153</v>
      </c>
      <c r="F80" s="11">
        <v>227.0</v>
      </c>
      <c r="G80" s="12" t="s">
        <v>740</v>
      </c>
      <c r="H80" s="11">
        <v>1.630036910321E12</v>
      </c>
      <c r="I80" s="13" t="s">
        <v>181</v>
      </c>
      <c r="J80" s="11">
        <v>649.0</v>
      </c>
      <c r="K80" s="12" t="s">
        <v>744</v>
      </c>
      <c r="L80" s="11">
        <v>1.630037290436E12</v>
      </c>
      <c r="M80" s="13" t="s">
        <v>181</v>
      </c>
      <c r="N80" s="11">
        <v>1015.0</v>
      </c>
      <c r="O80" s="12" t="s">
        <v>745</v>
      </c>
      <c r="P80" s="11">
        <v>1.630039765947E12</v>
      </c>
      <c r="Q80" s="13" t="s">
        <v>81</v>
      </c>
      <c r="R80" s="11">
        <v>221.0</v>
      </c>
      <c r="S80" s="12" t="s">
        <v>737</v>
      </c>
      <c r="T80" s="11">
        <v>1.630040149537E12</v>
      </c>
      <c r="U80" s="13" t="s">
        <v>181</v>
      </c>
      <c r="V80" s="11">
        <v>631.0</v>
      </c>
      <c r="W80" s="12" t="s">
        <v>741</v>
      </c>
      <c r="X80" s="11">
        <v>1.630040537673E12</v>
      </c>
      <c r="Y80" s="13" t="s">
        <v>181</v>
      </c>
      <c r="Z80" s="11">
        <v>622.0</v>
      </c>
      <c r="AA80" s="12" t="s">
        <v>742</v>
      </c>
      <c r="AB80" s="11">
        <v>1.630043200713E12</v>
      </c>
      <c r="AC80" s="13" t="s">
        <v>181</v>
      </c>
      <c r="AD80" s="11">
        <v>298.0</v>
      </c>
      <c r="AE80" s="12" t="s">
        <v>743</v>
      </c>
      <c r="AF80" s="11">
        <v>1.63004370636E12</v>
      </c>
      <c r="AG80" s="13" t="s">
        <v>181</v>
      </c>
      <c r="AH80" s="11">
        <v>682.0</v>
      </c>
      <c r="AI80" s="12" t="s">
        <v>746</v>
      </c>
      <c r="AJ80" s="11">
        <v>1.630044181014E12</v>
      </c>
    </row>
    <row r="81">
      <c r="A81" s="13" t="s">
        <v>144</v>
      </c>
      <c r="B81" s="11">
        <v>332.0</v>
      </c>
      <c r="C81" s="12" t="s">
        <v>739</v>
      </c>
      <c r="D81" s="11">
        <v>1.630036255736E12</v>
      </c>
      <c r="E81" s="13" t="s">
        <v>151</v>
      </c>
      <c r="F81" s="11">
        <v>213.0</v>
      </c>
      <c r="G81" s="12" t="s">
        <v>740</v>
      </c>
      <c r="H81" s="11">
        <v>1.630036910544E12</v>
      </c>
      <c r="L81" s="39"/>
      <c r="P81" s="39"/>
      <c r="Q81" s="13" t="s">
        <v>92</v>
      </c>
      <c r="R81" s="11">
        <v>61.0</v>
      </c>
      <c r="S81" s="12" t="s">
        <v>737</v>
      </c>
      <c r="T81" s="11">
        <v>1.630040149588E12</v>
      </c>
      <c r="X81" s="39"/>
      <c r="AB81" s="39"/>
      <c r="AJ81" s="39"/>
    </row>
    <row r="82">
      <c r="A82" s="13" t="s">
        <v>181</v>
      </c>
      <c r="B82" s="11">
        <v>1026.0</v>
      </c>
      <c r="C82" s="12" t="s">
        <v>747</v>
      </c>
      <c r="D82" s="11">
        <v>1.630036256758E12</v>
      </c>
      <c r="E82" s="13" t="s">
        <v>181</v>
      </c>
      <c r="F82" s="11">
        <v>809.0</v>
      </c>
      <c r="G82" s="12" t="s">
        <v>748</v>
      </c>
      <c r="H82" s="11">
        <v>1.630036911347E12</v>
      </c>
      <c r="L82" s="39"/>
      <c r="P82" s="39"/>
      <c r="Q82" s="13" t="s">
        <v>165</v>
      </c>
      <c r="R82" s="11">
        <v>674.0</v>
      </c>
      <c r="S82" s="12" t="s">
        <v>749</v>
      </c>
      <c r="T82" s="11">
        <v>1.630040150265E12</v>
      </c>
      <c r="X82" s="39"/>
      <c r="AB82" s="39"/>
      <c r="AJ82" s="39"/>
    </row>
    <row r="83">
      <c r="D83" s="39"/>
      <c r="H83" s="39"/>
      <c r="L83" s="39"/>
      <c r="P83" s="39"/>
      <c r="Q83" s="13" t="s">
        <v>164</v>
      </c>
      <c r="R83" s="11">
        <v>191.0</v>
      </c>
      <c r="S83" s="12" t="s">
        <v>749</v>
      </c>
      <c r="T83" s="11">
        <v>1.630040150462E12</v>
      </c>
      <c r="X83" s="39"/>
      <c r="AB83" s="39"/>
      <c r="AJ83" s="39"/>
    </row>
    <row r="84">
      <c r="D84" s="39"/>
      <c r="H84" s="39"/>
      <c r="L84" s="39"/>
      <c r="P84" s="39"/>
      <c r="Q84" s="13" t="s">
        <v>141</v>
      </c>
      <c r="R84" s="11">
        <v>615.0</v>
      </c>
      <c r="S84" s="12" t="s">
        <v>750</v>
      </c>
      <c r="T84" s="11">
        <v>1.63004015107E12</v>
      </c>
      <c r="X84" s="39"/>
      <c r="AB84" s="39"/>
      <c r="AJ84" s="39"/>
    </row>
    <row r="85">
      <c r="D85" s="39"/>
      <c r="H85" s="39"/>
      <c r="L85" s="39"/>
      <c r="P85" s="39"/>
      <c r="Q85" s="13" t="s">
        <v>153</v>
      </c>
      <c r="R85" s="11">
        <v>165.0</v>
      </c>
      <c r="S85" s="12" t="s">
        <v>750</v>
      </c>
      <c r="T85" s="11">
        <v>1.630040151243E12</v>
      </c>
      <c r="X85" s="39"/>
      <c r="AB85" s="39"/>
      <c r="AJ85" s="39"/>
    </row>
    <row r="86">
      <c r="D86" s="39"/>
      <c r="H86" s="39"/>
      <c r="L86" s="39"/>
      <c r="P86" s="39"/>
      <c r="Q86" s="13" t="s">
        <v>181</v>
      </c>
      <c r="R86" s="11">
        <v>413.0</v>
      </c>
      <c r="S86" s="12" t="s">
        <v>750</v>
      </c>
      <c r="T86" s="11">
        <v>1.63004015165E12</v>
      </c>
      <c r="X86" s="39"/>
      <c r="AB86" s="39"/>
      <c r="AJ86" s="39"/>
    </row>
    <row r="87">
      <c r="D87" s="39"/>
      <c r="H87" s="39"/>
      <c r="L87" s="39"/>
      <c r="P87" s="39"/>
      <c r="T87" s="39"/>
      <c r="X87" s="39"/>
      <c r="AB87" s="39"/>
      <c r="AJ87" s="39"/>
    </row>
    <row r="88">
      <c r="D88" s="39"/>
      <c r="H88" s="39"/>
      <c r="L88" s="39"/>
      <c r="P88" s="39"/>
      <c r="T88" s="39"/>
      <c r="X88" s="39"/>
      <c r="AB88" s="39"/>
      <c r="AJ88" s="39"/>
    </row>
    <row r="89">
      <c r="D89" s="39"/>
      <c r="H89" s="39"/>
      <c r="L89" s="39"/>
      <c r="P89" s="39"/>
      <c r="T89" s="39"/>
      <c r="X89" s="39"/>
      <c r="AB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151.8235294</v>
      </c>
      <c r="D201" s="39"/>
      <c r="E201" s="43" t="s">
        <v>197</v>
      </c>
      <c r="F201" s="44">
        <f> AVERAGE(F4:F39)</f>
        <v>122.4117647</v>
      </c>
      <c r="H201" s="39"/>
      <c r="I201" s="43" t="s">
        <v>197</v>
      </c>
      <c r="J201" s="44">
        <f> AVERAGE(J4:J39)</f>
        <v>154.15</v>
      </c>
      <c r="L201" s="39"/>
      <c r="M201" s="43" t="s">
        <v>197</v>
      </c>
      <c r="N201" s="44">
        <f> AVERAGE(N4:N39)</f>
        <v>142.4705882</v>
      </c>
      <c r="P201" s="39"/>
      <c r="Q201" s="43" t="s">
        <v>197</v>
      </c>
      <c r="R201" s="44">
        <f> AVERAGE(R4:R39)</f>
        <v>142</v>
      </c>
      <c r="T201" s="39"/>
      <c r="U201" s="43" t="s">
        <v>197</v>
      </c>
      <c r="V201" s="44">
        <f> AVERAGE(V4:V39)</f>
        <v>137.7142857</v>
      </c>
      <c r="X201" s="39"/>
      <c r="Y201" s="43" t="s">
        <v>197</v>
      </c>
      <c r="Z201" s="44">
        <f> AVERAGE(Z4:Z39)</f>
        <v>194.5294118</v>
      </c>
      <c r="AB201" s="39"/>
      <c r="AC201" s="43" t="s">
        <v>197</v>
      </c>
      <c r="AD201" s="44">
        <f> AVERAGE(AD4:AD40)</f>
        <v>175.4864865</v>
      </c>
      <c r="AF201" s="39"/>
      <c r="AG201" s="43" t="s">
        <v>197</v>
      </c>
      <c r="AH201" s="44">
        <f> AVERAGE(AH4:AH40)</f>
        <v>230.027027</v>
      </c>
      <c r="AJ201" s="39"/>
    </row>
    <row r="202">
      <c r="A202" s="45" t="s">
        <v>198</v>
      </c>
      <c r="B202" s="46">
        <f>STDEV(B4:B39)</f>
        <v>71.16287242</v>
      </c>
      <c r="D202" s="39"/>
      <c r="E202" s="45" t="s">
        <v>198</v>
      </c>
      <c r="F202" s="46">
        <f>STDEV(F4:F39)</f>
        <v>46.58467938</v>
      </c>
      <c r="H202" s="39"/>
      <c r="I202" s="45" t="s">
        <v>198</v>
      </c>
      <c r="J202" s="46">
        <f>STDEV(J4:J39)</f>
        <v>129.3714664</v>
      </c>
      <c r="L202" s="39"/>
      <c r="M202" s="45" t="s">
        <v>198</v>
      </c>
      <c r="N202" s="46">
        <f>STDEV(N4:N39)</f>
        <v>42.99144922</v>
      </c>
      <c r="P202" s="39"/>
      <c r="Q202" s="45" t="s">
        <v>198</v>
      </c>
      <c r="R202" s="46">
        <f>STDEV(R4:R39)</f>
        <v>67.99724259</v>
      </c>
      <c r="T202" s="39"/>
      <c r="U202" s="45" t="s">
        <v>198</v>
      </c>
      <c r="V202" s="46">
        <f>STDEV(V4:V39)</f>
        <v>85.50757261</v>
      </c>
      <c r="X202" s="39"/>
      <c r="Y202" s="45" t="s">
        <v>198</v>
      </c>
      <c r="Z202" s="46">
        <f>STDEV(Z4:Z39)</f>
        <v>206.7961308</v>
      </c>
      <c r="AB202" s="39"/>
      <c r="AC202" s="45" t="s">
        <v>198</v>
      </c>
      <c r="AD202" s="46">
        <f>STDEV(AD4:AD40)</f>
        <v>107.7529638</v>
      </c>
      <c r="AF202" s="39"/>
      <c r="AG202" s="45" t="s">
        <v>198</v>
      </c>
      <c r="AH202" s="46">
        <f>STDEV(AH4:AH40)</f>
        <v>157.9220072</v>
      </c>
      <c r="AJ202" s="39"/>
    </row>
    <row r="203">
      <c r="A203" s="47" t="s">
        <v>199</v>
      </c>
      <c r="B203" s="46">
        <f>MEDIAN(B4:B39)</f>
        <v>148</v>
      </c>
      <c r="D203" s="39"/>
      <c r="E203" s="47" t="s">
        <v>199</v>
      </c>
      <c r="F203" s="46">
        <f>MEDIAN(F4:F39)</f>
        <v>123</v>
      </c>
      <c r="H203" s="39"/>
      <c r="I203" s="47" t="s">
        <v>199</v>
      </c>
      <c r="J203" s="46">
        <f>MEDIAN(J4:J39)</f>
        <v>134.5</v>
      </c>
      <c r="L203" s="39"/>
      <c r="M203" s="47" t="s">
        <v>199</v>
      </c>
      <c r="N203" s="46">
        <f>MEDIAN(N4:N39)</f>
        <v>142</v>
      </c>
      <c r="P203" s="39"/>
      <c r="Q203" s="47" t="s">
        <v>199</v>
      </c>
      <c r="R203" s="46">
        <f>MEDIAN(R4:R39)</f>
        <v>138</v>
      </c>
      <c r="T203" s="39"/>
      <c r="U203" s="47" t="s">
        <v>199</v>
      </c>
      <c r="V203" s="46">
        <f>MEDIAN(V4:V39)</f>
        <v>136.5</v>
      </c>
      <c r="X203" s="39"/>
      <c r="Y203" s="47" t="s">
        <v>199</v>
      </c>
      <c r="Z203" s="46">
        <f>MEDIAN(Z4:Z39)</f>
        <v>157</v>
      </c>
      <c r="AB203" s="39"/>
      <c r="AC203" s="47" t="s">
        <v>199</v>
      </c>
      <c r="AD203" s="46">
        <f>MEDIAN(AD4:AD40)</f>
        <v>167</v>
      </c>
      <c r="AF203" s="39"/>
      <c r="AG203" s="47" t="s">
        <v>199</v>
      </c>
      <c r="AH203" s="46">
        <f>MEDIAN(AH4:AH40)</f>
        <v>209</v>
      </c>
      <c r="AJ203" s="39"/>
    </row>
    <row r="204">
      <c r="A204" s="47" t="s">
        <v>200</v>
      </c>
      <c r="B204" s="46">
        <f>min(B4:B39)</f>
        <v>55</v>
      </c>
      <c r="D204" s="39"/>
      <c r="E204" s="47" t="s">
        <v>200</v>
      </c>
      <c r="F204" s="46">
        <f>min(F4:F39)</f>
        <v>42</v>
      </c>
      <c r="H204" s="39"/>
      <c r="I204" s="47" t="s">
        <v>200</v>
      </c>
      <c r="J204" s="46">
        <f>min(J4:J39)</f>
        <v>21</v>
      </c>
      <c r="L204" s="39"/>
      <c r="M204" s="47" t="s">
        <v>200</v>
      </c>
      <c r="N204" s="46">
        <f>min(N4:N39)</f>
        <v>64</v>
      </c>
      <c r="P204" s="39"/>
      <c r="Q204" s="47" t="s">
        <v>200</v>
      </c>
      <c r="R204" s="46">
        <f>min(R4:R39)</f>
        <v>65</v>
      </c>
      <c r="T204" s="39"/>
      <c r="U204" s="47" t="s">
        <v>200</v>
      </c>
      <c r="V204" s="46">
        <f>min(V4:V39)</f>
        <v>-6</v>
      </c>
      <c r="X204" s="39"/>
      <c r="Y204" s="47" t="s">
        <v>200</v>
      </c>
      <c r="Z204" s="46">
        <f>min(Z4:Z39)</f>
        <v>50</v>
      </c>
      <c r="AB204" s="39"/>
      <c r="AC204" s="47" t="s">
        <v>200</v>
      </c>
      <c r="AD204" s="46">
        <f>min(AD4:AD40)</f>
        <v>24</v>
      </c>
      <c r="AF204" s="39"/>
      <c r="AG204" s="47" t="s">
        <v>200</v>
      </c>
      <c r="AH204" s="46">
        <f>min(AH4:AH40)</f>
        <v>40</v>
      </c>
      <c r="AJ204" s="39"/>
    </row>
    <row r="205">
      <c r="A205" s="47" t="s">
        <v>201</v>
      </c>
      <c r="B205" s="46">
        <f>max(B4:B39)</f>
        <v>291</v>
      </c>
      <c r="D205" s="39"/>
      <c r="E205" s="47" t="s">
        <v>201</v>
      </c>
      <c r="F205" s="46">
        <f>max(F4:F39)</f>
        <v>220</v>
      </c>
      <c r="H205" s="39"/>
      <c r="I205" s="47" t="s">
        <v>201</v>
      </c>
      <c r="J205" s="46">
        <f>max(J4:J39)</f>
        <v>627</v>
      </c>
      <c r="L205" s="39"/>
      <c r="M205" s="47" t="s">
        <v>201</v>
      </c>
      <c r="N205" s="46">
        <f>max(N4:N39)</f>
        <v>203</v>
      </c>
      <c r="P205" s="39"/>
      <c r="Q205" s="47" t="s">
        <v>201</v>
      </c>
      <c r="R205" s="46">
        <f>max(R4:R39)</f>
        <v>353</v>
      </c>
      <c r="T205" s="39"/>
      <c r="U205" s="47" t="s">
        <v>201</v>
      </c>
      <c r="V205" s="46">
        <f>max(V4:V39)</f>
        <v>428</v>
      </c>
      <c r="X205" s="39"/>
      <c r="Y205" s="47" t="s">
        <v>201</v>
      </c>
      <c r="Z205" s="46">
        <f>max(Z4:Z39)</f>
        <v>964</v>
      </c>
      <c r="AB205" s="39"/>
      <c r="AC205" s="47" t="s">
        <v>201</v>
      </c>
      <c r="AD205" s="46">
        <f>max(AD4:AD40)</f>
        <v>577</v>
      </c>
      <c r="AF205" s="39"/>
      <c r="AG205" s="47" t="s">
        <v>201</v>
      </c>
      <c r="AH205" s="46">
        <f>max(AH4:AH40)</f>
        <v>930</v>
      </c>
      <c r="AJ205" s="39"/>
    </row>
    <row r="206">
      <c r="A206" s="47" t="s">
        <v>202</v>
      </c>
      <c r="B206" s="46">
        <f>sum(B4:B39)/1000</f>
        <v>2.581</v>
      </c>
      <c r="D206" s="39"/>
      <c r="E206" s="47" t="s">
        <v>202</v>
      </c>
      <c r="F206" s="46">
        <f>sum(F4:F39)/1000</f>
        <v>2.081</v>
      </c>
      <c r="H206" s="39"/>
      <c r="I206" s="47" t="s">
        <v>202</v>
      </c>
      <c r="J206" s="46">
        <f>sum(J4:J39)/1000</f>
        <v>3.083</v>
      </c>
      <c r="L206" s="39"/>
      <c r="M206" s="47" t="s">
        <v>202</v>
      </c>
      <c r="N206" s="46">
        <f>sum(N4:N39)/1000</f>
        <v>2.422</v>
      </c>
      <c r="P206" s="39"/>
      <c r="Q206" s="47" t="s">
        <v>202</v>
      </c>
      <c r="R206" s="46">
        <f>sum(R4:R39)/1000</f>
        <v>2.414</v>
      </c>
      <c r="T206" s="39"/>
      <c r="U206" s="47" t="s">
        <v>202</v>
      </c>
      <c r="V206" s="46">
        <f>sum(V4:V39)/1000</f>
        <v>3.856</v>
      </c>
      <c r="X206" s="39"/>
      <c r="Y206" s="47" t="s">
        <v>202</v>
      </c>
      <c r="Z206" s="46">
        <f>sum(Z4:Z39)/1000</f>
        <v>3.307</v>
      </c>
      <c r="AB206" s="39"/>
      <c r="AC206" s="47" t="s">
        <v>202</v>
      </c>
      <c r="AD206" s="46">
        <f>sum(AD4:AD40)/1000</f>
        <v>6.493</v>
      </c>
      <c r="AF206" s="39"/>
      <c r="AG206" s="47" t="s">
        <v>202</v>
      </c>
      <c r="AH206" s="46">
        <f>sum(AH4:AH40)/1000</f>
        <v>8.511</v>
      </c>
      <c r="AJ206" s="39"/>
    </row>
    <row r="207">
      <c r="A207" s="47" t="s">
        <v>203</v>
      </c>
      <c r="B207" s="46">
        <f>COUNTA(B4:B39)+1</f>
        <v>18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59">
        <v>20.0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29</v>
      </c>
      <c r="X207" s="39"/>
      <c r="Y207" s="47" t="s">
        <v>203</v>
      </c>
      <c r="Z207" s="46">
        <f>COUNTA(Z4:Z39)+1</f>
        <v>18</v>
      </c>
      <c r="AB207" s="39"/>
      <c r="AC207" s="47" t="s">
        <v>203</v>
      </c>
      <c r="AD207" s="46">
        <f>COUNTA(AD4:AD40)+1</f>
        <v>38</v>
      </c>
      <c r="AF207" s="39"/>
      <c r="AG207" s="47" t="s">
        <v>203</v>
      </c>
      <c r="AH207" s="46">
        <f>COUNTA(AH4:AH40)+1</f>
        <v>38</v>
      </c>
      <c r="AJ207" s="39"/>
    </row>
    <row r="208">
      <c r="A208" s="47" t="s">
        <v>204</v>
      </c>
      <c r="B208" s="49">
        <f>B210+B209+B211+B212</f>
        <v>18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20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29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38</v>
      </c>
      <c r="AF208" s="39"/>
      <c r="AG208" s="47" t="s">
        <v>204</v>
      </c>
      <c r="AH208" s="49">
        <f>AH210+AH209+AH211+AH212</f>
        <v>38</v>
      </c>
      <c r="AJ208" s="39"/>
    </row>
    <row r="209">
      <c r="A209" s="47" t="s">
        <v>205</v>
      </c>
      <c r="B209" s="50">
        <f>(B207-18)/2</f>
        <v>0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1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5.5</v>
      </c>
      <c r="W209" s="56">
        <v>5.0</v>
      </c>
      <c r="X209" s="56">
        <v>5.0</v>
      </c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50">
        <f>(AD207-18)/2</f>
        <v>10</v>
      </c>
      <c r="AE209" s="42"/>
      <c r="AF209" s="42"/>
      <c r="AG209" s="47" t="s">
        <v>205</v>
      </c>
      <c r="AH209" s="50">
        <f>(AH207-18)/2</f>
        <v>10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0</v>
      </c>
      <c r="E211" s="43" t="s">
        <v>207</v>
      </c>
      <c r="F211" s="53">
        <f>F209</f>
        <v>0</v>
      </c>
      <c r="I211" s="43" t="s">
        <v>207</v>
      </c>
      <c r="J211" s="53">
        <f>J209</f>
        <v>1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5.5</v>
      </c>
      <c r="Y211" s="43" t="s">
        <v>207</v>
      </c>
      <c r="Z211" s="53">
        <f>Z209</f>
        <v>0</v>
      </c>
      <c r="AC211" s="43" t="s">
        <v>207</v>
      </c>
      <c r="AD211" s="53">
        <f>AD209</f>
        <v>10</v>
      </c>
      <c r="AG211" s="43" t="s">
        <v>207</v>
      </c>
      <c r="AH211" s="53">
        <f>AH209</f>
        <v>10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18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20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29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38</v>
      </c>
      <c r="AG214" s="43" t="s">
        <v>210</v>
      </c>
      <c r="AH214" s="53">
        <f>AH208+AH213</f>
        <v>38</v>
      </c>
    </row>
    <row r="215">
      <c r="A215" s="43" t="s">
        <v>211</v>
      </c>
      <c r="B215" s="53">
        <f>B207-B209</f>
        <v>18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19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23.5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28</v>
      </c>
      <c r="AG215" s="43" t="s">
        <v>211</v>
      </c>
      <c r="AH215" s="53">
        <f>AH207-AH209</f>
        <v>28</v>
      </c>
    </row>
    <row r="216">
      <c r="A216" s="54" t="s">
        <v>212</v>
      </c>
      <c r="B216" s="53">
        <f>((ABS(B215)-1)/B206)*1/5</f>
        <v>1.317318869</v>
      </c>
      <c r="E216" s="54" t="s">
        <v>212</v>
      </c>
      <c r="F216" s="53">
        <f>((ABS(F215)-1)/F206)*1/5</f>
        <v>1.633829889</v>
      </c>
      <c r="I216" s="54" t="s">
        <v>212</v>
      </c>
      <c r="J216" s="53">
        <f>((ABS(J215)-1)/J206)*1/5</f>
        <v>1.167693805</v>
      </c>
      <c r="M216" s="54" t="s">
        <v>212</v>
      </c>
      <c r="N216" s="53">
        <f>((ABS(N215)-1)/N206)*1/5</f>
        <v>1.403798514</v>
      </c>
      <c r="Q216" s="54" t="s">
        <v>212</v>
      </c>
      <c r="R216" s="53">
        <f>((ABS(R215)-1)/R206)*1/5</f>
        <v>1.408450704</v>
      </c>
      <c r="U216" s="54" t="s">
        <v>212</v>
      </c>
      <c r="V216" s="53">
        <f>((ABS(V215)-1)/V206)*1/5</f>
        <v>1.167012448</v>
      </c>
      <c r="Y216" s="54" t="s">
        <v>212</v>
      </c>
      <c r="Z216" s="53">
        <f>((ABS(Z215)-1)/Z206)*1/5</f>
        <v>1.028122165</v>
      </c>
      <c r="AC216" s="54" t="s">
        <v>212</v>
      </c>
      <c r="AD216" s="53">
        <f>((ABS(AD215)-1)/AD206)*1/5</f>
        <v>0.8316648699</v>
      </c>
      <c r="AG216" s="54" t="s">
        <v>212</v>
      </c>
      <c r="AH216" s="53">
        <f>((ABS(AH215)-1)/AH206)*1/5</f>
        <v>0.6344730349</v>
      </c>
    </row>
    <row r="217">
      <c r="A217" s="54" t="s">
        <v>213</v>
      </c>
      <c r="B217" s="53">
        <f>((ABS(B215)-1)/B206)*1/5*60</f>
        <v>79.03913212</v>
      </c>
      <c r="E217" s="54" t="s">
        <v>213</v>
      </c>
      <c r="F217" s="53">
        <f>((ABS(F215)-1)/F206)*1/5*60</f>
        <v>98.02979337</v>
      </c>
      <c r="I217" s="54" t="s">
        <v>213</v>
      </c>
      <c r="J217" s="53">
        <f>((ABS(J215)-1)/J206)*1/5*60</f>
        <v>70.06162828</v>
      </c>
      <c r="M217" s="54" t="s">
        <v>213</v>
      </c>
      <c r="N217" s="53">
        <f>((ABS(N215)-1)/N206)*1/5*60</f>
        <v>84.22791082</v>
      </c>
      <c r="Q217" s="54" t="s">
        <v>213</v>
      </c>
      <c r="R217" s="53">
        <f>((ABS(R215)-1)/R206)*1/5*60</f>
        <v>84.50704225</v>
      </c>
      <c r="U217" s="54" t="s">
        <v>213</v>
      </c>
      <c r="V217" s="53">
        <f>((ABS(V215)-1)/V206)*1/5*60</f>
        <v>70.02074689</v>
      </c>
      <c r="Y217" s="54" t="s">
        <v>213</v>
      </c>
      <c r="Z217" s="53">
        <f>((ABS(Z215)-1)/Z206)*1/5*60</f>
        <v>61.68732991</v>
      </c>
      <c r="AC217" s="54" t="s">
        <v>213</v>
      </c>
      <c r="AD217" s="53">
        <f>((ABS(AD215)-1)/AD206)*1/5*60</f>
        <v>49.89989219</v>
      </c>
      <c r="AG217" s="54" t="s">
        <v>213</v>
      </c>
      <c r="AH217" s="53">
        <f>((ABS(AH215)-1)/AH206)*1/5*60</f>
        <v>38.06838209</v>
      </c>
    </row>
    <row r="218">
      <c r="A218" s="54" t="s">
        <v>214</v>
      </c>
      <c r="B218" s="53">
        <f>B216*(1-B227)</f>
        <v>1.317318869</v>
      </c>
      <c r="E218" s="54" t="s">
        <v>214</v>
      </c>
      <c r="F218" s="53">
        <f>F216*(1-F227)</f>
        <v>1.633829889</v>
      </c>
      <c r="I218" s="54" t="s">
        <v>214</v>
      </c>
      <c r="J218" s="53">
        <f>J216*(1-J227)</f>
        <v>1.167693805</v>
      </c>
      <c r="M218" s="54" t="s">
        <v>214</v>
      </c>
      <c r="N218" s="53">
        <f>N216*(1-N227)</f>
        <v>1.403798514</v>
      </c>
      <c r="Q218" s="54" t="s">
        <v>214</v>
      </c>
      <c r="R218" s="53">
        <f>R216*(1-R227)</f>
        <v>1.408450704</v>
      </c>
      <c r="U218" s="54" t="s">
        <v>214</v>
      </c>
      <c r="V218" s="53">
        <f>V216*(1-V227)</f>
        <v>1.167012448</v>
      </c>
      <c r="Y218" s="54" t="s">
        <v>214</v>
      </c>
      <c r="Z218" s="53">
        <f>Z216*(1-Z227)</f>
        <v>1.028122165</v>
      </c>
      <c r="AC218" s="54" t="s">
        <v>214</v>
      </c>
      <c r="AD218" s="53">
        <f>AD216*(1-AD227)</f>
        <v>0.8316648699</v>
      </c>
      <c r="AG218" s="54" t="s">
        <v>214</v>
      </c>
      <c r="AH218" s="53">
        <f>AH216*(1-AH227)</f>
        <v>0.6344730349</v>
      </c>
    </row>
    <row r="219">
      <c r="A219" s="54" t="s">
        <v>215</v>
      </c>
      <c r="B219" s="53">
        <f>B217*(1-B227)</f>
        <v>79.03913212</v>
      </c>
      <c r="E219" s="54" t="s">
        <v>215</v>
      </c>
      <c r="F219" s="53">
        <f>F217*(1-F227)</f>
        <v>98.02979337</v>
      </c>
      <c r="I219" s="54" t="s">
        <v>215</v>
      </c>
      <c r="J219" s="53">
        <f>J217*(1-J227)</f>
        <v>70.06162828</v>
      </c>
      <c r="M219" s="54" t="s">
        <v>215</v>
      </c>
      <c r="N219" s="53">
        <f>N217*(1-N227)</f>
        <v>84.22791082</v>
      </c>
      <c r="Q219" s="54" t="s">
        <v>215</v>
      </c>
      <c r="R219" s="53">
        <f>R217*(1-R227)</f>
        <v>84.50704225</v>
      </c>
      <c r="U219" s="54" t="s">
        <v>215</v>
      </c>
      <c r="V219" s="53">
        <f>V217*(1-V227)</f>
        <v>70.02074689</v>
      </c>
      <c r="Y219" s="54" t="s">
        <v>215</v>
      </c>
      <c r="Z219" s="53">
        <f>Z217*(1-Z227)</f>
        <v>61.68732991</v>
      </c>
      <c r="AC219" s="54" t="s">
        <v>215</v>
      </c>
      <c r="AD219" s="53">
        <f>AD217*(1-AD227)</f>
        <v>49.89989219</v>
      </c>
      <c r="AG219" s="54" t="s">
        <v>215</v>
      </c>
      <c r="AH219" s="53">
        <f>AH217*(1-AH227)</f>
        <v>38.06838209</v>
      </c>
    </row>
    <row r="220">
      <c r="A220" s="54" t="s">
        <v>216</v>
      </c>
      <c r="B220" s="53">
        <f>(ABS(B215)-1)/B206</f>
        <v>6.586594343</v>
      </c>
      <c r="E220" s="54" t="s">
        <v>216</v>
      </c>
      <c r="F220" s="53">
        <f>(ABS(F215)-1)/F206</f>
        <v>8.169149447</v>
      </c>
      <c r="I220" s="54" t="s">
        <v>216</v>
      </c>
      <c r="J220" s="53">
        <f>(ABS(J215)-1)/J206</f>
        <v>5.838469024</v>
      </c>
      <c r="M220" s="54" t="s">
        <v>216</v>
      </c>
      <c r="N220" s="53">
        <f>(ABS(N215)-1)/N206</f>
        <v>7.018992568</v>
      </c>
      <c r="Q220" s="54" t="s">
        <v>216</v>
      </c>
      <c r="R220" s="53">
        <f>(ABS(R215)-1)/R206</f>
        <v>7.042253521</v>
      </c>
      <c r="U220" s="54" t="s">
        <v>216</v>
      </c>
      <c r="V220" s="53">
        <f>(ABS(V215)-1)/V206</f>
        <v>5.835062241</v>
      </c>
      <c r="Y220" s="54" t="s">
        <v>216</v>
      </c>
      <c r="Z220" s="53">
        <f>(ABS(Z215)-1)/Z206</f>
        <v>5.140610826</v>
      </c>
      <c r="AC220" s="54" t="s">
        <v>216</v>
      </c>
      <c r="AD220" s="53">
        <f>(ABS(AD215)-1)/AD206</f>
        <v>4.158324349</v>
      </c>
      <c r="AG220" s="54" t="s">
        <v>216</v>
      </c>
      <c r="AH220" s="53">
        <f>(ABS(AH215)-1)/AH206</f>
        <v>3.172365174</v>
      </c>
    </row>
    <row r="221">
      <c r="A221" s="54" t="s">
        <v>217</v>
      </c>
      <c r="B221" s="53">
        <f>(ABS(B208)-1)/B206</f>
        <v>6.586594343</v>
      </c>
      <c r="E221" s="54" t="s">
        <v>217</v>
      </c>
      <c r="F221" s="53">
        <f>(ABS(F208)-1)/F206</f>
        <v>8.169149447</v>
      </c>
      <c r="I221" s="54" t="s">
        <v>217</v>
      </c>
      <c r="J221" s="53">
        <f>(ABS(J208)-1)/J206</f>
        <v>6.162828414</v>
      </c>
      <c r="M221" s="54" t="s">
        <v>217</v>
      </c>
      <c r="N221" s="53">
        <f>(ABS(N208)-1)/N206</f>
        <v>7.018992568</v>
      </c>
      <c r="Q221" s="54" t="s">
        <v>217</v>
      </c>
      <c r="R221" s="53">
        <f>(ABS(R208)-1)/R206</f>
        <v>7.042253521</v>
      </c>
      <c r="U221" s="54" t="s">
        <v>217</v>
      </c>
      <c r="V221" s="53">
        <f>(ABS(V208)-1)/V206</f>
        <v>7.261410788</v>
      </c>
      <c r="Y221" s="54" t="s">
        <v>217</v>
      </c>
      <c r="Z221" s="53">
        <f>(ABS(Z208)-1)/Z206</f>
        <v>5.140610826</v>
      </c>
      <c r="AC221" s="54" t="s">
        <v>217</v>
      </c>
      <c r="AD221" s="53">
        <f>(ABS(AD208)-1)/AD206</f>
        <v>5.698444479</v>
      </c>
      <c r="AG221" s="54" t="s">
        <v>217</v>
      </c>
      <c r="AH221" s="53">
        <f>(ABS(AH208)-1)/AH206</f>
        <v>4.347315239</v>
      </c>
    </row>
    <row r="222">
      <c r="A222" s="6" t="s">
        <v>218</v>
      </c>
      <c r="B222" s="53">
        <f>(ABS(B214)-1)/B206</f>
        <v>6.586594343</v>
      </c>
      <c r="E222" s="6" t="s">
        <v>218</v>
      </c>
      <c r="F222" s="53">
        <f>(ABS(F214)-1)/F206</f>
        <v>8.169149447</v>
      </c>
      <c r="I222" s="6" t="s">
        <v>218</v>
      </c>
      <c r="J222" s="53">
        <f>(ABS(J214)-1)/J206</f>
        <v>6.162828414</v>
      </c>
      <c r="M222" s="6" t="s">
        <v>218</v>
      </c>
      <c r="N222" s="53">
        <f>(ABS(N214)-1)/N206</f>
        <v>7.018992568</v>
      </c>
      <c r="Q222" s="6" t="s">
        <v>218</v>
      </c>
      <c r="R222" s="53">
        <f>(ABS(R214)-1)/R206</f>
        <v>7.042253521</v>
      </c>
      <c r="U222" s="6" t="s">
        <v>218</v>
      </c>
      <c r="V222" s="53">
        <f>(ABS(V214)-1)/V206</f>
        <v>7.261410788</v>
      </c>
      <c r="Y222" s="6" t="s">
        <v>218</v>
      </c>
      <c r="Z222" s="53">
        <f>(ABS(Z214)-1)/Z206</f>
        <v>5.140610826</v>
      </c>
      <c r="AC222" s="6" t="s">
        <v>218</v>
      </c>
      <c r="AD222" s="53">
        <f>(ABS(AD214)-1)/AD206</f>
        <v>5.698444479</v>
      </c>
      <c r="AG222" s="6" t="s">
        <v>218</v>
      </c>
      <c r="AH222" s="53">
        <f>(ABS(AH214)-1)/AH206</f>
        <v>4.347315239</v>
      </c>
    </row>
    <row r="223">
      <c r="A223" s="6" t="s">
        <v>219</v>
      </c>
      <c r="B223" s="53">
        <f>ABS(B208)/ABS(B215)</f>
        <v>1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1.052631579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1.234042553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1.357142857</v>
      </c>
      <c r="AG223" s="6" t="s">
        <v>219</v>
      </c>
      <c r="AH223" s="53">
        <f>ABS(AH208)/ABS(AH215)</f>
        <v>1.357142857</v>
      </c>
    </row>
    <row r="224">
      <c r="A224" s="6" t="s">
        <v>220</v>
      </c>
      <c r="B224" s="53">
        <f>ABS(B214)/ABS(B215)</f>
        <v>1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1.052631579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1.234042553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1.357142857</v>
      </c>
      <c r="AG224" s="6" t="s">
        <v>220</v>
      </c>
      <c r="AH224" s="53">
        <f>ABS(AH214)/ABS(AH215)</f>
        <v>1.357142857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0.05263157895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0.2340425532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0.3571428571</v>
      </c>
      <c r="AG226" s="54" t="s">
        <v>222</v>
      </c>
      <c r="AH226" s="53">
        <f>AH211/(AH210+AH212+AH211)</f>
        <v>0.3571428571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0.05263157895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0.2340425532</v>
      </c>
      <c r="X228" s="39"/>
      <c r="Y228" s="54" t="s">
        <v>224</v>
      </c>
      <c r="Z228" s="53">
        <f>(Z211+Z212)/(Z210+Z211+Z212)</f>
        <v>0</v>
      </c>
      <c r="AB228" s="39"/>
      <c r="AC228" s="54" t="s">
        <v>224</v>
      </c>
      <c r="AD228" s="53">
        <f>(AD211+AD212)/(AD210+AD211+AD212)</f>
        <v>0.3571428571</v>
      </c>
      <c r="AF228" s="39"/>
      <c r="AG228" s="54" t="s">
        <v>224</v>
      </c>
      <c r="AH228" s="53">
        <f>(AH211+AH212)/(AH210+AH211+AH212)</f>
        <v>0.3571428571</v>
      </c>
      <c r="AJ228" s="39"/>
    </row>
    <row r="229">
      <c r="A229" s="54" t="s">
        <v>225</v>
      </c>
      <c r="B229" s="55" t="str">
        <f>ABS(B211)/ABS(B209)</f>
        <v>#DIV/0!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>
        <f>ABS(J211)/ABS(J209)</f>
        <v>1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>
        <f>ABS(V211)/ABS(V209)</f>
        <v>1</v>
      </c>
      <c r="X229" s="39"/>
      <c r="Y229" s="54" t="s">
        <v>225</v>
      </c>
      <c r="Z229" s="55" t="str">
        <f>ABS(Z211)/ABS(Z209)</f>
        <v>#DIV/0!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>
        <f>ABS(AH211)/ABS(AH209)</f>
        <v>1</v>
      </c>
      <c r="AJ229" s="39"/>
    </row>
    <row r="230">
      <c r="A230" s="54" t="s">
        <v>226</v>
      </c>
      <c r="B230" s="55" t="str">
        <f>B211/(B211+B212)</f>
        <v>#DIV/0!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>
        <f>J211/(J211+J212)</f>
        <v>1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>
        <f>V211/(V211+V212)</f>
        <v>1</v>
      </c>
      <c r="X230" s="39"/>
      <c r="Y230" s="54" t="s">
        <v>226</v>
      </c>
      <c r="Z230" s="55" t="str">
        <f>Z211/(Z211+Z212)</f>
        <v>#DIV/0!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>
        <f>AH211/(AH211+AH212)</f>
        <v>1</v>
      </c>
      <c r="AJ230" s="39"/>
    </row>
    <row r="231">
      <c r="A231" s="54" t="s">
        <v>227</v>
      </c>
      <c r="B231" s="53">
        <f>B210/(B209+B210+B211+B212)</f>
        <v>1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0.9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0.6206896552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0.4736842105</v>
      </c>
      <c r="AF231" s="39"/>
      <c r="AG231" s="54" t="s">
        <v>227</v>
      </c>
      <c r="AH231" s="53">
        <f>AH210/(AH209+AH210+AH211+AH212)</f>
        <v>0.4736842105</v>
      </c>
      <c r="AJ231" s="39"/>
    </row>
    <row r="232">
      <c r="A232" s="54" t="s">
        <v>228</v>
      </c>
      <c r="B232" s="53">
        <f>(B212+B211+B209)/(B210+B212+B211+B209)</f>
        <v>0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0.1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0.3793103448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0.5263157895</v>
      </c>
      <c r="AF232" s="39"/>
      <c r="AG232" s="54" t="s">
        <v>228</v>
      </c>
      <c r="AH232" s="53">
        <f>(AH212+AH211+AH209)/(AH210+AH212+AH211+AH209)</f>
        <v>0.5263157895</v>
      </c>
      <c r="AJ232" s="39"/>
    </row>
    <row r="233">
      <c r="A233" s="54" t="s">
        <v>229</v>
      </c>
      <c r="B233" s="53">
        <f>(B211+B209)/B210</f>
        <v>0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0.1111111111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0.6111111111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1.111111111</v>
      </c>
      <c r="AF233" s="39"/>
      <c r="AG233" s="54" t="s">
        <v>229</v>
      </c>
      <c r="AH233" s="53">
        <f>(AH211+AH209)/AH210</f>
        <v>1.111111111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93.875</v>
      </c>
      <c r="D235" s="39"/>
      <c r="E235" s="43" t="s">
        <v>197</v>
      </c>
      <c r="F235" s="44">
        <f> AVERAGE(F41:F69)</f>
        <v>104.375</v>
      </c>
      <c r="H235" s="39"/>
      <c r="I235" s="43" t="s">
        <v>197</v>
      </c>
      <c r="J235" s="44">
        <f> AVERAGE(J41:J69)</f>
        <v>102.625</v>
      </c>
      <c r="L235" s="39"/>
      <c r="M235" s="43" t="s">
        <v>197</v>
      </c>
      <c r="N235" s="44">
        <f> AVERAGE(N41:N69)</f>
        <v>161</v>
      </c>
      <c r="P235" s="39"/>
      <c r="Q235" s="43" t="s">
        <v>197</v>
      </c>
      <c r="R235" s="44">
        <f> AVERAGE(R41:R69)</f>
        <v>210</v>
      </c>
      <c r="T235" s="39"/>
      <c r="U235" s="43" t="s">
        <v>197</v>
      </c>
      <c r="V235" s="44">
        <f> AVERAGE(V41:V69)</f>
        <v>90</v>
      </c>
      <c r="X235" s="39"/>
      <c r="Y235" s="43" t="s">
        <v>197</v>
      </c>
      <c r="Z235" s="44">
        <f> AVERAGE(Z41:Z69)</f>
        <v>108.125</v>
      </c>
      <c r="AB235" s="39"/>
      <c r="AC235" s="43" t="s">
        <v>197</v>
      </c>
      <c r="AD235" s="44">
        <f> AVERAGE(AD44:AD51)</f>
        <v>116</v>
      </c>
      <c r="AF235" s="39"/>
      <c r="AG235" s="43" t="s">
        <v>197</v>
      </c>
      <c r="AH235" s="44">
        <f> AVERAGE(AH44:AH51)</f>
        <v>134</v>
      </c>
      <c r="AJ235" s="39"/>
    </row>
    <row r="236">
      <c r="A236" s="45" t="s">
        <v>198</v>
      </c>
      <c r="B236" s="46">
        <f>STDEV(B41:B69)</f>
        <v>45.12660761</v>
      </c>
      <c r="D236" s="39"/>
      <c r="E236" s="45" t="s">
        <v>198</v>
      </c>
      <c r="F236" s="46">
        <f>STDEV(F41:F69)</f>
        <v>40.03190692</v>
      </c>
      <c r="H236" s="39"/>
      <c r="I236" s="45" t="s">
        <v>198</v>
      </c>
      <c r="J236" s="46">
        <f>STDEV(J41:J69)</f>
        <v>52.36666742</v>
      </c>
      <c r="L236" s="39"/>
      <c r="M236" s="45" t="s">
        <v>198</v>
      </c>
      <c r="N236" s="46">
        <f>STDEV(N41:N69)</f>
        <v>130.2344041</v>
      </c>
      <c r="P236" s="39"/>
      <c r="Q236" s="45" t="s">
        <v>198</v>
      </c>
      <c r="R236" s="46" t="str">
        <f>STDEV(R41:R69)</f>
        <v>#DIV/0!</v>
      </c>
      <c r="T236" s="39"/>
      <c r="U236" s="45" t="s">
        <v>198</v>
      </c>
      <c r="V236" s="46" t="str">
        <f>STDEV(V41:V69)</f>
        <v>#DIV/0!</v>
      </c>
      <c r="X236" s="39"/>
      <c r="Y236" s="45" t="s">
        <v>198</v>
      </c>
      <c r="Z236" s="46">
        <f>STDEV(Z41:Z69)</f>
        <v>50.8005554</v>
      </c>
      <c r="AB236" s="39"/>
      <c r="AC236" s="45" t="s">
        <v>198</v>
      </c>
      <c r="AD236" s="46">
        <f>STDEV(AD44:AD51)</f>
        <v>58.8144783</v>
      </c>
      <c r="AF236" s="39"/>
      <c r="AG236" s="45" t="s">
        <v>198</v>
      </c>
      <c r="AH236" s="46">
        <f>STDEV(AH44:AH51)</f>
        <v>61.58463012</v>
      </c>
      <c r="AJ236" s="39"/>
    </row>
    <row r="237">
      <c r="A237" s="47" t="s">
        <v>199</v>
      </c>
      <c r="B237" s="46">
        <f>MEDIAN(B41:B69)</f>
        <v>88</v>
      </c>
      <c r="D237" s="39"/>
      <c r="E237" s="47" t="s">
        <v>199</v>
      </c>
      <c r="F237" s="46">
        <f>MEDIAN(F41:F69)</f>
        <v>104</v>
      </c>
      <c r="H237" s="39"/>
      <c r="I237" s="47" t="s">
        <v>199</v>
      </c>
      <c r="J237" s="46">
        <f>MEDIAN(J41:J69)</f>
        <v>78.5</v>
      </c>
      <c r="L237" s="39"/>
      <c r="M237" s="47" t="s">
        <v>199</v>
      </c>
      <c r="N237" s="46">
        <f>MEDIAN(N41:N69)</f>
        <v>155</v>
      </c>
      <c r="P237" s="39"/>
      <c r="Q237" s="47" t="s">
        <v>199</v>
      </c>
      <c r="R237" s="46">
        <f>MEDIAN(R41:R69)</f>
        <v>210</v>
      </c>
      <c r="T237" s="39"/>
      <c r="U237" s="47" t="s">
        <v>199</v>
      </c>
      <c r="V237" s="46">
        <f>MEDIAN(V41:V69)</f>
        <v>90</v>
      </c>
      <c r="X237" s="39"/>
      <c r="Y237" s="47" t="s">
        <v>199</v>
      </c>
      <c r="Z237" s="46">
        <f>MEDIAN(Z41:Z69)</f>
        <v>94.5</v>
      </c>
      <c r="AB237" s="39"/>
      <c r="AC237" s="47" t="s">
        <v>199</v>
      </c>
      <c r="AD237" s="46">
        <f>MEDIAN(AD44:AD51)</f>
        <v>104.5</v>
      </c>
      <c r="AF237" s="39"/>
      <c r="AG237" s="47" t="s">
        <v>199</v>
      </c>
      <c r="AH237" s="46">
        <f>MEDIAN(AH44:AH51)</f>
        <v>111</v>
      </c>
      <c r="AJ237" s="39"/>
    </row>
    <row r="238">
      <c r="A238" s="47" t="s">
        <v>200</v>
      </c>
      <c r="B238" s="46">
        <f>min(B41:B69)</f>
        <v>42</v>
      </c>
      <c r="D238" s="39"/>
      <c r="E238" s="47" t="s">
        <v>200</v>
      </c>
      <c r="F238" s="46">
        <f>min(F41:F69)</f>
        <v>53</v>
      </c>
      <c r="H238" s="39"/>
      <c r="I238" s="47" t="s">
        <v>200</v>
      </c>
      <c r="J238" s="46">
        <f>min(J41:J69)</f>
        <v>53</v>
      </c>
      <c r="L238" s="39"/>
      <c r="M238" s="47" t="s">
        <v>200</v>
      </c>
      <c r="N238" s="46">
        <f>min(N41:N69)</f>
        <v>35</v>
      </c>
      <c r="P238" s="39"/>
      <c r="Q238" s="47" t="s">
        <v>200</v>
      </c>
      <c r="R238" s="46">
        <f>min(R41:R69)</f>
        <v>210</v>
      </c>
      <c r="T238" s="39"/>
      <c r="U238" s="47" t="s">
        <v>200</v>
      </c>
      <c r="V238" s="46">
        <f>min(V41:V69)</f>
        <v>90</v>
      </c>
      <c r="X238" s="39"/>
      <c r="Y238" s="47" t="s">
        <v>200</v>
      </c>
      <c r="Z238" s="46">
        <f>min(Z41:Z69)</f>
        <v>31</v>
      </c>
      <c r="AB238" s="39"/>
      <c r="AC238" s="47" t="s">
        <v>200</v>
      </c>
      <c r="AD238" s="46">
        <f>min(AD44:AD51)</f>
        <v>57</v>
      </c>
      <c r="AF238" s="39"/>
      <c r="AG238" s="47" t="s">
        <v>200</v>
      </c>
      <c r="AH238" s="46">
        <f>min(AH44:AH51)</f>
        <v>71</v>
      </c>
      <c r="AJ238" s="39"/>
    </row>
    <row r="239">
      <c r="A239" s="47" t="s">
        <v>201</v>
      </c>
      <c r="B239" s="46">
        <f>max(B41:B69)</f>
        <v>168</v>
      </c>
      <c r="D239" s="39"/>
      <c r="E239" s="47" t="s">
        <v>201</v>
      </c>
      <c r="F239" s="46">
        <f>max(F41:F69)</f>
        <v>151</v>
      </c>
      <c r="H239" s="39"/>
      <c r="I239" s="47" t="s">
        <v>201</v>
      </c>
      <c r="J239" s="46">
        <f>max(J41:J69)</f>
        <v>197</v>
      </c>
      <c r="L239" s="39"/>
      <c r="M239" s="47" t="s">
        <v>201</v>
      </c>
      <c r="N239" s="46">
        <f>max(N41:N69)</f>
        <v>432</v>
      </c>
      <c r="P239" s="39"/>
      <c r="Q239" s="47" t="s">
        <v>201</v>
      </c>
      <c r="R239" s="46">
        <f>max(R41:R69)</f>
        <v>210</v>
      </c>
      <c r="T239" s="39"/>
      <c r="U239" s="47" t="s">
        <v>201</v>
      </c>
      <c r="V239" s="46">
        <f>max(V41:V69)</f>
        <v>90</v>
      </c>
      <c r="X239" s="39"/>
      <c r="Y239" s="47" t="s">
        <v>201</v>
      </c>
      <c r="Z239" s="46">
        <f>max(Z41:Z69)</f>
        <v>185</v>
      </c>
      <c r="AB239" s="39"/>
      <c r="AC239" s="47" t="s">
        <v>201</v>
      </c>
      <c r="AD239" s="46">
        <f>max(AD44:AD51)</f>
        <v>211</v>
      </c>
      <c r="AF239" s="39"/>
      <c r="AG239" s="47" t="s">
        <v>201</v>
      </c>
      <c r="AH239" s="46">
        <f>max(AH44:AH51)</f>
        <v>244</v>
      </c>
      <c r="AJ239" s="39"/>
    </row>
    <row r="240">
      <c r="A240" s="47" t="s">
        <v>202</v>
      </c>
      <c r="B240" s="46">
        <f>sum(B41:B69)/1000</f>
        <v>0.751</v>
      </c>
      <c r="D240" s="39"/>
      <c r="E240" s="47" t="s">
        <v>202</v>
      </c>
      <c r="F240" s="46">
        <f>sum(F41:F69)/1000</f>
        <v>0.835</v>
      </c>
      <c r="H240" s="39"/>
      <c r="I240" s="47" t="s">
        <v>202</v>
      </c>
      <c r="J240" s="46">
        <f>sum(J41:J69)/1000</f>
        <v>0.821</v>
      </c>
      <c r="L240" s="39"/>
      <c r="M240" s="47" t="s">
        <v>202</v>
      </c>
      <c r="N240" s="46">
        <f>sum(N41:N69)/1000</f>
        <v>1.127</v>
      </c>
      <c r="P240" s="39"/>
      <c r="Q240" s="47" t="s">
        <v>202</v>
      </c>
      <c r="R240" s="46">
        <f>sum(R41:R69)/1000</f>
        <v>0.21</v>
      </c>
      <c r="T240" s="39"/>
      <c r="U240" s="47" t="s">
        <v>202</v>
      </c>
      <c r="V240" s="46">
        <f>sum(V41:V69)/1000</f>
        <v>0.09</v>
      </c>
      <c r="X240" s="39"/>
      <c r="Y240" s="47" t="s">
        <v>202</v>
      </c>
      <c r="Z240" s="46">
        <f>sum(Z41:Z69)/1000</f>
        <v>0.865</v>
      </c>
      <c r="AB240" s="39"/>
      <c r="AC240" s="47" t="s">
        <v>202</v>
      </c>
      <c r="AD240" s="46">
        <f>sum(AD44:AD51)/1000</f>
        <v>0.928</v>
      </c>
      <c r="AF240" s="39"/>
      <c r="AG240" s="47" t="s">
        <v>202</v>
      </c>
      <c r="AH240" s="46">
        <f>sum(AH44:AH51)/1000</f>
        <v>0.938</v>
      </c>
      <c r="AJ240" s="39"/>
    </row>
    <row r="241">
      <c r="A241" s="47" t="s">
        <v>203</v>
      </c>
      <c r="B241" s="46">
        <f>COUNTA(B41:B69)+1</f>
        <v>9</v>
      </c>
      <c r="D241" s="39"/>
      <c r="E241" s="47" t="s">
        <v>203</v>
      </c>
      <c r="F241" s="46">
        <f>COUNTA(F41:F69)+1</f>
        <v>9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57">
        <v>9.0</v>
      </c>
      <c r="P241" s="39"/>
      <c r="Q241" s="47" t="s">
        <v>203</v>
      </c>
      <c r="R241" s="57">
        <v>9.0</v>
      </c>
      <c r="T241" s="39"/>
      <c r="U241" s="47" t="s">
        <v>203</v>
      </c>
      <c r="V241" s="110">
        <v>9.0</v>
      </c>
      <c r="X241" s="39"/>
      <c r="Y241" s="47" t="s">
        <v>203</v>
      </c>
      <c r="Z241" s="46">
        <f>COUNTA(Z41:Z69)+1</f>
        <v>9</v>
      </c>
      <c r="AB241" s="39"/>
      <c r="AC241" s="47" t="s">
        <v>203</v>
      </c>
      <c r="AD241" s="46">
        <f>COUNTA(AD44:AD51)+1</f>
        <v>9</v>
      </c>
      <c r="AF241" s="39"/>
      <c r="AG241" s="47" t="s">
        <v>203</v>
      </c>
      <c r="AH241" s="57">
        <v>9.0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9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0</v>
      </c>
      <c r="AA243" s="42"/>
      <c r="AB243" s="42"/>
      <c r="AC243" s="47" t="s">
        <v>205</v>
      </c>
      <c r="AD243" s="50">
        <f>(AD241-9)/2</f>
        <v>0</v>
      </c>
      <c r="AE243" s="42"/>
      <c r="AF243" s="42"/>
      <c r="AG243" s="47" t="s">
        <v>205</v>
      </c>
      <c r="AH243" s="50">
        <f>(AH241-9)/2</f>
        <v>0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0</v>
      </c>
      <c r="AG245" s="43" t="s">
        <v>207</v>
      </c>
      <c r="AH245" s="53">
        <f>AH243</f>
        <v>0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9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9</v>
      </c>
      <c r="AC249" s="43" t="s">
        <v>211</v>
      </c>
      <c r="AD249" s="53">
        <f>AD241-AD243</f>
        <v>9</v>
      </c>
      <c r="AG249" s="43" t="s">
        <v>211</v>
      </c>
      <c r="AH249" s="53">
        <f>AH241-AH243</f>
        <v>9</v>
      </c>
    </row>
    <row r="250">
      <c r="A250" s="54" t="s">
        <v>212</v>
      </c>
      <c r="B250" s="53">
        <f>((ABS(B249)-1)/B240)*1/5</f>
        <v>2.130492676</v>
      </c>
      <c r="E250" s="54" t="s">
        <v>212</v>
      </c>
      <c r="F250" s="53">
        <f>((ABS(F249)-1)/F240)*1/5</f>
        <v>1.916167665</v>
      </c>
      <c r="I250" s="54" t="s">
        <v>212</v>
      </c>
      <c r="J250" s="53">
        <f>((ABS(J249)-1)/J240)*1/5</f>
        <v>1.948842875</v>
      </c>
      <c r="M250" s="54" t="s">
        <v>212</v>
      </c>
      <c r="N250" s="53">
        <f>((ABS(N249)-1)/N240)*1/5</f>
        <v>1.419698314</v>
      </c>
      <c r="Q250" s="54" t="s">
        <v>212</v>
      </c>
      <c r="R250" s="53">
        <f>((ABS(R249)-1)/R240)*1/5</f>
        <v>7.619047619</v>
      </c>
      <c r="U250" s="54" t="s">
        <v>212</v>
      </c>
      <c r="V250" s="53">
        <f>((ABS(V249)-1)/V240)*1/5</f>
        <v>17.77777778</v>
      </c>
      <c r="Y250" s="54" t="s">
        <v>212</v>
      </c>
      <c r="Z250" s="53">
        <f>((ABS(Z249)-1)/Z240)*1/5</f>
        <v>1.849710983</v>
      </c>
      <c r="AC250" s="54" t="s">
        <v>212</v>
      </c>
      <c r="AD250" s="53">
        <f>((ABS(AD249)-1)/AD240)*1/5</f>
        <v>1.724137931</v>
      </c>
      <c r="AG250" s="54" t="s">
        <v>212</v>
      </c>
      <c r="AH250" s="53">
        <f>((ABS(AH249)-1)/AH240)*1/5</f>
        <v>1.70575693</v>
      </c>
    </row>
    <row r="251">
      <c r="A251" s="54" t="s">
        <v>213</v>
      </c>
      <c r="B251" s="53">
        <f>((ABS(B249)-1)/B240)*1/5*60</f>
        <v>127.8295606</v>
      </c>
      <c r="E251" s="54" t="s">
        <v>213</v>
      </c>
      <c r="F251" s="53">
        <f>((ABS(F249)-1)/F240)*1/5*60</f>
        <v>114.9700599</v>
      </c>
      <c r="I251" s="54" t="s">
        <v>213</v>
      </c>
      <c r="J251" s="53">
        <f>((ABS(J249)-1)/J240)*1/5*60</f>
        <v>116.9305725</v>
      </c>
      <c r="M251" s="54" t="s">
        <v>213</v>
      </c>
      <c r="N251" s="53">
        <f>((ABS(N249)-1)/N240)*1/5*60</f>
        <v>85.18189885</v>
      </c>
      <c r="Q251" s="54" t="s">
        <v>213</v>
      </c>
      <c r="R251" s="53">
        <f>((ABS(R249)-1)/R240)*1/5*60</f>
        <v>457.1428571</v>
      </c>
      <c r="U251" s="54" t="s">
        <v>213</v>
      </c>
      <c r="V251" s="53">
        <f>((ABS(V249)-1)/V240)*1/5*60</f>
        <v>1066.666667</v>
      </c>
      <c r="Y251" s="54" t="s">
        <v>213</v>
      </c>
      <c r="Z251" s="53">
        <f>((ABS(Z249)-1)/Z240)*1/5*60</f>
        <v>110.982659</v>
      </c>
      <c r="AC251" s="54" t="s">
        <v>213</v>
      </c>
      <c r="AD251" s="53">
        <f>((ABS(AD249)-1)/AD240)*1/5*60</f>
        <v>103.4482759</v>
      </c>
      <c r="AG251" s="54" t="s">
        <v>213</v>
      </c>
      <c r="AH251" s="53">
        <f>((ABS(AH249)-1)/AH240)*1/5*60</f>
        <v>102.3454158</v>
      </c>
    </row>
    <row r="252">
      <c r="A252" s="54" t="s">
        <v>214</v>
      </c>
      <c r="B252" s="53">
        <f>B250*(1-B261)</f>
        <v>2.130492676</v>
      </c>
      <c r="E252" s="54" t="s">
        <v>214</v>
      </c>
      <c r="F252" s="53">
        <f>F250*(1-F261)</f>
        <v>1.916167665</v>
      </c>
      <c r="I252" s="54" t="s">
        <v>214</v>
      </c>
      <c r="J252" s="53">
        <f>J250*(1-J261)</f>
        <v>1.948842875</v>
      </c>
      <c r="M252" s="54" t="s">
        <v>214</v>
      </c>
      <c r="N252" s="53">
        <f>N250*(1-N261)</f>
        <v>1.419698314</v>
      </c>
      <c r="Q252" s="54" t="s">
        <v>214</v>
      </c>
      <c r="R252" s="53">
        <f>R250*(1-R261)</f>
        <v>7.619047619</v>
      </c>
      <c r="U252" s="54" t="s">
        <v>214</v>
      </c>
      <c r="V252" s="53">
        <f>V250*(1-V261)</f>
        <v>17.77777778</v>
      </c>
      <c r="Y252" s="54" t="s">
        <v>214</v>
      </c>
      <c r="Z252" s="53">
        <f>Z250*(1-Z261)</f>
        <v>1.849710983</v>
      </c>
      <c r="AC252" s="54" t="s">
        <v>214</v>
      </c>
      <c r="AD252" s="53">
        <f>AD250*(1-AD261)</f>
        <v>1.724137931</v>
      </c>
      <c r="AG252" s="54" t="s">
        <v>214</v>
      </c>
      <c r="AH252" s="53">
        <f>AH250*(1-AH261)</f>
        <v>1.70575693</v>
      </c>
    </row>
    <row r="253">
      <c r="A253" s="54" t="s">
        <v>215</v>
      </c>
      <c r="B253" s="53">
        <f>B251*(1-B261)</f>
        <v>127.8295606</v>
      </c>
      <c r="D253" s="39"/>
      <c r="E253" s="54" t="s">
        <v>215</v>
      </c>
      <c r="F253" s="53">
        <f>F251*(1-F261)</f>
        <v>114.9700599</v>
      </c>
      <c r="H253" s="39"/>
      <c r="I253" s="54" t="s">
        <v>215</v>
      </c>
      <c r="J253" s="53">
        <f>J251*(1-J261)</f>
        <v>116.9305725</v>
      </c>
      <c r="L253" s="39"/>
      <c r="M253" s="54" t="s">
        <v>215</v>
      </c>
      <c r="N253" s="53">
        <f>N251*(1-N261)</f>
        <v>85.18189885</v>
      </c>
      <c r="P253" s="39"/>
      <c r="Q253" s="54" t="s">
        <v>215</v>
      </c>
      <c r="R253" s="53">
        <f>R251*(1-R261)</f>
        <v>457.1428571</v>
      </c>
      <c r="T253" s="39"/>
      <c r="U253" s="54" t="s">
        <v>215</v>
      </c>
      <c r="V253" s="53">
        <f>V251*(1-V261)</f>
        <v>1066.666667</v>
      </c>
      <c r="X253" s="39"/>
      <c r="Y253" s="54" t="s">
        <v>215</v>
      </c>
      <c r="Z253" s="53">
        <f>Z251*(1-Z261)</f>
        <v>110.982659</v>
      </c>
      <c r="AB253" s="39"/>
      <c r="AC253" s="54" t="s">
        <v>215</v>
      </c>
      <c r="AD253" s="53">
        <f>AD251*(1-AD261)</f>
        <v>103.4482759</v>
      </c>
      <c r="AF253" s="39"/>
      <c r="AG253" s="54" t="s">
        <v>215</v>
      </c>
      <c r="AH253" s="53">
        <f>AH251*(1-AH261)</f>
        <v>102.3454158</v>
      </c>
      <c r="AJ253" s="39"/>
    </row>
    <row r="254">
      <c r="A254" s="54" t="s">
        <v>216</v>
      </c>
      <c r="B254" s="53">
        <f>(ABS(B249)-1)/B240</f>
        <v>10.65246338</v>
      </c>
      <c r="D254" s="39"/>
      <c r="E254" s="54" t="s">
        <v>216</v>
      </c>
      <c r="F254" s="53">
        <f>(ABS(F249)-1)/F240</f>
        <v>9.580838323</v>
      </c>
      <c r="H254" s="39"/>
      <c r="I254" s="54" t="s">
        <v>216</v>
      </c>
      <c r="J254" s="53">
        <f>(ABS(J249)-1)/J240</f>
        <v>9.744214373</v>
      </c>
      <c r="L254" s="39"/>
      <c r="M254" s="54" t="s">
        <v>216</v>
      </c>
      <c r="N254" s="53">
        <f>(ABS(N249)-1)/N240</f>
        <v>7.098491571</v>
      </c>
      <c r="P254" s="39"/>
      <c r="Q254" s="54" t="s">
        <v>216</v>
      </c>
      <c r="R254" s="53">
        <f>(ABS(R249)-1)/R240</f>
        <v>38.0952381</v>
      </c>
      <c r="T254" s="39"/>
      <c r="U254" s="54" t="s">
        <v>216</v>
      </c>
      <c r="V254" s="53">
        <f>(ABS(V249)-1)/V240</f>
        <v>88.88888889</v>
      </c>
      <c r="X254" s="39"/>
      <c r="Y254" s="54" t="s">
        <v>216</v>
      </c>
      <c r="Z254" s="53">
        <f>(ABS(Z249)-1)/Z240</f>
        <v>9.248554913</v>
      </c>
      <c r="AB254" s="39"/>
      <c r="AC254" s="54" t="s">
        <v>216</v>
      </c>
      <c r="AD254" s="53">
        <f>(ABS(AD249)-1)/AD240</f>
        <v>8.620689655</v>
      </c>
      <c r="AF254" s="39"/>
      <c r="AG254" s="54" t="s">
        <v>216</v>
      </c>
      <c r="AH254" s="53">
        <f>(ABS(AH249)-1)/AH240</f>
        <v>8.528784648</v>
      </c>
      <c r="AJ254" s="39"/>
    </row>
    <row r="255">
      <c r="A255" s="54" t="s">
        <v>217</v>
      </c>
      <c r="B255" s="53">
        <f>(ABS(B242)-1)/B240</f>
        <v>10.65246338</v>
      </c>
      <c r="D255" s="39"/>
      <c r="E255" s="54" t="s">
        <v>217</v>
      </c>
      <c r="F255" s="53">
        <f>(ABS(F242)-1)/F240</f>
        <v>9.580838323</v>
      </c>
      <c r="H255" s="39"/>
      <c r="I255" s="54" t="s">
        <v>217</v>
      </c>
      <c r="J255" s="53">
        <f>(ABS(J242)-1)/J240</f>
        <v>9.744214373</v>
      </c>
      <c r="L255" s="39"/>
      <c r="M255" s="54" t="s">
        <v>217</v>
      </c>
      <c r="N255" s="53">
        <f>(ABS(N242)-1)/N240</f>
        <v>7.098491571</v>
      </c>
      <c r="P255" s="39"/>
      <c r="Q255" s="54" t="s">
        <v>217</v>
      </c>
      <c r="R255" s="53">
        <f>(ABS(R242)-1)/R240</f>
        <v>38.0952381</v>
      </c>
      <c r="T255" s="39"/>
      <c r="U255" s="54" t="s">
        <v>217</v>
      </c>
      <c r="V255" s="53">
        <f>(ABS(V242)-1)/V240</f>
        <v>88.88888889</v>
      </c>
      <c r="X255" s="39"/>
      <c r="Y255" s="54" t="s">
        <v>217</v>
      </c>
      <c r="Z255" s="53">
        <f>(ABS(Z242)-1)/Z240</f>
        <v>9.248554913</v>
      </c>
      <c r="AB255" s="39"/>
      <c r="AC255" s="54" t="s">
        <v>217</v>
      </c>
      <c r="AD255" s="53">
        <f>(ABS(AD242)-1)/AD240</f>
        <v>8.620689655</v>
      </c>
      <c r="AF255" s="39"/>
      <c r="AG255" s="54" t="s">
        <v>217</v>
      </c>
      <c r="AH255" s="53">
        <f>(ABS(AH242)-1)/AH240</f>
        <v>8.528784648</v>
      </c>
      <c r="AJ255" s="39"/>
    </row>
    <row r="256">
      <c r="A256" s="6" t="s">
        <v>218</v>
      </c>
      <c r="B256" s="53">
        <f>(ABS(B248)-1)/B240</f>
        <v>10.65246338</v>
      </c>
      <c r="D256" s="39"/>
      <c r="E256" s="6" t="s">
        <v>218</v>
      </c>
      <c r="F256" s="53">
        <f>(ABS(F248)-1)/F240</f>
        <v>9.580838323</v>
      </c>
      <c r="H256" s="39"/>
      <c r="I256" s="6" t="s">
        <v>218</v>
      </c>
      <c r="J256" s="53">
        <f>(ABS(J248)-1)/J240</f>
        <v>9.744214373</v>
      </c>
      <c r="L256" s="39"/>
      <c r="M256" s="6" t="s">
        <v>218</v>
      </c>
      <c r="N256" s="53">
        <f>(ABS(N248)-1)/N240</f>
        <v>7.098491571</v>
      </c>
      <c r="P256" s="39"/>
      <c r="Q256" s="6" t="s">
        <v>218</v>
      </c>
      <c r="R256" s="53">
        <f>(ABS(R248)-1)/R240</f>
        <v>38.0952381</v>
      </c>
      <c r="T256" s="39"/>
      <c r="U256" s="6" t="s">
        <v>218</v>
      </c>
      <c r="V256" s="53">
        <f>(ABS(V248)-1)/V240</f>
        <v>88.88888889</v>
      </c>
      <c r="X256" s="39"/>
      <c r="Y256" s="6" t="s">
        <v>218</v>
      </c>
      <c r="Z256" s="53">
        <f>(ABS(Z248)-1)/Z240</f>
        <v>9.248554913</v>
      </c>
      <c r="AB256" s="39"/>
      <c r="AC256" s="6" t="s">
        <v>218</v>
      </c>
      <c r="AD256" s="53">
        <f>(ABS(AD248)-1)/AD240</f>
        <v>8.620689655</v>
      </c>
      <c r="AF256" s="39"/>
      <c r="AG256" s="6" t="s">
        <v>218</v>
      </c>
      <c r="AH256" s="53">
        <f>(ABS(AH248)-1)/AH240</f>
        <v>8.528784648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</v>
      </c>
      <c r="AB257" s="39"/>
      <c r="AC257" s="6" t="s">
        <v>219</v>
      </c>
      <c r="AD257" s="53">
        <f>ABS(AD242)/ABS(AD249)</f>
        <v>1</v>
      </c>
      <c r="AF257" s="39"/>
      <c r="AG257" s="6" t="s">
        <v>219</v>
      </c>
      <c r="AH257" s="53">
        <f>ABS(AH242)/ABS(AH249)</f>
        <v>1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</v>
      </c>
      <c r="AB258" s="39"/>
      <c r="AC258" s="6" t="s">
        <v>220</v>
      </c>
      <c r="AD258" s="53">
        <f>ABS(AD248)/ABS(AD249)</f>
        <v>1</v>
      </c>
      <c r="AF258" s="39"/>
      <c r="AG258" s="6" t="s">
        <v>220</v>
      </c>
      <c r="AH258" s="53">
        <f>ABS(AH248)/ABS(AH249)</f>
        <v>1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 t="str">
        <f>ABS(AH245)/ABS(AH243)</f>
        <v>#DIV/0!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 t="str">
        <f>AH245/(AH245+AH246)</f>
        <v>#DIV/0!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1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0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367.8333333</v>
      </c>
      <c r="D269" s="39"/>
      <c r="E269" s="43" t="s">
        <v>197</v>
      </c>
      <c r="F269" s="44">
        <f> AVERAGE(F71:F99)</f>
        <v>305.8333333</v>
      </c>
      <c r="H269" s="39"/>
      <c r="I269" s="43" t="s">
        <v>197</v>
      </c>
      <c r="J269" s="44">
        <f> AVERAGE(J71:J99)</f>
        <v>253.4</v>
      </c>
      <c r="L269" s="39"/>
      <c r="M269" s="43" t="s">
        <v>197</v>
      </c>
      <c r="N269" s="44">
        <f> AVERAGE(N71:N99)</f>
        <v>446.7</v>
      </c>
      <c r="P269" s="39"/>
      <c r="Q269" s="43" t="s">
        <v>197</v>
      </c>
      <c r="R269" s="44">
        <f> AVERAGE(R71:R99)</f>
        <v>266.9375</v>
      </c>
      <c r="T269" s="39"/>
      <c r="U269" s="43" t="s">
        <v>197</v>
      </c>
      <c r="V269" s="44">
        <f> AVERAGE(V71:V99)</f>
        <v>298.8</v>
      </c>
      <c r="X269" s="39"/>
      <c r="Y269" s="43" t="s">
        <v>197</v>
      </c>
      <c r="Z269" s="44">
        <f> AVERAGE(Z71:Z99)</f>
        <v>346</v>
      </c>
      <c r="AB269" s="39"/>
      <c r="AC269" s="43" t="s">
        <v>197</v>
      </c>
      <c r="AD269" s="44">
        <f> AVERAGE(AD71:AD99)</f>
        <v>311.6</v>
      </c>
      <c r="AF269" s="39"/>
      <c r="AG269" s="43" t="s">
        <v>197</v>
      </c>
      <c r="AH269" s="44">
        <f> AVERAGE(AH71:AH99)</f>
        <v>344.5</v>
      </c>
      <c r="AJ269" s="39"/>
    </row>
    <row r="270">
      <c r="A270" s="45" t="s">
        <v>198</v>
      </c>
      <c r="B270" s="46">
        <f>STDEV(B71:B99)</f>
        <v>275.9208824</v>
      </c>
      <c r="D270" s="39"/>
      <c r="E270" s="45" t="s">
        <v>198</v>
      </c>
      <c r="F270" s="46">
        <f>STDEV(F71:F99)</f>
        <v>217.7804705</v>
      </c>
      <c r="H270" s="39"/>
      <c r="I270" s="45" t="s">
        <v>198</v>
      </c>
      <c r="J270" s="46">
        <f>STDEV(J71:J99)</f>
        <v>175.6487657</v>
      </c>
      <c r="L270" s="39"/>
      <c r="M270" s="45" t="s">
        <v>198</v>
      </c>
      <c r="N270" s="46">
        <f>STDEV(N71:N99)</f>
        <v>345.8647937</v>
      </c>
      <c r="P270" s="39"/>
      <c r="Q270" s="45" t="s">
        <v>198</v>
      </c>
      <c r="R270" s="46">
        <f>STDEV(R71:R99)</f>
        <v>168.6374687</v>
      </c>
      <c r="T270" s="39"/>
      <c r="U270" s="45" t="s">
        <v>198</v>
      </c>
      <c r="V270" s="46">
        <f>STDEV(V71:V99)</f>
        <v>202.8024764</v>
      </c>
      <c r="X270" s="39"/>
      <c r="Y270" s="45" t="s">
        <v>198</v>
      </c>
      <c r="Z270" s="46">
        <f>STDEV(Z71:Z99)</f>
        <v>323.6544797</v>
      </c>
      <c r="AB270" s="39"/>
      <c r="AC270" s="45" t="s">
        <v>198</v>
      </c>
      <c r="AD270" s="46">
        <f>STDEV(AD71:AD99)</f>
        <v>216.1517985</v>
      </c>
      <c r="AF270" s="39"/>
      <c r="AG270" s="45" t="s">
        <v>198</v>
      </c>
      <c r="AH270" s="46">
        <f>STDEV(AH71:AH99)</f>
        <v>227.5059218</v>
      </c>
      <c r="AJ270" s="39"/>
    </row>
    <row r="271">
      <c r="A271" s="47" t="s">
        <v>199</v>
      </c>
      <c r="B271" s="46">
        <f>MEDIAN(B71:B99)</f>
        <v>285.5</v>
      </c>
      <c r="D271" s="39"/>
      <c r="E271" s="47" t="s">
        <v>199</v>
      </c>
      <c r="F271" s="46">
        <f>MEDIAN(F71:F99)</f>
        <v>220</v>
      </c>
      <c r="H271" s="39"/>
      <c r="I271" s="47" t="s">
        <v>199</v>
      </c>
      <c r="J271" s="46">
        <f>MEDIAN(J71:J99)</f>
        <v>215.5</v>
      </c>
      <c r="L271" s="39"/>
      <c r="M271" s="47" t="s">
        <v>199</v>
      </c>
      <c r="N271" s="46">
        <f>MEDIAN(N71:N99)</f>
        <v>372.5</v>
      </c>
      <c r="P271" s="39"/>
      <c r="Q271" s="47" t="s">
        <v>199</v>
      </c>
      <c r="R271" s="46">
        <f>MEDIAN(R71:R99)</f>
        <v>226.5</v>
      </c>
      <c r="T271" s="39"/>
      <c r="U271" s="47" t="s">
        <v>199</v>
      </c>
      <c r="V271" s="46">
        <f>MEDIAN(V71:V99)</f>
        <v>242</v>
      </c>
      <c r="X271" s="39"/>
      <c r="Y271" s="47" t="s">
        <v>199</v>
      </c>
      <c r="Z271" s="46">
        <f>MEDIAN(Z71:Z99)</f>
        <v>192</v>
      </c>
      <c r="AB271" s="39"/>
      <c r="AC271" s="47" t="s">
        <v>199</v>
      </c>
      <c r="AD271" s="46">
        <f>MEDIAN(AD71:AD99)</f>
        <v>276.5</v>
      </c>
      <c r="AF271" s="39"/>
      <c r="AG271" s="47" t="s">
        <v>199</v>
      </c>
      <c r="AH271" s="46">
        <f>MEDIAN(AH71:AH99)</f>
        <v>264</v>
      </c>
      <c r="AJ271" s="39"/>
    </row>
    <row r="272">
      <c r="A272" s="47" t="s">
        <v>200</v>
      </c>
      <c r="B272" s="46">
        <f>min(B71:B99)</f>
        <v>74</v>
      </c>
      <c r="D272" s="39"/>
      <c r="E272" s="47" t="s">
        <v>200</v>
      </c>
      <c r="F272" s="46">
        <f>min(F71:F99)</f>
        <v>75</v>
      </c>
      <c r="H272" s="39"/>
      <c r="I272" s="47" t="s">
        <v>200</v>
      </c>
      <c r="J272" s="46">
        <f>min(J71:J99)</f>
        <v>82</v>
      </c>
      <c r="L272" s="39"/>
      <c r="M272" s="47" t="s">
        <v>200</v>
      </c>
      <c r="N272" s="46">
        <f>min(N71:N99)</f>
        <v>54</v>
      </c>
      <c r="P272" s="39"/>
      <c r="Q272" s="47" t="s">
        <v>200</v>
      </c>
      <c r="R272" s="46">
        <f>min(R71:R99)</f>
        <v>61</v>
      </c>
      <c r="T272" s="39"/>
      <c r="U272" s="47" t="s">
        <v>200</v>
      </c>
      <c r="V272" s="46">
        <f>min(V71:V99)</f>
        <v>77</v>
      </c>
      <c r="X272" s="39"/>
      <c r="Y272" s="47" t="s">
        <v>200</v>
      </c>
      <c r="Z272" s="46">
        <f>min(Z71:Z99)</f>
        <v>88</v>
      </c>
      <c r="AB272" s="39"/>
      <c r="AC272" s="47" t="s">
        <v>200</v>
      </c>
      <c r="AD272" s="46">
        <f>min(AD71:AD99)</f>
        <v>90</v>
      </c>
      <c r="AF272" s="39"/>
      <c r="AG272" s="47" t="s">
        <v>200</v>
      </c>
      <c r="AH272" s="46">
        <f>min(AH71:AH99)</f>
        <v>120</v>
      </c>
      <c r="AJ272" s="39"/>
    </row>
    <row r="273">
      <c r="A273" s="47" t="s">
        <v>201</v>
      </c>
      <c r="B273" s="46">
        <f>max(B71:B99)</f>
        <v>1026</v>
      </c>
      <c r="D273" s="39"/>
      <c r="E273" s="47" t="s">
        <v>201</v>
      </c>
      <c r="F273" s="46">
        <f>max(F71:F99)</f>
        <v>809</v>
      </c>
      <c r="H273" s="39"/>
      <c r="I273" s="47" t="s">
        <v>201</v>
      </c>
      <c r="J273" s="46">
        <f>max(J71:J99)</f>
        <v>649</v>
      </c>
      <c r="L273" s="39"/>
      <c r="M273" s="47" t="s">
        <v>201</v>
      </c>
      <c r="N273" s="46">
        <f>max(N71:N99)</f>
        <v>1070</v>
      </c>
      <c r="P273" s="39"/>
      <c r="Q273" s="47" t="s">
        <v>201</v>
      </c>
      <c r="R273" s="46">
        <f>max(R71:R99)</f>
        <v>674</v>
      </c>
      <c r="T273" s="39"/>
      <c r="U273" s="47" t="s">
        <v>201</v>
      </c>
      <c r="V273" s="46">
        <f>max(V71:V99)</f>
        <v>631</v>
      </c>
      <c r="X273" s="39"/>
      <c r="Y273" s="47" t="s">
        <v>201</v>
      </c>
      <c r="Z273" s="46">
        <f>max(Z71:Z99)</f>
        <v>1101</v>
      </c>
      <c r="AB273" s="39"/>
      <c r="AC273" s="47" t="s">
        <v>201</v>
      </c>
      <c r="AD273" s="46">
        <f>max(AD71:AD99)</f>
        <v>772</v>
      </c>
      <c r="AF273" s="39"/>
      <c r="AG273" s="47" t="s">
        <v>201</v>
      </c>
      <c r="AH273" s="46">
        <f>max(AH71:AH99)</f>
        <v>792</v>
      </c>
      <c r="AJ273" s="39"/>
    </row>
    <row r="274">
      <c r="A274" s="47" t="s">
        <v>202</v>
      </c>
      <c r="B274" s="46">
        <f>sum(B71:B99)/1000</f>
        <v>4.414</v>
      </c>
      <c r="D274" s="39"/>
      <c r="E274" s="47" t="s">
        <v>202</v>
      </c>
      <c r="F274" s="46">
        <f>sum(F71:F99)/1000</f>
        <v>3.67</v>
      </c>
      <c r="H274" s="39"/>
      <c r="I274" s="47" t="s">
        <v>202</v>
      </c>
      <c r="J274" s="46">
        <f>sum(J71:J99)/1000</f>
        <v>2.534</v>
      </c>
      <c r="L274" s="39"/>
      <c r="M274" s="47" t="s">
        <v>202</v>
      </c>
      <c r="N274" s="46">
        <f>sum(N71:N99)/1000</f>
        <v>4.467</v>
      </c>
      <c r="P274" s="39"/>
      <c r="Q274" s="47" t="s">
        <v>202</v>
      </c>
      <c r="R274" s="46">
        <f>sum(R71:R99)/1000</f>
        <v>4.271</v>
      </c>
      <c r="T274" s="39"/>
      <c r="U274" s="47" t="s">
        <v>202</v>
      </c>
      <c r="V274" s="46">
        <f>sum(V71:V99)/1000</f>
        <v>2.988</v>
      </c>
      <c r="X274" s="39"/>
      <c r="Y274" s="47" t="s">
        <v>202</v>
      </c>
      <c r="Z274" s="46">
        <f>sum(Z71:Z99)/1000</f>
        <v>3.46</v>
      </c>
      <c r="AB274" s="39"/>
      <c r="AC274" s="47" t="s">
        <v>202</v>
      </c>
      <c r="AD274" s="46">
        <f>sum(AD71:AD99)/1000</f>
        <v>3.116</v>
      </c>
      <c r="AF274" s="39"/>
      <c r="AG274" s="47" t="s">
        <v>202</v>
      </c>
      <c r="AH274" s="46">
        <f>sum(AH71:AH99)/1000</f>
        <v>3.445</v>
      </c>
      <c r="AJ274" s="39"/>
    </row>
    <row r="275">
      <c r="A275" s="47" t="s">
        <v>203</v>
      </c>
      <c r="B275" s="46">
        <f>COUNTA(B71:B99)+1</f>
        <v>13</v>
      </c>
      <c r="D275" s="39"/>
      <c r="E275" s="47" t="s">
        <v>203</v>
      </c>
      <c r="F275" s="46">
        <f>COUNTA(F71:F99)+1</f>
        <v>13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11</v>
      </c>
      <c r="P275" s="39"/>
      <c r="Q275" s="47" t="s">
        <v>203</v>
      </c>
      <c r="R275" s="46">
        <f>COUNTA(R71:R99)+1</f>
        <v>17</v>
      </c>
      <c r="T275" s="39"/>
      <c r="U275" s="47" t="s">
        <v>203</v>
      </c>
      <c r="V275" s="46">
        <f>COUNTA(V71:V99)+1</f>
        <v>11</v>
      </c>
      <c r="X275" s="39"/>
      <c r="Y275" s="47" t="s">
        <v>203</v>
      </c>
      <c r="Z275" s="46">
        <f>COUNTA(Z71:Z99)+1</f>
        <v>11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COUNTA(AH71:AH99)+1</f>
        <v>11</v>
      </c>
      <c r="AJ275" s="39"/>
    </row>
    <row r="276">
      <c r="A276" s="47" t="s">
        <v>204</v>
      </c>
      <c r="B276" s="49">
        <f>B278+B277+B279+B280</f>
        <v>13</v>
      </c>
      <c r="D276" s="39"/>
      <c r="E276" s="47" t="s">
        <v>204</v>
      </c>
      <c r="F276" s="49">
        <f>F278+F277+F279+F280</f>
        <v>13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17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11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11</v>
      </c>
      <c r="AJ276" s="39"/>
    </row>
    <row r="277">
      <c r="A277" s="47" t="s">
        <v>205</v>
      </c>
      <c r="B277" s="50">
        <f>(B275-11)/2</f>
        <v>1</v>
      </c>
      <c r="C277" s="42"/>
      <c r="D277" s="42"/>
      <c r="E277" s="47" t="s">
        <v>205</v>
      </c>
      <c r="F277" s="50">
        <f>(F275-11)/2</f>
        <v>1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3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0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1</v>
      </c>
      <c r="D279" s="39"/>
      <c r="E279" s="43" t="s">
        <v>207</v>
      </c>
      <c r="F279" s="53">
        <f>F277</f>
        <v>1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3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14</v>
      </c>
      <c r="D282" s="39"/>
      <c r="E282" s="43" t="s">
        <v>210</v>
      </c>
      <c r="F282" s="53">
        <f>F276+F281</f>
        <v>14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18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12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12</v>
      </c>
      <c r="AJ282" s="39"/>
    </row>
    <row r="283">
      <c r="A283" s="43" t="s">
        <v>211</v>
      </c>
      <c r="B283" s="53">
        <f>B275-B277</f>
        <v>12</v>
      </c>
      <c r="D283" s="39"/>
      <c r="E283" s="43" t="s">
        <v>211</v>
      </c>
      <c r="F283" s="53">
        <f>F275-F277</f>
        <v>12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14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11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0.4984141368</v>
      </c>
      <c r="D284" s="39"/>
      <c r="E284" s="54" t="s">
        <v>212</v>
      </c>
      <c r="F284" s="53">
        <f>((ABS(F283)-1)/F274)*1/5</f>
        <v>0.5994550409</v>
      </c>
      <c r="H284" s="39"/>
      <c r="I284" s="54" t="s">
        <v>212</v>
      </c>
      <c r="J284" s="53">
        <f>((ABS(J283)-1)/J274)*1/5</f>
        <v>0.7892659826</v>
      </c>
      <c r="L284" s="39"/>
      <c r="M284" s="54" t="s">
        <v>212</v>
      </c>
      <c r="N284" s="53">
        <f>((ABS(N283)-1)/N274)*1/5</f>
        <v>0.4477277815</v>
      </c>
      <c r="P284" s="39"/>
      <c r="Q284" s="54" t="s">
        <v>212</v>
      </c>
      <c r="R284" s="53">
        <f>((ABS(R283)-1)/R274)*1/5</f>
        <v>0.6087567314</v>
      </c>
      <c r="T284" s="39"/>
      <c r="U284" s="54" t="s">
        <v>212</v>
      </c>
      <c r="V284" s="53">
        <f>((ABS(V283)-1)/V274)*1/5</f>
        <v>0.6693440428</v>
      </c>
      <c r="X284" s="39"/>
      <c r="Y284" s="54" t="s">
        <v>212</v>
      </c>
      <c r="Z284" s="53">
        <f>((ABS(Z283)-1)/Z274)*1/5</f>
        <v>0.5780346821</v>
      </c>
      <c r="AB284" s="39"/>
      <c r="AC284" s="54" t="s">
        <v>212</v>
      </c>
      <c r="AD284" s="53">
        <f>((ABS(AD283)-1)/AD274)*1/5</f>
        <v>0.6418485237</v>
      </c>
      <c r="AF284" s="39"/>
      <c r="AG284" s="54" t="s">
        <v>212</v>
      </c>
      <c r="AH284" s="53">
        <f>((ABS(AH283)-1)/AH274)*1/5</f>
        <v>0.5805515239</v>
      </c>
      <c r="AJ284" s="39"/>
    </row>
    <row r="285">
      <c r="A285" s="54" t="s">
        <v>213</v>
      </c>
      <c r="B285" s="53">
        <f>((ABS(B283)-1)/B274)*1/5*60</f>
        <v>29.90484821</v>
      </c>
      <c r="D285" s="39"/>
      <c r="E285" s="54" t="s">
        <v>213</v>
      </c>
      <c r="F285" s="53">
        <f>((ABS(F283)-1)/F274)*1/5*60</f>
        <v>35.96730245</v>
      </c>
      <c r="H285" s="39"/>
      <c r="I285" s="54" t="s">
        <v>213</v>
      </c>
      <c r="J285" s="53">
        <f>((ABS(J283)-1)/J274)*1/5*60</f>
        <v>47.35595896</v>
      </c>
      <c r="L285" s="39"/>
      <c r="M285" s="54" t="s">
        <v>213</v>
      </c>
      <c r="N285" s="53">
        <f>((ABS(N283)-1)/N274)*1/5*60</f>
        <v>26.86366689</v>
      </c>
      <c r="P285" s="39"/>
      <c r="Q285" s="54" t="s">
        <v>213</v>
      </c>
      <c r="R285" s="53">
        <f>((ABS(R283)-1)/R274)*1/5*60</f>
        <v>36.52540389</v>
      </c>
      <c r="T285" s="39"/>
      <c r="U285" s="54" t="s">
        <v>213</v>
      </c>
      <c r="V285" s="53">
        <f>((ABS(V283)-1)/V274)*1/5*60</f>
        <v>40.16064257</v>
      </c>
      <c r="X285" s="39"/>
      <c r="Y285" s="54" t="s">
        <v>213</v>
      </c>
      <c r="Z285" s="53">
        <f>((ABS(Z283)-1)/Z274)*1/5*60</f>
        <v>34.68208092</v>
      </c>
      <c r="AB285" s="39"/>
      <c r="AC285" s="54" t="s">
        <v>213</v>
      </c>
      <c r="AD285" s="53">
        <f>((ABS(AD283)-1)/AD274)*1/5*60</f>
        <v>38.51091142</v>
      </c>
      <c r="AF285" s="39"/>
      <c r="AG285" s="54" t="s">
        <v>213</v>
      </c>
      <c r="AH285" s="53">
        <f>((ABS(AH283)-1)/AH274)*1/5*60</f>
        <v>34.83309144</v>
      </c>
      <c r="AJ285" s="39"/>
    </row>
    <row r="286">
      <c r="A286" s="54" t="s">
        <v>214</v>
      </c>
      <c r="B286" s="53">
        <f>B284*(1-B295)</f>
        <v>0.4984141368</v>
      </c>
      <c r="D286" s="39"/>
      <c r="E286" s="54" t="s">
        <v>214</v>
      </c>
      <c r="F286" s="53">
        <f>F284*(1-F295)</f>
        <v>0.5994550409</v>
      </c>
      <c r="H286" s="39"/>
      <c r="I286" s="54" t="s">
        <v>214</v>
      </c>
      <c r="J286" s="53">
        <f>J284*(1-J295)</f>
        <v>0.7892659826</v>
      </c>
      <c r="L286" s="39"/>
      <c r="M286" s="54" t="s">
        <v>214</v>
      </c>
      <c r="N286" s="53">
        <f>N284*(1-N295)</f>
        <v>0.4477277815</v>
      </c>
      <c r="P286" s="39"/>
      <c r="Q286" s="54" t="s">
        <v>214</v>
      </c>
      <c r="R286" s="53">
        <f>R284*(1-R295)</f>
        <v>0.6087567314</v>
      </c>
      <c r="T286" s="39"/>
      <c r="U286" s="54" t="s">
        <v>214</v>
      </c>
      <c r="V286" s="53">
        <f>V284*(1-V295)</f>
        <v>0.6693440428</v>
      </c>
      <c r="X286" s="39"/>
      <c r="Y286" s="54" t="s">
        <v>214</v>
      </c>
      <c r="Z286" s="53">
        <f>Z284*(1-Z295)</f>
        <v>0.5780346821</v>
      </c>
      <c r="AB286" s="39"/>
      <c r="AC286" s="54" t="s">
        <v>214</v>
      </c>
      <c r="AD286" s="53">
        <f>AD284*(1-AD295)</f>
        <v>0.6418485237</v>
      </c>
      <c r="AF286" s="39"/>
      <c r="AG286" s="54" t="s">
        <v>214</v>
      </c>
      <c r="AH286" s="53">
        <f>AH284*(1-AH295)</f>
        <v>0.5805515239</v>
      </c>
      <c r="AJ286" s="39"/>
    </row>
    <row r="287">
      <c r="A287" s="54" t="s">
        <v>215</v>
      </c>
      <c r="B287" s="53">
        <f>B285*(1-B295)</f>
        <v>29.90484821</v>
      </c>
      <c r="D287" s="39"/>
      <c r="E287" s="54" t="s">
        <v>215</v>
      </c>
      <c r="F287" s="53">
        <f>F285*(1-F295)</f>
        <v>35.96730245</v>
      </c>
      <c r="H287" s="39"/>
      <c r="I287" s="54" t="s">
        <v>215</v>
      </c>
      <c r="J287" s="53">
        <f>J285*(1-J295)</f>
        <v>47.35595896</v>
      </c>
      <c r="L287" s="39"/>
      <c r="M287" s="54" t="s">
        <v>215</v>
      </c>
      <c r="N287" s="53">
        <f>N285*(1-N295)</f>
        <v>26.86366689</v>
      </c>
      <c r="P287" s="39"/>
      <c r="Q287" s="54" t="s">
        <v>215</v>
      </c>
      <c r="R287" s="53">
        <f>R285*(1-R295)</f>
        <v>36.52540389</v>
      </c>
      <c r="T287" s="39"/>
      <c r="U287" s="54" t="s">
        <v>215</v>
      </c>
      <c r="V287" s="53">
        <f>V285*(1-V295)</f>
        <v>40.16064257</v>
      </c>
      <c r="X287" s="39"/>
      <c r="Y287" s="54" t="s">
        <v>215</v>
      </c>
      <c r="Z287" s="53">
        <f>Z285*(1-Z295)</f>
        <v>34.68208092</v>
      </c>
      <c r="AB287" s="39"/>
      <c r="AC287" s="54" t="s">
        <v>215</v>
      </c>
      <c r="AD287" s="53">
        <f>AD285*(1-AD295)</f>
        <v>38.51091142</v>
      </c>
      <c r="AF287" s="39"/>
      <c r="AG287" s="54" t="s">
        <v>215</v>
      </c>
      <c r="AH287" s="53">
        <f>AH285*(1-AH295)</f>
        <v>34.83309144</v>
      </c>
      <c r="AJ287" s="39"/>
    </row>
    <row r="288">
      <c r="A288" s="54" t="s">
        <v>216</v>
      </c>
      <c r="B288" s="53">
        <f>(ABS(B283)-1)/B274</f>
        <v>2.492070684</v>
      </c>
      <c r="D288" s="39"/>
      <c r="E288" s="54" t="s">
        <v>216</v>
      </c>
      <c r="F288" s="53">
        <f>(ABS(F283)-1)/F274</f>
        <v>2.997275204</v>
      </c>
      <c r="H288" s="39"/>
      <c r="I288" s="54" t="s">
        <v>216</v>
      </c>
      <c r="J288" s="53">
        <f>(ABS(J283)-1)/J274</f>
        <v>3.946329913</v>
      </c>
      <c r="L288" s="39"/>
      <c r="M288" s="54" t="s">
        <v>216</v>
      </c>
      <c r="N288" s="53">
        <f>(ABS(N283)-1)/N274</f>
        <v>2.238638908</v>
      </c>
      <c r="P288" s="39"/>
      <c r="Q288" s="54" t="s">
        <v>216</v>
      </c>
      <c r="R288" s="53">
        <f>(ABS(R283)-1)/R274</f>
        <v>3.043783657</v>
      </c>
      <c r="T288" s="39"/>
      <c r="U288" s="54" t="s">
        <v>216</v>
      </c>
      <c r="V288" s="53">
        <f>(ABS(V283)-1)/V274</f>
        <v>3.346720214</v>
      </c>
      <c r="X288" s="39"/>
      <c r="Y288" s="54" t="s">
        <v>216</v>
      </c>
      <c r="Z288" s="53">
        <f>(ABS(Z283)-1)/Z274</f>
        <v>2.89017341</v>
      </c>
      <c r="AB288" s="39"/>
      <c r="AC288" s="54" t="s">
        <v>216</v>
      </c>
      <c r="AD288" s="53">
        <f>(ABS(AD283)-1)/AD274</f>
        <v>3.209242619</v>
      </c>
      <c r="AF288" s="39"/>
      <c r="AG288" s="54" t="s">
        <v>216</v>
      </c>
      <c r="AH288" s="53">
        <f>(ABS(AH283)-1)/AH274</f>
        <v>2.90275762</v>
      </c>
      <c r="AJ288" s="39"/>
    </row>
    <row r="289">
      <c r="A289" s="54" t="s">
        <v>217</v>
      </c>
      <c r="B289" s="53">
        <f>(ABS(B276)-1)/B274</f>
        <v>2.718622565</v>
      </c>
      <c r="D289" s="39"/>
      <c r="E289" s="54" t="s">
        <v>217</v>
      </c>
      <c r="F289" s="53">
        <f>(ABS(F276)-1)/F274</f>
        <v>3.269754768</v>
      </c>
      <c r="H289" s="39"/>
      <c r="I289" s="54" t="s">
        <v>217</v>
      </c>
      <c r="J289" s="53">
        <f>(ABS(J276)-1)/J274</f>
        <v>3.946329913</v>
      </c>
      <c r="L289" s="39"/>
      <c r="M289" s="54" t="s">
        <v>217</v>
      </c>
      <c r="N289" s="53">
        <f>(ABS(N276)-1)/N274</f>
        <v>2.238638908</v>
      </c>
      <c r="P289" s="39"/>
      <c r="Q289" s="54" t="s">
        <v>217</v>
      </c>
      <c r="R289" s="53">
        <f>(ABS(R276)-1)/R274</f>
        <v>3.74619527</v>
      </c>
      <c r="T289" s="39"/>
      <c r="U289" s="54" t="s">
        <v>217</v>
      </c>
      <c r="V289" s="53">
        <f>(ABS(V276)-1)/V274</f>
        <v>3.346720214</v>
      </c>
      <c r="X289" s="39"/>
      <c r="Y289" s="54" t="s">
        <v>217</v>
      </c>
      <c r="Z289" s="53">
        <f>(ABS(Z276)-1)/Z274</f>
        <v>2.89017341</v>
      </c>
      <c r="AB289" s="39"/>
      <c r="AC289" s="54" t="s">
        <v>217</v>
      </c>
      <c r="AD289" s="53">
        <f>(ABS(AD276)-1)/AD274</f>
        <v>3.209242619</v>
      </c>
      <c r="AF289" s="39"/>
      <c r="AG289" s="54" t="s">
        <v>217</v>
      </c>
      <c r="AH289" s="53">
        <f>(ABS(AH276)-1)/AH274</f>
        <v>2.90275762</v>
      </c>
      <c r="AJ289" s="39"/>
    </row>
    <row r="290">
      <c r="A290" s="6" t="s">
        <v>218</v>
      </c>
      <c r="B290" s="53">
        <f>(ABS(B282)-1)/B274</f>
        <v>2.945174445</v>
      </c>
      <c r="D290" s="39"/>
      <c r="E290" s="6" t="s">
        <v>218</v>
      </c>
      <c r="F290" s="53">
        <f>(ABS(F282)-1)/F274</f>
        <v>3.542234332</v>
      </c>
      <c r="H290" s="39"/>
      <c r="I290" s="6" t="s">
        <v>218</v>
      </c>
      <c r="J290" s="53">
        <f>(ABS(J282)-1)/J274</f>
        <v>4.340962904</v>
      </c>
      <c r="L290" s="39"/>
      <c r="M290" s="6" t="s">
        <v>218</v>
      </c>
      <c r="N290" s="53">
        <f>(ABS(N282)-1)/N274</f>
        <v>2.462502798</v>
      </c>
      <c r="P290" s="39"/>
      <c r="Q290" s="6" t="s">
        <v>218</v>
      </c>
      <c r="R290" s="53">
        <f>(ABS(R282)-1)/R274</f>
        <v>3.980332475</v>
      </c>
      <c r="T290" s="39"/>
      <c r="U290" s="6" t="s">
        <v>218</v>
      </c>
      <c r="V290" s="53">
        <f>(ABS(V282)-1)/V274</f>
        <v>3.681392236</v>
      </c>
      <c r="X290" s="39"/>
      <c r="Y290" s="6" t="s">
        <v>218</v>
      </c>
      <c r="Z290" s="53">
        <f>(ABS(Z282)-1)/Z274</f>
        <v>3.179190751</v>
      </c>
      <c r="AB290" s="39"/>
      <c r="AC290" s="6" t="s">
        <v>218</v>
      </c>
      <c r="AD290" s="53">
        <f>(ABS(AD282)-1)/AD274</f>
        <v>3.530166881</v>
      </c>
      <c r="AF290" s="39"/>
      <c r="AG290" s="6" t="s">
        <v>218</v>
      </c>
      <c r="AH290" s="53">
        <f>(ABS(AH282)-1)/AH274</f>
        <v>3.193033382</v>
      </c>
      <c r="AJ290" s="39"/>
    </row>
    <row r="291">
      <c r="A291" s="6" t="s">
        <v>219</v>
      </c>
      <c r="B291" s="53">
        <f>ABS(B276)/ABS(B283)</f>
        <v>1.083333333</v>
      </c>
      <c r="D291" s="39"/>
      <c r="E291" s="6" t="s">
        <v>219</v>
      </c>
      <c r="F291" s="53">
        <f>ABS(F276)/ABS(F283)</f>
        <v>1.083333333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1.214285714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</v>
      </c>
      <c r="AJ291" s="39"/>
    </row>
    <row r="292">
      <c r="A292" s="6" t="s">
        <v>220</v>
      </c>
      <c r="B292" s="53">
        <f>ABS(B282)/ABS(B283)</f>
        <v>1.166666667</v>
      </c>
      <c r="D292" s="39"/>
      <c r="E292" s="6" t="s">
        <v>220</v>
      </c>
      <c r="F292" s="53">
        <f>ABS(F282)/ABS(F283)</f>
        <v>1.166666667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1.285714286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1.090909091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1.090909091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0.08333333333</v>
      </c>
      <c r="D294" s="39"/>
      <c r="E294" s="54" t="s">
        <v>222</v>
      </c>
      <c r="F294" s="53">
        <f>F279/(F278+F280+F279)</f>
        <v>0.08333333333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0.2142857143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0.08333333333</v>
      </c>
      <c r="D296" s="39"/>
      <c r="E296" s="54" t="s">
        <v>224</v>
      </c>
      <c r="F296" s="53">
        <f>(F279+F280)/(F278+F279+F280)</f>
        <v>0.08333333333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0.2142857143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</v>
      </c>
      <c r="AJ296" s="39"/>
    </row>
    <row r="297">
      <c r="A297" s="54" t="s">
        <v>225</v>
      </c>
      <c r="B297" s="55">
        <f>ABS(B279)/ABS(B277)</f>
        <v>1</v>
      </c>
      <c r="D297" s="39"/>
      <c r="E297" s="54" t="s">
        <v>225</v>
      </c>
      <c r="F297" s="55">
        <f>ABS(F279)/ABS(F277)</f>
        <v>1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>
        <f>ABS(R279)/ABS(R277)</f>
        <v>1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>
        <f>B279/(B279+B280)</f>
        <v>1</v>
      </c>
      <c r="D298" s="39"/>
      <c r="E298" s="54" t="s">
        <v>226</v>
      </c>
      <c r="F298" s="55">
        <f>F279/(F279+F280)</f>
        <v>1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>
        <f>R279/(R279+R280)</f>
        <v>1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 t="str">
        <f>Z279/(Z279+Z280)</f>
        <v>#DIV/0!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 t="str">
        <f>AH279/(AH279+AH280)</f>
        <v>#DIV/0!</v>
      </c>
      <c r="AJ298" s="39"/>
    </row>
    <row r="299">
      <c r="A299" s="54" t="s">
        <v>227</v>
      </c>
      <c r="B299" s="53">
        <f>B278/(B277+B278+B279+B280)</f>
        <v>0.8461538462</v>
      </c>
      <c r="D299" s="39"/>
      <c r="E299" s="54" t="s">
        <v>227</v>
      </c>
      <c r="F299" s="53">
        <f>F278/(F277+F278+F279+F280)</f>
        <v>0.8461538462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0.6470588235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1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1</v>
      </c>
      <c r="AJ299" s="39"/>
    </row>
    <row r="300">
      <c r="A300" s="54" t="s">
        <v>228</v>
      </c>
      <c r="B300" s="53">
        <f>(B280+B279+B277)/(B278+B280+B279+B277)</f>
        <v>0.1538461538</v>
      </c>
      <c r="D300" s="39"/>
      <c r="E300" s="54" t="s">
        <v>228</v>
      </c>
      <c r="F300" s="53">
        <f>(F280+F279+F277)/(F278+F280+F279+F277)</f>
        <v>0.1538461538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0.3529411765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</v>
      </c>
      <c r="AJ300" s="39"/>
    </row>
    <row r="301">
      <c r="A301" s="54" t="s">
        <v>229</v>
      </c>
      <c r="B301" s="53">
        <f>(B279+B277)/B278</f>
        <v>0.1818181818</v>
      </c>
      <c r="D301" s="39"/>
      <c r="E301" s="54" t="s">
        <v>229</v>
      </c>
      <c r="F301" s="53">
        <f>(F279+F277)/F278</f>
        <v>0.1818181818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0.5454545455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7" max="27" width="23.25"/>
  </cols>
  <sheetData>
    <row r="1">
      <c r="A1" s="3" t="s">
        <v>751</v>
      </c>
      <c r="E1" s="3" t="s">
        <v>752</v>
      </c>
      <c r="H1" s="4"/>
      <c r="I1" s="3" t="s">
        <v>753</v>
      </c>
      <c r="L1" s="4"/>
      <c r="M1" s="3" t="s">
        <v>754</v>
      </c>
      <c r="P1" s="4"/>
      <c r="Q1" s="3" t="s">
        <v>755</v>
      </c>
      <c r="T1" s="4"/>
      <c r="U1" s="3" t="s">
        <v>643</v>
      </c>
      <c r="X1" s="4"/>
      <c r="Y1" s="3" t="s">
        <v>644</v>
      </c>
      <c r="AC1" s="3" t="s">
        <v>756</v>
      </c>
      <c r="AF1" s="4"/>
      <c r="AG1" s="3" t="s">
        <v>646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13" t="s">
        <v>24</v>
      </c>
      <c r="B3" s="11">
        <v>1304.0</v>
      </c>
      <c r="C3" s="12" t="s">
        <v>757</v>
      </c>
      <c r="D3" s="11">
        <v>1.629947820733E12</v>
      </c>
      <c r="E3" s="13" t="s">
        <v>24</v>
      </c>
      <c r="F3" s="11">
        <v>1218.0</v>
      </c>
      <c r="G3" s="12" t="s">
        <v>758</v>
      </c>
      <c r="H3" s="11">
        <v>1.629948580836E12</v>
      </c>
      <c r="I3" s="13" t="s">
        <v>24</v>
      </c>
      <c r="J3" s="11">
        <v>1309.0</v>
      </c>
      <c r="K3" s="12" t="s">
        <v>759</v>
      </c>
      <c r="L3" s="11">
        <v>1.629948925141E12</v>
      </c>
      <c r="M3" s="13" t="s">
        <v>24</v>
      </c>
      <c r="N3" s="11">
        <v>1294.0</v>
      </c>
      <c r="O3" s="12" t="s">
        <v>760</v>
      </c>
      <c r="P3" s="11">
        <v>1.629953634549E12</v>
      </c>
      <c r="Q3" s="13" t="s">
        <v>24</v>
      </c>
      <c r="R3" s="11">
        <v>1209.0</v>
      </c>
      <c r="S3" s="12" t="s">
        <v>761</v>
      </c>
      <c r="T3" s="11">
        <v>1.629953999072E12</v>
      </c>
      <c r="U3" s="13" t="s">
        <v>24</v>
      </c>
      <c r="V3" s="11">
        <v>1059.0</v>
      </c>
      <c r="W3" s="12" t="s">
        <v>762</v>
      </c>
      <c r="X3" s="11">
        <v>1.629954380816E12</v>
      </c>
      <c r="Y3" s="13" t="s">
        <v>24</v>
      </c>
      <c r="Z3" s="11">
        <v>1300.0</v>
      </c>
      <c r="AA3" s="12" t="s">
        <v>763</v>
      </c>
      <c r="AB3" s="11">
        <v>1.629957541464E12</v>
      </c>
      <c r="AC3" s="14" t="s">
        <v>24</v>
      </c>
      <c r="AD3" s="15">
        <v>1207.0</v>
      </c>
      <c r="AE3" s="16" t="s">
        <v>764</v>
      </c>
      <c r="AF3" s="17">
        <v>1.629957972882E12</v>
      </c>
      <c r="AG3" s="13" t="s">
        <v>24</v>
      </c>
      <c r="AH3" s="11">
        <v>1073.0</v>
      </c>
      <c r="AI3" s="12" t="s">
        <v>765</v>
      </c>
      <c r="AJ3" s="11">
        <v>1.629958520052E12</v>
      </c>
    </row>
    <row r="4">
      <c r="A4" s="13" t="s">
        <v>24</v>
      </c>
      <c r="B4" s="11">
        <v>60.0</v>
      </c>
      <c r="C4" s="12" t="s">
        <v>757</v>
      </c>
      <c r="D4" s="11">
        <v>1.629947820889E12</v>
      </c>
      <c r="E4" s="13" t="s">
        <v>22</v>
      </c>
      <c r="F4" s="11">
        <v>64.0</v>
      </c>
      <c r="G4" s="12" t="s">
        <v>758</v>
      </c>
      <c r="H4" s="11">
        <v>1.629948580948E12</v>
      </c>
      <c r="I4" s="13" t="s">
        <v>22</v>
      </c>
      <c r="J4" s="11">
        <v>51.0</v>
      </c>
      <c r="K4" s="12" t="s">
        <v>759</v>
      </c>
      <c r="L4" s="11">
        <v>1.62994892523E12</v>
      </c>
      <c r="M4" s="13" t="s">
        <v>24</v>
      </c>
      <c r="N4" s="11">
        <v>73.0</v>
      </c>
      <c r="O4" s="12" t="s">
        <v>760</v>
      </c>
      <c r="P4" s="11">
        <v>1.629953634774E12</v>
      </c>
      <c r="Q4" s="13" t="s">
        <v>22</v>
      </c>
      <c r="R4" s="11">
        <v>78.0</v>
      </c>
      <c r="S4" s="12" t="s">
        <v>761</v>
      </c>
      <c r="T4" s="11">
        <v>1.629953999425E12</v>
      </c>
      <c r="U4" s="13" t="s">
        <v>22</v>
      </c>
      <c r="V4" s="11">
        <v>45.0</v>
      </c>
      <c r="W4" s="12" t="s">
        <v>762</v>
      </c>
      <c r="X4" s="11">
        <v>1.629954380877E12</v>
      </c>
      <c r="Y4" s="13" t="s">
        <v>22</v>
      </c>
      <c r="Z4" s="11">
        <v>52.0</v>
      </c>
      <c r="AA4" s="12" t="s">
        <v>763</v>
      </c>
      <c r="AB4" s="11">
        <v>1.629957541596E12</v>
      </c>
      <c r="AC4" s="19" t="s">
        <v>22</v>
      </c>
      <c r="AD4" s="11">
        <v>44.0</v>
      </c>
      <c r="AE4" s="12" t="s">
        <v>764</v>
      </c>
      <c r="AF4" s="20">
        <v>1.629957972943E12</v>
      </c>
      <c r="AG4" s="13" t="s">
        <v>22</v>
      </c>
      <c r="AH4" s="11">
        <v>72.0</v>
      </c>
      <c r="AI4" s="12" t="s">
        <v>765</v>
      </c>
      <c r="AJ4" s="11">
        <v>1.62995852031E12</v>
      </c>
    </row>
    <row r="5">
      <c r="A5" s="13" t="s">
        <v>22</v>
      </c>
      <c r="B5" s="11">
        <v>95.0</v>
      </c>
      <c r="C5" s="12" t="s">
        <v>757</v>
      </c>
      <c r="D5" s="11">
        <v>1.629947820972E12</v>
      </c>
      <c r="E5" s="13" t="s">
        <v>22</v>
      </c>
      <c r="F5" s="11">
        <v>90.0</v>
      </c>
      <c r="G5" s="12" t="s">
        <v>766</v>
      </c>
      <c r="H5" s="11">
        <v>1.629948581171E12</v>
      </c>
      <c r="I5" s="13" t="s">
        <v>22</v>
      </c>
      <c r="J5" s="11">
        <v>110.0</v>
      </c>
      <c r="K5" s="12" t="s">
        <v>759</v>
      </c>
      <c r="L5" s="11">
        <v>1.629948925357E12</v>
      </c>
      <c r="M5" s="13" t="s">
        <v>22</v>
      </c>
      <c r="N5" s="11">
        <v>164.0</v>
      </c>
      <c r="O5" s="12" t="s">
        <v>760</v>
      </c>
      <c r="P5" s="11">
        <v>1.629953634929E12</v>
      </c>
      <c r="Q5" s="13" t="s">
        <v>22</v>
      </c>
      <c r="R5" s="11">
        <v>108.0</v>
      </c>
      <c r="S5" s="12" t="s">
        <v>761</v>
      </c>
      <c r="T5" s="11">
        <v>1.629953999565E12</v>
      </c>
      <c r="U5" s="13" t="s">
        <v>24</v>
      </c>
      <c r="V5" s="11">
        <v>96.0</v>
      </c>
      <c r="W5" s="12" t="s">
        <v>762</v>
      </c>
      <c r="X5" s="11">
        <v>1.629954380979E12</v>
      </c>
      <c r="Y5" s="13" t="s">
        <v>22</v>
      </c>
      <c r="Z5" s="11">
        <v>123.0</v>
      </c>
      <c r="AA5" s="12" t="s">
        <v>763</v>
      </c>
      <c r="AB5" s="11">
        <v>1.629957541678E12</v>
      </c>
      <c r="AC5" s="19" t="s">
        <v>24</v>
      </c>
      <c r="AD5" s="11">
        <v>147.0</v>
      </c>
      <c r="AE5" s="12" t="s">
        <v>767</v>
      </c>
      <c r="AF5" s="20">
        <v>1.629957973079E12</v>
      </c>
      <c r="AG5" s="13" t="s">
        <v>22</v>
      </c>
      <c r="AH5" s="11">
        <v>86.0</v>
      </c>
      <c r="AI5" s="12" t="s">
        <v>765</v>
      </c>
      <c r="AJ5" s="11">
        <v>1.629958520383E12</v>
      </c>
    </row>
    <row r="6">
      <c r="A6" s="13" t="s">
        <v>22</v>
      </c>
      <c r="B6" s="11">
        <v>63.0</v>
      </c>
      <c r="C6" s="12" t="s">
        <v>768</v>
      </c>
      <c r="D6" s="11">
        <v>1.629947821018E12</v>
      </c>
      <c r="E6" s="13" t="s">
        <v>22</v>
      </c>
      <c r="F6" s="11">
        <v>58.0</v>
      </c>
      <c r="G6" s="12" t="s">
        <v>766</v>
      </c>
      <c r="H6" s="11">
        <v>1.629948581179E12</v>
      </c>
      <c r="I6" s="13" t="s">
        <v>22</v>
      </c>
      <c r="J6" s="11">
        <v>58.0</v>
      </c>
      <c r="K6" s="12" t="s">
        <v>759</v>
      </c>
      <c r="L6" s="11">
        <v>1.629948925399E12</v>
      </c>
      <c r="M6" s="13" t="s">
        <v>22</v>
      </c>
      <c r="N6" s="11">
        <v>70.0</v>
      </c>
      <c r="O6" s="12" t="s">
        <v>760</v>
      </c>
      <c r="P6" s="11">
        <v>1.629953634981E12</v>
      </c>
      <c r="Q6" s="13" t="s">
        <v>22</v>
      </c>
      <c r="R6" s="11">
        <v>97.0</v>
      </c>
      <c r="S6" s="12" t="s">
        <v>761</v>
      </c>
      <c r="T6" s="11">
        <v>1.629953999641E12</v>
      </c>
      <c r="U6" s="13" t="s">
        <v>22</v>
      </c>
      <c r="V6" s="11">
        <v>43.0</v>
      </c>
      <c r="W6" s="12" t="s">
        <v>769</v>
      </c>
      <c r="X6" s="11">
        <v>1.629954381027E12</v>
      </c>
      <c r="Y6" s="13" t="s">
        <v>22</v>
      </c>
      <c r="Z6" s="11">
        <v>58.0</v>
      </c>
      <c r="AA6" s="12" t="s">
        <v>763</v>
      </c>
      <c r="AB6" s="11">
        <v>1.629957541715E12</v>
      </c>
      <c r="AC6" s="19" t="s">
        <v>22</v>
      </c>
      <c r="AD6" s="11">
        <v>52.0</v>
      </c>
      <c r="AE6" s="12" t="s">
        <v>767</v>
      </c>
      <c r="AF6" s="20">
        <v>1.629957973134E12</v>
      </c>
      <c r="AG6" s="13" t="s">
        <v>22</v>
      </c>
      <c r="AH6" s="11">
        <v>54.0</v>
      </c>
      <c r="AI6" s="12" t="s">
        <v>765</v>
      </c>
      <c r="AJ6" s="11">
        <v>1.629958520485E12</v>
      </c>
    </row>
    <row r="7">
      <c r="A7" s="13" t="s">
        <v>22</v>
      </c>
      <c r="B7" s="11">
        <v>55.0</v>
      </c>
      <c r="C7" s="12" t="s">
        <v>768</v>
      </c>
      <c r="D7" s="11">
        <v>1.629947821221E12</v>
      </c>
      <c r="E7" s="13" t="s">
        <v>22</v>
      </c>
      <c r="F7" s="11">
        <v>74.0</v>
      </c>
      <c r="G7" s="12" t="s">
        <v>766</v>
      </c>
      <c r="H7" s="11">
        <v>1.62994858122E12</v>
      </c>
      <c r="I7" s="13" t="s">
        <v>22</v>
      </c>
      <c r="J7" s="11">
        <v>82.0</v>
      </c>
      <c r="K7" s="12" t="s">
        <v>759</v>
      </c>
      <c r="L7" s="11">
        <v>1.629948925449E12</v>
      </c>
      <c r="M7" s="13" t="s">
        <v>22</v>
      </c>
      <c r="N7" s="11">
        <v>65.0</v>
      </c>
      <c r="O7" s="12" t="s">
        <v>770</v>
      </c>
      <c r="P7" s="11">
        <v>1.629953635033E12</v>
      </c>
      <c r="Q7" s="13" t="s">
        <v>22</v>
      </c>
      <c r="R7" s="11">
        <v>65.0</v>
      </c>
      <c r="S7" s="12" t="s">
        <v>761</v>
      </c>
      <c r="T7" s="11">
        <v>1.629953999704E12</v>
      </c>
      <c r="U7" s="13" t="s">
        <v>22</v>
      </c>
      <c r="V7" s="11">
        <v>135.0</v>
      </c>
      <c r="W7" s="12" t="s">
        <v>769</v>
      </c>
      <c r="X7" s="11">
        <v>1.629954381135E12</v>
      </c>
      <c r="Y7" s="13" t="s">
        <v>22</v>
      </c>
      <c r="Z7" s="11">
        <v>120.0</v>
      </c>
      <c r="AA7" s="12" t="s">
        <v>763</v>
      </c>
      <c r="AB7" s="11">
        <v>1.629957541845E12</v>
      </c>
      <c r="AC7" s="19" t="s">
        <v>22</v>
      </c>
      <c r="AD7" s="11">
        <v>136.0</v>
      </c>
      <c r="AE7" s="12" t="s">
        <v>767</v>
      </c>
      <c r="AF7" s="20">
        <v>1.629957973299E12</v>
      </c>
      <c r="AG7" s="13" t="s">
        <v>22</v>
      </c>
      <c r="AH7" s="11">
        <v>108.0</v>
      </c>
      <c r="AI7" s="12" t="s">
        <v>765</v>
      </c>
      <c r="AJ7" s="11">
        <v>1.629958520546E12</v>
      </c>
    </row>
    <row r="8">
      <c r="A8" s="13" t="s">
        <v>22</v>
      </c>
      <c r="B8" s="11">
        <v>232.0</v>
      </c>
      <c r="C8" s="12" t="s">
        <v>768</v>
      </c>
      <c r="D8" s="11">
        <v>1.629947821395E12</v>
      </c>
      <c r="E8" s="13" t="s">
        <v>22</v>
      </c>
      <c r="F8" s="11">
        <v>108.0</v>
      </c>
      <c r="G8" s="12" t="s">
        <v>766</v>
      </c>
      <c r="H8" s="11">
        <v>1.629948581239E12</v>
      </c>
      <c r="I8" s="13" t="s">
        <v>22</v>
      </c>
      <c r="J8" s="11">
        <v>108.0</v>
      </c>
      <c r="K8" s="12" t="s">
        <v>759</v>
      </c>
      <c r="L8" s="11">
        <v>1.629948925606E12</v>
      </c>
      <c r="M8" s="13" t="s">
        <v>22</v>
      </c>
      <c r="N8" s="11">
        <v>115.0</v>
      </c>
      <c r="O8" s="12" t="s">
        <v>770</v>
      </c>
      <c r="P8" s="11">
        <v>1.629953635138E12</v>
      </c>
      <c r="Q8" s="13" t="s">
        <v>22</v>
      </c>
      <c r="R8" s="11">
        <v>216.0</v>
      </c>
      <c r="S8" s="12" t="s">
        <v>761</v>
      </c>
      <c r="T8" s="11">
        <v>1.629953999985E12</v>
      </c>
      <c r="U8" s="13" t="s">
        <v>22</v>
      </c>
      <c r="V8" s="11">
        <v>181.0</v>
      </c>
      <c r="W8" s="12" t="s">
        <v>769</v>
      </c>
      <c r="X8" s="11">
        <v>1.629954381329E12</v>
      </c>
      <c r="Y8" s="13" t="s">
        <v>22</v>
      </c>
      <c r="Z8" s="11">
        <v>211.0</v>
      </c>
      <c r="AA8" s="12" t="s">
        <v>771</v>
      </c>
      <c r="AB8" s="11">
        <v>1.629957542009E12</v>
      </c>
      <c r="AC8" s="19" t="s">
        <v>22</v>
      </c>
      <c r="AD8" s="11">
        <v>254.0</v>
      </c>
      <c r="AE8" s="12" t="s">
        <v>767</v>
      </c>
      <c r="AF8" s="20">
        <v>1.629957973518E12</v>
      </c>
      <c r="AG8" s="13" t="s">
        <v>22</v>
      </c>
      <c r="AH8" s="11">
        <v>346.0</v>
      </c>
      <c r="AI8" s="12" t="s">
        <v>765</v>
      </c>
      <c r="AJ8" s="11">
        <v>1.629958520765E12</v>
      </c>
    </row>
    <row r="9">
      <c r="A9" s="13" t="s">
        <v>22</v>
      </c>
      <c r="B9" s="11">
        <v>16.0</v>
      </c>
      <c r="C9" s="12" t="s">
        <v>768</v>
      </c>
      <c r="D9" s="11">
        <v>1.629947821423E12</v>
      </c>
      <c r="E9" s="13" t="s">
        <v>22</v>
      </c>
      <c r="F9" s="11">
        <v>128.0</v>
      </c>
      <c r="G9" s="12" t="s">
        <v>766</v>
      </c>
      <c r="H9" s="11">
        <v>1.629948581348E12</v>
      </c>
      <c r="I9" s="13" t="s">
        <v>22</v>
      </c>
      <c r="J9" s="11">
        <v>109.0</v>
      </c>
      <c r="K9" s="12" t="s">
        <v>759</v>
      </c>
      <c r="L9" s="11">
        <v>1.629948925667E12</v>
      </c>
      <c r="M9" s="13" t="s">
        <v>22</v>
      </c>
      <c r="N9" s="11">
        <v>264.0</v>
      </c>
      <c r="O9" s="12" t="s">
        <v>770</v>
      </c>
      <c r="P9" s="11">
        <v>1.629953635386E12</v>
      </c>
      <c r="Q9" s="13" t="s">
        <v>22</v>
      </c>
      <c r="R9" s="11">
        <v>159.0</v>
      </c>
      <c r="S9" s="12" t="s">
        <v>772</v>
      </c>
      <c r="T9" s="11">
        <v>1.629954000105E12</v>
      </c>
      <c r="U9" s="13" t="s">
        <v>22</v>
      </c>
      <c r="V9" s="11">
        <v>170.0</v>
      </c>
      <c r="W9" s="12" t="s">
        <v>769</v>
      </c>
      <c r="X9" s="11">
        <v>1.629954381488E12</v>
      </c>
      <c r="Y9" s="13" t="s">
        <v>22</v>
      </c>
      <c r="Z9" s="11">
        <v>204.0</v>
      </c>
      <c r="AA9" s="12" t="s">
        <v>771</v>
      </c>
      <c r="AB9" s="11">
        <v>1.629957542223E12</v>
      </c>
      <c r="AC9" s="19" t="s">
        <v>22</v>
      </c>
      <c r="AD9" s="11">
        <v>313.0</v>
      </c>
      <c r="AE9" s="12" t="s">
        <v>767</v>
      </c>
      <c r="AF9" s="20">
        <v>1.629957973831E12</v>
      </c>
      <c r="AG9" s="13" t="s">
        <v>22</v>
      </c>
      <c r="AH9" s="11">
        <v>104.0</v>
      </c>
      <c r="AI9" s="12" t="s">
        <v>765</v>
      </c>
      <c r="AJ9" s="11">
        <v>1.629958520819E12</v>
      </c>
    </row>
    <row r="10">
      <c r="A10" s="13" t="s">
        <v>22</v>
      </c>
      <c r="B10" s="11">
        <v>138.0</v>
      </c>
      <c r="C10" s="12" t="s">
        <v>768</v>
      </c>
      <c r="D10" s="11">
        <v>1.62994782147E12</v>
      </c>
      <c r="E10" s="13" t="s">
        <v>22</v>
      </c>
      <c r="F10" s="11">
        <v>164.0</v>
      </c>
      <c r="G10" s="12" t="s">
        <v>766</v>
      </c>
      <c r="H10" s="11">
        <v>1.629948581522E12</v>
      </c>
      <c r="I10" s="13" t="s">
        <v>22</v>
      </c>
      <c r="J10" s="11">
        <v>98.0</v>
      </c>
      <c r="K10" s="12" t="s">
        <v>759</v>
      </c>
      <c r="L10" s="11">
        <v>1.629948925762E12</v>
      </c>
      <c r="M10" s="13" t="s">
        <v>22</v>
      </c>
      <c r="N10" s="11">
        <v>134.0</v>
      </c>
      <c r="O10" s="12" t="s">
        <v>770</v>
      </c>
      <c r="P10" s="11">
        <v>1.629953635497E12</v>
      </c>
      <c r="Q10" s="13" t="s">
        <v>22</v>
      </c>
      <c r="R10" s="11">
        <v>326.0</v>
      </c>
      <c r="S10" s="12" t="s">
        <v>772</v>
      </c>
      <c r="T10" s="11">
        <v>1.629954000241E12</v>
      </c>
      <c r="U10" s="13" t="s">
        <v>22</v>
      </c>
      <c r="V10" s="11">
        <v>158.0</v>
      </c>
      <c r="W10" s="12" t="s">
        <v>769</v>
      </c>
      <c r="X10" s="11">
        <v>1.629954381653E12</v>
      </c>
      <c r="Y10" s="13" t="s">
        <v>22</v>
      </c>
      <c r="Z10" s="11">
        <v>222.0</v>
      </c>
      <c r="AA10" s="12" t="s">
        <v>771</v>
      </c>
      <c r="AB10" s="11">
        <v>1.629957542433E12</v>
      </c>
      <c r="AC10" s="19" t="s">
        <v>22</v>
      </c>
      <c r="AD10" s="11">
        <v>193.0</v>
      </c>
      <c r="AE10" s="12" t="s">
        <v>773</v>
      </c>
      <c r="AF10" s="20">
        <v>1.62995797402E12</v>
      </c>
      <c r="AG10" s="13" t="s">
        <v>22</v>
      </c>
      <c r="AH10" s="11">
        <v>183.0</v>
      </c>
      <c r="AI10" s="12" t="s">
        <v>774</v>
      </c>
      <c r="AJ10" s="11">
        <v>1.629958521026E12</v>
      </c>
    </row>
    <row r="11">
      <c r="A11" s="13" t="s">
        <v>22</v>
      </c>
      <c r="B11" s="11">
        <v>209.0</v>
      </c>
      <c r="C11" s="12" t="s">
        <v>768</v>
      </c>
      <c r="D11" s="11">
        <v>1.629947821609E12</v>
      </c>
      <c r="E11" s="13" t="s">
        <v>22</v>
      </c>
      <c r="F11" s="11">
        <v>160.0</v>
      </c>
      <c r="G11" s="12" t="s">
        <v>766</v>
      </c>
      <c r="H11" s="11">
        <v>1.629948581672E12</v>
      </c>
      <c r="I11" s="13" t="s">
        <v>22</v>
      </c>
      <c r="J11" s="11">
        <v>164.0</v>
      </c>
      <c r="K11" s="12" t="s">
        <v>759</v>
      </c>
      <c r="L11" s="11">
        <v>1.629948925921E12</v>
      </c>
      <c r="M11" s="13" t="s">
        <v>22</v>
      </c>
      <c r="N11" s="11">
        <v>164.0</v>
      </c>
      <c r="O11" s="12" t="s">
        <v>770</v>
      </c>
      <c r="P11" s="11">
        <v>1.629953635675E12</v>
      </c>
      <c r="Q11" s="13" t="s">
        <v>22</v>
      </c>
      <c r="R11" s="11">
        <v>190.0</v>
      </c>
      <c r="S11" s="12" t="s">
        <v>772</v>
      </c>
      <c r="T11" s="11">
        <v>1.629954000427E12</v>
      </c>
      <c r="U11" s="13" t="s">
        <v>22</v>
      </c>
      <c r="V11" s="11">
        <v>163.0</v>
      </c>
      <c r="W11" s="12" t="s">
        <v>769</v>
      </c>
      <c r="X11" s="11">
        <v>1.629954381805E12</v>
      </c>
      <c r="Y11" s="13" t="s">
        <v>22</v>
      </c>
      <c r="Z11" s="11">
        <v>244.0</v>
      </c>
      <c r="AA11" s="12" t="s">
        <v>771</v>
      </c>
      <c r="AB11" s="11">
        <v>1.629957542672E12</v>
      </c>
      <c r="AC11" s="19" t="s">
        <v>22</v>
      </c>
      <c r="AD11" s="11">
        <v>216.0</v>
      </c>
      <c r="AE11" s="12" t="s">
        <v>773</v>
      </c>
      <c r="AF11" s="20">
        <v>1.629957974235E12</v>
      </c>
      <c r="AG11" s="13" t="s">
        <v>22</v>
      </c>
      <c r="AH11" s="11">
        <v>170.0</v>
      </c>
      <c r="AI11" s="12" t="s">
        <v>774</v>
      </c>
      <c r="AJ11" s="11">
        <v>1.629958521194E12</v>
      </c>
    </row>
    <row r="12">
      <c r="A12" s="13" t="s">
        <v>22</v>
      </c>
      <c r="B12" s="11">
        <v>210.0</v>
      </c>
      <c r="C12" s="12" t="s">
        <v>768</v>
      </c>
      <c r="D12" s="11">
        <v>1.62994782182E12</v>
      </c>
      <c r="E12" s="13" t="s">
        <v>22</v>
      </c>
      <c r="F12" s="11">
        <v>207.0</v>
      </c>
      <c r="G12" s="12" t="s">
        <v>766</v>
      </c>
      <c r="H12" s="11">
        <v>1.62994858187E12</v>
      </c>
      <c r="I12" s="13" t="s">
        <v>22</v>
      </c>
      <c r="J12" s="11">
        <v>189.0</v>
      </c>
      <c r="K12" s="12" t="s">
        <v>775</v>
      </c>
      <c r="L12" s="11">
        <v>1.629948926102E12</v>
      </c>
      <c r="M12" s="13" t="s">
        <v>22</v>
      </c>
      <c r="N12" s="11">
        <v>229.0</v>
      </c>
      <c r="O12" s="12" t="s">
        <v>770</v>
      </c>
      <c r="P12" s="11">
        <v>1.629953635811E12</v>
      </c>
      <c r="Q12" s="13" t="s">
        <v>22</v>
      </c>
      <c r="R12" s="11">
        <v>215.0</v>
      </c>
      <c r="S12" s="12" t="s">
        <v>772</v>
      </c>
      <c r="T12" s="11">
        <v>1.629954000518E12</v>
      </c>
      <c r="U12" s="13" t="s">
        <v>22</v>
      </c>
      <c r="V12" s="11">
        <v>229.0</v>
      </c>
      <c r="W12" s="12" t="s">
        <v>776</v>
      </c>
      <c r="X12" s="11">
        <v>1.629954382035E12</v>
      </c>
      <c r="Y12" s="13" t="s">
        <v>22</v>
      </c>
      <c r="Z12" s="11">
        <v>276.0</v>
      </c>
      <c r="AA12" s="12" t="s">
        <v>771</v>
      </c>
      <c r="AB12" s="11">
        <v>1.629957542955E12</v>
      </c>
      <c r="AC12" s="19" t="s">
        <v>22</v>
      </c>
      <c r="AD12" s="11">
        <v>285.0</v>
      </c>
      <c r="AE12" s="12" t="s">
        <v>773</v>
      </c>
      <c r="AF12" s="20">
        <v>1.629957974521E12</v>
      </c>
      <c r="AG12" s="13" t="s">
        <v>22</v>
      </c>
      <c r="AH12" s="11">
        <v>230.0</v>
      </c>
      <c r="AI12" s="12" t="s">
        <v>774</v>
      </c>
      <c r="AJ12" s="11">
        <v>1.62995852139E12</v>
      </c>
    </row>
    <row r="13">
      <c r="A13" s="13" t="s">
        <v>22</v>
      </c>
      <c r="B13" s="11">
        <v>212.0</v>
      </c>
      <c r="C13" s="12" t="s">
        <v>777</v>
      </c>
      <c r="D13" s="11">
        <v>1.629947822031E12</v>
      </c>
      <c r="E13" s="13" t="s">
        <v>22</v>
      </c>
      <c r="F13" s="11">
        <v>183.0</v>
      </c>
      <c r="G13" s="12" t="s">
        <v>778</v>
      </c>
      <c r="H13" s="11">
        <v>1.629948582054E12</v>
      </c>
      <c r="I13" s="13" t="s">
        <v>22</v>
      </c>
      <c r="J13" s="11">
        <v>166.0</v>
      </c>
      <c r="K13" s="12" t="s">
        <v>775</v>
      </c>
      <c r="L13" s="11">
        <v>1.62994892627E12</v>
      </c>
      <c r="M13" s="13" t="s">
        <v>22</v>
      </c>
      <c r="N13" s="11">
        <v>246.0</v>
      </c>
      <c r="O13" s="12" t="s">
        <v>779</v>
      </c>
      <c r="P13" s="11">
        <v>1.629953636068E12</v>
      </c>
      <c r="Q13" s="13" t="s">
        <v>22</v>
      </c>
      <c r="R13" s="11">
        <v>187.0</v>
      </c>
      <c r="S13" s="12" t="s">
        <v>772</v>
      </c>
      <c r="T13" s="11">
        <v>1.629954000705E12</v>
      </c>
      <c r="U13" s="13" t="s">
        <v>22</v>
      </c>
      <c r="V13" s="11">
        <v>167.0</v>
      </c>
      <c r="W13" s="12" t="s">
        <v>776</v>
      </c>
      <c r="X13" s="11">
        <v>1.629954382203E12</v>
      </c>
      <c r="Y13" s="13" t="s">
        <v>22</v>
      </c>
      <c r="Z13" s="11">
        <v>217.0</v>
      </c>
      <c r="AA13" s="12" t="s">
        <v>780</v>
      </c>
      <c r="AB13" s="11">
        <v>1.629957543172E12</v>
      </c>
      <c r="AC13" s="19" t="s">
        <v>781</v>
      </c>
      <c r="AD13" s="11">
        <v>218.0</v>
      </c>
      <c r="AE13" s="12" t="s">
        <v>773</v>
      </c>
      <c r="AF13" s="20">
        <v>1.629957974736E12</v>
      </c>
      <c r="AG13" s="13" t="s">
        <v>400</v>
      </c>
      <c r="AH13" s="11">
        <v>206.0</v>
      </c>
      <c r="AI13" s="12" t="s">
        <v>774</v>
      </c>
      <c r="AJ13" s="11">
        <v>1.62995852168E12</v>
      </c>
    </row>
    <row r="14">
      <c r="A14" s="13" t="s">
        <v>22</v>
      </c>
      <c r="B14" s="11">
        <v>190.0</v>
      </c>
      <c r="C14" s="12" t="s">
        <v>777</v>
      </c>
      <c r="D14" s="11">
        <v>1.62994782224E12</v>
      </c>
      <c r="E14" s="13" t="s">
        <v>22</v>
      </c>
      <c r="F14" s="11">
        <v>191.0</v>
      </c>
      <c r="G14" s="12" t="s">
        <v>778</v>
      </c>
      <c r="H14" s="11">
        <v>1.62994858225E12</v>
      </c>
      <c r="I14" s="13" t="s">
        <v>22</v>
      </c>
      <c r="J14" s="11">
        <v>177.0</v>
      </c>
      <c r="K14" s="12" t="s">
        <v>775</v>
      </c>
      <c r="L14" s="11">
        <v>1.629948926445E12</v>
      </c>
      <c r="M14" s="13" t="s">
        <v>22</v>
      </c>
      <c r="N14" s="11">
        <v>174.0</v>
      </c>
      <c r="O14" s="12" t="s">
        <v>779</v>
      </c>
      <c r="P14" s="11">
        <v>1.629953636226E12</v>
      </c>
      <c r="Q14" s="13" t="s">
        <v>22</v>
      </c>
      <c r="R14" s="11">
        <v>223.0</v>
      </c>
      <c r="S14" s="12" t="s">
        <v>772</v>
      </c>
      <c r="T14" s="11">
        <v>1.62995400092E12</v>
      </c>
      <c r="U14" s="13" t="s">
        <v>22</v>
      </c>
      <c r="V14" s="11">
        <v>184.0</v>
      </c>
      <c r="W14" s="12" t="s">
        <v>776</v>
      </c>
      <c r="X14" s="11">
        <v>1.629954382393E12</v>
      </c>
      <c r="Y14" s="13" t="s">
        <v>142</v>
      </c>
      <c r="Z14" s="11">
        <v>235.0</v>
      </c>
      <c r="AA14" s="12" t="s">
        <v>780</v>
      </c>
      <c r="AB14" s="11">
        <v>1.629957543409E12</v>
      </c>
      <c r="AC14" s="19" t="s">
        <v>48</v>
      </c>
      <c r="AD14" s="11">
        <v>272.0</v>
      </c>
      <c r="AE14" s="12" t="s">
        <v>782</v>
      </c>
      <c r="AF14" s="20">
        <v>1.629957975027E12</v>
      </c>
      <c r="AG14" s="13" t="s">
        <v>48</v>
      </c>
      <c r="AH14" s="11">
        <v>247.0</v>
      </c>
      <c r="AI14" s="12" t="s">
        <v>774</v>
      </c>
      <c r="AJ14" s="11">
        <v>1.629958521856E12</v>
      </c>
    </row>
    <row r="15">
      <c r="A15" s="13" t="s">
        <v>22</v>
      </c>
      <c r="B15" s="11">
        <v>151.0</v>
      </c>
      <c r="C15" s="12" t="s">
        <v>777</v>
      </c>
      <c r="D15" s="11">
        <v>1.629947822372E12</v>
      </c>
      <c r="E15" s="13" t="s">
        <v>22</v>
      </c>
      <c r="F15" s="11">
        <v>163.0</v>
      </c>
      <c r="G15" s="12" t="s">
        <v>778</v>
      </c>
      <c r="H15" s="11">
        <v>1.629948582425E12</v>
      </c>
      <c r="I15" s="13" t="s">
        <v>22</v>
      </c>
      <c r="J15" s="11">
        <v>172.0</v>
      </c>
      <c r="K15" s="12" t="s">
        <v>775</v>
      </c>
      <c r="L15" s="11">
        <v>1.629948926628E12</v>
      </c>
      <c r="M15" s="13" t="s">
        <v>22</v>
      </c>
      <c r="N15" s="11">
        <v>177.0</v>
      </c>
      <c r="O15" s="12" t="s">
        <v>779</v>
      </c>
      <c r="P15" s="11">
        <v>1.629953636459E12</v>
      </c>
      <c r="Q15" s="13" t="s">
        <v>22</v>
      </c>
      <c r="R15" s="11">
        <v>171.0</v>
      </c>
      <c r="S15" s="12" t="s">
        <v>783</v>
      </c>
      <c r="T15" s="11">
        <v>1.6299540011E12</v>
      </c>
      <c r="U15" s="13" t="s">
        <v>22</v>
      </c>
      <c r="V15" s="11">
        <v>167.0</v>
      </c>
      <c r="W15" s="12" t="s">
        <v>776</v>
      </c>
      <c r="X15" s="11">
        <v>1.629954382557E12</v>
      </c>
      <c r="Y15" s="13" t="s">
        <v>22</v>
      </c>
      <c r="Z15" s="11">
        <v>162.0</v>
      </c>
      <c r="AA15" s="12" t="s">
        <v>780</v>
      </c>
      <c r="AB15" s="11">
        <v>1.62995754357E12</v>
      </c>
      <c r="AC15" s="19" t="s">
        <v>781</v>
      </c>
      <c r="AD15" s="11">
        <v>417.0</v>
      </c>
      <c r="AE15" s="12" t="s">
        <v>782</v>
      </c>
      <c r="AF15" s="20">
        <v>1.629957975436E12</v>
      </c>
      <c r="AG15" s="13" t="s">
        <v>22</v>
      </c>
      <c r="AH15" s="11">
        <v>221.0</v>
      </c>
      <c r="AI15" s="12" t="s">
        <v>784</v>
      </c>
      <c r="AJ15" s="11">
        <v>1.629958522057E12</v>
      </c>
    </row>
    <row r="16">
      <c r="A16" s="13" t="s">
        <v>22</v>
      </c>
      <c r="B16" s="11">
        <v>120.0</v>
      </c>
      <c r="C16" s="12" t="s">
        <v>777</v>
      </c>
      <c r="D16" s="11">
        <v>1.629947822513E12</v>
      </c>
      <c r="E16" s="13" t="s">
        <v>22</v>
      </c>
      <c r="F16" s="11">
        <v>119.0</v>
      </c>
      <c r="G16" s="12" t="s">
        <v>778</v>
      </c>
      <c r="H16" s="11">
        <v>1.629948582538E12</v>
      </c>
      <c r="I16" s="13" t="s">
        <v>22</v>
      </c>
      <c r="J16" s="11">
        <v>126.0</v>
      </c>
      <c r="K16" s="12" t="s">
        <v>775</v>
      </c>
      <c r="L16" s="11">
        <v>1.629948926737E12</v>
      </c>
      <c r="M16" s="13" t="s">
        <v>22</v>
      </c>
      <c r="N16" s="11">
        <v>138.0</v>
      </c>
      <c r="O16" s="12" t="s">
        <v>779</v>
      </c>
      <c r="P16" s="11">
        <v>1.629953636612E12</v>
      </c>
      <c r="Q16" s="13" t="s">
        <v>22</v>
      </c>
      <c r="R16" s="11">
        <v>193.0</v>
      </c>
      <c r="S16" s="12" t="s">
        <v>783</v>
      </c>
      <c r="T16" s="11">
        <v>1.629954001294E12</v>
      </c>
      <c r="U16" s="13" t="s">
        <v>22</v>
      </c>
      <c r="V16" s="11">
        <v>161.0</v>
      </c>
      <c r="W16" s="12" t="s">
        <v>776</v>
      </c>
      <c r="X16" s="11">
        <v>1.629954382714E12</v>
      </c>
      <c r="Y16" s="13" t="s">
        <v>71</v>
      </c>
      <c r="Z16" s="11">
        <v>191.0</v>
      </c>
      <c r="AA16" s="12" t="s">
        <v>780</v>
      </c>
      <c r="AB16" s="11">
        <v>1.629957543764E12</v>
      </c>
      <c r="AC16" s="19" t="s">
        <v>52</v>
      </c>
      <c r="AD16" s="11">
        <v>135.0</v>
      </c>
      <c r="AE16" s="12" t="s">
        <v>782</v>
      </c>
      <c r="AF16" s="20">
        <v>1.629957975579E12</v>
      </c>
      <c r="AG16" s="13" t="s">
        <v>71</v>
      </c>
      <c r="AH16" s="11">
        <v>229.0</v>
      </c>
      <c r="AI16" s="12" t="s">
        <v>784</v>
      </c>
      <c r="AJ16" s="11">
        <v>1.629958522292E12</v>
      </c>
    </row>
    <row r="17">
      <c r="A17" s="13" t="s">
        <v>22</v>
      </c>
      <c r="B17" s="11">
        <v>127.0</v>
      </c>
      <c r="C17" s="12" t="s">
        <v>777</v>
      </c>
      <c r="D17" s="11">
        <v>1.629947822611E12</v>
      </c>
      <c r="E17" s="13" t="s">
        <v>22</v>
      </c>
      <c r="F17" s="11">
        <v>237.0</v>
      </c>
      <c r="G17" s="12" t="s">
        <v>778</v>
      </c>
      <c r="H17" s="11">
        <v>1.629948582771E12</v>
      </c>
      <c r="I17" s="13" t="s">
        <v>22</v>
      </c>
      <c r="J17" s="11">
        <v>116.0</v>
      </c>
      <c r="K17" s="12" t="s">
        <v>775</v>
      </c>
      <c r="L17" s="11">
        <v>1.629948926857E12</v>
      </c>
      <c r="M17" s="13" t="s">
        <v>22</v>
      </c>
      <c r="N17" s="11">
        <v>556.0</v>
      </c>
      <c r="O17" s="12" t="s">
        <v>785</v>
      </c>
      <c r="P17" s="11">
        <v>1.629953637094E12</v>
      </c>
      <c r="Q17" s="13" t="s">
        <v>22</v>
      </c>
      <c r="R17" s="11">
        <v>1118.0</v>
      </c>
      <c r="S17" s="12" t="s">
        <v>786</v>
      </c>
      <c r="T17" s="11">
        <v>1.629954002399E12</v>
      </c>
      <c r="U17" s="13" t="s">
        <v>22</v>
      </c>
      <c r="V17" s="11">
        <v>515.0</v>
      </c>
      <c r="W17" s="12" t="s">
        <v>787</v>
      </c>
      <c r="X17" s="11">
        <v>1.629954383224E12</v>
      </c>
      <c r="Y17" s="13" t="s">
        <v>53</v>
      </c>
      <c r="Z17" s="11">
        <v>568.0</v>
      </c>
      <c r="AA17" s="12" t="s">
        <v>788</v>
      </c>
      <c r="AB17" s="11">
        <v>1.629957544327E12</v>
      </c>
      <c r="AC17" s="19" t="s">
        <v>53</v>
      </c>
      <c r="AD17" s="11">
        <v>438.0</v>
      </c>
      <c r="AE17" s="12" t="s">
        <v>789</v>
      </c>
      <c r="AF17" s="20">
        <v>1.629957976007E12</v>
      </c>
      <c r="AG17" s="13" t="s">
        <v>400</v>
      </c>
      <c r="AH17" s="11">
        <v>1055.0</v>
      </c>
      <c r="AI17" s="12" t="s">
        <v>790</v>
      </c>
      <c r="AJ17" s="11">
        <v>1.629958523346E12</v>
      </c>
    </row>
    <row r="18">
      <c r="A18" s="13" t="s">
        <v>22</v>
      </c>
      <c r="B18" s="11">
        <v>130.0</v>
      </c>
      <c r="C18" s="12" t="s">
        <v>777</v>
      </c>
      <c r="D18" s="11">
        <v>1.629947822732E12</v>
      </c>
      <c r="E18" s="13" t="s">
        <v>22</v>
      </c>
      <c r="F18" s="11">
        <v>125.0</v>
      </c>
      <c r="G18" s="12" t="s">
        <v>778</v>
      </c>
      <c r="H18" s="11">
        <v>1.6299485829E12</v>
      </c>
      <c r="I18" s="13" t="s">
        <v>22</v>
      </c>
      <c r="J18" s="11">
        <v>187.0</v>
      </c>
      <c r="K18" s="12" t="s">
        <v>791</v>
      </c>
      <c r="L18" s="11">
        <v>1.629948927044E12</v>
      </c>
      <c r="M18" s="13" t="s">
        <v>22</v>
      </c>
      <c r="N18" s="11">
        <v>73.0</v>
      </c>
      <c r="O18" s="12" t="s">
        <v>785</v>
      </c>
      <c r="P18" s="11">
        <v>1.629953637179E12</v>
      </c>
      <c r="Q18" s="13" t="s">
        <v>22</v>
      </c>
      <c r="R18" s="11">
        <v>124.0</v>
      </c>
      <c r="S18" s="12" t="s">
        <v>786</v>
      </c>
      <c r="T18" s="11">
        <v>1.629954002522E12</v>
      </c>
      <c r="U18" s="13" t="s">
        <v>22</v>
      </c>
      <c r="V18" s="11">
        <v>164.0</v>
      </c>
      <c r="W18" s="12" t="s">
        <v>787</v>
      </c>
      <c r="X18" s="11">
        <v>1.629954383398E12</v>
      </c>
      <c r="Y18" s="13" t="s">
        <v>71</v>
      </c>
      <c r="Z18" s="11">
        <v>514.0</v>
      </c>
      <c r="AA18" s="12" t="s">
        <v>788</v>
      </c>
      <c r="AB18" s="11">
        <v>1.629957544848E12</v>
      </c>
      <c r="AC18" s="19" t="s">
        <v>22</v>
      </c>
      <c r="AD18" s="11">
        <v>38.0</v>
      </c>
      <c r="AE18" s="12" t="s">
        <v>789</v>
      </c>
      <c r="AF18" s="20">
        <v>1.629957976048E12</v>
      </c>
      <c r="AG18" s="13" t="s">
        <v>421</v>
      </c>
      <c r="AH18" s="11">
        <v>105.0</v>
      </c>
      <c r="AI18" s="12" t="s">
        <v>790</v>
      </c>
      <c r="AJ18" s="11">
        <v>1.629958523452E12</v>
      </c>
    </row>
    <row r="19">
      <c r="A19" s="13" t="s">
        <v>22</v>
      </c>
      <c r="B19" s="11">
        <v>181.0</v>
      </c>
      <c r="C19" s="12" t="s">
        <v>777</v>
      </c>
      <c r="D19" s="11">
        <v>1.629947822922E12</v>
      </c>
      <c r="E19" s="13" t="s">
        <v>22</v>
      </c>
      <c r="F19" s="11">
        <v>204.0</v>
      </c>
      <c r="G19" s="12" t="s">
        <v>792</v>
      </c>
      <c r="H19" s="11">
        <v>1.629948583107E12</v>
      </c>
      <c r="I19" s="13" t="s">
        <v>22</v>
      </c>
      <c r="J19" s="11">
        <v>285.0</v>
      </c>
      <c r="K19" s="12" t="s">
        <v>791</v>
      </c>
      <c r="L19" s="11">
        <v>1.629948927329E12</v>
      </c>
      <c r="M19" s="13" t="s">
        <v>22</v>
      </c>
      <c r="N19" s="11">
        <v>209.0</v>
      </c>
      <c r="O19" s="12" t="s">
        <v>785</v>
      </c>
      <c r="P19" s="11">
        <v>1.629953637391E12</v>
      </c>
      <c r="Q19" s="13" t="s">
        <v>22</v>
      </c>
      <c r="R19" s="11">
        <v>208.0</v>
      </c>
      <c r="S19" s="12" t="s">
        <v>786</v>
      </c>
      <c r="T19" s="11">
        <v>1.629954002737E12</v>
      </c>
      <c r="U19" s="13" t="s">
        <v>22</v>
      </c>
      <c r="V19" s="11">
        <v>179.0</v>
      </c>
      <c r="W19" s="12" t="s">
        <v>787</v>
      </c>
      <c r="X19" s="11">
        <v>1.629954383583E12</v>
      </c>
      <c r="Y19" s="13" t="s">
        <v>400</v>
      </c>
      <c r="Z19" s="11">
        <v>177.0</v>
      </c>
      <c r="AA19" s="12" t="s">
        <v>793</v>
      </c>
      <c r="AB19" s="11">
        <v>1.629957545012E12</v>
      </c>
      <c r="AC19" s="19" t="s">
        <v>22</v>
      </c>
      <c r="AD19" s="11">
        <v>230.0</v>
      </c>
      <c r="AE19" s="12" t="s">
        <v>789</v>
      </c>
      <c r="AF19" s="20">
        <v>1.629957976277E12</v>
      </c>
      <c r="AG19" s="13" t="s">
        <v>71</v>
      </c>
      <c r="AH19" s="11">
        <v>180.0</v>
      </c>
      <c r="AI19" s="12" t="s">
        <v>790</v>
      </c>
      <c r="AJ19" s="11">
        <v>1.629958523634E12</v>
      </c>
    </row>
    <row r="20">
      <c r="A20" s="13" t="s">
        <v>22</v>
      </c>
      <c r="B20" s="11">
        <v>183.0</v>
      </c>
      <c r="C20" s="12" t="s">
        <v>794</v>
      </c>
      <c r="D20" s="11">
        <v>1.629947823102E12</v>
      </c>
      <c r="E20" s="13" t="s">
        <v>22</v>
      </c>
      <c r="F20" s="11">
        <v>338.0</v>
      </c>
      <c r="G20" s="12" t="s">
        <v>792</v>
      </c>
      <c r="H20" s="11">
        <v>1.629948583442E12</v>
      </c>
      <c r="I20" s="13" t="s">
        <v>22</v>
      </c>
      <c r="J20" s="11">
        <v>264.0</v>
      </c>
      <c r="K20" s="12" t="s">
        <v>791</v>
      </c>
      <c r="L20" s="11">
        <v>1.629948927592E12</v>
      </c>
      <c r="M20" s="13" t="s">
        <v>22</v>
      </c>
      <c r="N20" s="11">
        <v>228.0</v>
      </c>
      <c r="O20" s="12" t="s">
        <v>785</v>
      </c>
      <c r="P20" s="11">
        <v>1.629953637608E12</v>
      </c>
      <c r="Q20" s="13" t="s">
        <v>22</v>
      </c>
      <c r="R20" s="11">
        <v>240.0</v>
      </c>
      <c r="S20" s="12" t="s">
        <v>786</v>
      </c>
      <c r="T20" s="11">
        <v>1.629954002968E12</v>
      </c>
      <c r="U20" s="13" t="s">
        <v>22</v>
      </c>
      <c r="V20" s="11">
        <v>238.0</v>
      </c>
      <c r="W20" s="12" t="s">
        <v>787</v>
      </c>
      <c r="X20" s="11">
        <v>1.629954383816E12</v>
      </c>
      <c r="Y20" s="13" t="s">
        <v>421</v>
      </c>
      <c r="Z20" s="11">
        <v>194.0</v>
      </c>
      <c r="AA20" s="12" t="s">
        <v>793</v>
      </c>
      <c r="AB20" s="11">
        <v>1.629957545209E12</v>
      </c>
      <c r="AC20" s="19" t="s">
        <v>22</v>
      </c>
      <c r="AD20" s="11">
        <v>202.0</v>
      </c>
      <c r="AE20" s="12" t="s">
        <v>789</v>
      </c>
      <c r="AF20" s="20">
        <v>1.629957976475E12</v>
      </c>
      <c r="AG20" s="13" t="s">
        <v>73</v>
      </c>
      <c r="AH20" s="11">
        <v>192.0</v>
      </c>
      <c r="AI20" s="12" t="s">
        <v>790</v>
      </c>
      <c r="AJ20" s="11">
        <v>1.629958523821E12</v>
      </c>
    </row>
    <row r="21">
      <c r="A21" s="13" t="s">
        <v>24</v>
      </c>
      <c r="B21" s="11">
        <v>965.0</v>
      </c>
      <c r="C21" s="12" t="s">
        <v>795</v>
      </c>
      <c r="D21" s="11">
        <v>1.629947859753E12</v>
      </c>
      <c r="Q21" s="13" t="s">
        <v>48</v>
      </c>
      <c r="R21" s="11">
        <v>141.0</v>
      </c>
      <c r="S21" s="12" t="s">
        <v>796</v>
      </c>
      <c r="T21" s="11">
        <v>1.629954003123E12</v>
      </c>
      <c r="Y21" s="13" t="s">
        <v>400</v>
      </c>
      <c r="Z21" s="11">
        <v>263.0</v>
      </c>
      <c r="AA21" s="12" t="s">
        <v>793</v>
      </c>
      <c r="AB21" s="11">
        <v>1.629957545486E12</v>
      </c>
      <c r="AC21" s="19" t="s">
        <v>22</v>
      </c>
      <c r="AD21" s="11">
        <v>215.0</v>
      </c>
      <c r="AE21" s="12" t="s">
        <v>789</v>
      </c>
      <c r="AF21" s="20">
        <v>1.62995797669E12</v>
      </c>
      <c r="AG21" s="13" t="s">
        <v>22</v>
      </c>
      <c r="AH21" s="11">
        <v>86.0</v>
      </c>
      <c r="AI21" s="12" t="s">
        <v>790</v>
      </c>
      <c r="AJ21" s="11">
        <v>1.629958523906E12</v>
      </c>
    </row>
    <row r="22">
      <c r="A22" s="13" t="s">
        <v>22</v>
      </c>
      <c r="B22" s="11">
        <v>53.0</v>
      </c>
      <c r="C22" s="12" t="s">
        <v>795</v>
      </c>
      <c r="D22" s="11">
        <v>1.629947859831E12</v>
      </c>
      <c r="Q22" s="13" t="s">
        <v>24</v>
      </c>
      <c r="R22" s="11">
        <v>1113.0</v>
      </c>
      <c r="S22" s="12" t="s">
        <v>797</v>
      </c>
      <c r="T22" s="11">
        <v>1.62995400547E12</v>
      </c>
      <c r="Y22" s="13" t="s">
        <v>71</v>
      </c>
      <c r="Z22" s="11">
        <v>162.0</v>
      </c>
      <c r="AA22" s="12" t="s">
        <v>793</v>
      </c>
      <c r="AB22" s="11">
        <v>1.629957545637E12</v>
      </c>
      <c r="AC22" s="19" t="s">
        <v>22</v>
      </c>
      <c r="AD22" s="11">
        <v>409.0</v>
      </c>
      <c r="AE22" s="12" t="s">
        <v>798</v>
      </c>
      <c r="AF22" s="20">
        <v>1.6299579771E12</v>
      </c>
      <c r="AG22" s="13" t="s">
        <v>24</v>
      </c>
      <c r="AH22" s="11">
        <v>1060.0</v>
      </c>
      <c r="AI22" s="12" t="s">
        <v>799</v>
      </c>
      <c r="AJ22" s="11">
        <v>1.629958527384E12</v>
      </c>
    </row>
    <row r="23">
      <c r="A23" s="13" t="s">
        <v>24</v>
      </c>
      <c r="B23" s="11">
        <v>125.0</v>
      </c>
      <c r="C23" s="12" t="s">
        <v>795</v>
      </c>
      <c r="D23" s="11">
        <v>1.629947859929E12</v>
      </c>
      <c r="Q23" s="13" t="s">
        <v>22</v>
      </c>
      <c r="R23" s="11">
        <v>38.0</v>
      </c>
      <c r="S23" s="12" t="s">
        <v>797</v>
      </c>
      <c r="T23" s="11">
        <v>1.629954005526E12</v>
      </c>
      <c r="Y23" s="13" t="s">
        <v>22</v>
      </c>
      <c r="Z23" s="11">
        <v>124.0</v>
      </c>
      <c r="AA23" s="12" t="s">
        <v>793</v>
      </c>
      <c r="AB23" s="11">
        <v>1.629957545762E12</v>
      </c>
      <c r="AC23" s="19" t="s">
        <v>22</v>
      </c>
      <c r="AD23" s="11">
        <v>139.0</v>
      </c>
      <c r="AE23" s="12" t="s">
        <v>798</v>
      </c>
      <c r="AF23" s="20">
        <v>1.629957977292E12</v>
      </c>
      <c r="AG23" s="13" t="s">
        <v>22</v>
      </c>
      <c r="AH23" s="11">
        <v>40.0</v>
      </c>
      <c r="AI23" s="12" t="s">
        <v>799</v>
      </c>
      <c r="AJ23" s="11">
        <v>1.629958527443E12</v>
      </c>
    </row>
    <row r="24">
      <c r="A24" s="13" t="s">
        <v>22</v>
      </c>
      <c r="B24" s="11">
        <v>48.0</v>
      </c>
      <c r="C24" s="12" t="s">
        <v>795</v>
      </c>
      <c r="D24" s="11">
        <v>1.629947859973E12</v>
      </c>
      <c r="Q24" s="13" t="s">
        <v>24</v>
      </c>
      <c r="R24" s="11">
        <v>138.0</v>
      </c>
      <c r="S24" s="12" t="s">
        <v>797</v>
      </c>
      <c r="T24" s="11">
        <v>1.629954005643E12</v>
      </c>
      <c r="Y24" s="13" t="s">
        <v>142</v>
      </c>
      <c r="Z24" s="11">
        <v>138.0</v>
      </c>
      <c r="AA24" s="12" t="s">
        <v>793</v>
      </c>
      <c r="AB24" s="11">
        <v>1.629957545902E12</v>
      </c>
      <c r="AC24" s="19" t="s">
        <v>22</v>
      </c>
      <c r="AD24" s="11">
        <v>220.0</v>
      </c>
      <c r="AE24" s="12" t="s">
        <v>798</v>
      </c>
      <c r="AF24" s="20">
        <v>1.629957977462E12</v>
      </c>
      <c r="AG24" s="13" t="s">
        <v>24</v>
      </c>
      <c r="AH24" s="11">
        <v>142.0</v>
      </c>
      <c r="AI24" s="12" t="s">
        <v>799</v>
      </c>
      <c r="AJ24" s="11">
        <v>1.629958527561E12</v>
      </c>
    </row>
    <row r="25">
      <c r="A25" s="13" t="s">
        <v>22</v>
      </c>
      <c r="B25" s="11">
        <v>100.0</v>
      </c>
      <c r="C25" s="12" t="s">
        <v>800</v>
      </c>
      <c r="D25" s="11">
        <v>1.62994786007E12</v>
      </c>
      <c r="Q25" s="13" t="s">
        <v>22</v>
      </c>
      <c r="R25" s="11">
        <v>49.0</v>
      </c>
      <c r="S25" s="12" t="s">
        <v>797</v>
      </c>
      <c r="T25" s="11">
        <v>1.6299540057E12</v>
      </c>
      <c r="Y25" s="13" t="s">
        <v>53</v>
      </c>
      <c r="Z25" s="11">
        <v>179.0</v>
      </c>
      <c r="AA25" s="12" t="s">
        <v>801</v>
      </c>
      <c r="AB25" s="11">
        <v>1.629957546089E12</v>
      </c>
      <c r="AC25" s="23" t="s">
        <v>22</v>
      </c>
      <c r="AD25" s="24">
        <v>243.0</v>
      </c>
      <c r="AE25" s="25" t="s">
        <v>798</v>
      </c>
      <c r="AF25" s="26">
        <v>1.629957977698E12</v>
      </c>
      <c r="AG25" s="13" t="s">
        <v>22</v>
      </c>
      <c r="AH25" s="11">
        <v>56.0</v>
      </c>
      <c r="AI25" s="12" t="s">
        <v>799</v>
      </c>
      <c r="AJ25" s="11">
        <v>1.629958527623E12</v>
      </c>
    </row>
    <row r="26">
      <c r="A26" s="13" t="s">
        <v>22</v>
      </c>
      <c r="B26" s="11">
        <v>104.0</v>
      </c>
      <c r="C26" s="12" t="s">
        <v>800</v>
      </c>
      <c r="D26" s="11">
        <v>1.629947860167E12</v>
      </c>
      <c r="Q26" s="13" t="s">
        <v>22</v>
      </c>
      <c r="R26" s="11">
        <v>93.0</v>
      </c>
      <c r="S26" s="12" t="s">
        <v>797</v>
      </c>
      <c r="T26" s="11">
        <v>1.629954005782E12</v>
      </c>
      <c r="Y26" s="13" t="s">
        <v>48</v>
      </c>
      <c r="Z26" s="11">
        <v>271.0</v>
      </c>
      <c r="AA26" s="12" t="s">
        <v>801</v>
      </c>
      <c r="AB26" s="11">
        <v>1.629957546348E12</v>
      </c>
      <c r="AC26" s="1">
        <v>22.0</v>
      </c>
      <c r="AG26" s="13" t="s">
        <v>22</v>
      </c>
      <c r="AH26" s="11">
        <v>81.0</v>
      </c>
      <c r="AI26" s="12" t="s">
        <v>799</v>
      </c>
      <c r="AJ26" s="11">
        <v>1.6299585277E12</v>
      </c>
    </row>
    <row r="27">
      <c r="A27" s="13" t="s">
        <v>22</v>
      </c>
      <c r="B27" s="11">
        <v>149.0</v>
      </c>
      <c r="C27" s="12" t="s">
        <v>800</v>
      </c>
      <c r="D27" s="11">
        <v>1.629947860322E12</v>
      </c>
      <c r="Q27" s="13" t="s">
        <v>22</v>
      </c>
      <c r="R27" s="11">
        <v>149.0</v>
      </c>
      <c r="S27" s="12" t="s">
        <v>797</v>
      </c>
      <c r="T27" s="11">
        <v>1.629954005933E12</v>
      </c>
      <c r="Y27" s="13" t="s">
        <v>22</v>
      </c>
      <c r="Z27" s="11">
        <v>38.0</v>
      </c>
      <c r="AA27" s="12" t="s">
        <v>801</v>
      </c>
      <c r="AB27" s="11">
        <v>1.629957546393E12</v>
      </c>
      <c r="AG27" s="13" t="s">
        <v>22</v>
      </c>
      <c r="AH27" s="11">
        <v>159.0</v>
      </c>
      <c r="AI27" s="12" t="s">
        <v>799</v>
      </c>
      <c r="AJ27" s="11">
        <v>1.629958527854E12</v>
      </c>
    </row>
    <row r="28">
      <c r="A28" s="13" t="s">
        <v>22</v>
      </c>
      <c r="B28" s="11">
        <v>150.0</v>
      </c>
      <c r="C28" s="12" t="s">
        <v>800</v>
      </c>
      <c r="D28" s="11">
        <v>1.629947860475E12</v>
      </c>
      <c r="Q28" s="13" t="s">
        <v>48</v>
      </c>
      <c r="R28" s="11">
        <v>114.0</v>
      </c>
      <c r="S28" s="12" t="s">
        <v>802</v>
      </c>
      <c r="T28" s="11">
        <v>1.629954006059E12</v>
      </c>
      <c r="Y28" s="13" t="s">
        <v>22</v>
      </c>
      <c r="Z28" s="11">
        <v>146.0</v>
      </c>
      <c r="AA28" s="12" t="s">
        <v>801</v>
      </c>
      <c r="AB28" s="11">
        <v>1.629957546547E12</v>
      </c>
      <c r="AG28" s="13" t="s">
        <v>22</v>
      </c>
      <c r="AH28" s="11">
        <v>418.0</v>
      </c>
      <c r="AI28" s="12" t="s">
        <v>803</v>
      </c>
      <c r="AJ28" s="11">
        <v>1.629958528267E12</v>
      </c>
    </row>
    <row r="29">
      <c r="A29" s="13" t="s">
        <v>22</v>
      </c>
      <c r="B29" s="11">
        <v>165.0</v>
      </c>
      <c r="C29" s="12" t="s">
        <v>800</v>
      </c>
      <c r="D29" s="11">
        <v>1.629947860643E12</v>
      </c>
      <c r="Q29" s="13" t="s">
        <v>71</v>
      </c>
      <c r="R29" s="11">
        <v>228.0</v>
      </c>
      <c r="S29" s="12" t="s">
        <v>802</v>
      </c>
      <c r="T29" s="11">
        <v>1.62995400628E12</v>
      </c>
      <c r="Y29" s="13" t="s">
        <v>22</v>
      </c>
      <c r="Z29" s="11">
        <v>286.0</v>
      </c>
      <c r="AA29" s="12" t="s">
        <v>801</v>
      </c>
      <c r="AB29" s="11">
        <v>1.629957546817E12</v>
      </c>
      <c r="AG29" s="13" t="s">
        <v>22</v>
      </c>
      <c r="AH29" s="11">
        <v>147.0</v>
      </c>
      <c r="AI29" s="12" t="s">
        <v>803</v>
      </c>
      <c r="AJ29" s="11">
        <v>1.629958528434E12</v>
      </c>
    </row>
    <row r="30">
      <c r="A30" s="13" t="s">
        <v>22</v>
      </c>
      <c r="B30" s="11">
        <v>219.0</v>
      </c>
      <c r="C30" s="12" t="s">
        <v>800</v>
      </c>
      <c r="D30" s="11">
        <v>1.629947860852E12</v>
      </c>
      <c r="Q30" s="13" t="s">
        <v>24</v>
      </c>
      <c r="R30" s="11">
        <v>165.0</v>
      </c>
      <c r="S30" s="12" t="s">
        <v>802</v>
      </c>
      <c r="T30" s="11">
        <v>1.629954006455E12</v>
      </c>
      <c r="Y30" s="13" t="s">
        <v>22</v>
      </c>
      <c r="Z30" s="11">
        <v>565.0</v>
      </c>
      <c r="AA30" s="12" t="s">
        <v>804</v>
      </c>
      <c r="AB30" s="11">
        <v>1.629957547386E12</v>
      </c>
      <c r="AG30" s="13" t="s">
        <v>22</v>
      </c>
      <c r="AH30" s="11">
        <v>185.0</v>
      </c>
      <c r="AI30" s="12" t="s">
        <v>803</v>
      </c>
      <c r="AJ30" s="11">
        <v>1.629958528619E12</v>
      </c>
    </row>
    <row r="31">
      <c r="A31" s="13" t="s">
        <v>22</v>
      </c>
      <c r="B31" s="11">
        <v>183.0</v>
      </c>
      <c r="C31" s="12" t="s">
        <v>805</v>
      </c>
      <c r="D31" s="11">
        <v>1.629947861045E12</v>
      </c>
      <c r="Q31" s="13" t="s">
        <v>22</v>
      </c>
      <c r="R31" s="11">
        <v>38.0</v>
      </c>
      <c r="S31" s="12" t="s">
        <v>802</v>
      </c>
      <c r="T31" s="11">
        <v>1.629954006481E12</v>
      </c>
      <c r="Y31" s="13" t="s">
        <v>806</v>
      </c>
      <c r="Z31" s="11">
        <v>204.0</v>
      </c>
      <c r="AA31" s="12" t="s">
        <v>804</v>
      </c>
      <c r="AB31" s="11">
        <v>1.629957547591E12</v>
      </c>
      <c r="AG31" s="13" t="s">
        <v>22</v>
      </c>
      <c r="AH31" s="11">
        <v>372.0</v>
      </c>
      <c r="AI31" s="12" t="s">
        <v>803</v>
      </c>
      <c r="AJ31" s="11">
        <v>1.629958528972E12</v>
      </c>
    </row>
    <row r="32">
      <c r="A32" s="13" t="s">
        <v>22</v>
      </c>
      <c r="B32" s="11">
        <v>191.0</v>
      </c>
      <c r="C32" s="12" t="s">
        <v>805</v>
      </c>
      <c r="D32" s="11">
        <v>1.629947861227E12</v>
      </c>
      <c r="Q32" s="13" t="s">
        <v>22</v>
      </c>
      <c r="R32" s="11">
        <v>109.0</v>
      </c>
      <c r="S32" s="12" t="s">
        <v>802</v>
      </c>
      <c r="T32" s="11">
        <v>1.629954006612E12</v>
      </c>
      <c r="Y32" s="13" t="s">
        <v>71</v>
      </c>
      <c r="Z32" s="11">
        <v>297.0</v>
      </c>
      <c r="AA32" s="12" t="s">
        <v>804</v>
      </c>
      <c r="AB32" s="11">
        <v>1.629957547887E12</v>
      </c>
      <c r="AG32" s="13" t="s">
        <v>22</v>
      </c>
      <c r="AH32" s="11">
        <v>235.0</v>
      </c>
      <c r="AI32" s="12" t="s">
        <v>807</v>
      </c>
      <c r="AJ32" s="11">
        <v>1.629958529208E12</v>
      </c>
    </row>
    <row r="33">
      <c r="A33" s="13" t="s">
        <v>22</v>
      </c>
      <c r="B33" s="11">
        <v>159.0</v>
      </c>
      <c r="C33" s="12" t="s">
        <v>805</v>
      </c>
      <c r="D33" s="11">
        <v>1.629947861393E12</v>
      </c>
      <c r="Q33" s="13" t="s">
        <v>22</v>
      </c>
      <c r="R33" s="11">
        <v>155.0</v>
      </c>
      <c r="S33" s="12" t="s">
        <v>802</v>
      </c>
      <c r="T33" s="11">
        <v>1.629954006752E12</v>
      </c>
      <c r="Y33" s="13" t="s">
        <v>73</v>
      </c>
      <c r="Z33" s="11">
        <v>269.0</v>
      </c>
      <c r="AA33" s="12" t="s">
        <v>808</v>
      </c>
      <c r="AB33" s="11">
        <v>1.62995754816E12</v>
      </c>
      <c r="AG33" s="13" t="s">
        <v>22</v>
      </c>
      <c r="AH33" s="11">
        <v>401.0</v>
      </c>
      <c r="AI33" s="12" t="s">
        <v>807</v>
      </c>
      <c r="AJ33" s="11">
        <v>1.629958529609E12</v>
      </c>
    </row>
    <row r="34">
      <c r="A34" s="13" t="s">
        <v>22</v>
      </c>
      <c r="B34" s="11">
        <v>140.0</v>
      </c>
      <c r="C34" s="12" t="s">
        <v>805</v>
      </c>
      <c r="D34" s="11">
        <v>1.629947861536E12</v>
      </c>
      <c r="Q34" s="13" t="s">
        <v>22</v>
      </c>
      <c r="R34" s="11">
        <v>398.0</v>
      </c>
      <c r="S34" s="12" t="s">
        <v>809</v>
      </c>
      <c r="T34" s="11">
        <v>1.629954007135E12</v>
      </c>
      <c r="Y34" s="13" t="s">
        <v>22</v>
      </c>
      <c r="Z34" s="11">
        <v>232.0</v>
      </c>
      <c r="AA34" s="12" t="s">
        <v>808</v>
      </c>
      <c r="AB34" s="11">
        <v>1.62995754839E12</v>
      </c>
      <c r="AG34" s="13" t="s">
        <v>22</v>
      </c>
      <c r="AH34" s="11">
        <v>192.0</v>
      </c>
      <c r="AI34" s="12" t="s">
        <v>807</v>
      </c>
      <c r="AJ34" s="11">
        <v>1.629958529806E12</v>
      </c>
    </row>
    <row r="35">
      <c r="A35" s="13" t="s">
        <v>22</v>
      </c>
      <c r="B35" s="11">
        <v>117.0</v>
      </c>
      <c r="C35" s="12" t="s">
        <v>805</v>
      </c>
      <c r="D35" s="11">
        <v>1.629947861641E12</v>
      </c>
      <c r="Q35" s="13" t="s">
        <v>22</v>
      </c>
      <c r="R35" s="11">
        <v>202.0</v>
      </c>
      <c r="S35" s="12" t="s">
        <v>809</v>
      </c>
      <c r="T35" s="11">
        <v>1.62995400734E12</v>
      </c>
      <c r="Y35" s="13" t="s">
        <v>73</v>
      </c>
      <c r="Z35" s="11">
        <v>267.0</v>
      </c>
      <c r="AA35" s="12" t="s">
        <v>808</v>
      </c>
      <c r="AB35" s="11">
        <v>1.629957548662E12</v>
      </c>
      <c r="AG35" s="13" t="s">
        <v>22</v>
      </c>
      <c r="AH35" s="11">
        <v>190.0</v>
      </c>
      <c r="AI35" s="12" t="s">
        <v>807</v>
      </c>
      <c r="AJ35" s="11">
        <v>1.629958529997E12</v>
      </c>
    </row>
    <row r="36">
      <c r="A36" s="13" t="s">
        <v>22</v>
      </c>
      <c r="B36" s="11">
        <v>129.0</v>
      </c>
      <c r="C36" s="12" t="s">
        <v>805</v>
      </c>
      <c r="D36" s="11">
        <v>1.629947861778E12</v>
      </c>
      <c r="Q36" s="13" t="s">
        <v>22</v>
      </c>
      <c r="R36" s="11">
        <v>217.0</v>
      </c>
      <c r="S36" s="12" t="s">
        <v>809</v>
      </c>
      <c r="T36" s="11">
        <v>1.629954007554E12</v>
      </c>
      <c r="Y36" s="13" t="s">
        <v>71</v>
      </c>
      <c r="Z36" s="11">
        <v>143.0</v>
      </c>
      <c r="AA36" s="12" t="s">
        <v>808</v>
      </c>
      <c r="AB36" s="11">
        <v>1.629957548807E12</v>
      </c>
      <c r="AG36" s="13" t="s">
        <v>22</v>
      </c>
      <c r="AH36" s="11">
        <v>594.0</v>
      </c>
      <c r="AI36" s="12" t="s">
        <v>810</v>
      </c>
      <c r="AJ36" s="11">
        <v>1.629958530594E12</v>
      </c>
    </row>
    <row r="37">
      <c r="A37" s="13" t="s">
        <v>22</v>
      </c>
      <c r="B37" s="11">
        <v>203.0</v>
      </c>
      <c r="C37" s="12" t="s">
        <v>805</v>
      </c>
      <c r="D37" s="11">
        <v>1.629947861981E12</v>
      </c>
      <c r="Q37" s="13" t="s">
        <v>22</v>
      </c>
      <c r="R37" s="11">
        <v>161.0</v>
      </c>
      <c r="S37" s="12" t="s">
        <v>809</v>
      </c>
      <c r="T37" s="11">
        <v>1.629954007723E12</v>
      </c>
      <c r="Y37" s="13" t="s">
        <v>806</v>
      </c>
      <c r="Z37" s="11">
        <v>131.0</v>
      </c>
      <c r="AA37" s="12" t="s">
        <v>808</v>
      </c>
      <c r="AB37" s="11">
        <v>1.629957548925E12</v>
      </c>
      <c r="AG37" s="13" t="s">
        <v>22</v>
      </c>
      <c r="AH37" s="11">
        <v>186.0</v>
      </c>
      <c r="AI37" s="12" t="s">
        <v>810</v>
      </c>
      <c r="AJ37" s="11">
        <v>1.629958530776E12</v>
      </c>
    </row>
    <row r="38">
      <c r="A38" s="13" t="s">
        <v>22</v>
      </c>
      <c r="B38" s="11">
        <v>194.0</v>
      </c>
      <c r="C38" s="12" t="s">
        <v>811</v>
      </c>
      <c r="D38" s="11">
        <v>1.629947862185E12</v>
      </c>
      <c r="Q38" s="13" t="s">
        <v>22</v>
      </c>
      <c r="R38" s="11">
        <v>114.0</v>
      </c>
      <c r="S38" s="12" t="s">
        <v>809</v>
      </c>
      <c r="T38" s="11">
        <v>1.629954007835E12</v>
      </c>
      <c r="Y38" s="13" t="s">
        <v>400</v>
      </c>
      <c r="Z38" s="11">
        <v>166.0</v>
      </c>
      <c r="AA38" s="12" t="s">
        <v>812</v>
      </c>
      <c r="AB38" s="11">
        <v>1.629957549097E12</v>
      </c>
      <c r="AG38" s="13" t="s">
        <v>22</v>
      </c>
      <c r="AH38" s="11">
        <v>240.0</v>
      </c>
      <c r="AI38" s="12" t="s">
        <v>813</v>
      </c>
      <c r="AJ38" s="11">
        <v>1.629958531027E12</v>
      </c>
    </row>
    <row r="39">
      <c r="Q39" s="13" t="s">
        <v>22</v>
      </c>
      <c r="R39" s="11">
        <v>133.0</v>
      </c>
      <c r="S39" s="12" t="s">
        <v>809</v>
      </c>
      <c r="T39" s="11">
        <v>1.629954007982E12</v>
      </c>
      <c r="X39" s="39"/>
      <c r="Y39" s="13" t="s">
        <v>421</v>
      </c>
      <c r="Z39" s="11">
        <v>518.0</v>
      </c>
      <c r="AA39" s="12" t="s">
        <v>812</v>
      </c>
      <c r="AB39" s="11">
        <v>1.629957549611E12</v>
      </c>
      <c r="AG39" s="13" t="s">
        <v>22</v>
      </c>
      <c r="AH39" s="11">
        <v>286.0</v>
      </c>
      <c r="AI39" s="12" t="s">
        <v>813</v>
      </c>
      <c r="AJ39" s="11">
        <v>1.629958531298E12</v>
      </c>
    </row>
    <row r="40">
      <c r="A40" s="65" t="s">
        <v>75</v>
      </c>
      <c r="B40" s="62">
        <v>1464.0</v>
      </c>
      <c r="C40" s="63" t="s">
        <v>814</v>
      </c>
      <c r="D40" s="64">
        <v>1.629947867238E12</v>
      </c>
      <c r="E40" s="13" t="s">
        <v>78</v>
      </c>
      <c r="F40" s="11">
        <v>1078.0</v>
      </c>
      <c r="G40" s="12" t="s">
        <v>815</v>
      </c>
      <c r="H40" s="11">
        <v>1.629948589376E12</v>
      </c>
      <c r="I40" s="13" t="s">
        <v>119</v>
      </c>
      <c r="J40" s="11">
        <v>1460.0</v>
      </c>
      <c r="K40" s="12" t="s">
        <v>816</v>
      </c>
      <c r="L40" s="11">
        <v>1.629948933629E12</v>
      </c>
      <c r="M40" s="13" t="s">
        <v>75</v>
      </c>
      <c r="N40" s="11">
        <v>1450.0</v>
      </c>
      <c r="O40" s="12" t="s">
        <v>817</v>
      </c>
      <c r="P40" s="11">
        <v>1.629953643346E12</v>
      </c>
      <c r="Q40" s="13" t="s">
        <v>22</v>
      </c>
      <c r="R40" s="11">
        <v>169.0</v>
      </c>
      <c r="S40" s="12" t="s">
        <v>818</v>
      </c>
      <c r="T40" s="11">
        <v>1.629954008139E12</v>
      </c>
      <c r="U40" s="65" t="s">
        <v>95</v>
      </c>
      <c r="V40" s="62">
        <v>1668.0</v>
      </c>
      <c r="W40" s="63" t="s">
        <v>819</v>
      </c>
      <c r="X40" s="64">
        <v>1.629954389665E12</v>
      </c>
      <c r="Y40" s="13" t="s">
        <v>22</v>
      </c>
      <c r="Z40" s="11">
        <v>36.0</v>
      </c>
      <c r="AA40" s="12" t="s">
        <v>812</v>
      </c>
      <c r="AB40" s="11">
        <v>1.629957549654E12</v>
      </c>
      <c r="AC40" s="13" t="s">
        <v>75</v>
      </c>
      <c r="AD40" s="11">
        <v>820.0</v>
      </c>
      <c r="AE40" s="12" t="s">
        <v>820</v>
      </c>
      <c r="AF40" s="11">
        <v>1.629957983098E12</v>
      </c>
      <c r="AG40" s="13" t="s">
        <v>403</v>
      </c>
      <c r="AH40" s="11">
        <v>841.0</v>
      </c>
      <c r="AI40" s="12" t="s">
        <v>821</v>
      </c>
      <c r="AJ40" s="11">
        <v>1.629958532147E12</v>
      </c>
    </row>
    <row r="41">
      <c r="A41" s="67" t="s">
        <v>81</v>
      </c>
      <c r="B41" s="11">
        <v>135.0</v>
      </c>
      <c r="C41" s="12" t="s">
        <v>814</v>
      </c>
      <c r="D41" s="66">
        <v>1.629947867372E12</v>
      </c>
      <c r="E41" s="13" t="s">
        <v>101</v>
      </c>
      <c r="F41" s="11">
        <v>133.0</v>
      </c>
      <c r="G41" s="12" t="s">
        <v>815</v>
      </c>
      <c r="H41" s="11">
        <v>1.629948589519E12</v>
      </c>
      <c r="I41" s="13" t="s">
        <v>92</v>
      </c>
      <c r="J41" s="11">
        <v>151.0</v>
      </c>
      <c r="K41" s="12" t="s">
        <v>816</v>
      </c>
      <c r="L41" s="11">
        <v>1.629948933777E12</v>
      </c>
      <c r="M41" s="13" t="s">
        <v>91</v>
      </c>
      <c r="N41" s="11">
        <v>98.0</v>
      </c>
      <c r="O41" s="12" t="s">
        <v>817</v>
      </c>
      <c r="P41" s="11">
        <v>1.62995364344E12</v>
      </c>
      <c r="Q41" s="13" t="s">
        <v>22</v>
      </c>
      <c r="R41" s="11">
        <v>300.0</v>
      </c>
      <c r="S41" s="12" t="s">
        <v>818</v>
      </c>
      <c r="T41" s="11">
        <v>1.629954008439E12</v>
      </c>
      <c r="U41" s="67" t="s">
        <v>75</v>
      </c>
      <c r="V41" s="11">
        <v>136.0</v>
      </c>
      <c r="W41" s="12" t="s">
        <v>819</v>
      </c>
      <c r="X41" s="66">
        <v>1.629954389786E12</v>
      </c>
      <c r="Y41" s="13" t="s">
        <v>22</v>
      </c>
      <c r="Z41" s="11">
        <v>317.0</v>
      </c>
      <c r="AA41" s="12" t="s">
        <v>812</v>
      </c>
      <c r="AB41" s="11">
        <v>1.629957549964E12</v>
      </c>
      <c r="AC41" s="13" t="s">
        <v>86</v>
      </c>
      <c r="AD41" s="11">
        <v>119.0</v>
      </c>
      <c r="AE41" s="12" t="s">
        <v>820</v>
      </c>
      <c r="AF41" s="11">
        <v>1.629957983212E12</v>
      </c>
      <c r="AG41" s="13" t="s">
        <v>421</v>
      </c>
      <c r="AH41" s="11">
        <v>1049.0</v>
      </c>
      <c r="AI41" s="12" t="s">
        <v>822</v>
      </c>
      <c r="AJ41" s="11">
        <v>1.629958533189E12</v>
      </c>
    </row>
    <row r="42">
      <c r="A42" s="67" t="s">
        <v>101</v>
      </c>
      <c r="B42" s="11">
        <v>61.0</v>
      </c>
      <c r="C42" s="12" t="s">
        <v>814</v>
      </c>
      <c r="D42" s="66">
        <v>1.629947867412E12</v>
      </c>
      <c r="E42" s="13" t="s">
        <v>75</v>
      </c>
      <c r="F42" s="11">
        <v>46.0</v>
      </c>
      <c r="G42" s="12" t="s">
        <v>815</v>
      </c>
      <c r="H42" s="11">
        <v>1.629948589543E12</v>
      </c>
      <c r="I42" s="13" t="s">
        <v>75</v>
      </c>
      <c r="J42" s="11">
        <v>52.0</v>
      </c>
      <c r="K42" s="12" t="s">
        <v>816</v>
      </c>
      <c r="L42" s="11">
        <v>1.629948933809E12</v>
      </c>
      <c r="M42" s="13" t="s">
        <v>75</v>
      </c>
      <c r="N42" s="11">
        <v>75.0</v>
      </c>
      <c r="O42" s="12" t="s">
        <v>817</v>
      </c>
      <c r="P42" s="11">
        <v>1.629953643504E12</v>
      </c>
      <c r="Q42" s="13" t="s">
        <v>22</v>
      </c>
      <c r="R42" s="11">
        <v>250.0</v>
      </c>
      <c r="S42" s="12" t="s">
        <v>818</v>
      </c>
      <c r="T42" s="11">
        <v>1.629954008688E12</v>
      </c>
      <c r="U42" s="67" t="s">
        <v>83</v>
      </c>
      <c r="V42" s="11">
        <v>85.0</v>
      </c>
      <c r="W42" s="12" t="s">
        <v>819</v>
      </c>
      <c r="X42" s="66">
        <v>1.629954389869E12</v>
      </c>
      <c r="Y42" s="13" t="s">
        <v>22</v>
      </c>
      <c r="Z42" s="11">
        <v>292.0</v>
      </c>
      <c r="AA42" s="12" t="s">
        <v>823</v>
      </c>
      <c r="AB42" s="11">
        <v>1.629957550261E12</v>
      </c>
      <c r="AC42" s="13" t="s">
        <v>93</v>
      </c>
      <c r="AD42" s="11">
        <v>227.0</v>
      </c>
      <c r="AE42" s="12" t="s">
        <v>820</v>
      </c>
      <c r="AF42" s="11">
        <v>1.629957983453E12</v>
      </c>
      <c r="AG42" s="13" t="s">
        <v>418</v>
      </c>
      <c r="AH42" s="11">
        <v>163.0</v>
      </c>
      <c r="AI42" s="12" t="s">
        <v>822</v>
      </c>
      <c r="AJ42" s="11">
        <v>1.629958533354E12</v>
      </c>
    </row>
    <row r="43">
      <c r="A43" s="67" t="s">
        <v>97</v>
      </c>
      <c r="B43" s="11">
        <v>93.0</v>
      </c>
      <c r="C43" s="12" t="s">
        <v>814</v>
      </c>
      <c r="D43" s="66">
        <v>1.629947867531E12</v>
      </c>
      <c r="E43" s="13" t="s">
        <v>280</v>
      </c>
      <c r="F43" s="11">
        <v>166.0</v>
      </c>
      <c r="G43" s="12" t="s">
        <v>815</v>
      </c>
      <c r="H43" s="11">
        <v>1.629948589749E12</v>
      </c>
      <c r="I43" s="13" t="s">
        <v>280</v>
      </c>
      <c r="J43" s="11">
        <v>187.0</v>
      </c>
      <c r="K43" s="12" t="s">
        <v>824</v>
      </c>
      <c r="L43" s="11">
        <v>1.629948934026E12</v>
      </c>
      <c r="M43" s="13" t="s">
        <v>75</v>
      </c>
      <c r="N43" s="11">
        <v>136.0</v>
      </c>
      <c r="O43" s="12" t="s">
        <v>817</v>
      </c>
      <c r="P43" s="11">
        <v>1.629953643646E12</v>
      </c>
      <c r="U43" s="67" t="s">
        <v>94</v>
      </c>
      <c r="V43" s="11">
        <v>65.0</v>
      </c>
      <c r="W43" s="12" t="s">
        <v>819</v>
      </c>
      <c r="X43" s="66">
        <v>1.629954389917E12</v>
      </c>
      <c r="Y43" s="12"/>
      <c r="Z43" s="11"/>
      <c r="AA43" s="12"/>
      <c r="AB43" s="11"/>
      <c r="AC43" s="13" t="s">
        <v>98</v>
      </c>
      <c r="AD43" s="11">
        <v>164.0</v>
      </c>
      <c r="AE43" s="12" t="s">
        <v>820</v>
      </c>
      <c r="AF43" s="11">
        <v>1.629957983624E12</v>
      </c>
      <c r="AG43" s="13" t="s">
        <v>71</v>
      </c>
      <c r="AH43" s="11">
        <v>148.0</v>
      </c>
      <c r="AI43" s="12" t="s">
        <v>822</v>
      </c>
      <c r="AJ43" s="11">
        <v>1.629958533517E12</v>
      </c>
    </row>
    <row r="44">
      <c r="A44" s="67" t="s">
        <v>102</v>
      </c>
      <c r="B44" s="11">
        <v>119.0</v>
      </c>
      <c r="C44" s="12" t="s">
        <v>814</v>
      </c>
      <c r="D44" s="66">
        <v>1.629947867661E12</v>
      </c>
      <c r="E44" s="13" t="s">
        <v>92</v>
      </c>
      <c r="F44" s="11">
        <v>118.0</v>
      </c>
      <c r="G44" s="12" t="s">
        <v>815</v>
      </c>
      <c r="H44" s="11">
        <v>1.629948589853E12</v>
      </c>
      <c r="I44" s="13" t="s">
        <v>101</v>
      </c>
      <c r="J44" s="11">
        <v>73.0</v>
      </c>
      <c r="K44" s="12" t="s">
        <v>824</v>
      </c>
      <c r="L44" s="11">
        <v>1.62994893409E12</v>
      </c>
      <c r="M44" s="13" t="s">
        <v>90</v>
      </c>
      <c r="N44" s="11">
        <v>61.0</v>
      </c>
      <c r="O44" s="12" t="s">
        <v>817</v>
      </c>
      <c r="P44" s="11">
        <v>1.629953643686E12</v>
      </c>
      <c r="U44" s="67" t="s">
        <v>97</v>
      </c>
      <c r="V44" s="11">
        <v>171.0</v>
      </c>
      <c r="W44" s="12" t="s">
        <v>825</v>
      </c>
      <c r="X44" s="66">
        <v>1.629954390111E12</v>
      </c>
      <c r="Y44" s="12"/>
      <c r="Z44" s="11"/>
      <c r="AA44" s="12"/>
      <c r="AB44" s="11"/>
      <c r="AC44" s="13" t="s">
        <v>91</v>
      </c>
      <c r="AD44" s="11">
        <v>210.0</v>
      </c>
      <c r="AE44" s="12" t="s">
        <v>820</v>
      </c>
      <c r="AF44" s="11">
        <v>1.629957983822E12</v>
      </c>
      <c r="AG44" s="13" t="s">
        <v>22</v>
      </c>
      <c r="AH44" s="11">
        <v>131.0</v>
      </c>
      <c r="AI44" s="12" t="s">
        <v>822</v>
      </c>
      <c r="AJ44" s="11">
        <v>1.629958533639E12</v>
      </c>
    </row>
    <row r="45">
      <c r="A45" s="67" t="s">
        <v>102</v>
      </c>
      <c r="B45" s="11">
        <v>45.0</v>
      </c>
      <c r="C45" s="12" t="s">
        <v>814</v>
      </c>
      <c r="D45" s="66">
        <v>1.629947867698E12</v>
      </c>
      <c r="E45" s="13" t="s">
        <v>75</v>
      </c>
      <c r="F45" s="11">
        <v>42.0</v>
      </c>
      <c r="G45" s="12" t="s">
        <v>815</v>
      </c>
      <c r="H45" s="11">
        <v>1.629948589878E12</v>
      </c>
      <c r="I45" s="13" t="s">
        <v>75</v>
      </c>
      <c r="J45" s="11">
        <v>112.0</v>
      </c>
      <c r="K45" s="12" t="s">
        <v>824</v>
      </c>
      <c r="L45" s="11">
        <v>1.62994893419E12</v>
      </c>
      <c r="M45" s="13" t="s">
        <v>75</v>
      </c>
      <c r="N45" s="11">
        <v>125.0</v>
      </c>
      <c r="O45" s="12" t="s">
        <v>817</v>
      </c>
      <c r="P45" s="11">
        <v>1.629953643828E12</v>
      </c>
      <c r="U45" s="67" t="s">
        <v>102</v>
      </c>
      <c r="V45" s="11">
        <v>81.0</v>
      </c>
      <c r="W45" s="12" t="s">
        <v>825</v>
      </c>
      <c r="X45" s="66">
        <v>1.629954390187E12</v>
      </c>
      <c r="Y45" s="12"/>
      <c r="Z45" s="11"/>
      <c r="AA45" s="12"/>
      <c r="AB45" s="11"/>
      <c r="AC45" s="13" t="s">
        <v>75</v>
      </c>
      <c r="AD45" s="11">
        <v>172.0</v>
      </c>
      <c r="AE45" s="12" t="s">
        <v>826</v>
      </c>
      <c r="AF45" s="11">
        <v>1.629957984022E12</v>
      </c>
    </row>
    <row r="46">
      <c r="A46" s="67" t="s">
        <v>94</v>
      </c>
      <c r="B46" s="11">
        <v>102.0</v>
      </c>
      <c r="C46" s="12" t="s">
        <v>814</v>
      </c>
      <c r="D46" s="66">
        <v>1.629947867777E12</v>
      </c>
      <c r="E46" s="13" t="s">
        <v>97</v>
      </c>
      <c r="F46" s="11">
        <v>152.0</v>
      </c>
      <c r="G46" s="12" t="s">
        <v>827</v>
      </c>
      <c r="H46" s="11">
        <v>1.629948590046E12</v>
      </c>
      <c r="I46" s="13" t="s">
        <v>97</v>
      </c>
      <c r="J46" s="11">
        <v>161.0</v>
      </c>
      <c r="K46" s="12" t="s">
        <v>824</v>
      </c>
      <c r="L46" s="11">
        <v>1.629948934368E12</v>
      </c>
      <c r="M46" s="13" t="s">
        <v>97</v>
      </c>
      <c r="N46" s="11">
        <v>166.0</v>
      </c>
      <c r="O46" s="12" t="s">
        <v>828</v>
      </c>
      <c r="P46" s="11">
        <v>1.629953644002E12</v>
      </c>
      <c r="U46" s="67" t="s">
        <v>94</v>
      </c>
      <c r="V46" s="11">
        <v>96.0</v>
      </c>
      <c r="W46" s="12" t="s">
        <v>825</v>
      </c>
      <c r="X46" s="66">
        <v>1.62995439027E12</v>
      </c>
      <c r="Y46" s="12"/>
      <c r="Z46" s="11"/>
      <c r="AA46" s="12"/>
      <c r="AB46" s="11"/>
      <c r="AC46" s="13" t="s">
        <v>97</v>
      </c>
      <c r="AD46" s="11">
        <v>308.0</v>
      </c>
      <c r="AE46" s="12" t="s">
        <v>826</v>
      </c>
      <c r="AF46" s="11">
        <v>1.629957984317E12</v>
      </c>
    </row>
    <row r="47">
      <c r="A47" s="68" t="s">
        <v>94</v>
      </c>
      <c r="B47" s="69">
        <v>373.0</v>
      </c>
      <c r="C47" s="70" t="s">
        <v>829</v>
      </c>
      <c r="D47" s="72">
        <v>1.629947868162E12</v>
      </c>
      <c r="E47" s="13" t="s">
        <v>102</v>
      </c>
      <c r="F47" s="11">
        <v>96.0</v>
      </c>
      <c r="G47" s="12" t="s">
        <v>827</v>
      </c>
      <c r="H47" s="11">
        <v>1.629948590128E12</v>
      </c>
      <c r="I47" s="13" t="s">
        <v>102</v>
      </c>
      <c r="J47" s="11">
        <v>58.0</v>
      </c>
      <c r="K47" s="12" t="s">
        <v>824</v>
      </c>
      <c r="L47" s="11">
        <v>1.629948934409E12</v>
      </c>
      <c r="M47" s="13" t="s">
        <v>102</v>
      </c>
      <c r="N47" s="11">
        <v>86.0</v>
      </c>
      <c r="O47" s="12" t="s">
        <v>828</v>
      </c>
      <c r="P47" s="11">
        <v>1.629953644065E12</v>
      </c>
      <c r="U47" s="68" t="s">
        <v>94</v>
      </c>
      <c r="V47" s="69">
        <v>395.0</v>
      </c>
      <c r="W47" s="70" t="s">
        <v>825</v>
      </c>
      <c r="X47" s="72">
        <v>1.62995439068E12</v>
      </c>
      <c r="Y47" s="12"/>
      <c r="Z47" s="11"/>
      <c r="AA47" s="12"/>
      <c r="AB47" s="11"/>
      <c r="AC47" s="13" t="s">
        <v>455</v>
      </c>
      <c r="AD47" s="11">
        <v>172.0</v>
      </c>
      <c r="AE47" s="12" t="s">
        <v>826</v>
      </c>
      <c r="AF47" s="11">
        <v>1.629957984488E12</v>
      </c>
    </row>
    <row r="48">
      <c r="A48" s="1" t="s">
        <v>830</v>
      </c>
      <c r="E48" s="13" t="s">
        <v>94</v>
      </c>
      <c r="F48" s="11">
        <v>123.0</v>
      </c>
      <c r="G48" s="12" t="s">
        <v>827</v>
      </c>
      <c r="H48" s="11">
        <v>1.629948590265E12</v>
      </c>
      <c r="I48" s="13" t="s">
        <v>94</v>
      </c>
      <c r="J48" s="11">
        <v>135.0</v>
      </c>
      <c r="K48" s="12" t="s">
        <v>824</v>
      </c>
      <c r="L48" s="11">
        <v>1.629948934542E12</v>
      </c>
      <c r="M48" s="13" t="s">
        <v>94</v>
      </c>
      <c r="N48" s="11">
        <v>111.0</v>
      </c>
      <c r="O48" s="12" t="s">
        <v>828</v>
      </c>
      <c r="P48" s="11">
        <v>1.62995364418E12</v>
      </c>
      <c r="Q48" s="65" t="s">
        <v>75</v>
      </c>
      <c r="R48" s="62">
        <v>2034.0</v>
      </c>
      <c r="S48" s="63" t="s">
        <v>831</v>
      </c>
      <c r="T48" s="64">
        <v>1.629954015168E12</v>
      </c>
      <c r="U48" s="1" t="s">
        <v>832</v>
      </c>
      <c r="Y48" s="12"/>
      <c r="Z48" s="11"/>
      <c r="AA48" s="12"/>
      <c r="AB48" s="11"/>
      <c r="AC48" s="13" t="s">
        <v>97</v>
      </c>
      <c r="AD48" s="11">
        <v>464.0</v>
      </c>
      <c r="AE48" s="12" t="s">
        <v>826</v>
      </c>
      <c r="AF48" s="11">
        <v>1.629957984939E12</v>
      </c>
    </row>
    <row r="49">
      <c r="E49" s="13" t="s">
        <v>94</v>
      </c>
      <c r="F49" s="11">
        <v>430.0</v>
      </c>
      <c r="G49" s="12" t="s">
        <v>827</v>
      </c>
      <c r="H49" s="11">
        <v>1.629948590702E12</v>
      </c>
      <c r="I49" s="13" t="s">
        <v>94</v>
      </c>
      <c r="J49" s="11">
        <v>171.0</v>
      </c>
      <c r="K49" s="12" t="s">
        <v>824</v>
      </c>
      <c r="L49" s="11">
        <v>1.629948934741E12</v>
      </c>
      <c r="M49" s="13" t="s">
        <v>94</v>
      </c>
      <c r="N49" s="11">
        <v>368.0</v>
      </c>
      <c r="O49" s="12" t="s">
        <v>828</v>
      </c>
      <c r="P49" s="11">
        <v>1.629953644576E12</v>
      </c>
      <c r="Q49" s="67" t="s">
        <v>90</v>
      </c>
      <c r="R49" s="11">
        <v>57.0</v>
      </c>
      <c r="S49" s="12" t="s">
        <v>831</v>
      </c>
      <c r="T49" s="66">
        <v>1.629954015239E12</v>
      </c>
      <c r="Y49" s="12"/>
      <c r="Z49" s="11"/>
      <c r="AA49" s="12"/>
      <c r="AB49" s="11"/>
      <c r="AC49" s="13" t="s">
        <v>102</v>
      </c>
      <c r="AD49" s="11">
        <v>270.0</v>
      </c>
      <c r="AE49" s="12" t="s">
        <v>833</v>
      </c>
      <c r="AF49" s="11">
        <v>1.629957985221E12</v>
      </c>
    </row>
    <row r="50">
      <c r="Q50" s="67" t="s">
        <v>75</v>
      </c>
      <c r="R50" s="11">
        <v>97.0</v>
      </c>
      <c r="S50" s="12" t="s">
        <v>831</v>
      </c>
      <c r="T50" s="66">
        <v>1.629954015316E12</v>
      </c>
      <c r="Y50" s="12"/>
      <c r="Z50" s="11"/>
      <c r="AA50" s="12"/>
      <c r="AB50" s="11"/>
      <c r="AC50" s="13" t="s">
        <v>94</v>
      </c>
      <c r="AD50" s="11">
        <v>173.0</v>
      </c>
      <c r="AE50" s="12" t="s">
        <v>833</v>
      </c>
      <c r="AF50" s="11">
        <v>1.629957985385E12</v>
      </c>
    </row>
    <row r="51">
      <c r="Q51" s="67" t="s">
        <v>97</v>
      </c>
      <c r="R51" s="11">
        <v>168.0</v>
      </c>
      <c r="S51" s="12" t="s">
        <v>831</v>
      </c>
      <c r="T51" s="66">
        <v>1.629954015488E12</v>
      </c>
      <c r="Y51" s="12"/>
      <c r="Z51" s="11"/>
      <c r="AA51" s="12"/>
      <c r="AB51" s="11"/>
      <c r="AC51" s="13" t="s">
        <v>94</v>
      </c>
      <c r="AD51" s="11">
        <v>400.0</v>
      </c>
      <c r="AE51" s="12" t="s">
        <v>833</v>
      </c>
      <c r="AF51" s="11">
        <v>1.629957985785E12</v>
      </c>
    </row>
    <row r="52">
      <c r="Q52" s="67" t="s">
        <v>102</v>
      </c>
      <c r="R52" s="11">
        <v>96.0</v>
      </c>
      <c r="S52" s="12" t="s">
        <v>831</v>
      </c>
      <c r="T52" s="66">
        <v>1.629954015582E12</v>
      </c>
    </row>
    <row r="53">
      <c r="Q53" s="67" t="s">
        <v>94</v>
      </c>
      <c r="R53" s="11">
        <v>96.0</v>
      </c>
      <c r="S53" s="12" t="s">
        <v>831</v>
      </c>
      <c r="T53" s="66">
        <v>1.629954015661E12</v>
      </c>
    </row>
    <row r="54">
      <c r="Q54" s="68" t="s">
        <v>94</v>
      </c>
      <c r="R54" s="69">
        <v>402.0</v>
      </c>
      <c r="S54" s="70" t="s">
        <v>834</v>
      </c>
      <c r="T54" s="72">
        <v>1.629954016088E12</v>
      </c>
    </row>
    <row r="55">
      <c r="Q55" s="1" t="s">
        <v>835</v>
      </c>
    </row>
    <row r="58">
      <c r="X58" s="39"/>
    </row>
    <row r="59">
      <c r="X59" s="39"/>
    </row>
    <row r="60">
      <c r="X60" s="39"/>
    </row>
    <row r="61">
      <c r="D61" s="39"/>
      <c r="H61" s="39"/>
      <c r="L61" s="39"/>
      <c r="P61" s="39"/>
      <c r="X61" s="39"/>
    </row>
    <row r="62">
      <c r="D62" s="39"/>
      <c r="H62" s="39"/>
      <c r="L62" s="39"/>
      <c r="P62" s="39"/>
      <c r="X62" s="39"/>
    </row>
    <row r="63">
      <c r="D63" s="39"/>
      <c r="H63" s="39"/>
      <c r="L63" s="39"/>
      <c r="P63" s="39"/>
      <c r="X63" s="39"/>
      <c r="AF63" s="39"/>
    </row>
    <row r="64">
      <c r="D64" s="39"/>
      <c r="H64" s="39"/>
      <c r="L64" s="39"/>
      <c r="P64" s="39"/>
      <c r="X64" s="39"/>
      <c r="AF64" s="39"/>
    </row>
    <row r="65">
      <c r="D65" s="39"/>
      <c r="H65" s="39"/>
      <c r="L65" s="39"/>
      <c r="P65" s="39"/>
      <c r="X65" s="39"/>
      <c r="AF65" s="39"/>
    </row>
    <row r="66">
      <c r="D66" s="39"/>
      <c r="H66" s="39"/>
      <c r="L66" s="39"/>
      <c r="P66" s="39"/>
      <c r="T66" s="39"/>
      <c r="X66" s="39"/>
      <c r="AF66" s="39"/>
      <c r="AJ66" s="39"/>
    </row>
    <row r="67">
      <c r="D67" s="39"/>
      <c r="H67" s="39"/>
      <c r="L67" s="39"/>
      <c r="P67" s="39"/>
      <c r="T67" s="39"/>
      <c r="X67" s="39"/>
      <c r="AF67" s="39"/>
      <c r="AJ67" s="39"/>
    </row>
    <row r="68">
      <c r="D68" s="39"/>
      <c r="H68" s="39"/>
      <c r="L68" s="39"/>
      <c r="P68" s="39"/>
      <c r="T68" s="39"/>
      <c r="X68" s="39"/>
      <c r="AF68" s="39"/>
      <c r="AJ68" s="39"/>
    </row>
    <row r="69">
      <c r="D69" s="39"/>
      <c r="H69" s="39"/>
      <c r="L69" s="39"/>
      <c r="P69" s="39"/>
      <c r="T69" s="39"/>
      <c r="X69" s="39"/>
      <c r="AF69" s="39"/>
      <c r="AJ69" s="39"/>
    </row>
    <row r="70">
      <c r="A70" s="13" t="s">
        <v>128</v>
      </c>
      <c r="B70" s="11">
        <v>3833.0</v>
      </c>
      <c r="C70" s="12" t="s">
        <v>836</v>
      </c>
      <c r="D70" s="11">
        <v>1.629947874098E12</v>
      </c>
      <c r="E70" s="13" t="s">
        <v>128</v>
      </c>
      <c r="F70" s="11">
        <v>4147.0</v>
      </c>
      <c r="G70" s="12" t="s">
        <v>837</v>
      </c>
      <c r="H70" s="11">
        <v>1.629948596331E12</v>
      </c>
      <c r="I70" s="27" t="s">
        <v>128</v>
      </c>
      <c r="J70" s="28">
        <v>4215.0</v>
      </c>
      <c r="K70" s="29" t="s">
        <v>838</v>
      </c>
      <c r="L70" s="30">
        <v>1.629948940533E12</v>
      </c>
      <c r="M70" s="13" t="s">
        <v>128</v>
      </c>
      <c r="N70" s="11">
        <v>5502.0</v>
      </c>
      <c r="O70" s="12" t="s">
        <v>839</v>
      </c>
      <c r="P70" s="11">
        <v>1.629953651993E12</v>
      </c>
      <c r="Q70" s="13" t="s">
        <v>128</v>
      </c>
      <c r="R70" s="11">
        <v>3751.0</v>
      </c>
      <c r="S70" s="12" t="s">
        <v>840</v>
      </c>
      <c r="T70" s="11">
        <v>1.629954024409E12</v>
      </c>
      <c r="U70" s="13" t="s">
        <v>142</v>
      </c>
      <c r="V70" s="11">
        <v>4223.0</v>
      </c>
      <c r="W70" s="12" t="s">
        <v>841</v>
      </c>
      <c r="X70" s="11">
        <v>1.629954397335E12</v>
      </c>
      <c r="AC70" s="13" t="s">
        <v>142</v>
      </c>
      <c r="AD70" s="11">
        <v>7888.0</v>
      </c>
      <c r="AE70" s="12" t="s">
        <v>842</v>
      </c>
      <c r="AF70" s="11">
        <v>1.629957995088E12</v>
      </c>
      <c r="AJ70" s="39"/>
    </row>
    <row r="71">
      <c r="A71" s="13" t="s">
        <v>151</v>
      </c>
      <c r="B71" s="11">
        <v>146.0</v>
      </c>
      <c r="C71" s="12" t="s">
        <v>836</v>
      </c>
      <c r="D71" s="11">
        <v>1.629947874241E12</v>
      </c>
      <c r="E71" s="13" t="s">
        <v>139</v>
      </c>
      <c r="F71" s="11">
        <v>346.0</v>
      </c>
      <c r="G71" s="12" t="s">
        <v>837</v>
      </c>
      <c r="H71" s="11">
        <v>1.629948596674E12</v>
      </c>
      <c r="I71" s="32" t="s">
        <v>144</v>
      </c>
      <c r="J71" s="11">
        <v>287.0</v>
      </c>
      <c r="K71" s="12" t="s">
        <v>838</v>
      </c>
      <c r="L71" s="33">
        <v>1.629948940832E12</v>
      </c>
      <c r="M71" s="13" t="s">
        <v>151</v>
      </c>
      <c r="N71" s="11">
        <v>246.0</v>
      </c>
      <c r="O71" s="12" t="s">
        <v>843</v>
      </c>
      <c r="P71" s="11">
        <v>1.629953652232E12</v>
      </c>
      <c r="Q71" s="13" t="s">
        <v>151</v>
      </c>
      <c r="R71" s="11">
        <v>229.0</v>
      </c>
      <c r="S71" s="12" t="s">
        <v>840</v>
      </c>
      <c r="T71" s="11">
        <v>1.629954024634E12</v>
      </c>
      <c r="U71" s="13" t="s">
        <v>137</v>
      </c>
      <c r="V71" s="11">
        <v>188.0</v>
      </c>
      <c r="W71" s="12" t="s">
        <v>841</v>
      </c>
      <c r="X71" s="11">
        <v>1.629954397521E12</v>
      </c>
      <c r="AC71" s="13" t="s">
        <v>142</v>
      </c>
      <c r="AD71" s="11">
        <v>145.0</v>
      </c>
      <c r="AE71" s="12" t="s">
        <v>842</v>
      </c>
      <c r="AF71" s="11">
        <v>1.62995799525E12</v>
      </c>
      <c r="AJ71" s="39"/>
    </row>
    <row r="72">
      <c r="A72" s="13" t="s">
        <v>71</v>
      </c>
      <c r="B72" s="11">
        <v>237.0</v>
      </c>
      <c r="C72" s="12" t="s">
        <v>836</v>
      </c>
      <c r="D72" s="11">
        <v>1.629947874482E12</v>
      </c>
      <c r="E72" s="13" t="s">
        <v>71</v>
      </c>
      <c r="F72" s="11">
        <v>243.0</v>
      </c>
      <c r="G72" s="12" t="s">
        <v>837</v>
      </c>
      <c r="H72" s="11">
        <v>1.62994859692E12</v>
      </c>
      <c r="I72" s="32" t="s">
        <v>71</v>
      </c>
      <c r="J72" s="11">
        <v>335.0</v>
      </c>
      <c r="K72" s="12" t="s">
        <v>844</v>
      </c>
      <c r="L72" s="33">
        <v>1.629948941154E12</v>
      </c>
      <c r="M72" s="13" t="s">
        <v>71</v>
      </c>
      <c r="N72" s="11">
        <v>261.0</v>
      </c>
      <c r="O72" s="12" t="s">
        <v>843</v>
      </c>
      <c r="P72" s="11">
        <v>1.629953652495E12</v>
      </c>
      <c r="Q72" s="13" t="s">
        <v>71</v>
      </c>
      <c r="R72" s="11">
        <v>311.0</v>
      </c>
      <c r="S72" s="12" t="s">
        <v>840</v>
      </c>
      <c r="T72" s="11">
        <v>1.629954024945E12</v>
      </c>
      <c r="U72" s="13" t="s">
        <v>71</v>
      </c>
      <c r="V72" s="11">
        <v>202.0</v>
      </c>
      <c r="W72" s="12" t="s">
        <v>841</v>
      </c>
      <c r="X72" s="11">
        <v>1.629954397725E12</v>
      </c>
      <c r="AC72" s="13" t="s">
        <v>71</v>
      </c>
      <c r="AD72" s="11">
        <v>132.0</v>
      </c>
      <c r="AE72" s="12" t="s">
        <v>842</v>
      </c>
      <c r="AF72" s="11">
        <v>1.629957995362E12</v>
      </c>
      <c r="AJ72" s="39"/>
    </row>
    <row r="73">
      <c r="A73" s="13" t="s">
        <v>144</v>
      </c>
      <c r="B73" s="11">
        <v>148.0</v>
      </c>
      <c r="C73" s="12" t="s">
        <v>836</v>
      </c>
      <c r="D73" s="11">
        <v>1.62994787463E12</v>
      </c>
      <c r="E73" s="13" t="s">
        <v>139</v>
      </c>
      <c r="F73" s="11">
        <v>220.0</v>
      </c>
      <c r="G73" s="12" t="s">
        <v>845</v>
      </c>
      <c r="H73" s="11">
        <v>1.629948597139E12</v>
      </c>
      <c r="I73" s="32" t="s">
        <v>139</v>
      </c>
      <c r="J73" s="11">
        <v>126.0</v>
      </c>
      <c r="K73" s="12" t="s">
        <v>844</v>
      </c>
      <c r="L73" s="33">
        <v>1.629948941278E12</v>
      </c>
      <c r="M73" s="13" t="s">
        <v>152</v>
      </c>
      <c r="N73" s="11">
        <v>318.0</v>
      </c>
      <c r="O73" s="12" t="s">
        <v>843</v>
      </c>
      <c r="P73" s="11">
        <v>1.629953652823E12</v>
      </c>
      <c r="Q73" s="13" t="s">
        <v>137</v>
      </c>
      <c r="R73" s="11">
        <v>208.0</v>
      </c>
      <c r="S73" s="12" t="s">
        <v>846</v>
      </c>
      <c r="T73" s="11">
        <v>1.629954025152E12</v>
      </c>
      <c r="U73" s="13" t="s">
        <v>144</v>
      </c>
      <c r="V73" s="11">
        <v>217.0</v>
      </c>
      <c r="W73" s="12" t="s">
        <v>841</v>
      </c>
      <c r="X73" s="11">
        <v>1.629954397939E12</v>
      </c>
      <c r="AC73" s="13" t="s">
        <v>141</v>
      </c>
      <c r="AD73" s="11">
        <v>419.0</v>
      </c>
      <c r="AE73" s="12" t="s">
        <v>842</v>
      </c>
      <c r="AF73" s="11">
        <v>1.629957995784E12</v>
      </c>
      <c r="AJ73" s="39"/>
    </row>
    <row r="74">
      <c r="A74" s="13" t="s">
        <v>81</v>
      </c>
      <c r="B74" s="11">
        <v>496.0</v>
      </c>
      <c r="C74" s="12" t="s">
        <v>847</v>
      </c>
      <c r="D74" s="11">
        <v>1.62994787513E12</v>
      </c>
      <c r="E74" s="13" t="s">
        <v>81</v>
      </c>
      <c r="F74" s="11">
        <v>217.0</v>
      </c>
      <c r="G74" s="12" t="s">
        <v>845</v>
      </c>
      <c r="H74" s="11">
        <v>1.629948597364E12</v>
      </c>
      <c r="I74" s="32" t="s">
        <v>81</v>
      </c>
      <c r="J74" s="11">
        <v>355.0</v>
      </c>
      <c r="K74" s="12" t="s">
        <v>844</v>
      </c>
      <c r="L74" s="33">
        <v>1.629948941639E12</v>
      </c>
      <c r="M74" s="13" t="s">
        <v>81</v>
      </c>
      <c r="N74" s="11">
        <v>211.0</v>
      </c>
      <c r="O74" s="12" t="s">
        <v>848</v>
      </c>
      <c r="P74" s="11">
        <v>1.629953653036E12</v>
      </c>
      <c r="Q74" s="13" t="s">
        <v>81</v>
      </c>
      <c r="R74" s="11">
        <v>317.0</v>
      </c>
      <c r="S74" s="12" t="s">
        <v>846</v>
      </c>
      <c r="T74" s="11">
        <v>1.629954025476E12</v>
      </c>
      <c r="U74" s="13" t="s">
        <v>81</v>
      </c>
      <c r="V74" s="11">
        <v>908.0</v>
      </c>
      <c r="W74" s="12" t="s">
        <v>849</v>
      </c>
      <c r="X74" s="11">
        <v>1.629954398859E12</v>
      </c>
      <c r="AC74" s="13" t="s">
        <v>81</v>
      </c>
      <c r="AD74" s="11">
        <v>222.0</v>
      </c>
      <c r="AE74" s="12" t="s">
        <v>850</v>
      </c>
      <c r="AF74" s="11">
        <v>1.629957996006E12</v>
      </c>
      <c r="AJ74" s="39"/>
    </row>
    <row r="75">
      <c r="A75" s="13" t="s">
        <v>92</v>
      </c>
      <c r="B75" s="11">
        <v>73.0</v>
      </c>
      <c r="C75" s="12" t="s">
        <v>847</v>
      </c>
      <c r="D75" s="11">
        <v>1.629947875195E12</v>
      </c>
      <c r="E75" s="13" t="s">
        <v>92</v>
      </c>
      <c r="F75" s="11">
        <v>67.0</v>
      </c>
      <c r="G75" s="12" t="s">
        <v>845</v>
      </c>
      <c r="H75" s="11">
        <v>1.629948597418E12</v>
      </c>
      <c r="I75" s="32" t="s">
        <v>92</v>
      </c>
      <c r="J75" s="11">
        <v>118.0</v>
      </c>
      <c r="K75" s="12" t="s">
        <v>844</v>
      </c>
      <c r="L75" s="33">
        <v>1.629948941748E12</v>
      </c>
      <c r="M75" s="13" t="s">
        <v>92</v>
      </c>
      <c r="N75" s="11">
        <v>131.0</v>
      </c>
      <c r="O75" s="12" t="s">
        <v>848</v>
      </c>
      <c r="P75" s="11">
        <v>1.629953653157E12</v>
      </c>
      <c r="Q75" s="13" t="s">
        <v>92</v>
      </c>
      <c r="R75" s="11">
        <v>84.0</v>
      </c>
      <c r="S75" s="12" t="s">
        <v>846</v>
      </c>
      <c r="T75" s="11">
        <v>1.629954025551E12</v>
      </c>
      <c r="U75" s="13" t="s">
        <v>92</v>
      </c>
      <c r="V75" s="11">
        <v>90.0</v>
      </c>
      <c r="W75" s="12" t="s">
        <v>849</v>
      </c>
      <c r="X75" s="11">
        <v>1.629954398938E12</v>
      </c>
      <c r="AC75" s="13" t="s">
        <v>92</v>
      </c>
      <c r="AD75" s="11">
        <v>121.0</v>
      </c>
      <c r="AE75" s="12" t="s">
        <v>850</v>
      </c>
      <c r="AF75" s="11">
        <v>1.629957996123E12</v>
      </c>
      <c r="AJ75" s="39"/>
    </row>
    <row r="76">
      <c r="A76" s="13" t="s">
        <v>851</v>
      </c>
      <c r="B76" s="11">
        <v>436.0</v>
      </c>
      <c r="C76" s="12" t="s">
        <v>847</v>
      </c>
      <c r="D76" s="11">
        <v>1.629947875635E12</v>
      </c>
      <c r="E76" s="13" t="s">
        <v>165</v>
      </c>
      <c r="F76" s="11">
        <v>564.0</v>
      </c>
      <c r="G76" s="12" t="s">
        <v>845</v>
      </c>
      <c r="H76" s="11">
        <v>1.629948597995E12</v>
      </c>
      <c r="I76" s="32" t="s">
        <v>165</v>
      </c>
      <c r="J76" s="11">
        <v>628.0</v>
      </c>
      <c r="K76" s="12" t="s">
        <v>852</v>
      </c>
      <c r="L76" s="33">
        <v>1.629948942389E12</v>
      </c>
      <c r="M76" s="13" t="s">
        <v>165</v>
      </c>
      <c r="N76" s="11">
        <v>1222.0</v>
      </c>
      <c r="O76" s="12" t="s">
        <v>853</v>
      </c>
      <c r="P76" s="11">
        <v>1.629953654376E12</v>
      </c>
      <c r="Q76" s="13" t="s">
        <v>165</v>
      </c>
      <c r="R76" s="11">
        <v>1526.0</v>
      </c>
      <c r="S76" s="12" t="s">
        <v>854</v>
      </c>
      <c r="T76" s="11">
        <v>1.629954027081E12</v>
      </c>
      <c r="U76" s="13" t="s">
        <v>165</v>
      </c>
      <c r="V76" s="11">
        <v>195.0</v>
      </c>
      <c r="W76" s="12" t="s">
        <v>855</v>
      </c>
      <c r="X76" s="11">
        <v>1.629954399145E12</v>
      </c>
      <c r="AC76" s="13" t="s">
        <v>165</v>
      </c>
      <c r="AD76" s="11">
        <v>1348.0</v>
      </c>
      <c r="AE76" s="12" t="s">
        <v>856</v>
      </c>
      <c r="AF76" s="11">
        <v>1.629957997477E12</v>
      </c>
      <c r="AJ76" s="39"/>
    </row>
    <row r="77">
      <c r="A77" s="13" t="s">
        <v>92</v>
      </c>
      <c r="B77" s="11">
        <v>572.0</v>
      </c>
      <c r="C77" s="12" t="s">
        <v>857</v>
      </c>
      <c r="D77" s="11">
        <v>1.629947876209E12</v>
      </c>
      <c r="E77" s="13" t="s">
        <v>164</v>
      </c>
      <c r="F77" s="11">
        <v>168.0</v>
      </c>
      <c r="G77" s="12" t="s">
        <v>858</v>
      </c>
      <c r="H77" s="11">
        <v>1.629948598163E12</v>
      </c>
      <c r="I77" s="32" t="s">
        <v>164</v>
      </c>
      <c r="J77" s="11">
        <v>96.0</v>
      </c>
      <c r="K77" s="12" t="s">
        <v>852</v>
      </c>
      <c r="L77" s="33">
        <v>1.629948942475E12</v>
      </c>
      <c r="M77" s="13" t="s">
        <v>164</v>
      </c>
      <c r="N77" s="11">
        <v>199.0</v>
      </c>
      <c r="O77" s="12" t="s">
        <v>853</v>
      </c>
      <c r="P77" s="11">
        <v>1.629953654573E12</v>
      </c>
      <c r="Q77" s="13" t="s">
        <v>164</v>
      </c>
      <c r="R77" s="11">
        <v>190.0</v>
      </c>
      <c r="S77" s="12" t="s">
        <v>854</v>
      </c>
      <c r="T77" s="11">
        <v>1.629954027268E12</v>
      </c>
      <c r="U77" s="13" t="s">
        <v>144</v>
      </c>
      <c r="V77" s="11">
        <v>866.0</v>
      </c>
      <c r="W77" s="12" t="s">
        <v>859</v>
      </c>
      <c r="X77" s="11">
        <v>1.629954400001E12</v>
      </c>
      <c r="AC77" s="13" t="s">
        <v>164</v>
      </c>
      <c r="AD77" s="11">
        <v>190.0</v>
      </c>
      <c r="AE77" s="12" t="s">
        <v>856</v>
      </c>
      <c r="AF77" s="11">
        <v>1.629957997663E12</v>
      </c>
      <c r="AJ77" s="39"/>
    </row>
    <row r="78">
      <c r="A78" s="13" t="s">
        <v>165</v>
      </c>
      <c r="B78" s="11">
        <v>326.0</v>
      </c>
      <c r="C78" s="12" t="s">
        <v>857</v>
      </c>
      <c r="D78" s="11">
        <v>1.629947876529E12</v>
      </c>
      <c r="E78" s="13" t="s">
        <v>139</v>
      </c>
      <c r="F78" s="11">
        <v>588.0</v>
      </c>
      <c r="G78" s="12" t="s">
        <v>858</v>
      </c>
      <c r="H78" s="11">
        <v>1.629948598748E12</v>
      </c>
      <c r="I78" s="32" t="s">
        <v>153</v>
      </c>
      <c r="J78" s="11">
        <v>279.0</v>
      </c>
      <c r="K78" s="12" t="s">
        <v>852</v>
      </c>
      <c r="L78" s="33">
        <v>1.629948942752E12</v>
      </c>
      <c r="M78" s="13" t="s">
        <v>139</v>
      </c>
      <c r="N78" s="11">
        <v>595.0</v>
      </c>
      <c r="O78" s="12" t="s">
        <v>860</v>
      </c>
      <c r="P78" s="11">
        <v>1.629953655172E12</v>
      </c>
      <c r="Q78" s="13" t="s">
        <v>139</v>
      </c>
      <c r="R78" s="11">
        <v>518.0</v>
      </c>
      <c r="S78" s="12" t="s">
        <v>854</v>
      </c>
      <c r="T78" s="11">
        <v>1.629954027788E12</v>
      </c>
      <c r="U78" s="13" t="s">
        <v>151</v>
      </c>
      <c r="V78" s="11">
        <v>255.0</v>
      </c>
      <c r="W78" s="12" t="s">
        <v>859</v>
      </c>
      <c r="X78" s="11">
        <v>1.629954400255E12</v>
      </c>
      <c r="AC78" s="13" t="s">
        <v>140</v>
      </c>
      <c r="AD78" s="11">
        <v>753.0</v>
      </c>
      <c r="AE78" s="12" t="s">
        <v>861</v>
      </c>
      <c r="AF78" s="11">
        <v>1.629957998414E12</v>
      </c>
      <c r="AJ78" s="39"/>
    </row>
    <row r="79">
      <c r="A79" s="13" t="s">
        <v>164</v>
      </c>
      <c r="B79" s="11">
        <v>140.0</v>
      </c>
      <c r="C79" s="12" t="s">
        <v>857</v>
      </c>
      <c r="D79" s="11">
        <v>1.629947876673E12</v>
      </c>
      <c r="E79" s="13" t="s">
        <v>141</v>
      </c>
      <c r="F79" s="11">
        <v>297.0</v>
      </c>
      <c r="G79" s="12" t="s">
        <v>862</v>
      </c>
      <c r="H79" s="11">
        <v>1.629948599051E12</v>
      </c>
      <c r="I79" s="32" t="s">
        <v>151</v>
      </c>
      <c r="J79" s="11">
        <v>171.0</v>
      </c>
      <c r="K79" s="12" t="s">
        <v>852</v>
      </c>
      <c r="L79" s="33">
        <v>1.629948942928E12</v>
      </c>
      <c r="M79" s="13" t="s">
        <v>151</v>
      </c>
      <c r="N79" s="11">
        <v>212.0</v>
      </c>
      <c r="O79" s="12" t="s">
        <v>860</v>
      </c>
      <c r="P79" s="11">
        <v>1.629953655398E12</v>
      </c>
      <c r="Q79" s="13" t="s">
        <v>141</v>
      </c>
      <c r="R79" s="11">
        <v>238.0</v>
      </c>
      <c r="S79" s="12" t="s">
        <v>863</v>
      </c>
      <c r="T79" s="11">
        <v>1.62995402803E12</v>
      </c>
      <c r="U79" s="13" t="s">
        <v>181</v>
      </c>
      <c r="V79" s="11">
        <v>1071.0</v>
      </c>
      <c r="W79" s="12" t="s">
        <v>864</v>
      </c>
      <c r="X79" s="11">
        <v>1.629954401324E12</v>
      </c>
      <c r="AC79" s="13" t="s">
        <v>139</v>
      </c>
      <c r="AD79" s="11">
        <v>227.0</v>
      </c>
      <c r="AE79" s="12" t="s">
        <v>861</v>
      </c>
      <c r="AF79" s="11">
        <v>1.629957998648E12</v>
      </c>
      <c r="AJ79" s="39"/>
    </row>
    <row r="80">
      <c r="A80" s="13" t="s">
        <v>151</v>
      </c>
      <c r="B80" s="11">
        <v>442.0</v>
      </c>
      <c r="C80" s="12" t="s">
        <v>865</v>
      </c>
      <c r="D80" s="11">
        <v>1.629947877113E12</v>
      </c>
      <c r="E80" s="13" t="s">
        <v>181</v>
      </c>
      <c r="F80" s="11">
        <v>751.0</v>
      </c>
      <c r="G80" s="12" t="s">
        <v>862</v>
      </c>
      <c r="H80" s="11">
        <v>1.629948599789E12</v>
      </c>
      <c r="I80" s="35" t="s">
        <v>181</v>
      </c>
      <c r="J80" s="36">
        <v>776.0</v>
      </c>
      <c r="K80" s="37" t="s">
        <v>866</v>
      </c>
      <c r="L80" s="38">
        <v>1.629948943716E12</v>
      </c>
      <c r="M80" s="13" t="s">
        <v>181</v>
      </c>
      <c r="N80" s="11">
        <v>2067.0</v>
      </c>
      <c r="O80" s="12" t="s">
        <v>867</v>
      </c>
      <c r="P80" s="11">
        <v>1.629953657449E12</v>
      </c>
      <c r="Q80" s="13" t="s">
        <v>181</v>
      </c>
      <c r="R80" s="11">
        <v>1001.0</v>
      </c>
      <c r="S80" s="12" t="s">
        <v>868</v>
      </c>
      <c r="T80" s="11">
        <v>1.629954029025E12</v>
      </c>
      <c r="X80" s="39"/>
      <c r="AC80" s="13" t="s">
        <v>181</v>
      </c>
      <c r="AD80" s="11">
        <v>1098.0</v>
      </c>
      <c r="AE80" s="12" t="s">
        <v>869</v>
      </c>
      <c r="AF80" s="11">
        <v>1.629957999742E12</v>
      </c>
      <c r="AJ80" s="39"/>
    </row>
    <row r="81">
      <c r="A81" s="13" t="s">
        <v>137</v>
      </c>
      <c r="B81" s="11">
        <v>113.0</v>
      </c>
      <c r="C81" s="12" t="s">
        <v>865</v>
      </c>
      <c r="D81" s="11">
        <v>1.629947877237E12</v>
      </c>
      <c r="H81" s="39"/>
      <c r="L81" s="39"/>
      <c r="P81" s="39"/>
      <c r="T81" s="39"/>
      <c r="X81" s="39"/>
      <c r="AF81" s="39"/>
      <c r="AJ81" s="39"/>
    </row>
    <row r="82">
      <c r="A82" s="13" t="s">
        <v>181</v>
      </c>
      <c r="B82" s="11">
        <v>949.0</v>
      </c>
      <c r="C82" s="12" t="s">
        <v>870</v>
      </c>
      <c r="D82" s="11">
        <v>1.629947878178E12</v>
      </c>
      <c r="H82" s="39"/>
      <c r="L82" s="39"/>
      <c r="P82" s="39"/>
      <c r="T82" s="39"/>
      <c r="X82" s="39"/>
      <c r="AF82" s="39"/>
      <c r="AJ82" s="39"/>
    </row>
    <row r="83">
      <c r="D83" s="39"/>
      <c r="H83" s="39"/>
      <c r="L83" s="39"/>
      <c r="P83" s="39"/>
      <c r="T83" s="39"/>
      <c r="X83" s="39"/>
      <c r="AF83" s="39"/>
      <c r="AJ83" s="39"/>
    </row>
    <row r="84">
      <c r="D84" s="39"/>
      <c r="H84" s="39"/>
      <c r="L84" s="39"/>
      <c r="P84" s="39"/>
      <c r="T84" s="39"/>
      <c r="X84" s="39"/>
      <c r="AF84" s="39"/>
      <c r="AJ84" s="39"/>
    </row>
    <row r="85">
      <c r="D85" s="39"/>
      <c r="H85" s="39"/>
      <c r="L85" s="39"/>
      <c r="P85" s="39"/>
      <c r="T85" s="39"/>
      <c r="X85" s="39"/>
      <c r="AF85" s="39"/>
      <c r="AJ85" s="39"/>
    </row>
    <row r="86">
      <c r="D86" s="39"/>
      <c r="H86" s="39"/>
      <c r="L86" s="39"/>
      <c r="P86" s="39"/>
      <c r="T86" s="39"/>
      <c r="X86" s="39"/>
      <c r="AF86" s="39"/>
      <c r="AJ86" s="39"/>
    </row>
    <row r="87">
      <c r="D87" s="39"/>
      <c r="H87" s="39"/>
      <c r="L87" s="39"/>
      <c r="P87" s="39"/>
      <c r="T87" s="39"/>
      <c r="X87" s="39"/>
      <c r="AF87" s="39"/>
      <c r="AJ87" s="39"/>
    </row>
    <row r="88">
      <c r="D88" s="39"/>
      <c r="H88" s="39"/>
      <c r="L88" s="39"/>
      <c r="P88" s="39"/>
      <c r="T88" s="39"/>
      <c r="X88" s="39"/>
      <c r="AF88" s="39"/>
      <c r="AJ88" s="39"/>
    </row>
    <row r="89">
      <c r="D89" s="39"/>
      <c r="H89" s="39"/>
      <c r="L89" s="39"/>
      <c r="P89" s="39"/>
      <c r="T89" s="39"/>
      <c r="X89" s="39"/>
      <c r="AF89" s="39"/>
      <c r="AJ89" s="39"/>
    </row>
    <row r="90">
      <c r="D90" s="39"/>
      <c r="H90" s="39"/>
      <c r="L90" s="39"/>
      <c r="P90" s="39"/>
      <c r="T90" s="39"/>
      <c r="X90" s="39"/>
      <c r="AF90" s="39"/>
      <c r="AJ90" s="39"/>
    </row>
    <row r="91">
      <c r="D91" s="39"/>
      <c r="H91" s="39"/>
      <c r="L91" s="39"/>
      <c r="P91" s="39"/>
      <c r="T91" s="39"/>
      <c r="X91" s="39"/>
      <c r="AF91" s="39"/>
      <c r="AJ91" s="39"/>
    </row>
    <row r="92">
      <c r="D92" s="39"/>
      <c r="H92" s="39"/>
      <c r="L92" s="39"/>
      <c r="P92" s="39"/>
      <c r="T92" s="39"/>
      <c r="X92" s="39"/>
      <c r="AF92" s="39"/>
      <c r="AJ92" s="39"/>
    </row>
    <row r="93">
      <c r="D93" s="39"/>
      <c r="H93" s="39"/>
      <c r="L93" s="39"/>
      <c r="P93" s="39"/>
      <c r="T93" s="39"/>
      <c r="X93" s="39"/>
      <c r="AF93" s="39"/>
      <c r="AJ93" s="39"/>
    </row>
    <row r="94">
      <c r="D94" s="39"/>
      <c r="H94" s="39"/>
      <c r="L94" s="39"/>
      <c r="P94" s="39"/>
      <c r="T94" s="39"/>
      <c r="X94" s="39"/>
      <c r="AF94" s="39"/>
      <c r="AJ94" s="39"/>
    </row>
    <row r="95">
      <c r="D95" s="39"/>
      <c r="H95" s="39"/>
      <c r="L95" s="39"/>
      <c r="P95" s="39"/>
      <c r="T95" s="39"/>
      <c r="X95" s="39"/>
      <c r="AF95" s="39"/>
      <c r="AJ95" s="39"/>
    </row>
    <row r="96">
      <c r="D96" s="39"/>
      <c r="H96" s="39"/>
      <c r="L96" s="39"/>
      <c r="P96" s="39"/>
      <c r="T96" s="39"/>
      <c r="X96" s="39"/>
      <c r="AF96" s="39"/>
      <c r="AJ96" s="39"/>
    </row>
    <row r="97">
      <c r="D97" s="39"/>
      <c r="H97" s="39"/>
      <c r="L97" s="39"/>
      <c r="P97" s="39"/>
      <c r="T97" s="39"/>
      <c r="X97" s="39"/>
      <c r="AF97" s="39"/>
      <c r="AJ97" s="39"/>
    </row>
    <row r="98">
      <c r="D98" s="39"/>
      <c r="H98" s="39"/>
      <c r="L98" s="39"/>
      <c r="P98" s="39"/>
      <c r="T98" s="39"/>
      <c r="X98" s="39"/>
      <c r="AF98" s="39"/>
      <c r="AJ98" s="39"/>
    </row>
    <row r="99">
      <c r="D99" s="39"/>
      <c r="H99" s="39"/>
      <c r="L99" s="39"/>
      <c r="P99" s="39"/>
      <c r="T99" s="39"/>
      <c r="X99" s="39"/>
      <c r="Y99" s="13" t="s">
        <v>75</v>
      </c>
      <c r="Z99" s="11">
        <v>1357.0</v>
      </c>
      <c r="AA99" s="12" t="s">
        <v>871</v>
      </c>
      <c r="AB99" s="11">
        <v>1.629957555627E12</v>
      </c>
      <c r="AF99" s="39"/>
      <c r="AG99" s="13" t="s">
        <v>88</v>
      </c>
      <c r="AH99" s="11">
        <v>1741.0</v>
      </c>
      <c r="AI99" s="12" t="s">
        <v>872</v>
      </c>
      <c r="AJ99" s="11">
        <v>1.62995853975E12</v>
      </c>
    </row>
    <row r="100">
      <c r="D100" s="39"/>
      <c r="H100" s="39"/>
      <c r="L100" s="39"/>
      <c r="P100" s="39"/>
      <c r="T100" s="39"/>
      <c r="X100" s="39"/>
      <c r="Y100" s="13" t="s">
        <v>92</v>
      </c>
      <c r="Z100" s="11">
        <v>137.0</v>
      </c>
      <c r="AA100" s="12" t="s">
        <v>871</v>
      </c>
      <c r="AB100" s="11">
        <v>1.629957555771E12</v>
      </c>
      <c r="AF100" s="39"/>
      <c r="AG100" s="13" t="s">
        <v>92</v>
      </c>
      <c r="AH100" s="11">
        <v>141.0</v>
      </c>
      <c r="AI100" s="12" t="s">
        <v>872</v>
      </c>
      <c r="AJ100" s="11">
        <v>1.629958539883E12</v>
      </c>
    </row>
    <row r="101">
      <c r="D101" s="39"/>
      <c r="H101" s="39"/>
      <c r="L101" s="39"/>
      <c r="P101" s="39"/>
      <c r="T101" s="39"/>
      <c r="X101" s="39"/>
      <c r="Y101" s="13" t="s">
        <v>97</v>
      </c>
      <c r="Z101" s="11">
        <v>38.0</v>
      </c>
      <c r="AA101" s="12" t="s">
        <v>871</v>
      </c>
      <c r="AB101" s="11">
        <v>1.629957555781E12</v>
      </c>
      <c r="AF101" s="39"/>
      <c r="AG101" s="13" t="s">
        <v>75</v>
      </c>
      <c r="AH101" s="11">
        <v>115.0</v>
      </c>
      <c r="AI101" s="12" t="s">
        <v>872</v>
      </c>
      <c r="AJ101" s="11">
        <v>1.629958539992E12</v>
      </c>
    </row>
    <row r="102">
      <c r="D102" s="39"/>
      <c r="H102" s="39"/>
      <c r="L102" s="39"/>
      <c r="P102" s="39"/>
      <c r="T102" s="39"/>
      <c r="X102" s="39"/>
      <c r="Y102" s="13" t="s">
        <v>78</v>
      </c>
      <c r="Z102" s="11">
        <v>210.0</v>
      </c>
      <c r="AA102" s="12" t="s">
        <v>873</v>
      </c>
      <c r="AB102" s="11">
        <v>1.629957556016E12</v>
      </c>
      <c r="AF102" s="39"/>
      <c r="AG102" s="13" t="s">
        <v>119</v>
      </c>
      <c r="AH102" s="11">
        <v>176.0</v>
      </c>
      <c r="AI102" s="12" t="s">
        <v>874</v>
      </c>
      <c r="AJ102" s="11">
        <v>1.629958540174E12</v>
      </c>
    </row>
    <row r="103">
      <c r="D103" s="39"/>
      <c r="H103" s="39"/>
      <c r="L103" s="39"/>
      <c r="P103" s="39"/>
      <c r="T103" s="39"/>
      <c r="X103" s="39"/>
      <c r="Y103" s="13" t="s">
        <v>101</v>
      </c>
      <c r="Z103" s="11">
        <v>57.0</v>
      </c>
      <c r="AA103" s="12" t="s">
        <v>873</v>
      </c>
      <c r="AB103" s="11">
        <v>1.629957556074E12</v>
      </c>
      <c r="AF103" s="39"/>
      <c r="AG103" s="13" t="s">
        <v>92</v>
      </c>
      <c r="AH103" s="11">
        <v>195.0</v>
      </c>
      <c r="AI103" s="12" t="s">
        <v>874</v>
      </c>
      <c r="AJ103" s="11">
        <v>1.629958540371E12</v>
      </c>
    </row>
    <row r="104">
      <c r="D104" s="39"/>
      <c r="H104" s="39"/>
      <c r="L104" s="39"/>
      <c r="P104" s="39"/>
      <c r="T104" s="39"/>
      <c r="X104" s="39"/>
      <c r="Y104" s="13" t="s">
        <v>94</v>
      </c>
      <c r="Z104" s="11">
        <v>106.0</v>
      </c>
      <c r="AA104" s="12" t="s">
        <v>873</v>
      </c>
      <c r="AB104" s="11">
        <v>1.629957556158E12</v>
      </c>
      <c r="AF104" s="39"/>
      <c r="AG104" s="13" t="s">
        <v>104</v>
      </c>
      <c r="AH104" s="11">
        <v>160.0</v>
      </c>
      <c r="AI104" s="12" t="s">
        <v>874</v>
      </c>
      <c r="AJ104" s="11">
        <v>1.62995854053E12</v>
      </c>
    </row>
    <row r="105">
      <c r="D105" s="39"/>
      <c r="H105" s="39"/>
      <c r="L105" s="39"/>
      <c r="P105" s="39"/>
      <c r="T105" s="39"/>
      <c r="X105" s="39"/>
      <c r="Y105" s="13" t="s">
        <v>97</v>
      </c>
      <c r="Z105" s="11">
        <v>181.0</v>
      </c>
      <c r="AA105" s="12" t="s">
        <v>873</v>
      </c>
      <c r="AB105" s="11">
        <v>1.629957556356E12</v>
      </c>
      <c r="AF105" s="39"/>
      <c r="AG105" s="13" t="s">
        <v>97</v>
      </c>
      <c r="AH105" s="11">
        <v>161.0</v>
      </c>
      <c r="AI105" s="12" t="s">
        <v>874</v>
      </c>
      <c r="AJ105" s="11">
        <v>1.629958540709E12</v>
      </c>
    </row>
    <row r="106">
      <c r="D106" s="39"/>
      <c r="H106" s="39"/>
      <c r="L106" s="39"/>
      <c r="P106" s="39"/>
      <c r="T106" s="39"/>
      <c r="X106" s="39"/>
      <c r="Y106" s="13" t="s">
        <v>102</v>
      </c>
      <c r="Z106" s="11">
        <v>85.0</v>
      </c>
      <c r="AA106" s="12" t="s">
        <v>873</v>
      </c>
      <c r="AB106" s="11">
        <v>1.62995755645E12</v>
      </c>
      <c r="AF106" s="39"/>
      <c r="AG106" s="13" t="s">
        <v>102</v>
      </c>
      <c r="AH106" s="11">
        <v>81.0</v>
      </c>
      <c r="AI106" s="12" t="s">
        <v>874</v>
      </c>
      <c r="AJ106" s="11">
        <v>1.629958540748E12</v>
      </c>
    </row>
    <row r="107">
      <c r="D107" s="39"/>
      <c r="H107" s="39"/>
      <c r="L107" s="39"/>
      <c r="P107" s="39"/>
      <c r="T107" s="39"/>
      <c r="X107" s="39"/>
      <c r="Y107" s="13" t="s">
        <v>94</v>
      </c>
      <c r="Z107" s="11">
        <v>96.0</v>
      </c>
      <c r="AA107" s="12" t="s">
        <v>873</v>
      </c>
      <c r="AB107" s="11">
        <v>1.629957556519E12</v>
      </c>
      <c r="AF107" s="39"/>
      <c r="AG107" s="13" t="s">
        <v>94</v>
      </c>
      <c r="AH107" s="11">
        <v>145.0</v>
      </c>
      <c r="AI107" s="12" t="s">
        <v>874</v>
      </c>
      <c r="AJ107" s="11">
        <v>1.629958540934E12</v>
      </c>
    </row>
    <row r="108">
      <c r="D108" s="39"/>
      <c r="H108" s="39"/>
      <c r="L108" s="39"/>
      <c r="P108" s="39"/>
      <c r="T108" s="39"/>
      <c r="X108" s="39"/>
      <c r="Y108" s="13" t="s">
        <v>94</v>
      </c>
      <c r="Z108" s="11">
        <v>354.0</v>
      </c>
      <c r="AA108" s="12" t="s">
        <v>873</v>
      </c>
      <c r="AB108" s="11">
        <v>1.629957556906E12</v>
      </c>
      <c r="AF108" s="39"/>
      <c r="AG108" s="13" t="s">
        <v>94</v>
      </c>
      <c r="AH108" s="11">
        <v>431.0</v>
      </c>
      <c r="AI108" s="12" t="s">
        <v>875</v>
      </c>
      <c r="AJ108" s="11">
        <v>1.629958541372E12</v>
      </c>
    </row>
    <row r="109">
      <c r="D109" s="39"/>
      <c r="H109" s="39"/>
      <c r="L109" s="39"/>
      <c r="P109" s="39"/>
      <c r="T109" s="39"/>
      <c r="X109" s="39"/>
      <c r="AF109" s="39"/>
    </row>
    <row r="110">
      <c r="D110" s="39"/>
      <c r="H110" s="39"/>
      <c r="L110" s="39"/>
      <c r="P110" s="39"/>
      <c r="T110" s="39"/>
      <c r="X110" s="39"/>
      <c r="AF110" s="39"/>
    </row>
    <row r="111">
      <c r="D111" s="39"/>
      <c r="H111" s="39"/>
      <c r="L111" s="39"/>
      <c r="P111" s="39"/>
      <c r="T111" s="39"/>
      <c r="X111" s="39"/>
      <c r="AF111" s="39"/>
    </row>
    <row r="112">
      <c r="D112" s="39"/>
      <c r="H112" s="39"/>
      <c r="L112" s="39"/>
      <c r="P112" s="39"/>
      <c r="T112" s="39"/>
      <c r="X112" s="39"/>
      <c r="AF112" s="39"/>
    </row>
    <row r="113">
      <c r="D113" s="39"/>
      <c r="H113" s="39"/>
      <c r="L113" s="39"/>
      <c r="P113" s="39"/>
      <c r="T113" s="39"/>
      <c r="X113" s="39"/>
      <c r="AF113" s="39"/>
    </row>
    <row r="114">
      <c r="D114" s="39"/>
      <c r="H114" s="39"/>
      <c r="L114" s="39"/>
      <c r="P114" s="39"/>
      <c r="T114" s="39"/>
      <c r="X114" s="39"/>
      <c r="AF114" s="39"/>
    </row>
    <row r="115">
      <c r="D115" s="39"/>
      <c r="H115" s="39"/>
      <c r="L115" s="39"/>
      <c r="P115" s="39"/>
      <c r="T115" s="39"/>
      <c r="X115" s="39"/>
      <c r="AF115" s="39"/>
    </row>
    <row r="116">
      <c r="D116" s="39"/>
      <c r="H116" s="39"/>
      <c r="L116" s="39"/>
      <c r="P116" s="39"/>
      <c r="T116" s="39"/>
      <c r="X116" s="39"/>
      <c r="AF116" s="39"/>
    </row>
    <row r="117">
      <c r="D117" s="39"/>
      <c r="H117" s="39"/>
      <c r="L117" s="39"/>
      <c r="P117" s="39"/>
      <c r="T117" s="39"/>
      <c r="X117" s="39"/>
      <c r="AF117" s="39"/>
    </row>
    <row r="118">
      <c r="D118" s="39"/>
      <c r="H118" s="39"/>
      <c r="L118" s="39"/>
      <c r="P118" s="39"/>
      <c r="T118" s="39"/>
      <c r="X118" s="39"/>
      <c r="AF118" s="39"/>
    </row>
    <row r="119">
      <c r="D119" s="39"/>
      <c r="H119" s="39"/>
      <c r="L119" s="39"/>
      <c r="P119" s="39"/>
      <c r="T119" s="39"/>
      <c r="X119" s="39"/>
      <c r="AF119" s="39"/>
    </row>
    <row r="120">
      <c r="D120" s="39"/>
      <c r="H120" s="39"/>
      <c r="L120" s="39"/>
      <c r="P120" s="39"/>
      <c r="T120" s="39"/>
      <c r="X120" s="39"/>
      <c r="AB120" s="39"/>
      <c r="AF120" s="39"/>
      <c r="AJ120" s="39"/>
    </row>
    <row r="121">
      <c r="D121" s="39"/>
      <c r="H121" s="39"/>
      <c r="L121" s="39"/>
      <c r="P121" s="39"/>
      <c r="T121" s="39"/>
      <c r="X121" s="39"/>
      <c r="AB121" s="39"/>
      <c r="AF121" s="39"/>
      <c r="AJ121" s="39"/>
    </row>
    <row r="122">
      <c r="D122" s="39"/>
      <c r="H122" s="39"/>
      <c r="L122" s="39"/>
      <c r="P122" s="39"/>
      <c r="T122" s="39"/>
      <c r="X122" s="39"/>
      <c r="AB122" s="39"/>
      <c r="AF122" s="39"/>
      <c r="AJ122" s="39"/>
    </row>
    <row r="123">
      <c r="D123" s="39"/>
      <c r="H123" s="39"/>
      <c r="L123" s="39"/>
      <c r="P123" s="39"/>
      <c r="T123" s="39"/>
      <c r="X123" s="39"/>
      <c r="AB123" s="39"/>
      <c r="AF123" s="39"/>
      <c r="AJ123" s="39"/>
    </row>
    <row r="124">
      <c r="D124" s="39"/>
      <c r="H124" s="39"/>
      <c r="L124" s="39"/>
      <c r="P124" s="39"/>
      <c r="T124" s="39"/>
      <c r="X124" s="39"/>
      <c r="Y124" s="13" t="s">
        <v>142</v>
      </c>
      <c r="Z124" s="11">
        <v>4281.0</v>
      </c>
      <c r="AA124" s="12" t="s">
        <v>876</v>
      </c>
      <c r="AB124" s="11">
        <v>1.629957562595E12</v>
      </c>
      <c r="AF124" s="39"/>
      <c r="AG124" s="13" t="s">
        <v>128</v>
      </c>
      <c r="AH124" s="11">
        <v>3606.0</v>
      </c>
      <c r="AI124" s="12" t="s">
        <v>877</v>
      </c>
      <c r="AJ124" s="11">
        <v>1.629958549232E12</v>
      </c>
    </row>
    <row r="125">
      <c r="D125" s="39"/>
      <c r="H125" s="39"/>
      <c r="L125" s="39"/>
      <c r="P125" s="39"/>
      <c r="T125" s="39"/>
      <c r="X125" s="39"/>
      <c r="Y125" s="13" t="s">
        <v>152</v>
      </c>
      <c r="Z125" s="11">
        <v>145.0</v>
      </c>
      <c r="AA125" s="12" t="s">
        <v>876</v>
      </c>
      <c r="AB125" s="11">
        <v>1.629957562721E12</v>
      </c>
      <c r="AF125" s="39"/>
      <c r="AG125" s="13" t="s">
        <v>140</v>
      </c>
      <c r="AH125" s="11">
        <v>172.0</v>
      </c>
      <c r="AI125" s="12" t="s">
        <v>877</v>
      </c>
      <c r="AJ125" s="11">
        <v>1.629958549405E12</v>
      </c>
    </row>
    <row r="126">
      <c r="D126" s="39"/>
      <c r="H126" s="39"/>
      <c r="L126" s="39"/>
      <c r="P126" s="39"/>
      <c r="T126" s="39"/>
      <c r="X126" s="39"/>
      <c r="Y126" s="13" t="s">
        <v>71</v>
      </c>
      <c r="Z126" s="11">
        <v>213.0</v>
      </c>
      <c r="AA126" s="12" t="s">
        <v>876</v>
      </c>
      <c r="AB126" s="11">
        <v>1.629957562935E12</v>
      </c>
      <c r="AF126" s="39"/>
      <c r="AG126" s="13" t="s">
        <v>71</v>
      </c>
      <c r="AH126" s="11">
        <v>127.0</v>
      </c>
      <c r="AI126" s="12" t="s">
        <v>877</v>
      </c>
      <c r="AJ126" s="11">
        <v>1.629958549528E12</v>
      </c>
    </row>
    <row r="127">
      <c r="D127" s="39"/>
      <c r="H127" s="39"/>
      <c r="L127" s="39"/>
      <c r="P127" s="39"/>
      <c r="T127" s="39"/>
      <c r="X127" s="39"/>
      <c r="Y127" s="13" t="s">
        <v>142</v>
      </c>
      <c r="Z127" s="11">
        <v>97.0</v>
      </c>
      <c r="AA127" s="12" t="s">
        <v>878</v>
      </c>
      <c r="AB127" s="11">
        <v>1.629957563033E12</v>
      </c>
      <c r="AF127" s="39"/>
      <c r="AG127" s="13" t="s">
        <v>137</v>
      </c>
      <c r="AH127" s="11">
        <v>132.0</v>
      </c>
      <c r="AI127" s="12" t="s">
        <v>877</v>
      </c>
      <c r="AJ127" s="11">
        <v>1.62995854966E12</v>
      </c>
    </row>
    <row r="128">
      <c r="D128" s="39"/>
      <c r="H128" s="39"/>
      <c r="L128" s="39"/>
      <c r="P128" s="39"/>
      <c r="T128" s="39"/>
      <c r="X128" s="39"/>
      <c r="Y128" s="13" t="s">
        <v>81</v>
      </c>
      <c r="Z128" s="11">
        <v>191.0</v>
      </c>
      <c r="AA128" s="12" t="s">
        <v>878</v>
      </c>
      <c r="AB128" s="11">
        <v>1.629957563237E12</v>
      </c>
      <c r="AF128" s="39"/>
      <c r="AG128" s="13" t="s">
        <v>81</v>
      </c>
      <c r="AH128" s="11">
        <v>255.0</v>
      </c>
      <c r="AI128" s="12" t="s">
        <v>877</v>
      </c>
      <c r="AJ128" s="11">
        <v>1.629958549917E12</v>
      </c>
    </row>
    <row r="129">
      <c r="D129" s="39"/>
      <c r="H129" s="39"/>
      <c r="L129" s="39"/>
      <c r="P129" s="39"/>
      <c r="T129" s="39"/>
      <c r="X129" s="39"/>
      <c r="Y129" s="13" t="s">
        <v>92</v>
      </c>
      <c r="Z129" s="11">
        <v>78.0</v>
      </c>
      <c r="AA129" s="12" t="s">
        <v>878</v>
      </c>
      <c r="AB129" s="11">
        <v>1.629957563296E12</v>
      </c>
      <c r="AF129" s="39"/>
      <c r="AG129" s="13" t="s">
        <v>92</v>
      </c>
      <c r="AH129" s="11">
        <v>140.0</v>
      </c>
      <c r="AI129" s="12" t="s">
        <v>879</v>
      </c>
      <c r="AJ129" s="11">
        <v>1.629958550057E12</v>
      </c>
    </row>
    <row r="130">
      <c r="D130" s="39"/>
      <c r="H130" s="39"/>
      <c r="L130" s="39"/>
      <c r="P130" s="39"/>
      <c r="T130" s="39"/>
      <c r="X130" s="39"/>
      <c r="Y130" s="13" t="s">
        <v>165</v>
      </c>
      <c r="Z130" s="11">
        <v>612.0</v>
      </c>
      <c r="AA130" s="12" t="s">
        <v>878</v>
      </c>
      <c r="AB130" s="11">
        <v>1.629957563913E12</v>
      </c>
      <c r="AF130" s="39"/>
      <c r="AG130" s="13" t="s">
        <v>165</v>
      </c>
      <c r="AH130" s="11">
        <v>1432.0</v>
      </c>
      <c r="AI130" s="12" t="s">
        <v>880</v>
      </c>
      <c r="AJ130" s="11">
        <v>1.629958551488E12</v>
      </c>
    </row>
    <row r="131">
      <c r="D131" s="39"/>
      <c r="H131" s="39"/>
      <c r="L131" s="39"/>
      <c r="P131" s="39"/>
      <c r="T131" s="39"/>
      <c r="X131" s="39"/>
      <c r="Y131" s="13" t="s">
        <v>164</v>
      </c>
      <c r="Z131" s="11">
        <v>266.0</v>
      </c>
      <c r="AA131" s="12" t="s">
        <v>881</v>
      </c>
      <c r="AB131" s="11">
        <v>1.629957564178E12</v>
      </c>
      <c r="AF131" s="39"/>
      <c r="AG131" s="13" t="s">
        <v>164</v>
      </c>
      <c r="AH131" s="11">
        <v>308.0</v>
      </c>
      <c r="AI131" s="12" t="s">
        <v>880</v>
      </c>
      <c r="AJ131" s="11">
        <v>1.629958551794E12</v>
      </c>
    </row>
    <row r="132">
      <c r="D132" s="39"/>
      <c r="H132" s="39"/>
      <c r="L132" s="39"/>
      <c r="P132" s="39"/>
      <c r="T132" s="39"/>
      <c r="X132" s="39"/>
      <c r="Y132" s="13" t="s">
        <v>140</v>
      </c>
      <c r="Z132" s="11">
        <v>351.0</v>
      </c>
      <c r="AA132" s="12" t="s">
        <v>881</v>
      </c>
      <c r="AB132" s="11">
        <v>1.629957564528E12</v>
      </c>
      <c r="AF132" s="39"/>
      <c r="AG132" s="13" t="s">
        <v>151</v>
      </c>
      <c r="AH132" s="11">
        <v>1287.0</v>
      </c>
      <c r="AI132" s="12" t="s">
        <v>882</v>
      </c>
      <c r="AJ132" s="11">
        <v>1.629958553088E12</v>
      </c>
    </row>
    <row r="133">
      <c r="D133" s="39"/>
      <c r="H133" s="39"/>
      <c r="L133" s="39"/>
      <c r="P133" s="39"/>
      <c r="T133" s="39"/>
      <c r="X133" s="39"/>
      <c r="Y133" s="13" t="s">
        <v>141</v>
      </c>
      <c r="Z133" s="11">
        <v>188.0</v>
      </c>
      <c r="AA133" s="12" t="s">
        <v>881</v>
      </c>
      <c r="AB133" s="11">
        <v>1.62995756472E12</v>
      </c>
      <c r="AF133" s="39"/>
      <c r="AG133" s="13" t="s">
        <v>137</v>
      </c>
      <c r="AH133" s="11">
        <v>464.0</v>
      </c>
      <c r="AI133" s="12" t="s">
        <v>882</v>
      </c>
      <c r="AJ133" s="11">
        <v>1.629958553554E12</v>
      </c>
    </row>
    <row r="134">
      <c r="D134" s="39"/>
      <c r="H134" s="39"/>
      <c r="L134" s="39"/>
      <c r="P134" s="39"/>
      <c r="T134" s="39"/>
      <c r="X134" s="39"/>
      <c r="Y134" s="13" t="s">
        <v>181</v>
      </c>
      <c r="Z134" s="11">
        <v>938.0</v>
      </c>
      <c r="AA134" s="12" t="s">
        <v>883</v>
      </c>
      <c r="AB134" s="11">
        <v>1.629957565652E12</v>
      </c>
      <c r="AF134" s="39"/>
      <c r="AG134" s="13" t="s">
        <v>181</v>
      </c>
      <c r="AH134" s="11">
        <v>1538.0</v>
      </c>
      <c r="AI134" s="12" t="s">
        <v>884</v>
      </c>
      <c r="AJ134" s="11">
        <v>1.629958555082E12</v>
      </c>
    </row>
    <row r="135">
      <c r="D135" s="39"/>
      <c r="H135" s="39"/>
      <c r="L135" s="39"/>
      <c r="P135" s="39"/>
      <c r="T135" s="39"/>
      <c r="X135" s="39"/>
      <c r="AB135" s="39"/>
      <c r="AF135" s="39"/>
      <c r="AJ135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164.7428571</v>
      </c>
      <c r="D201" s="39"/>
      <c r="E201" s="43" t="s">
        <v>197</v>
      </c>
      <c r="F201" s="44">
        <f> AVERAGE(F4:F39)</f>
        <v>153.7058824</v>
      </c>
      <c r="H201" s="39"/>
      <c r="I201" s="43" t="s">
        <v>197</v>
      </c>
      <c r="J201" s="44">
        <f> AVERAGE(J4:J39)</f>
        <v>144.8235294</v>
      </c>
      <c r="L201" s="39"/>
      <c r="M201" s="43" t="s">
        <v>197</v>
      </c>
      <c r="N201" s="44">
        <f> AVERAGE(N4:N39)</f>
        <v>181.1176471</v>
      </c>
      <c r="P201" s="39"/>
      <c r="Q201" s="43" t="s">
        <v>197</v>
      </c>
      <c r="R201" s="44">
        <f> AVERAGE(R4:R42)</f>
        <v>215.1794872</v>
      </c>
      <c r="T201" s="39"/>
      <c r="U201" s="43" t="s">
        <v>197</v>
      </c>
      <c r="V201" s="44">
        <f> AVERAGE(V4:V39)</f>
        <v>176.1764706</v>
      </c>
      <c r="X201" s="39"/>
      <c r="Y201" s="43" t="s">
        <v>197</v>
      </c>
      <c r="Z201" s="44">
        <f> AVERAGE(Z3:Z51)</f>
        <v>252.8</v>
      </c>
      <c r="AB201" s="39"/>
      <c r="AC201" s="43" t="s">
        <v>197</v>
      </c>
      <c r="AD201" s="44">
        <f> AVERAGE(AD4:AD39)</f>
        <v>218.9090909</v>
      </c>
      <c r="AF201" s="39"/>
      <c r="AG201" s="43" t="s">
        <v>197</v>
      </c>
      <c r="AH201" s="44">
        <f> AVERAGE(AH4:AH91)</f>
        <v>272.9268293</v>
      </c>
      <c r="AJ201" s="39"/>
    </row>
    <row r="202">
      <c r="A202" s="45" t="s">
        <v>198</v>
      </c>
      <c r="B202" s="46">
        <f>STDEV(B4:B39)</f>
        <v>149.9835957</v>
      </c>
      <c r="D202" s="39"/>
      <c r="E202" s="45" t="s">
        <v>198</v>
      </c>
      <c r="F202" s="46">
        <f>STDEV(F4:F39)</f>
        <v>71.21689117</v>
      </c>
      <c r="H202" s="39"/>
      <c r="I202" s="45" t="s">
        <v>198</v>
      </c>
      <c r="J202" s="46">
        <f>STDEV(J4:J39)</f>
        <v>65.04348093</v>
      </c>
      <c r="L202" s="39"/>
      <c r="M202" s="45" t="s">
        <v>198</v>
      </c>
      <c r="N202" s="46">
        <f>STDEV(N4:N39)</f>
        <v>115.9735327</v>
      </c>
      <c r="P202" s="39"/>
      <c r="Q202" s="45" t="s">
        <v>198</v>
      </c>
      <c r="R202" s="46">
        <f>STDEV(R4:R42)</f>
        <v>225.3298018</v>
      </c>
      <c r="T202" s="39"/>
      <c r="U202" s="45" t="s">
        <v>198</v>
      </c>
      <c r="V202" s="46">
        <f>STDEV(V4:V39)</f>
        <v>101.7541371</v>
      </c>
      <c r="X202" s="39"/>
      <c r="Y202" s="45" t="s">
        <v>198</v>
      </c>
      <c r="Z202" s="46">
        <f>STDEV(Z3:Z51)</f>
        <v>212.92676</v>
      </c>
      <c r="AB202" s="39"/>
      <c r="AC202" s="45" t="s">
        <v>198</v>
      </c>
      <c r="AD202" s="46">
        <f>STDEV(AD4:AD39)</f>
        <v>111.0520723</v>
      </c>
      <c r="AF202" s="39"/>
      <c r="AG202" s="45" t="s">
        <v>198</v>
      </c>
      <c r="AH202" s="46">
        <f>STDEV(AH4:AH91)</f>
        <v>267.5249886</v>
      </c>
      <c r="AJ202" s="39"/>
    </row>
    <row r="203">
      <c r="A203" s="47" t="s">
        <v>199</v>
      </c>
      <c r="B203" s="46">
        <f>MEDIAN(B4:B39)</f>
        <v>149</v>
      </c>
      <c r="D203" s="39"/>
      <c r="E203" s="47" t="s">
        <v>199</v>
      </c>
      <c r="F203" s="46">
        <f>MEDIAN(F4:F39)</f>
        <v>160</v>
      </c>
      <c r="H203" s="39"/>
      <c r="I203" s="47" t="s">
        <v>199</v>
      </c>
      <c r="J203" s="46">
        <f>MEDIAN(J4:J39)</f>
        <v>126</v>
      </c>
      <c r="L203" s="39"/>
      <c r="M203" s="47" t="s">
        <v>199</v>
      </c>
      <c r="N203" s="46">
        <f>MEDIAN(N4:N39)</f>
        <v>164</v>
      </c>
      <c r="P203" s="39"/>
      <c r="Q203" s="47" t="s">
        <v>199</v>
      </c>
      <c r="R203" s="46">
        <f>MEDIAN(R4:R42)</f>
        <v>165</v>
      </c>
      <c r="T203" s="39"/>
      <c r="U203" s="47" t="s">
        <v>199</v>
      </c>
      <c r="V203" s="46">
        <f>MEDIAN(V4:V39)</f>
        <v>167</v>
      </c>
      <c r="X203" s="39"/>
      <c r="Y203" s="47" t="s">
        <v>199</v>
      </c>
      <c r="Z203" s="46">
        <f>MEDIAN(Z3:Z51)</f>
        <v>207.5</v>
      </c>
      <c r="AB203" s="39"/>
      <c r="AC203" s="47" t="s">
        <v>199</v>
      </c>
      <c r="AD203" s="46">
        <f>MEDIAN(AD4:AD39)</f>
        <v>217</v>
      </c>
      <c r="AF203" s="39"/>
      <c r="AG203" s="47" t="s">
        <v>199</v>
      </c>
      <c r="AH203" s="46">
        <f>MEDIAN(AH4:AH91)</f>
        <v>186</v>
      </c>
      <c r="AJ203" s="39"/>
    </row>
    <row r="204">
      <c r="A204" s="47" t="s">
        <v>200</v>
      </c>
      <c r="B204" s="46">
        <f>min(B4:B39)</f>
        <v>16</v>
      </c>
      <c r="D204" s="39"/>
      <c r="E204" s="47" t="s">
        <v>200</v>
      </c>
      <c r="F204" s="46">
        <f>min(F4:F39)</f>
        <v>58</v>
      </c>
      <c r="H204" s="39"/>
      <c r="I204" s="47" t="s">
        <v>200</v>
      </c>
      <c r="J204" s="46">
        <f>min(J4:J39)</f>
        <v>51</v>
      </c>
      <c r="L204" s="39"/>
      <c r="M204" s="47" t="s">
        <v>200</v>
      </c>
      <c r="N204" s="46">
        <f>min(N4:N39)</f>
        <v>65</v>
      </c>
      <c r="P204" s="39"/>
      <c r="Q204" s="47" t="s">
        <v>200</v>
      </c>
      <c r="R204" s="46">
        <f>min(R4:R42)</f>
        <v>38</v>
      </c>
      <c r="T204" s="39"/>
      <c r="U204" s="47" t="s">
        <v>200</v>
      </c>
      <c r="V204" s="46">
        <f>min(V4:V39)</f>
        <v>43</v>
      </c>
      <c r="X204" s="39"/>
      <c r="Y204" s="47" t="s">
        <v>200</v>
      </c>
      <c r="Z204" s="46">
        <f>min(Z3:Z51)</f>
        <v>36</v>
      </c>
      <c r="AB204" s="39"/>
      <c r="AC204" s="47" t="s">
        <v>200</v>
      </c>
      <c r="AD204" s="46">
        <f>min(AD4:AD39)</f>
        <v>38</v>
      </c>
      <c r="AF204" s="39"/>
      <c r="AG204" s="47" t="s">
        <v>200</v>
      </c>
      <c r="AH204" s="46">
        <f>min(AH4:AH91)</f>
        <v>40</v>
      </c>
      <c r="AJ204" s="39"/>
    </row>
    <row r="205">
      <c r="A205" s="47" t="s">
        <v>201</v>
      </c>
      <c r="B205" s="46">
        <f>max(B4:B39)</f>
        <v>965</v>
      </c>
      <c r="D205" s="39"/>
      <c r="E205" s="47" t="s">
        <v>201</v>
      </c>
      <c r="F205" s="46">
        <f>max(F4:F39)</f>
        <v>338</v>
      </c>
      <c r="H205" s="39"/>
      <c r="I205" s="47" t="s">
        <v>201</v>
      </c>
      <c r="J205" s="46">
        <f>max(J4:J39)</f>
        <v>285</v>
      </c>
      <c r="L205" s="39"/>
      <c r="M205" s="47" t="s">
        <v>201</v>
      </c>
      <c r="N205" s="46">
        <f>max(N4:N39)</f>
        <v>556</v>
      </c>
      <c r="P205" s="39"/>
      <c r="Q205" s="47" t="s">
        <v>201</v>
      </c>
      <c r="R205" s="46">
        <f>max(R4:R42)</f>
        <v>1118</v>
      </c>
      <c r="T205" s="39"/>
      <c r="U205" s="47" t="s">
        <v>201</v>
      </c>
      <c r="V205" s="46">
        <f>max(V4:V39)</f>
        <v>515</v>
      </c>
      <c r="X205" s="39"/>
      <c r="Y205" s="47" t="s">
        <v>201</v>
      </c>
      <c r="Z205" s="46">
        <f>max(Z3:Z51)</f>
        <v>1300</v>
      </c>
      <c r="AB205" s="39"/>
      <c r="AC205" s="47" t="s">
        <v>201</v>
      </c>
      <c r="AD205" s="46">
        <f>max(AD4:AD39)</f>
        <v>438</v>
      </c>
      <c r="AF205" s="39"/>
      <c r="AG205" s="47" t="s">
        <v>201</v>
      </c>
      <c r="AH205" s="46">
        <f>max(AH4:AH91)</f>
        <v>1060</v>
      </c>
      <c r="AJ205" s="39"/>
    </row>
    <row r="206">
      <c r="A206" s="47" t="s">
        <v>202</v>
      </c>
      <c r="B206" s="46">
        <f>sum(B4:B39)/1000</f>
        <v>5.766</v>
      </c>
      <c r="D206" s="39"/>
      <c r="E206" s="47" t="s">
        <v>202</v>
      </c>
      <c r="F206" s="46">
        <f>sum(F4:F39)/1000</f>
        <v>2.613</v>
      </c>
      <c r="H206" s="39"/>
      <c r="I206" s="47" t="s">
        <v>202</v>
      </c>
      <c r="J206" s="46">
        <f>sum(J4:J39)/1000</f>
        <v>2.462</v>
      </c>
      <c r="L206" s="39"/>
      <c r="M206" s="47" t="s">
        <v>202</v>
      </c>
      <c r="N206" s="46">
        <f>sum(N4:N39)/1000</f>
        <v>3.079</v>
      </c>
      <c r="P206" s="39"/>
      <c r="Q206" s="47" t="s">
        <v>202</v>
      </c>
      <c r="R206" s="46">
        <f>sum(R4:R42)/1000</f>
        <v>8.392</v>
      </c>
      <c r="T206" s="39"/>
      <c r="U206" s="47" t="s">
        <v>202</v>
      </c>
      <c r="V206" s="46">
        <f>sum(V4:V39)/1000</f>
        <v>2.995</v>
      </c>
      <c r="X206" s="39"/>
      <c r="Y206" s="47" t="s">
        <v>202</v>
      </c>
      <c r="Z206" s="46">
        <f>sum(Z3:Z51)/1000</f>
        <v>10.112</v>
      </c>
      <c r="AB206" s="39"/>
      <c r="AC206" s="47" t="s">
        <v>202</v>
      </c>
      <c r="AD206" s="46">
        <f>sum(AD4:AD39)/1000</f>
        <v>4.816</v>
      </c>
      <c r="AF206" s="39"/>
      <c r="AG206" s="47" t="s">
        <v>202</v>
      </c>
      <c r="AH206" s="46">
        <f>sum(AH4:AH91)/1000</f>
        <v>11.19</v>
      </c>
      <c r="AJ206" s="39"/>
    </row>
    <row r="207">
      <c r="A207" s="47" t="s">
        <v>203</v>
      </c>
      <c r="B207" s="46">
        <f>COUNTA(B4:B39)+1</f>
        <v>36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6">
        <f>COUNTA(J4:J39)+1</f>
        <v>18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COUNTA(R4:R42)+1</f>
        <v>40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COUNTA(Z4:Z42)+1</f>
        <v>40</v>
      </c>
      <c r="AB207" s="39"/>
      <c r="AC207" s="47" t="s">
        <v>203</v>
      </c>
      <c r="AD207" s="59">
        <v>22.0</v>
      </c>
      <c r="AF207" s="39"/>
      <c r="AG207" s="47" t="s">
        <v>203</v>
      </c>
      <c r="AH207" s="46">
        <f>COUNTA(AH4:AH91)+1</f>
        <v>42</v>
      </c>
      <c r="AJ207" s="39"/>
    </row>
    <row r="208">
      <c r="A208" s="47" t="s">
        <v>204</v>
      </c>
      <c r="B208" s="49">
        <f>B210+B209+B211+B212</f>
        <v>36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18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40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40</v>
      </c>
      <c r="AB208" s="39"/>
      <c r="AC208" s="47" t="s">
        <v>204</v>
      </c>
      <c r="AD208" s="49">
        <f>AD210+AD209+AD211+AD212</f>
        <v>22</v>
      </c>
      <c r="AF208" s="39"/>
      <c r="AG208" s="47" t="s">
        <v>204</v>
      </c>
      <c r="AH208" s="49">
        <f>AH210+AH209+AH211+AH212</f>
        <v>42</v>
      </c>
      <c r="AJ208" s="39"/>
    </row>
    <row r="209">
      <c r="A209" s="47" t="s">
        <v>205</v>
      </c>
      <c r="B209" s="50">
        <f>(B207-18)/2</f>
        <v>9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0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11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11</v>
      </c>
      <c r="AA209" s="42"/>
      <c r="AB209" s="42"/>
      <c r="AC209" s="47" t="s">
        <v>205</v>
      </c>
      <c r="AD209" s="50">
        <f>(AD207-18)/2</f>
        <v>2</v>
      </c>
      <c r="AE209" s="42"/>
      <c r="AF209" s="42"/>
      <c r="AG209" s="47" t="s">
        <v>205</v>
      </c>
      <c r="AH209" s="50">
        <f>(AH207-18)/2</f>
        <v>12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9</v>
      </c>
      <c r="E211" s="43" t="s">
        <v>207</v>
      </c>
      <c r="F211" s="53">
        <f>F209</f>
        <v>0</v>
      </c>
      <c r="I211" s="43" t="s">
        <v>207</v>
      </c>
      <c r="J211" s="53">
        <f>J209</f>
        <v>0</v>
      </c>
      <c r="M211" s="43" t="s">
        <v>207</v>
      </c>
      <c r="N211" s="53">
        <f>N209</f>
        <v>0</v>
      </c>
      <c r="Q211" s="43" t="s">
        <v>207</v>
      </c>
      <c r="R211" s="53">
        <f>R209</f>
        <v>11</v>
      </c>
      <c r="U211" s="43" t="s">
        <v>207</v>
      </c>
      <c r="V211" s="53">
        <f>V209</f>
        <v>0</v>
      </c>
      <c r="Y211" s="43" t="s">
        <v>207</v>
      </c>
      <c r="Z211" s="53">
        <f>Z209</f>
        <v>11</v>
      </c>
      <c r="AC211" s="43" t="s">
        <v>207</v>
      </c>
      <c r="AD211" s="53">
        <f>AD209</f>
        <v>2</v>
      </c>
      <c r="AG211" s="43" t="s">
        <v>207</v>
      </c>
      <c r="AH211" s="53">
        <f>AH209</f>
        <v>12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36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18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40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40</v>
      </c>
      <c r="AC214" s="43" t="s">
        <v>210</v>
      </c>
      <c r="AD214" s="53">
        <f>AD208+AD213</f>
        <v>22</v>
      </c>
      <c r="AG214" s="43" t="s">
        <v>210</v>
      </c>
      <c r="AH214" s="53">
        <f>AH208+AH213</f>
        <v>42</v>
      </c>
    </row>
    <row r="215">
      <c r="A215" s="43" t="s">
        <v>211</v>
      </c>
      <c r="B215" s="53">
        <f>B207-B209</f>
        <v>27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18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29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29</v>
      </c>
      <c r="AC215" s="43" t="s">
        <v>211</v>
      </c>
      <c r="AD215" s="53">
        <f>AD207-AD209</f>
        <v>20</v>
      </c>
      <c r="AG215" s="43" t="s">
        <v>211</v>
      </c>
      <c r="AH215" s="53">
        <f>AH207-AH209</f>
        <v>30</v>
      </c>
    </row>
    <row r="216">
      <c r="A216" s="54" t="s">
        <v>212</v>
      </c>
      <c r="B216" s="53">
        <f>((ABS(B215)-1)/B206)*1/5</f>
        <v>0.9018383628</v>
      </c>
      <c r="E216" s="54" t="s">
        <v>212</v>
      </c>
      <c r="F216" s="53">
        <f>((ABS(F215)-1)/F206)*1/5</f>
        <v>1.301186376</v>
      </c>
      <c r="I216" s="54" t="s">
        <v>212</v>
      </c>
      <c r="J216" s="53">
        <f>((ABS(J215)-1)/J206)*1/5</f>
        <v>1.380991064</v>
      </c>
      <c r="M216" s="54" t="s">
        <v>212</v>
      </c>
      <c r="N216" s="53">
        <f>((ABS(N215)-1)/N206)*1/5</f>
        <v>1.104254628</v>
      </c>
      <c r="Q216" s="54" t="s">
        <v>212</v>
      </c>
      <c r="R216" s="53">
        <f>((ABS(R215)-1)/R206)*1/5</f>
        <v>0.6673021926</v>
      </c>
      <c r="U216" s="54" t="s">
        <v>212</v>
      </c>
      <c r="V216" s="53">
        <f>((ABS(V215)-1)/V206)*1/5</f>
        <v>1.135225376</v>
      </c>
      <c r="Y216" s="54" t="s">
        <v>212</v>
      </c>
      <c r="Z216" s="53">
        <f>((ABS(Z215)-1)/Z206)*1/5</f>
        <v>0.5537974684</v>
      </c>
      <c r="AC216" s="54" t="s">
        <v>212</v>
      </c>
      <c r="AD216" s="53">
        <f>((ABS(AD215)-1)/AD206)*1/5</f>
        <v>0.7890365449</v>
      </c>
      <c r="AG216" s="54" t="s">
        <v>212</v>
      </c>
      <c r="AH216" s="53">
        <f>((ABS(AH215)-1)/AH206)*1/5</f>
        <v>0.5183199285</v>
      </c>
    </row>
    <row r="217">
      <c r="A217" s="54" t="s">
        <v>213</v>
      </c>
      <c r="B217" s="53">
        <f>((ABS(B215)-1)/B206)*1/5*60</f>
        <v>54.11030177</v>
      </c>
      <c r="E217" s="54" t="s">
        <v>213</v>
      </c>
      <c r="F217" s="53">
        <f>((ABS(F215)-1)/F206)*1/5*60</f>
        <v>78.07118255</v>
      </c>
      <c r="I217" s="54" t="s">
        <v>213</v>
      </c>
      <c r="J217" s="53">
        <f>((ABS(J215)-1)/J206)*1/5*60</f>
        <v>82.85946385</v>
      </c>
      <c r="M217" s="54" t="s">
        <v>213</v>
      </c>
      <c r="N217" s="53">
        <f>((ABS(N215)-1)/N206)*1/5*60</f>
        <v>66.25527769</v>
      </c>
      <c r="Q217" s="54" t="s">
        <v>213</v>
      </c>
      <c r="R217" s="53">
        <f>((ABS(R215)-1)/R206)*1/5*60</f>
        <v>40.03813155</v>
      </c>
      <c r="U217" s="54" t="s">
        <v>213</v>
      </c>
      <c r="V217" s="53">
        <f>((ABS(V215)-1)/V206)*1/5*60</f>
        <v>68.11352254</v>
      </c>
      <c r="Y217" s="54" t="s">
        <v>213</v>
      </c>
      <c r="Z217" s="53">
        <f>((ABS(Z215)-1)/Z206)*1/5*60</f>
        <v>33.2278481</v>
      </c>
      <c r="AC217" s="54" t="s">
        <v>213</v>
      </c>
      <c r="AD217" s="53">
        <f>((ABS(AD215)-1)/AD206)*1/5*60</f>
        <v>47.34219269</v>
      </c>
      <c r="AG217" s="54" t="s">
        <v>213</v>
      </c>
      <c r="AH217" s="53">
        <f>((ABS(AH215)-1)/AH206)*1/5*60</f>
        <v>31.09919571</v>
      </c>
    </row>
    <row r="218">
      <c r="A218" s="54" t="s">
        <v>214</v>
      </c>
      <c r="B218" s="53">
        <f>B216*(1-B227)</f>
        <v>0.9018383628</v>
      </c>
      <c r="E218" s="54" t="s">
        <v>214</v>
      </c>
      <c r="F218" s="53">
        <f>F216*(1-F227)</f>
        <v>1.301186376</v>
      </c>
      <c r="I218" s="54" t="s">
        <v>214</v>
      </c>
      <c r="J218" s="53">
        <f>J216*(1-J227)</f>
        <v>1.380991064</v>
      </c>
      <c r="M218" s="54" t="s">
        <v>214</v>
      </c>
      <c r="N218" s="53">
        <f>N216*(1-N227)</f>
        <v>1.104254628</v>
      </c>
      <c r="Q218" s="54" t="s">
        <v>214</v>
      </c>
      <c r="R218" s="53">
        <f>R216*(1-R227)</f>
        <v>0.6673021926</v>
      </c>
      <c r="U218" s="54" t="s">
        <v>214</v>
      </c>
      <c r="V218" s="53">
        <f>V216*(1-V227)</f>
        <v>1.135225376</v>
      </c>
      <c r="Y218" s="54" t="s">
        <v>214</v>
      </c>
      <c r="Z218" s="53">
        <f>Z216*(1-Z227)</f>
        <v>0.5537974684</v>
      </c>
      <c r="AC218" s="54" t="s">
        <v>214</v>
      </c>
      <c r="AD218" s="53">
        <f>AD216*(1-AD227)</f>
        <v>0.7890365449</v>
      </c>
      <c r="AG218" s="54" t="s">
        <v>214</v>
      </c>
      <c r="AH218" s="53">
        <f>AH216*(1-AH227)</f>
        <v>0.5183199285</v>
      </c>
    </row>
    <row r="219">
      <c r="A219" s="54" t="s">
        <v>215</v>
      </c>
      <c r="B219" s="53">
        <f>B217*(1-B227)</f>
        <v>54.11030177</v>
      </c>
      <c r="E219" s="54" t="s">
        <v>215</v>
      </c>
      <c r="F219" s="53">
        <f>F217*(1-F227)</f>
        <v>78.07118255</v>
      </c>
      <c r="I219" s="54" t="s">
        <v>215</v>
      </c>
      <c r="J219" s="53">
        <f>J217*(1-J227)</f>
        <v>82.85946385</v>
      </c>
      <c r="M219" s="54" t="s">
        <v>215</v>
      </c>
      <c r="N219" s="53">
        <f>N217*(1-N227)</f>
        <v>66.25527769</v>
      </c>
      <c r="Q219" s="54" t="s">
        <v>215</v>
      </c>
      <c r="R219" s="53">
        <f>R217*(1-R227)</f>
        <v>40.03813155</v>
      </c>
      <c r="U219" s="54" t="s">
        <v>215</v>
      </c>
      <c r="V219" s="53">
        <f>V217*(1-V227)</f>
        <v>68.11352254</v>
      </c>
      <c r="Y219" s="54" t="s">
        <v>215</v>
      </c>
      <c r="Z219" s="53">
        <f>Z217*(1-Z227)</f>
        <v>33.2278481</v>
      </c>
      <c r="AC219" s="54" t="s">
        <v>215</v>
      </c>
      <c r="AD219" s="53">
        <f>AD217*(1-AD227)</f>
        <v>47.34219269</v>
      </c>
      <c r="AG219" s="54" t="s">
        <v>215</v>
      </c>
      <c r="AH219" s="53">
        <f>AH217*(1-AH227)</f>
        <v>31.09919571</v>
      </c>
    </row>
    <row r="220">
      <c r="A220" s="54" t="s">
        <v>216</v>
      </c>
      <c r="B220" s="53">
        <f>(ABS(B215)-1)/B206</f>
        <v>4.509191814</v>
      </c>
      <c r="E220" s="54" t="s">
        <v>216</v>
      </c>
      <c r="F220" s="53">
        <f>(ABS(F215)-1)/F206</f>
        <v>6.505931879</v>
      </c>
      <c r="I220" s="54" t="s">
        <v>216</v>
      </c>
      <c r="J220" s="53">
        <f>(ABS(J215)-1)/J206</f>
        <v>6.904955321</v>
      </c>
      <c r="M220" s="54" t="s">
        <v>216</v>
      </c>
      <c r="N220" s="53">
        <f>(ABS(N215)-1)/N206</f>
        <v>5.521273141</v>
      </c>
      <c r="Q220" s="54" t="s">
        <v>216</v>
      </c>
      <c r="R220" s="53">
        <f>(ABS(R215)-1)/R206</f>
        <v>3.336510963</v>
      </c>
      <c r="U220" s="54" t="s">
        <v>216</v>
      </c>
      <c r="V220" s="53">
        <f>(ABS(V215)-1)/V206</f>
        <v>5.676126878</v>
      </c>
      <c r="Y220" s="54" t="s">
        <v>216</v>
      </c>
      <c r="Z220" s="53">
        <f>(ABS(Z215)-1)/Z206</f>
        <v>2.768987342</v>
      </c>
      <c r="AC220" s="54" t="s">
        <v>216</v>
      </c>
      <c r="AD220" s="53">
        <f>(ABS(AD215)-1)/AD206</f>
        <v>3.945182724</v>
      </c>
      <c r="AG220" s="54" t="s">
        <v>216</v>
      </c>
      <c r="AH220" s="53">
        <f>(ABS(AH215)-1)/AH206</f>
        <v>2.591599643</v>
      </c>
    </row>
    <row r="221">
      <c r="A221" s="54" t="s">
        <v>217</v>
      </c>
      <c r="B221" s="53">
        <f>(ABS(B208)-1)/B206</f>
        <v>6.070065904</v>
      </c>
      <c r="E221" s="54" t="s">
        <v>217</v>
      </c>
      <c r="F221" s="53">
        <f>(ABS(F208)-1)/F206</f>
        <v>6.505931879</v>
      </c>
      <c r="I221" s="54" t="s">
        <v>217</v>
      </c>
      <c r="J221" s="53">
        <f>(ABS(J208)-1)/J206</f>
        <v>6.904955321</v>
      </c>
      <c r="M221" s="54" t="s">
        <v>217</v>
      </c>
      <c r="N221" s="53">
        <f>(ABS(N208)-1)/N206</f>
        <v>5.521273141</v>
      </c>
      <c r="Q221" s="54" t="s">
        <v>217</v>
      </c>
      <c r="R221" s="53">
        <f>(ABS(R208)-1)/R206</f>
        <v>4.647283127</v>
      </c>
      <c r="U221" s="54" t="s">
        <v>217</v>
      </c>
      <c r="V221" s="53">
        <f>(ABS(V208)-1)/V206</f>
        <v>5.676126878</v>
      </c>
      <c r="Y221" s="54" t="s">
        <v>217</v>
      </c>
      <c r="Z221" s="53">
        <f>(ABS(Z208)-1)/Z206</f>
        <v>3.856803797</v>
      </c>
      <c r="AC221" s="54" t="s">
        <v>217</v>
      </c>
      <c r="AD221" s="53">
        <f>(ABS(AD208)-1)/AD206</f>
        <v>4.360465116</v>
      </c>
      <c r="AG221" s="54" t="s">
        <v>217</v>
      </c>
      <c r="AH221" s="53">
        <f>(ABS(AH208)-1)/AH206</f>
        <v>3.663985702</v>
      </c>
    </row>
    <row r="222">
      <c r="A222" s="6" t="s">
        <v>218</v>
      </c>
      <c r="B222" s="53">
        <f>(ABS(B214)-1)/B206</f>
        <v>6.070065904</v>
      </c>
      <c r="E222" s="6" t="s">
        <v>218</v>
      </c>
      <c r="F222" s="53">
        <f>(ABS(F214)-1)/F206</f>
        <v>6.505931879</v>
      </c>
      <c r="I222" s="6" t="s">
        <v>218</v>
      </c>
      <c r="J222" s="53">
        <f>(ABS(J214)-1)/J206</f>
        <v>6.904955321</v>
      </c>
      <c r="M222" s="6" t="s">
        <v>218</v>
      </c>
      <c r="N222" s="53">
        <f>(ABS(N214)-1)/N206</f>
        <v>5.521273141</v>
      </c>
      <c r="Q222" s="6" t="s">
        <v>218</v>
      </c>
      <c r="R222" s="53">
        <f>(ABS(R214)-1)/R206</f>
        <v>4.647283127</v>
      </c>
      <c r="U222" s="6" t="s">
        <v>218</v>
      </c>
      <c r="V222" s="53">
        <f>(ABS(V214)-1)/V206</f>
        <v>5.676126878</v>
      </c>
      <c r="Y222" s="6" t="s">
        <v>218</v>
      </c>
      <c r="Z222" s="53">
        <f>(ABS(Z214)-1)/Z206</f>
        <v>3.856803797</v>
      </c>
      <c r="AC222" s="6" t="s">
        <v>218</v>
      </c>
      <c r="AD222" s="53">
        <f>(ABS(AD214)-1)/AD206</f>
        <v>4.360465116</v>
      </c>
      <c r="AG222" s="6" t="s">
        <v>218</v>
      </c>
      <c r="AH222" s="53">
        <f>(ABS(AH214)-1)/AH206</f>
        <v>3.663985702</v>
      </c>
    </row>
    <row r="223">
      <c r="A223" s="6" t="s">
        <v>219</v>
      </c>
      <c r="B223" s="53">
        <f>ABS(B208)/ABS(B215)</f>
        <v>1.333333333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1.379310345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1.379310345</v>
      </c>
      <c r="AC223" s="6" t="s">
        <v>219</v>
      </c>
      <c r="AD223" s="53">
        <f>ABS(AD208)/ABS(AD215)</f>
        <v>1.1</v>
      </c>
      <c r="AG223" s="6" t="s">
        <v>219</v>
      </c>
      <c r="AH223" s="53">
        <f>ABS(AH208)/ABS(AH215)</f>
        <v>1.4</v>
      </c>
    </row>
    <row r="224">
      <c r="A224" s="6" t="s">
        <v>220</v>
      </c>
      <c r="B224" s="53">
        <f>ABS(B214)/ABS(B215)</f>
        <v>1.333333333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1.379310345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1.379310345</v>
      </c>
      <c r="AC224" s="6" t="s">
        <v>220</v>
      </c>
      <c r="AD224" s="53">
        <f>ABS(AD214)/ABS(AD215)</f>
        <v>1.1</v>
      </c>
      <c r="AG224" s="6" t="s">
        <v>220</v>
      </c>
      <c r="AH224" s="53">
        <f>ABS(AH214)/ABS(AH215)</f>
        <v>1.4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0.3333333333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0.3793103448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0.3793103448</v>
      </c>
      <c r="AC226" s="54" t="s">
        <v>222</v>
      </c>
      <c r="AD226" s="53">
        <f>AD211/(AD210+AD212+AD211)</f>
        <v>0.1</v>
      </c>
      <c r="AG226" s="54" t="s">
        <v>222</v>
      </c>
      <c r="AH226" s="53">
        <f>AH211/(AH210+AH212+AH211)</f>
        <v>0.4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0.3333333333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0.3793103448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0.3793103448</v>
      </c>
      <c r="AB228" s="39"/>
      <c r="AC228" s="54" t="s">
        <v>224</v>
      </c>
      <c r="AD228" s="53">
        <f>(AD211+AD212)/(AD210+AD211+AD212)</f>
        <v>0.1</v>
      </c>
      <c r="AF228" s="39"/>
      <c r="AG228" s="54" t="s">
        <v>224</v>
      </c>
      <c r="AH228" s="53">
        <f>(AH211+AH212)/(AH210+AH211+AH212)</f>
        <v>0.4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 t="str">
        <f>ABS(J211)/ABS(J209)</f>
        <v>#DIV/0!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>
        <f>ABS(R211)/ABS(R209)</f>
        <v>1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>
        <f>ABS(Z211)/ABS(Z209)</f>
        <v>1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>
        <f>ABS(AH211)/ABS(AH209)</f>
        <v>1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 t="str">
        <f>J211/(J211+J212)</f>
        <v>#DIV/0!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>
        <f>R211/(R211+R212)</f>
        <v>1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>
        <f>Z211/(Z211+Z212)</f>
        <v>1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>
        <f>AH211/(AH211+AH212)</f>
        <v>1</v>
      </c>
      <c r="AJ230" s="39"/>
    </row>
    <row r="231">
      <c r="A231" s="54" t="s">
        <v>227</v>
      </c>
      <c r="B231" s="53">
        <f>B210/(B209+B210+B211+B212)</f>
        <v>0.5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1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0.45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0.45</v>
      </c>
      <c r="AB231" s="39"/>
      <c r="AC231" s="54" t="s">
        <v>227</v>
      </c>
      <c r="AD231" s="53">
        <f>AD210/(AD209+AD210+AD211+AD212)</f>
        <v>0.8181818182</v>
      </c>
      <c r="AF231" s="39"/>
      <c r="AG231" s="54" t="s">
        <v>227</v>
      </c>
      <c r="AH231" s="53">
        <f>AH210/(AH209+AH210+AH211+AH212)</f>
        <v>0.4285714286</v>
      </c>
      <c r="AJ231" s="39"/>
    </row>
    <row r="232">
      <c r="A232" s="54" t="s">
        <v>228</v>
      </c>
      <c r="B232" s="53">
        <f>(B212+B211+B209)/(B210+B212+B211+B209)</f>
        <v>0.5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0.55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0.55</v>
      </c>
      <c r="AB232" s="39"/>
      <c r="AC232" s="54" t="s">
        <v>228</v>
      </c>
      <c r="AD232" s="53">
        <f>(AD212+AD211+AD209)/(AD210+AD212+AD211+AD209)</f>
        <v>0.1818181818</v>
      </c>
      <c r="AF232" s="39"/>
      <c r="AG232" s="54" t="s">
        <v>228</v>
      </c>
      <c r="AH232" s="53">
        <f>(AH212+AH211+AH209)/(AH210+AH212+AH211+AH209)</f>
        <v>0.5714285714</v>
      </c>
      <c r="AJ232" s="39"/>
    </row>
    <row r="233">
      <c r="A233" s="54" t="s">
        <v>229</v>
      </c>
      <c r="B233" s="53">
        <f>(B211+B209)/B210</f>
        <v>1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1.222222222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1.222222222</v>
      </c>
      <c r="AB233" s="39"/>
      <c r="AC233" s="54" t="s">
        <v>229</v>
      </c>
      <c r="AD233" s="53">
        <f>(AD211+AD209)/AD210</f>
        <v>0.2222222222</v>
      </c>
      <c r="AF233" s="39"/>
      <c r="AG233" s="54" t="s">
        <v>229</v>
      </c>
      <c r="AH233" s="53">
        <f>(AH211+AH209)/AH210</f>
        <v>1.333333333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132.5714286</v>
      </c>
      <c r="D235" s="39"/>
      <c r="E235" s="43" t="s">
        <v>197</v>
      </c>
      <c r="F235" s="44">
        <f> AVERAGE(F41:F69)</f>
        <v>145.1111111</v>
      </c>
      <c r="H235" s="39"/>
      <c r="I235" s="43" t="s">
        <v>197</v>
      </c>
      <c r="J235" s="44">
        <f> AVERAGE(J41:J69)</f>
        <v>122.2222222</v>
      </c>
      <c r="L235" s="39"/>
      <c r="M235" s="43" t="s">
        <v>197</v>
      </c>
      <c r="N235" s="44">
        <f> AVERAGE(N41:N69)</f>
        <v>136.2222222</v>
      </c>
      <c r="P235" s="39"/>
      <c r="Q235" s="43" t="s">
        <v>197</v>
      </c>
      <c r="R235" s="44">
        <f> AVERAGE(R49:R54)</f>
        <v>152.6666667</v>
      </c>
      <c r="T235" s="39"/>
      <c r="U235" s="43" t="s">
        <v>197</v>
      </c>
      <c r="V235" s="44">
        <f> AVERAGE(V41:V69)</f>
        <v>147</v>
      </c>
      <c r="X235" s="39"/>
      <c r="Y235" s="43" t="s">
        <v>197</v>
      </c>
      <c r="Z235" s="44">
        <f> AVERAGE(Z100:Z108)</f>
        <v>140.4444444</v>
      </c>
      <c r="AB235" s="39"/>
      <c r="AC235" s="43" t="s">
        <v>197</v>
      </c>
      <c r="AD235" s="44">
        <f> AVERAGE(AD41:AD69)</f>
        <v>243.5454545</v>
      </c>
      <c r="AF235" s="39"/>
      <c r="AG235" s="43" t="s">
        <v>197</v>
      </c>
      <c r="AH235" s="44">
        <f> AVERAGE(AH100:AH108)</f>
        <v>178.3333333</v>
      </c>
      <c r="AJ235" s="39"/>
    </row>
    <row r="236">
      <c r="A236" s="45" t="s">
        <v>198</v>
      </c>
      <c r="B236" s="46">
        <f>STDEV(B41:B69)</f>
        <v>110.5197677</v>
      </c>
      <c r="D236" s="39"/>
      <c r="E236" s="45" t="s">
        <v>198</v>
      </c>
      <c r="F236" s="46">
        <f>STDEV(F41:F69)</f>
        <v>115.0450395</v>
      </c>
      <c r="H236" s="39"/>
      <c r="I236" s="45" t="s">
        <v>198</v>
      </c>
      <c r="J236" s="46">
        <f>STDEV(J41:J69)</f>
        <v>50.81037733</v>
      </c>
      <c r="L236" s="39"/>
      <c r="M236" s="45" t="s">
        <v>198</v>
      </c>
      <c r="N236" s="46">
        <f>STDEV(N41:N69)</f>
        <v>92.70892322</v>
      </c>
      <c r="P236" s="39"/>
      <c r="Q236" s="45" t="s">
        <v>198</v>
      </c>
      <c r="R236" s="46">
        <f>STDEV(R49:R54)</f>
        <v>127.3383943</v>
      </c>
      <c r="T236" s="39"/>
      <c r="U236" s="45" t="s">
        <v>198</v>
      </c>
      <c r="V236" s="46">
        <f>STDEV(V41:V69)</f>
        <v>115.2721418</v>
      </c>
      <c r="X236" s="39"/>
      <c r="Y236" s="45" t="s">
        <v>198</v>
      </c>
      <c r="Z236" s="46">
        <f>STDEV(Z100:Z108)</f>
        <v>97.33590179</v>
      </c>
      <c r="AB236" s="39"/>
      <c r="AC236" s="45" t="s">
        <v>198</v>
      </c>
      <c r="AD236" s="46">
        <f>STDEV(AD41:AD69)</f>
        <v>107.8817534</v>
      </c>
      <c r="AF236" s="39"/>
      <c r="AG236" s="45" t="s">
        <v>198</v>
      </c>
      <c r="AH236" s="46">
        <f>STDEV(AH100:AH108)</f>
        <v>100.4676565</v>
      </c>
      <c r="AJ236" s="39"/>
    </row>
    <row r="237">
      <c r="A237" s="47" t="s">
        <v>199</v>
      </c>
      <c r="B237" s="46">
        <f>MEDIAN(B41:B69)</f>
        <v>102</v>
      </c>
      <c r="D237" s="39"/>
      <c r="E237" s="47" t="s">
        <v>199</v>
      </c>
      <c r="F237" s="46">
        <f>MEDIAN(F41:F69)</f>
        <v>123</v>
      </c>
      <c r="H237" s="39"/>
      <c r="I237" s="47" t="s">
        <v>199</v>
      </c>
      <c r="J237" s="46">
        <f>MEDIAN(J41:J69)</f>
        <v>135</v>
      </c>
      <c r="L237" s="39"/>
      <c r="M237" s="47" t="s">
        <v>199</v>
      </c>
      <c r="N237" s="46">
        <f>MEDIAN(N41:N69)</f>
        <v>111</v>
      </c>
      <c r="P237" s="39"/>
      <c r="Q237" s="47" t="s">
        <v>199</v>
      </c>
      <c r="R237" s="46">
        <f>MEDIAN(R49:R54)</f>
        <v>96.5</v>
      </c>
      <c r="T237" s="39"/>
      <c r="U237" s="47" t="s">
        <v>199</v>
      </c>
      <c r="V237" s="46">
        <f>MEDIAN(V41:V69)</f>
        <v>96</v>
      </c>
      <c r="X237" s="39"/>
      <c r="Y237" s="47" t="s">
        <v>199</v>
      </c>
      <c r="Z237" s="46">
        <f>MEDIAN(Z100:Z108)</f>
        <v>106</v>
      </c>
      <c r="AB237" s="39"/>
      <c r="AC237" s="47" t="s">
        <v>199</v>
      </c>
      <c r="AD237" s="46">
        <f>MEDIAN(AD41:AD69)</f>
        <v>210</v>
      </c>
      <c r="AF237" s="39"/>
      <c r="AG237" s="47" t="s">
        <v>199</v>
      </c>
      <c r="AH237" s="46">
        <f>MEDIAN(AH100:AH108)</f>
        <v>160</v>
      </c>
      <c r="AJ237" s="39"/>
    </row>
    <row r="238">
      <c r="A238" s="47" t="s">
        <v>200</v>
      </c>
      <c r="B238" s="46">
        <f>min(B41:B69)</f>
        <v>45</v>
      </c>
      <c r="D238" s="39"/>
      <c r="E238" s="47" t="s">
        <v>200</v>
      </c>
      <c r="F238" s="46">
        <f>min(F41:F69)</f>
        <v>42</v>
      </c>
      <c r="H238" s="39"/>
      <c r="I238" s="47" t="s">
        <v>200</v>
      </c>
      <c r="J238" s="46">
        <f>min(J41:J69)</f>
        <v>52</v>
      </c>
      <c r="L238" s="39"/>
      <c r="M238" s="47" t="s">
        <v>200</v>
      </c>
      <c r="N238" s="46">
        <f>min(N41:N69)</f>
        <v>61</v>
      </c>
      <c r="P238" s="39"/>
      <c r="Q238" s="47" t="s">
        <v>200</v>
      </c>
      <c r="R238" s="46">
        <f>min(R49:R54)</f>
        <v>57</v>
      </c>
      <c r="T238" s="39"/>
      <c r="U238" s="47" t="s">
        <v>200</v>
      </c>
      <c r="V238" s="46">
        <f>min(V41:V69)</f>
        <v>65</v>
      </c>
      <c r="X238" s="39"/>
      <c r="Y238" s="47" t="s">
        <v>200</v>
      </c>
      <c r="Z238" s="46">
        <f>min(Z100:Z108)</f>
        <v>38</v>
      </c>
      <c r="AB238" s="39"/>
      <c r="AC238" s="47" t="s">
        <v>200</v>
      </c>
      <c r="AD238" s="46">
        <f>min(AD41:AD69)</f>
        <v>119</v>
      </c>
      <c r="AF238" s="39"/>
      <c r="AG238" s="47" t="s">
        <v>200</v>
      </c>
      <c r="AH238" s="46">
        <f>min(AH100:AH108)</f>
        <v>81</v>
      </c>
      <c r="AJ238" s="39"/>
    </row>
    <row r="239">
      <c r="A239" s="47" t="s">
        <v>201</v>
      </c>
      <c r="B239" s="46">
        <f>max(B41:B69)</f>
        <v>373</v>
      </c>
      <c r="D239" s="39"/>
      <c r="E239" s="47" t="s">
        <v>201</v>
      </c>
      <c r="F239" s="46">
        <f>max(F41:F69)</f>
        <v>430</v>
      </c>
      <c r="H239" s="39"/>
      <c r="I239" s="47" t="s">
        <v>201</v>
      </c>
      <c r="J239" s="46">
        <f>max(J41:J69)</f>
        <v>187</v>
      </c>
      <c r="L239" s="39"/>
      <c r="M239" s="47" t="s">
        <v>201</v>
      </c>
      <c r="N239" s="46">
        <f>max(N41:N69)</f>
        <v>368</v>
      </c>
      <c r="P239" s="39"/>
      <c r="Q239" s="47" t="s">
        <v>201</v>
      </c>
      <c r="R239" s="46">
        <f>max(R49:R54)</f>
        <v>402</v>
      </c>
      <c r="T239" s="39"/>
      <c r="U239" s="47" t="s">
        <v>201</v>
      </c>
      <c r="V239" s="46">
        <f>max(V41:V69)</f>
        <v>395</v>
      </c>
      <c r="X239" s="39"/>
      <c r="Y239" s="47" t="s">
        <v>201</v>
      </c>
      <c r="Z239" s="46">
        <f>max(Z100:Z108)</f>
        <v>354</v>
      </c>
      <c r="AB239" s="39"/>
      <c r="AC239" s="47" t="s">
        <v>201</v>
      </c>
      <c r="AD239" s="46">
        <f>max(AD41:AD69)</f>
        <v>464</v>
      </c>
      <c r="AF239" s="39"/>
      <c r="AG239" s="47" t="s">
        <v>201</v>
      </c>
      <c r="AH239" s="46">
        <f>max(AH100:AH108)</f>
        <v>431</v>
      </c>
      <c r="AJ239" s="39"/>
    </row>
    <row r="240">
      <c r="A240" s="47" t="s">
        <v>202</v>
      </c>
      <c r="B240" s="46">
        <f>sum(B41:B69)/1000</f>
        <v>0.928</v>
      </c>
      <c r="D240" s="39"/>
      <c r="E240" s="47" t="s">
        <v>202</v>
      </c>
      <c r="F240" s="46">
        <f>sum(F41:F69)/1000</f>
        <v>1.306</v>
      </c>
      <c r="H240" s="39"/>
      <c r="I240" s="47" t="s">
        <v>202</v>
      </c>
      <c r="J240" s="46">
        <f>sum(J41:J69)/1000</f>
        <v>1.1</v>
      </c>
      <c r="L240" s="39"/>
      <c r="M240" s="47" t="s">
        <v>202</v>
      </c>
      <c r="N240" s="46">
        <f>sum(N41:N69)/1000</f>
        <v>1.226</v>
      </c>
      <c r="P240" s="39"/>
      <c r="Q240" s="47" t="s">
        <v>202</v>
      </c>
      <c r="R240" s="46">
        <f>sum(R49:R54)/1000</f>
        <v>0.916</v>
      </c>
      <c r="T240" s="39"/>
      <c r="U240" s="47" t="s">
        <v>202</v>
      </c>
      <c r="V240" s="46">
        <f>sum(V41:V69)/1000</f>
        <v>1.029</v>
      </c>
      <c r="X240" s="39"/>
      <c r="Y240" s="47" t="s">
        <v>202</v>
      </c>
      <c r="Z240" s="46">
        <f>sum(Z100:Z108)/1000</f>
        <v>1.264</v>
      </c>
      <c r="AB240" s="39"/>
      <c r="AC240" s="47" t="s">
        <v>202</v>
      </c>
      <c r="AD240" s="46">
        <f>sum(AD41:AD69)/1000</f>
        <v>2.679</v>
      </c>
      <c r="AF240" s="39"/>
      <c r="AG240" s="47" t="s">
        <v>202</v>
      </c>
      <c r="AH240" s="46">
        <f>sum(AH100:AH108)/1000</f>
        <v>1.605</v>
      </c>
      <c r="AJ240" s="39"/>
    </row>
    <row r="241">
      <c r="A241" s="47" t="s">
        <v>203</v>
      </c>
      <c r="B241" s="57">
        <v>11.0</v>
      </c>
      <c r="D241" s="39"/>
      <c r="E241" s="47" t="s">
        <v>203</v>
      </c>
      <c r="F241" s="46">
        <f>COUNTA(F41:F69)+1</f>
        <v>10</v>
      </c>
      <c r="H241" s="39"/>
      <c r="I241" s="47" t="s">
        <v>203</v>
      </c>
      <c r="J241" s="46">
        <f>COUNTA(J41:J69)+1</f>
        <v>10</v>
      </c>
      <c r="L241" s="39"/>
      <c r="M241" s="47" t="s">
        <v>203</v>
      </c>
      <c r="N241" s="46">
        <f>COUNTA(N41:N69)+1</f>
        <v>10</v>
      </c>
      <c r="P241" s="39"/>
      <c r="Q241" s="47" t="s">
        <v>203</v>
      </c>
      <c r="R241" s="57">
        <v>9.0</v>
      </c>
      <c r="T241" s="39"/>
      <c r="U241" s="47" t="s">
        <v>203</v>
      </c>
      <c r="V241" s="111">
        <v>10.0</v>
      </c>
      <c r="X241" s="39"/>
      <c r="Y241" s="47" t="s">
        <v>203</v>
      </c>
      <c r="Z241" s="46">
        <f>COUNTA(Z100:Z108)+1</f>
        <v>10</v>
      </c>
      <c r="AB241" s="39"/>
      <c r="AC241" s="47" t="s">
        <v>203</v>
      </c>
      <c r="AD241" s="46">
        <f>COUNTA(AD41:AD69)+1</f>
        <v>12</v>
      </c>
      <c r="AF241" s="39"/>
      <c r="AG241" s="47" t="s">
        <v>203</v>
      </c>
      <c r="AH241" s="46">
        <f>COUNTA(AH100:AH108)+1</f>
        <v>10</v>
      </c>
      <c r="AJ241" s="39"/>
    </row>
    <row r="242">
      <c r="A242" s="47" t="s">
        <v>204</v>
      </c>
      <c r="B242" s="49">
        <f>B244+B243+B245+B246</f>
        <v>12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11</v>
      </c>
      <c r="AF242" s="39"/>
      <c r="AG242" s="47" t="s">
        <v>204</v>
      </c>
      <c r="AH242" s="49">
        <f>AH244+AH243+AH245+AH246</f>
        <v>9</v>
      </c>
      <c r="AJ242" s="39"/>
    </row>
    <row r="243">
      <c r="A243" s="47" t="s">
        <v>205</v>
      </c>
      <c r="B243" s="50">
        <f>(B241-9)/2</f>
        <v>1</v>
      </c>
      <c r="C243" s="42"/>
      <c r="D243" s="42"/>
      <c r="E243" s="47" t="s">
        <v>205</v>
      </c>
      <c r="F243" s="50">
        <f>(F241-10)/2</f>
        <v>0</v>
      </c>
      <c r="G243" s="74"/>
      <c r="H243" s="42"/>
      <c r="I243" s="47" t="s">
        <v>205</v>
      </c>
      <c r="J243" s="50">
        <f>(J241-10)/2</f>
        <v>0</v>
      </c>
      <c r="K243" s="42"/>
      <c r="L243" s="42"/>
      <c r="M243" s="47" t="s">
        <v>205</v>
      </c>
      <c r="N243" s="50">
        <f>(N241-10)/2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(V241-10)/2</f>
        <v>0</v>
      </c>
      <c r="W243" s="42"/>
      <c r="X243" s="42"/>
      <c r="Y243" s="47" t="s">
        <v>205</v>
      </c>
      <c r="Z243" s="50">
        <f>(Z241-10)/2</f>
        <v>0</v>
      </c>
      <c r="AA243" s="42"/>
      <c r="AB243" s="42"/>
      <c r="AC243" s="47" t="s">
        <v>205</v>
      </c>
      <c r="AD243" s="50">
        <f>(AD241-10)/2</f>
        <v>1</v>
      </c>
      <c r="AE243" s="42"/>
      <c r="AF243" s="42"/>
      <c r="AG243" s="47" t="s">
        <v>205</v>
      </c>
      <c r="AH243" s="50">
        <f>(AH241-10)/2</f>
        <v>0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10.0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1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1</v>
      </c>
      <c r="AG245" s="43" t="s">
        <v>207</v>
      </c>
      <c r="AH245" s="53">
        <f>AH243</f>
        <v>0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12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11</v>
      </c>
      <c r="AG248" s="43" t="s">
        <v>210</v>
      </c>
      <c r="AH248" s="53">
        <f>AH242+AH247</f>
        <v>9</v>
      </c>
    </row>
    <row r="249">
      <c r="A249" s="43" t="s">
        <v>211</v>
      </c>
      <c r="B249" s="53">
        <f>B241-B243</f>
        <v>10</v>
      </c>
      <c r="E249" s="43" t="s">
        <v>211</v>
      </c>
      <c r="F249" s="53">
        <f>F241-F243</f>
        <v>10</v>
      </c>
      <c r="I249" s="43" t="s">
        <v>211</v>
      </c>
      <c r="J249" s="53">
        <f>J241-J243</f>
        <v>10</v>
      </c>
      <c r="M249" s="43" t="s">
        <v>211</v>
      </c>
      <c r="N249" s="53">
        <f>N241-N243</f>
        <v>10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10</v>
      </c>
      <c r="Y249" s="43" t="s">
        <v>211</v>
      </c>
      <c r="Z249" s="53">
        <f>Z241-Z243</f>
        <v>10</v>
      </c>
      <c r="AC249" s="43" t="s">
        <v>211</v>
      </c>
      <c r="AD249" s="53">
        <f>AD241-AD243</f>
        <v>11</v>
      </c>
      <c r="AG249" s="43" t="s">
        <v>211</v>
      </c>
      <c r="AH249" s="53">
        <f>AH241-AH243</f>
        <v>10</v>
      </c>
    </row>
    <row r="250">
      <c r="A250" s="54" t="s">
        <v>212</v>
      </c>
      <c r="B250" s="53">
        <f>((ABS(B249)-1)/B240)*1/5</f>
        <v>1.939655172</v>
      </c>
      <c r="E250" s="54" t="s">
        <v>212</v>
      </c>
      <c r="F250" s="53">
        <f>((ABS(F249)-1)/F240)*1/5</f>
        <v>1.378254211</v>
      </c>
      <c r="I250" s="54" t="s">
        <v>212</v>
      </c>
      <c r="J250" s="53">
        <f>((ABS(J249)-1)/J240)*1/5</f>
        <v>1.636363636</v>
      </c>
      <c r="M250" s="54" t="s">
        <v>212</v>
      </c>
      <c r="N250" s="53">
        <f>((ABS(N249)-1)/N240)*1/5</f>
        <v>1.468189233</v>
      </c>
      <c r="Q250" s="54" t="s">
        <v>212</v>
      </c>
      <c r="R250" s="53">
        <f>((ABS(R249)-1)/R240)*1/5</f>
        <v>1.746724891</v>
      </c>
      <c r="U250" s="54" t="s">
        <v>212</v>
      </c>
      <c r="V250" s="53">
        <f>((ABS(V249)-1)/V240)*1/5</f>
        <v>1.749271137</v>
      </c>
      <c r="Y250" s="54" t="s">
        <v>212</v>
      </c>
      <c r="Z250" s="53">
        <f>((ABS(Z249)-1)/Z240)*1/5</f>
        <v>1.424050633</v>
      </c>
      <c r="AC250" s="54" t="s">
        <v>212</v>
      </c>
      <c r="AD250" s="53">
        <f>((ABS(AD249)-1)/AD240)*1/5</f>
        <v>0.7465472191</v>
      </c>
      <c r="AG250" s="54" t="s">
        <v>212</v>
      </c>
      <c r="AH250" s="53">
        <f>((ABS(AH249)-1)/AH240)*1/5</f>
        <v>1.121495327</v>
      </c>
    </row>
    <row r="251">
      <c r="A251" s="54" t="s">
        <v>213</v>
      </c>
      <c r="B251" s="53">
        <f>((ABS(B249)-1)/B240)*1/5*60</f>
        <v>116.3793103</v>
      </c>
      <c r="E251" s="54" t="s">
        <v>213</v>
      </c>
      <c r="F251" s="53">
        <f>((ABS(F249)-1)/F240)*1/5*60</f>
        <v>82.69525268</v>
      </c>
      <c r="I251" s="54" t="s">
        <v>213</v>
      </c>
      <c r="J251" s="53">
        <f>((ABS(J249)-1)/J240)*1/5*60</f>
        <v>98.18181818</v>
      </c>
      <c r="M251" s="54" t="s">
        <v>213</v>
      </c>
      <c r="N251" s="53">
        <f>((ABS(N249)-1)/N240)*1/5*60</f>
        <v>88.091354</v>
      </c>
      <c r="Q251" s="54" t="s">
        <v>213</v>
      </c>
      <c r="R251" s="53">
        <f>((ABS(R249)-1)/R240)*1/5*60</f>
        <v>104.8034934</v>
      </c>
      <c r="U251" s="54" t="s">
        <v>213</v>
      </c>
      <c r="V251" s="53">
        <f>((ABS(V249)-1)/V240)*1/5*60</f>
        <v>104.9562682</v>
      </c>
      <c r="Y251" s="54" t="s">
        <v>213</v>
      </c>
      <c r="Z251" s="53">
        <f>((ABS(Z249)-1)/Z240)*1/5*60</f>
        <v>85.44303797</v>
      </c>
      <c r="AC251" s="54" t="s">
        <v>213</v>
      </c>
      <c r="AD251" s="53">
        <f>((ABS(AD249)-1)/AD240)*1/5*60</f>
        <v>44.79283315</v>
      </c>
      <c r="AG251" s="54" t="s">
        <v>213</v>
      </c>
      <c r="AH251" s="53">
        <f>((ABS(AH249)-1)/AH240)*1/5*60</f>
        <v>67.28971963</v>
      </c>
    </row>
    <row r="252">
      <c r="A252" s="54" t="s">
        <v>214</v>
      </c>
      <c r="B252" s="53">
        <f>B250*(1-B261)</f>
        <v>1.939655172</v>
      </c>
      <c r="E252" s="54" t="s">
        <v>214</v>
      </c>
      <c r="F252" s="53">
        <f>F250*(1-F261)</f>
        <v>1.378254211</v>
      </c>
      <c r="I252" s="54" t="s">
        <v>214</v>
      </c>
      <c r="J252" s="53">
        <f>J250*(1-J261)</f>
        <v>1.636363636</v>
      </c>
      <c r="M252" s="54" t="s">
        <v>214</v>
      </c>
      <c r="N252" s="53">
        <f>N250*(1-N261)</f>
        <v>1.468189233</v>
      </c>
      <c r="Q252" s="54" t="s">
        <v>214</v>
      </c>
      <c r="R252" s="53">
        <f>R250*(1-R261)</f>
        <v>1.746724891</v>
      </c>
      <c r="U252" s="54" t="s">
        <v>214</v>
      </c>
      <c r="V252" s="53">
        <f>V250*(1-V261)</f>
        <v>1.749271137</v>
      </c>
      <c r="Y252" s="54" t="s">
        <v>214</v>
      </c>
      <c r="Z252" s="53">
        <f>Z250*(1-Z261)</f>
        <v>1.424050633</v>
      </c>
      <c r="AC252" s="54" t="s">
        <v>214</v>
      </c>
      <c r="AD252" s="53">
        <f>AD250*(1-AD261)</f>
        <v>0.7465472191</v>
      </c>
      <c r="AG252" s="54" t="s">
        <v>214</v>
      </c>
      <c r="AH252" s="53">
        <f>AH250*(1-AH261)</f>
        <v>1.121495327</v>
      </c>
    </row>
    <row r="253">
      <c r="A253" s="54" t="s">
        <v>215</v>
      </c>
      <c r="B253" s="53">
        <f>B251*(1-B261)</f>
        <v>116.3793103</v>
      </c>
      <c r="D253" s="39"/>
      <c r="E253" s="54" t="s">
        <v>215</v>
      </c>
      <c r="F253" s="53">
        <f>F251*(1-F261)</f>
        <v>82.69525268</v>
      </c>
      <c r="H253" s="39"/>
      <c r="I253" s="54" t="s">
        <v>215</v>
      </c>
      <c r="J253" s="53">
        <f>J251*(1-J261)</f>
        <v>98.18181818</v>
      </c>
      <c r="L253" s="39"/>
      <c r="M253" s="54" t="s">
        <v>215</v>
      </c>
      <c r="N253" s="53">
        <f>N251*(1-N261)</f>
        <v>88.091354</v>
      </c>
      <c r="P253" s="39"/>
      <c r="Q253" s="54" t="s">
        <v>215</v>
      </c>
      <c r="R253" s="53">
        <f>R251*(1-R261)</f>
        <v>104.8034934</v>
      </c>
      <c r="T253" s="39"/>
      <c r="U253" s="54" t="s">
        <v>215</v>
      </c>
      <c r="V253" s="53">
        <f>V251*(1-V261)</f>
        <v>104.9562682</v>
      </c>
      <c r="X253" s="39"/>
      <c r="Y253" s="54" t="s">
        <v>215</v>
      </c>
      <c r="Z253" s="53">
        <f>Z251*(1-Z261)</f>
        <v>85.44303797</v>
      </c>
      <c r="AB253" s="39"/>
      <c r="AC253" s="54" t="s">
        <v>215</v>
      </c>
      <c r="AD253" s="53">
        <f>AD251*(1-AD261)</f>
        <v>44.79283315</v>
      </c>
      <c r="AF253" s="39"/>
      <c r="AG253" s="54" t="s">
        <v>215</v>
      </c>
      <c r="AH253" s="53">
        <f>AH251*(1-AH261)</f>
        <v>67.28971963</v>
      </c>
      <c r="AJ253" s="39"/>
    </row>
    <row r="254">
      <c r="A254" s="54" t="s">
        <v>216</v>
      </c>
      <c r="B254" s="53">
        <f>(ABS(B249)-1)/B240</f>
        <v>9.698275862</v>
      </c>
      <c r="D254" s="39"/>
      <c r="E254" s="54" t="s">
        <v>216</v>
      </c>
      <c r="F254" s="53">
        <f>(ABS(F249)-1)/F240</f>
        <v>6.891271057</v>
      </c>
      <c r="H254" s="39"/>
      <c r="I254" s="54" t="s">
        <v>216</v>
      </c>
      <c r="J254" s="53">
        <f>(ABS(J249)-1)/J240</f>
        <v>8.181818182</v>
      </c>
      <c r="L254" s="39"/>
      <c r="M254" s="54" t="s">
        <v>216</v>
      </c>
      <c r="N254" s="53">
        <f>(ABS(N249)-1)/N240</f>
        <v>7.340946166</v>
      </c>
      <c r="P254" s="39"/>
      <c r="Q254" s="54" t="s">
        <v>216</v>
      </c>
      <c r="R254" s="53">
        <f>(ABS(R249)-1)/R240</f>
        <v>8.733624454</v>
      </c>
      <c r="T254" s="39"/>
      <c r="U254" s="54" t="s">
        <v>216</v>
      </c>
      <c r="V254" s="53">
        <f>(ABS(V249)-1)/V240</f>
        <v>8.746355685</v>
      </c>
      <c r="X254" s="39"/>
      <c r="Y254" s="54" t="s">
        <v>216</v>
      </c>
      <c r="Z254" s="53">
        <f>(ABS(Z249)-1)/Z240</f>
        <v>7.120253165</v>
      </c>
      <c r="AB254" s="39"/>
      <c r="AC254" s="54" t="s">
        <v>216</v>
      </c>
      <c r="AD254" s="53">
        <f>(ABS(AD249)-1)/AD240</f>
        <v>3.732736096</v>
      </c>
      <c r="AF254" s="39"/>
      <c r="AG254" s="54" t="s">
        <v>216</v>
      </c>
      <c r="AH254" s="53">
        <f>(ABS(AH249)-1)/AH240</f>
        <v>5.607476636</v>
      </c>
      <c r="AJ254" s="39"/>
    </row>
    <row r="255">
      <c r="A255" s="54" t="s">
        <v>217</v>
      </c>
      <c r="B255" s="53">
        <f>(ABS(B242)-1)/B240</f>
        <v>11.85344828</v>
      </c>
      <c r="D255" s="39"/>
      <c r="E255" s="54" t="s">
        <v>217</v>
      </c>
      <c r="F255" s="53">
        <f>(ABS(F242)-1)/F240</f>
        <v>6.125574273</v>
      </c>
      <c r="H255" s="39"/>
      <c r="I255" s="54" t="s">
        <v>217</v>
      </c>
      <c r="J255" s="53">
        <f>(ABS(J242)-1)/J240</f>
        <v>7.272727273</v>
      </c>
      <c r="L255" s="39"/>
      <c r="M255" s="54" t="s">
        <v>217</v>
      </c>
      <c r="N255" s="53">
        <f>(ABS(N242)-1)/N240</f>
        <v>6.525285481</v>
      </c>
      <c r="P255" s="39"/>
      <c r="Q255" s="54" t="s">
        <v>217</v>
      </c>
      <c r="R255" s="53">
        <f>(ABS(R242)-1)/R240</f>
        <v>8.733624454</v>
      </c>
      <c r="T255" s="39"/>
      <c r="U255" s="54" t="s">
        <v>217</v>
      </c>
      <c r="V255" s="53">
        <f>(ABS(V242)-1)/V240</f>
        <v>7.774538387</v>
      </c>
      <c r="X255" s="39"/>
      <c r="Y255" s="54" t="s">
        <v>217</v>
      </c>
      <c r="Z255" s="53">
        <f>(ABS(Z242)-1)/Z240</f>
        <v>6.329113924</v>
      </c>
      <c r="AB255" s="39"/>
      <c r="AC255" s="54" t="s">
        <v>217</v>
      </c>
      <c r="AD255" s="53">
        <f>(ABS(AD242)-1)/AD240</f>
        <v>3.732736096</v>
      </c>
      <c r="AF255" s="39"/>
      <c r="AG255" s="54" t="s">
        <v>217</v>
      </c>
      <c r="AH255" s="53">
        <f>(ABS(AH242)-1)/AH240</f>
        <v>4.984423676</v>
      </c>
      <c r="AJ255" s="39"/>
    </row>
    <row r="256">
      <c r="A256" s="6" t="s">
        <v>218</v>
      </c>
      <c r="B256" s="53">
        <f>(ABS(B248)-1)/B240</f>
        <v>11.85344828</v>
      </c>
      <c r="D256" s="39"/>
      <c r="E256" s="6" t="s">
        <v>218</v>
      </c>
      <c r="F256" s="53">
        <f>(ABS(F248)-1)/F240</f>
        <v>6.125574273</v>
      </c>
      <c r="H256" s="39"/>
      <c r="I256" s="6" t="s">
        <v>218</v>
      </c>
      <c r="J256" s="53">
        <f>(ABS(J248)-1)/J240</f>
        <v>7.272727273</v>
      </c>
      <c r="L256" s="39"/>
      <c r="M256" s="6" t="s">
        <v>218</v>
      </c>
      <c r="N256" s="53">
        <f>(ABS(N248)-1)/N240</f>
        <v>6.525285481</v>
      </c>
      <c r="P256" s="39"/>
      <c r="Q256" s="6" t="s">
        <v>218</v>
      </c>
      <c r="R256" s="53">
        <f>(ABS(R248)-1)/R240</f>
        <v>8.733624454</v>
      </c>
      <c r="T256" s="39"/>
      <c r="U256" s="6" t="s">
        <v>218</v>
      </c>
      <c r="V256" s="53">
        <f>(ABS(V248)-1)/V240</f>
        <v>7.774538387</v>
      </c>
      <c r="X256" s="39"/>
      <c r="Y256" s="6" t="s">
        <v>218</v>
      </c>
      <c r="Z256" s="53">
        <f>(ABS(Z248)-1)/Z240</f>
        <v>6.329113924</v>
      </c>
      <c r="AB256" s="39"/>
      <c r="AC256" s="6" t="s">
        <v>218</v>
      </c>
      <c r="AD256" s="53">
        <f>(ABS(AD248)-1)/AD240</f>
        <v>3.732736096</v>
      </c>
      <c r="AF256" s="39"/>
      <c r="AG256" s="6" t="s">
        <v>218</v>
      </c>
      <c r="AH256" s="53">
        <f>(ABS(AH248)-1)/AH240</f>
        <v>4.984423676</v>
      </c>
      <c r="AJ256" s="39"/>
    </row>
    <row r="257">
      <c r="A257" s="6" t="s">
        <v>219</v>
      </c>
      <c r="B257" s="53">
        <f>ABS(B242)/ABS(B249)</f>
        <v>1.2</v>
      </c>
      <c r="D257" s="39"/>
      <c r="E257" s="6" t="s">
        <v>219</v>
      </c>
      <c r="F257" s="53">
        <f>ABS(F242)/ABS(F249)</f>
        <v>0.9</v>
      </c>
      <c r="H257" s="39"/>
      <c r="I257" s="6" t="s">
        <v>219</v>
      </c>
      <c r="J257" s="53">
        <f>ABS(J242)/ABS(J249)</f>
        <v>0.9</v>
      </c>
      <c r="L257" s="39"/>
      <c r="M257" s="6" t="s">
        <v>219</v>
      </c>
      <c r="N257" s="53">
        <f>ABS(N242)/ABS(N249)</f>
        <v>0.9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0.9</v>
      </c>
      <c r="X257" s="39"/>
      <c r="Y257" s="6" t="s">
        <v>219</v>
      </c>
      <c r="Z257" s="53">
        <f>ABS(Z242)/ABS(Z249)</f>
        <v>0.9</v>
      </c>
      <c r="AB257" s="39"/>
      <c r="AC257" s="6" t="s">
        <v>219</v>
      </c>
      <c r="AD257" s="53">
        <f>ABS(AD242)/ABS(AD249)</f>
        <v>1</v>
      </c>
      <c r="AF257" s="39"/>
      <c r="AG257" s="6" t="s">
        <v>219</v>
      </c>
      <c r="AH257" s="53">
        <f>ABS(AH242)/ABS(AH249)</f>
        <v>0.9</v>
      </c>
      <c r="AJ257" s="39"/>
    </row>
    <row r="258">
      <c r="A258" s="6" t="s">
        <v>220</v>
      </c>
      <c r="B258" s="53">
        <f>ABS(B248)/ABS(B249)</f>
        <v>1.2</v>
      </c>
      <c r="D258" s="39"/>
      <c r="E258" s="6" t="s">
        <v>220</v>
      </c>
      <c r="F258" s="53">
        <f>ABS(F248)/ABS(F249)</f>
        <v>0.9</v>
      </c>
      <c r="H258" s="39"/>
      <c r="I258" s="6" t="s">
        <v>220</v>
      </c>
      <c r="J258" s="53">
        <f>ABS(J248)/ABS(J249)</f>
        <v>0.9</v>
      </c>
      <c r="L258" s="39"/>
      <c r="M258" s="6" t="s">
        <v>220</v>
      </c>
      <c r="N258" s="53">
        <f>ABS(N248)/ABS(N249)</f>
        <v>0.9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0.9</v>
      </c>
      <c r="X258" s="39"/>
      <c r="Y258" s="6" t="s">
        <v>220</v>
      </c>
      <c r="Z258" s="53">
        <f>ABS(Z248)/ABS(Z249)</f>
        <v>0.9</v>
      </c>
      <c r="AB258" s="39"/>
      <c r="AC258" s="6" t="s">
        <v>220</v>
      </c>
      <c r="AD258" s="53">
        <f>ABS(AD248)/ABS(AD249)</f>
        <v>1</v>
      </c>
      <c r="AF258" s="39"/>
      <c r="AG258" s="6" t="s">
        <v>220</v>
      </c>
      <c r="AH258" s="53">
        <f>ABS(AH248)/ABS(AH249)</f>
        <v>0.9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0.09090909091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0.1</v>
      </c>
      <c r="AF260" s="39"/>
      <c r="AG260" s="54" t="s">
        <v>222</v>
      </c>
      <c r="AH260" s="53">
        <f>AH245/(AH244+AH246+AH245)</f>
        <v>0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0.09090909091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0.1</v>
      </c>
      <c r="AF262" s="39"/>
      <c r="AG262" s="54" t="s">
        <v>224</v>
      </c>
      <c r="AH262" s="53">
        <f>(AH245+AH246)/(AH244+AH245+AH246)</f>
        <v>0</v>
      </c>
      <c r="AJ262" s="39"/>
    </row>
    <row r="263">
      <c r="A263" s="54" t="s">
        <v>225</v>
      </c>
      <c r="B263" s="55">
        <f>ABS(B245)/ABS(B243)</f>
        <v>1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>
        <f>ABS(AD245)/ABS(AD243)</f>
        <v>1</v>
      </c>
      <c r="AF263" s="39"/>
      <c r="AG263" s="54" t="s">
        <v>225</v>
      </c>
      <c r="AH263" s="55" t="str">
        <f>ABS(AH245)/ABS(AH243)</f>
        <v>#DIV/0!</v>
      </c>
      <c r="AJ263" s="39"/>
    </row>
    <row r="264">
      <c r="A264" s="54" t="s">
        <v>226</v>
      </c>
      <c r="B264" s="55">
        <f>B245/(B245+B246)</f>
        <v>1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>
        <f>AD245/(AD245+AD246)</f>
        <v>1</v>
      </c>
      <c r="AF264" s="39"/>
      <c r="AG264" s="54" t="s">
        <v>226</v>
      </c>
      <c r="AH264" s="55" t="str">
        <f>AH245/(AH245+AH246)</f>
        <v>#DIV/0!</v>
      </c>
      <c r="AJ264" s="39"/>
    </row>
    <row r="265">
      <c r="A265" s="54" t="s">
        <v>227</v>
      </c>
      <c r="B265" s="53">
        <f>B244/(B243+B244+B245+B246)</f>
        <v>0.8333333333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0.8181818182</v>
      </c>
      <c r="AF265" s="39"/>
      <c r="AG265" s="54" t="s">
        <v>227</v>
      </c>
      <c r="AH265" s="53">
        <f>AH244/(AH243+AH244+AH245+AH246)</f>
        <v>1</v>
      </c>
      <c r="AJ265" s="39"/>
    </row>
    <row r="266">
      <c r="A266" s="54" t="s">
        <v>228</v>
      </c>
      <c r="B266" s="53">
        <f>(B246+B245+B243)/(B244+B246+B245+B243)</f>
        <v>0.1666666667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0.1818181818</v>
      </c>
      <c r="AF266" s="39"/>
      <c r="AG266" s="54" t="s">
        <v>228</v>
      </c>
      <c r="AH266" s="53">
        <f>(AH246+AH245+AH243)/(AH244+AH246+AH245+AH243)</f>
        <v>0</v>
      </c>
      <c r="AJ266" s="39"/>
    </row>
    <row r="267">
      <c r="A267" s="54" t="s">
        <v>229</v>
      </c>
      <c r="B267" s="53">
        <f>(B245+B243)/B244</f>
        <v>0.2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0.2222222222</v>
      </c>
      <c r="AF267" s="39"/>
      <c r="AG267" s="54" t="s">
        <v>229</v>
      </c>
      <c r="AH267" s="53">
        <f>(AH245+AH243)/AH244</f>
        <v>0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339.8333333</v>
      </c>
      <c r="D269" s="39"/>
      <c r="E269" s="43" t="s">
        <v>197</v>
      </c>
      <c r="F269" s="44">
        <f> AVERAGE(F71:F99)</f>
        <v>346.1</v>
      </c>
      <c r="H269" s="39"/>
      <c r="I269" s="43" t="s">
        <v>197</v>
      </c>
      <c r="J269" s="44">
        <f> AVERAGE(J71:J99)</f>
        <v>317.1</v>
      </c>
      <c r="L269" s="39"/>
      <c r="M269" s="43" t="s">
        <v>197</v>
      </c>
      <c r="N269" s="44">
        <f> AVERAGE(N71:N99)</f>
        <v>546.2</v>
      </c>
      <c r="P269" s="39"/>
      <c r="Q269" s="43" t="s">
        <v>197</v>
      </c>
      <c r="R269" s="44">
        <f> AVERAGE(R71:R99)</f>
        <v>462.2</v>
      </c>
      <c r="T269" s="39"/>
      <c r="U269" s="43" t="s">
        <v>197</v>
      </c>
      <c r="V269" s="44">
        <f> AVERAGE(V71:V99)</f>
        <v>443.5555556</v>
      </c>
      <c r="X269" s="39"/>
      <c r="Y269" s="43" t="s">
        <v>197</v>
      </c>
      <c r="Z269" s="44">
        <f> AVERAGE(Z125:Z134)</f>
        <v>307.9</v>
      </c>
      <c r="AB269" s="39"/>
      <c r="AC269" s="43" t="s">
        <v>197</v>
      </c>
      <c r="AD269" s="44">
        <f> AVERAGE(AD71:AD99)</f>
        <v>465.5</v>
      </c>
      <c r="AF269" s="39"/>
      <c r="AG269" s="43" t="s">
        <v>197</v>
      </c>
      <c r="AH269" s="44">
        <f> AVERAGE(AH125:AH134)</f>
        <v>585.5</v>
      </c>
      <c r="AJ269" s="39"/>
    </row>
    <row r="270">
      <c r="A270" s="45" t="s">
        <v>198</v>
      </c>
      <c r="B270" s="46">
        <f>STDEV(B71:B99)</f>
        <v>255.2687829</v>
      </c>
      <c r="D270" s="39"/>
      <c r="E270" s="45" t="s">
        <v>198</v>
      </c>
      <c r="F270" s="46">
        <f>STDEV(F71:F99)</f>
        <v>217.3489003</v>
      </c>
      <c r="H270" s="39"/>
      <c r="I270" s="45" t="s">
        <v>198</v>
      </c>
      <c r="J270" s="46">
        <f>STDEV(J71:J99)</f>
        <v>225.5247954</v>
      </c>
      <c r="L270" s="39"/>
      <c r="M270" s="45" t="s">
        <v>198</v>
      </c>
      <c r="N270" s="46">
        <f>STDEV(N71:N99)</f>
        <v>624.716967</v>
      </c>
      <c r="P270" s="39"/>
      <c r="Q270" s="45" t="s">
        <v>198</v>
      </c>
      <c r="R270" s="46">
        <f>STDEV(R71:R99)</f>
        <v>454.0469383</v>
      </c>
      <c r="T270" s="39"/>
      <c r="U270" s="45" t="s">
        <v>198</v>
      </c>
      <c r="V270" s="46">
        <f>STDEV(V71:V99)</f>
        <v>384.8983993</v>
      </c>
      <c r="X270" s="39"/>
      <c r="Y270" s="45" t="s">
        <v>198</v>
      </c>
      <c r="Z270" s="46">
        <f>STDEV(Z125:Z134)</f>
        <v>269.5743352</v>
      </c>
      <c r="AB270" s="39"/>
      <c r="AC270" s="45" t="s">
        <v>198</v>
      </c>
      <c r="AD270" s="46">
        <f>STDEV(AD71:AD99)</f>
        <v>445.7675652</v>
      </c>
      <c r="AF270" s="39"/>
      <c r="AG270" s="45" t="s">
        <v>198</v>
      </c>
      <c r="AH270" s="46">
        <f>STDEV(AH125:AH134)</f>
        <v>587.1074575</v>
      </c>
      <c r="AJ270" s="39"/>
    </row>
    <row r="271">
      <c r="A271" s="47" t="s">
        <v>199</v>
      </c>
      <c r="B271" s="46">
        <f>MEDIAN(B71:B99)</f>
        <v>281.5</v>
      </c>
      <c r="D271" s="39"/>
      <c r="E271" s="47" t="s">
        <v>199</v>
      </c>
      <c r="F271" s="46">
        <f>MEDIAN(F71:F99)</f>
        <v>270</v>
      </c>
      <c r="H271" s="39"/>
      <c r="I271" s="47" t="s">
        <v>199</v>
      </c>
      <c r="J271" s="46">
        <f>MEDIAN(J71:J99)</f>
        <v>283</v>
      </c>
      <c r="L271" s="39"/>
      <c r="M271" s="47" t="s">
        <v>199</v>
      </c>
      <c r="N271" s="46">
        <f>MEDIAN(N71:N99)</f>
        <v>253.5</v>
      </c>
      <c r="P271" s="39"/>
      <c r="Q271" s="47" t="s">
        <v>199</v>
      </c>
      <c r="R271" s="46">
        <f>MEDIAN(R71:R99)</f>
        <v>274.5</v>
      </c>
      <c r="T271" s="39"/>
      <c r="U271" s="47" t="s">
        <v>199</v>
      </c>
      <c r="V271" s="46">
        <f>MEDIAN(V71:V99)</f>
        <v>217</v>
      </c>
      <c r="X271" s="39"/>
      <c r="Y271" s="47" t="s">
        <v>199</v>
      </c>
      <c r="Z271" s="46">
        <f>MEDIAN(Z125:Z134)</f>
        <v>202</v>
      </c>
      <c r="AB271" s="39"/>
      <c r="AC271" s="47" t="s">
        <v>199</v>
      </c>
      <c r="AD271" s="46">
        <f>MEDIAN(AD71:AD99)</f>
        <v>224.5</v>
      </c>
      <c r="AF271" s="39"/>
      <c r="AG271" s="47" t="s">
        <v>199</v>
      </c>
      <c r="AH271" s="46">
        <f>MEDIAN(AH125:AH134)</f>
        <v>281.5</v>
      </c>
      <c r="AJ271" s="39"/>
    </row>
    <row r="272">
      <c r="A272" s="47" t="s">
        <v>200</v>
      </c>
      <c r="B272" s="46">
        <f>min(B71:B99)</f>
        <v>73</v>
      </c>
      <c r="D272" s="39"/>
      <c r="E272" s="47" t="s">
        <v>200</v>
      </c>
      <c r="F272" s="46">
        <f>min(F71:F99)</f>
        <v>67</v>
      </c>
      <c r="H272" s="39"/>
      <c r="I272" s="47" t="s">
        <v>200</v>
      </c>
      <c r="J272" s="46">
        <f>min(J71:J99)</f>
        <v>96</v>
      </c>
      <c r="L272" s="39"/>
      <c r="M272" s="47" t="s">
        <v>200</v>
      </c>
      <c r="N272" s="46">
        <f>min(N71:N99)</f>
        <v>131</v>
      </c>
      <c r="P272" s="39"/>
      <c r="Q272" s="47" t="s">
        <v>200</v>
      </c>
      <c r="R272" s="46">
        <f>min(R71:R99)</f>
        <v>84</v>
      </c>
      <c r="T272" s="39"/>
      <c r="U272" s="47" t="s">
        <v>200</v>
      </c>
      <c r="V272" s="46">
        <f>min(V71:V99)</f>
        <v>90</v>
      </c>
      <c r="X272" s="39"/>
      <c r="Y272" s="47" t="s">
        <v>200</v>
      </c>
      <c r="Z272" s="46">
        <f>min(Z125:Z134)</f>
        <v>78</v>
      </c>
      <c r="AB272" s="39"/>
      <c r="AC272" s="47" t="s">
        <v>200</v>
      </c>
      <c r="AD272" s="46">
        <f>min(AD71:AD99)</f>
        <v>121</v>
      </c>
      <c r="AF272" s="39"/>
      <c r="AG272" s="47" t="s">
        <v>200</v>
      </c>
      <c r="AH272" s="46">
        <f>min(AH125:AH134)</f>
        <v>127</v>
      </c>
      <c r="AJ272" s="39"/>
    </row>
    <row r="273">
      <c r="A273" s="47" t="s">
        <v>201</v>
      </c>
      <c r="B273" s="46">
        <f>max(B71:B99)</f>
        <v>949</v>
      </c>
      <c r="D273" s="39"/>
      <c r="E273" s="47" t="s">
        <v>201</v>
      </c>
      <c r="F273" s="46">
        <f>max(F71:F99)</f>
        <v>751</v>
      </c>
      <c r="H273" s="39"/>
      <c r="I273" s="47" t="s">
        <v>201</v>
      </c>
      <c r="J273" s="46">
        <f>max(J71:J99)</f>
        <v>776</v>
      </c>
      <c r="L273" s="39"/>
      <c r="M273" s="47" t="s">
        <v>201</v>
      </c>
      <c r="N273" s="46">
        <f>max(N71:N99)</f>
        <v>2067</v>
      </c>
      <c r="P273" s="39"/>
      <c r="Q273" s="47" t="s">
        <v>201</v>
      </c>
      <c r="R273" s="46">
        <f>max(R71:R99)</f>
        <v>1526</v>
      </c>
      <c r="T273" s="39"/>
      <c r="U273" s="47" t="s">
        <v>201</v>
      </c>
      <c r="V273" s="46">
        <f>max(V71:V99)</f>
        <v>1071</v>
      </c>
      <c r="X273" s="39"/>
      <c r="Y273" s="47" t="s">
        <v>201</v>
      </c>
      <c r="Z273" s="46">
        <f>max(Z125:Z134)</f>
        <v>938</v>
      </c>
      <c r="AB273" s="39"/>
      <c r="AC273" s="47" t="s">
        <v>201</v>
      </c>
      <c r="AD273" s="46">
        <f>max(AD71:AD99)</f>
        <v>1348</v>
      </c>
      <c r="AF273" s="39"/>
      <c r="AG273" s="47" t="s">
        <v>201</v>
      </c>
      <c r="AH273" s="46">
        <f>max(AH125:AH134)</f>
        <v>1538</v>
      </c>
      <c r="AJ273" s="39"/>
    </row>
    <row r="274">
      <c r="A274" s="47" t="s">
        <v>202</v>
      </c>
      <c r="B274" s="46">
        <f>sum(B71:B99)/1000</f>
        <v>4.078</v>
      </c>
      <c r="D274" s="39"/>
      <c r="E274" s="47" t="s">
        <v>202</v>
      </c>
      <c r="F274" s="46">
        <f>sum(F71:F99)/1000</f>
        <v>3.461</v>
      </c>
      <c r="H274" s="39"/>
      <c r="I274" s="47" t="s">
        <v>202</v>
      </c>
      <c r="J274" s="46">
        <f>sum(J71:J99)/1000</f>
        <v>3.171</v>
      </c>
      <c r="L274" s="39"/>
      <c r="M274" s="47" t="s">
        <v>202</v>
      </c>
      <c r="N274" s="46">
        <f>sum(N71:N99)/1000</f>
        <v>5.462</v>
      </c>
      <c r="P274" s="39"/>
      <c r="Q274" s="47" t="s">
        <v>202</v>
      </c>
      <c r="R274" s="46">
        <f>sum(R71:R99)/1000</f>
        <v>4.622</v>
      </c>
      <c r="T274" s="39"/>
      <c r="U274" s="47" t="s">
        <v>202</v>
      </c>
      <c r="V274" s="46">
        <f>sum(V71:V99)/1000</f>
        <v>3.992</v>
      </c>
      <c r="X274" s="39"/>
      <c r="Y274" s="47" t="s">
        <v>202</v>
      </c>
      <c r="Z274" s="46">
        <f>sum(Z125:Z134)/1000</f>
        <v>3.079</v>
      </c>
      <c r="AB274" s="39"/>
      <c r="AC274" s="47" t="s">
        <v>202</v>
      </c>
      <c r="AD274" s="46">
        <f>sum(AD71:AD99)/1000</f>
        <v>4.655</v>
      </c>
      <c r="AF274" s="39"/>
      <c r="AG274" s="47" t="s">
        <v>202</v>
      </c>
      <c r="AH274" s="46">
        <f>sum(AH125:AH134)/1000</f>
        <v>5.855</v>
      </c>
      <c r="AJ274" s="39"/>
    </row>
    <row r="275">
      <c r="A275" s="47" t="s">
        <v>203</v>
      </c>
      <c r="B275" s="46">
        <f>COUNTA(B71:B99)+1</f>
        <v>13</v>
      </c>
      <c r="D275" s="39"/>
      <c r="E275" s="47" t="s">
        <v>203</v>
      </c>
      <c r="F275" s="46">
        <f>COUNTA(F71:F99)+1</f>
        <v>11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11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10</v>
      </c>
      <c r="X275" s="39"/>
      <c r="Y275" s="47" t="s">
        <v>203</v>
      </c>
      <c r="Z275" s="46">
        <f>COUNTA(Z125:Z134)+1</f>
        <v>11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COUNTA(AH125:AH134)+1</f>
        <v>11</v>
      </c>
      <c r="AJ275" s="39"/>
    </row>
    <row r="276">
      <c r="A276" s="47" t="s">
        <v>204</v>
      </c>
      <c r="B276" s="49">
        <f>B278+B277+B279+B280</f>
        <v>13</v>
      </c>
      <c r="D276" s="39"/>
      <c r="E276" s="47" t="s">
        <v>204</v>
      </c>
      <c r="F276" s="49">
        <f>F278+F277+F279+F280</f>
        <v>11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12</v>
      </c>
      <c r="X276" s="39"/>
      <c r="Y276" s="47" t="s">
        <v>204</v>
      </c>
      <c r="Z276" s="49">
        <f>Z278+Z277+Z279+Z280</f>
        <v>11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11</v>
      </c>
      <c r="AJ276" s="39"/>
    </row>
    <row r="277">
      <c r="A277" s="47" t="s">
        <v>205</v>
      </c>
      <c r="B277" s="50">
        <f>(B275-11)/2</f>
        <v>1</v>
      </c>
      <c r="C277" s="42"/>
      <c r="D277" s="42"/>
      <c r="E277" s="47" t="s">
        <v>205</v>
      </c>
      <c r="F277" s="50">
        <f>(F275-11)/2</f>
        <v>0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(V275-10)/2</f>
        <v>0</v>
      </c>
      <c r="W277" s="42"/>
      <c r="X277" s="42"/>
      <c r="Y277" s="47" t="s">
        <v>205</v>
      </c>
      <c r="Z277" s="50">
        <f>(Z275-11)/2</f>
        <v>0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1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60">
        <v>1.0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14</v>
      </c>
      <c r="D282" s="39"/>
      <c r="E282" s="43" t="s">
        <v>210</v>
      </c>
      <c r="F282" s="53">
        <f>F276+F281</f>
        <v>12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13</v>
      </c>
      <c r="X282" s="39"/>
      <c r="Y282" s="43" t="s">
        <v>210</v>
      </c>
      <c r="Z282" s="53">
        <f>Z276+Z281</f>
        <v>12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12</v>
      </c>
      <c r="AJ282" s="39"/>
    </row>
    <row r="283">
      <c r="A283" s="43" t="s">
        <v>211</v>
      </c>
      <c r="B283" s="53">
        <f>B275-B277</f>
        <v>12</v>
      </c>
      <c r="D283" s="39"/>
      <c r="E283" s="43" t="s">
        <v>211</v>
      </c>
      <c r="F283" s="53">
        <f>F275-F277</f>
        <v>11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10</v>
      </c>
      <c r="X283" s="39"/>
      <c r="Y283" s="43" t="s">
        <v>211</v>
      </c>
      <c r="Z283" s="53">
        <f>Z275-Z277</f>
        <v>11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0.5394801373</v>
      </c>
      <c r="D284" s="39"/>
      <c r="E284" s="54" t="s">
        <v>212</v>
      </c>
      <c r="F284" s="53">
        <f>((ABS(F283)-1)/F274)*1/5</f>
        <v>0.5778676683</v>
      </c>
      <c r="H284" s="39"/>
      <c r="I284" s="54" t="s">
        <v>212</v>
      </c>
      <c r="J284" s="53">
        <f>((ABS(J283)-1)/J274)*1/5</f>
        <v>0.6307158625</v>
      </c>
      <c r="L284" s="39"/>
      <c r="M284" s="54" t="s">
        <v>212</v>
      </c>
      <c r="N284" s="53">
        <f>((ABS(N283)-1)/N274)*1/5</f>
        <v>0.3661662395</v>
      </c>
      <c r="P284" s="39"/>
      <c r="Q284" s="54" t="s">
        <v>212</v>
      </c>
      <c r="R284" s="53">
        <f>((ABS(R283)-1)/R274)*1/5</f>
        <v>0.4327131112</v>
      </c>
      <c r="T284" s="39"/>
      <c r="U284" s="54" t="s">
        <v>212</v>
      </c>
      <c r="V284" s="53">
        <f>((ABS(V283)-1)/V274)*1/5</f>
        <v>0.4509018036</v>
      </c>
      <c r="X284" s="39"/>
      <c r="Y284" s="54" t="s">
        <v>212</v>
      </c>
      <c r="Z284" s="53">
        <f>((ABS(Z283)-1)/Z274)*1/5</f>
        <v>0.649561546</v>
      </c>
      <c r="AB284" s="39"/>
      <c r="AC284" s="54" t="s">
        <v>212</v>
      </c>
      <c r="AD284" s="53">
        <f>((ABS(AD283)-1)/AD274)*1/5</f>
        <v>0.4296455424</v>
      </c>
      <c r="AF284" s="39"/>
      <c r="AG284" s="54" t="s">
        <v>212</v>
      </c>
      <c r="AH284" s="53">
        <f>((ABS(AH283)-1)/AH274)*1/5</f>
        <v>0.341588386</v>
      </c>
      <c r="AJ284" s="39"/>
    </row>
    <row r="285">
      <c r="A285" s="54" t="s">
        <v>213</v>
      </c>
      <c r="B285" s="53">
        <f>((ABS(B283)-1)/B274)*1/5*60</f>
        <v>32.36880824</v>
      </c>
      <c r="D285" s="39"/>
      <c r="E285" s="54" t="s">
        <v>213</v>
      </c>
      <c r="F285" s="53">
        <f>((ABS(F283)-1)/F274)*1/5*60</f>
        <v>34.6720601</v>
      </c>
      <c r="H285" s="39"/>
      <c r="I285" s="54" t="s">
        <v>213</v>
      </c>
      <c r="J285" s="53">
        <f>((ABS(J283)-1)/J274)*1/5*60</f>
        <v>37.84295175</v>
      </c>
      <c r="L285" s="39"/>
      <c r="M285" s="54" t="s">
        <v>213</v>
      </c>
      <c r="N285" s="53">
        <f>((ABS(N283)-1)/N274)*1/5*60</f>
        <v>21.96997437</v>
      </c>
      <c r="P285" s="39"/>
      <c r="Q285" s="54" t="s">
        <v>213</v>
      </c>
      <c r="R285" s="53">
        <f>((ABS(R283)-1)/R274)*1/5*60</f>
        <v>25.96278667</v>
      </c>
      <c r="T285" s="39"/>
      <c r="U285" s="54" t="s">
        <v>213</v>
      </c>
      <c r="V285" s="53">
        <f>((ABS(V283)-1)/V274)*1/5*60</f>
        <v>27.05410822</v>
      </c>
      <c r="X285" s="39"/>
      <c r="Y285" s="54" t="s">
        <v>213</v>
      </c>
      <c r="Z285" s="53">
        <f>((ABS(Z283)-1)/Z274)*1/5*60</f>
        <v>38.97369276</v>
      </c>
      <c r="AB285" s="39"/>
      <c r="AC285" s="54" t="s">
        <v>213</v>
      </c>
      <c r="AD285" s="53">
        <f>((ABS(AD283)-1)/AD274)*1/5*60</f>
        <v>25.77873255</v>
      </c>
      <c r="AF285" s="39"/>
      <c r="AG285" s="54" t="s">
        <v>213</v>
      </c>
      <c r="AH285" s="53">
        <f>((ABS(AH283)-1)/AH274)*1/5*60</f>
        <v>20.49530316</v>
      </c>
      <c r="AJ285" s="39"/>
    </row>
    <row r="286">
      <c r="A286" s="54" t="s">
        <v>214</v>
      </c>
      <c r="B286" s="53">
        <f>B284*(1-B295)</f>
        <v>0.5394801373</v>
      </c>
      <c r="D286" s="39"/>
      <c r="E286" s="54" t="s">
        <v>214</v>
      </c>
      <c r="F286" s="53">
        <f>F284*(1-F295)</f>
        <v>0.5778676683</v>
      </c>
      <c r="H286" s="39"/>
      <c r="I286" s="54" t="s">
        <v>214</v>
      </c>
      <c r="J286" s="53">
        <f>J284*(1-J295)</f>
        <v>0.6307158625</v>
      </c>
      <c r="L286" s="39"/>
      <c r="M286" s="54" t="s">
        <v>214</v>
      </c>
      <c r="N286" s="53">
        <f>N284*(1-N295)</f>
        <v>0.3661662395</v>
      </c>
      <c r="P286" s="39"/>
      <c r="Q286" s="54" t="s">
        <v>214</v>
      </c>
      <c r="R286" s="53">
        <f>R284*(1-R295)</f>
        <v>0.4327131112</v>
      </c>
      <c r="T286" s="39"/>
      <c r="U286" s="54" t="s">
        <v>214</v>
      </c>
      <c r="V286" s="53">
        <f>V284*(1-V295)</f>
        <v>0.4133266533</v>
      </c>
      <c r="X286" s="39"/>
      <c r="Y286" s="54" t="s">
        <v>214</v>
      </c>
      <c r="Z286" s="53">
        <f>Z284*(1-Z295)</f>
        <v>0.649561546</v>
      </c>
      <c r="AB286" s="39"/>
      <c r="AC286" s="54" t="s">
        <v>214</v>
      </c>
      <c r="AD286" s="53">
        <f>AD284*(1-AD295)</f>
        <v>0.4296455424</v>
      </c>
      <c r="AF286" s="39"/>
      <c r="AG286" s="54" t="s">
        <v>214</v>
      </c>
      <c r="AH286" s="53">
        <f>AH284*(1-AH295)</f>
        <v>0.341588386</v>
      </c>
      <c r="AJ286" s="39"/>
    </row>
    <row r="287">
      <c r="A287" s="54" t="s">
        <v>215</v>
      </c>
      <c r="B287" s="53">
        <f>B285*(1-B295)</f>
        <v>32.36880824</v>
      </c>
      <c r="D287" s="39"/>
      <c r="E287" s="54" t="s">
        <v>215</v>
      </c>
      <c r="F287" s="53">
        <f>F285*(1-F295)</f>
        <v>34.6720601</v>
      </c>
      <c r="H287" s="39"/>
      <c r="I287" s="54" t="s">
        <v>215</v>
      </c>
      <c r="J287" s="53">
        <f>J285*(1-J295)</f>
        <v>37.84295175</v>
      </c>
      <c r="L287" s="39"/>
      <c r="M287" s="54" t="s">
        <v>215</v>
      </c>
      <c r="N287" s="53">
        <f>N285*(1-N295)</f>
        <v>21.96997437</v>
      </c>
      <c r="P287" s="39"/>
      <c r="Q287" s="54" t="s">
        <v>215</v>
      </c>
      <c r="R287" s="53">
        <f>R285*(1-R295)</f>
        <v>25.96278667</v>
      </c>
      <c r="T287" s="39"/>
      <c r="U287" s="54" t="s">
        <v>215</v>
      </c>
      <c r="V287" s="53">
        <f>V285*(1-V295)</f>
        <v>24.7995992</v>
      </c>
      <c r="X287" s="39"/>
      <c r="Y287" s="54" t="s">
        <v>215</v>
      </c>
      <c r="Z287" s="53">
        <f>Z285*(1-Z295)</f>
        <v>38.97369276</v>
      </c>
      <c r="AB287" s="39"/>
      <c r="AC287" s="54" t="s">
        <v>215</v>
      </c>
      <c r="AD287" s="53">
        <f>AD285*(1-AD295)</f>
        <v>25.77873255</v>
      </c>
      <c r="AF287" s="39"/>
      <c r="AG287" s="54" t="s">
        <v>215</v>
      </c>
      <c r="AH287" s="53">
        <f>AH285*(1-AH295)</f>
        <v>20.49530316</v>
      </c>
      <c r="AJ287" s="39"/>
    </row>
    <row r="288">
      <c r="A288" s="54" t="s">
        <v>216</v>
      </c>
      <c r="B288" s="53">
        <f>(ABS(B283)-1)/B274</f>
        <v>2.697400687</v>
      </c>
      <c r="D288" s="39"/>
      <c r="E288" s="54" t="s">
        <v>216</v>
      </c>
      <c r="F288" s="53">
        <f>(ABS(F283)-1)/F274</f>
        <v>2.889338342</v>
      </c>
      <c r="H288" s="39"/>
      <c r="I288" s="54" t="s">
        <v>216</v>
      </c>
      <c r="J288" s="53">
        <f>(ABS(J283)-1)/J274</f>
        <v>3.153579313</v>
      </c>
      <c r="L288" s="39"/>
      <c r="M288" s="54" t="s">
        <v>216</v>
      </c>
      <c r="N288" s="53">
        <f>(ABS(N283)-1)/N274</f>
        <v>1.830831197</v>
      </c>
      <c r="P288" s="39"/>
      <c r="Q288" s="54" t="s">
        <v>216</v>
      </c>
      <c r="R288" s="53">
        <f>(ABS(R283)-1)/R274</f>
        <v>2.163565556</v>
      </c>
      <c r="T288" s="39"/>
      <c r="U288" s="54" t="s">
        <v>216</v>
      </c>
      <c r="V288" s="53">
        <f>(ABS(V283)-1)/V274</f>
        <v>2.254509018</v>
      </c>
      <c r="X288" s="39"/>
      <c r="Y288" s="54" t="s">
        <v>216</v>
      </c>
      <c r="Z288" s="53">
        <f>(ABS(Z283)-1)/Z274</f>
        <v>3.24780773</v>
      </c>
      <c r="AB288" s="39"/>
      <c r="AC288" s="54" t="s">
        <v>216</v>
      </c>
      <c r="AD288" s="53">
        <f>(ABS(AD283)-1)/AD274</f>
        <v>2.148227712</v>
      </c>
      <c r="AF288" s="39"/>
      <c r="AG288" s="54" t="s">
        <v>216</v>
      </c>
      <c r="AH288" s="53">
        <f>(ABS(AH283)-1)/AH274</f>
        <v>1.70794193</v>
      </c>
      <c r="AJ288" s="39"/>
    </row>
    <row r="289">
      <c r="A289" s="54" t="s">
        <v>217</v>
      </c>
      <c r="B289" s="53">
        <f>(ABS(B276)-1)/B274</f>
        <v>2.942618931</v>
      </c>
      <c r="D289" s="39"/>
      <c r="E289" s="54" t="s">
        <v>217</v>
      </c>
      <c r="F289" s="53">
        <f>(ABS(F276)-1)/F274</f>
        <v>2.889338342</v>
      </c>
      <c r="H289" s="39"/>
      <c r="I289" s="54" t="s">
        <v>217</v>
      </c>
      <c r="J289" s="53">
        <f>(ABS(J276)-1)/J274</f>
        <v>3.153579313</v>
      </c>
      <c r="L289" s="39"/>
      <c r="M289" s="54" t="s">
        <v>217</v>
      </c>
      <c r="N289" s="53">
        <f>(ABS(N276)-1)/N274</f>
        <v>1.830831197</v>
      </c>
      <c r="P289" s="39"/>
      <c r="Q289" s="54" t="s">
        <v>217</v>
      </c>
      <c r="R289" s="53">
        <f>(ABS(R276)-1)/R274</f>
        <v>2.163565556</v>
      </c>
      <c r="T289" s="39"/>
      <c r="U289" s="54" t="s">
        <v>217</v>
      </c>
      <c r="V289" s="53">
        <f>(ABS(V276)-1)/V274</f>
        <v>2.755511022</v>
      </c>
      <c r="X289" s="39"/>
      <c r="Y289" s="54" t="s">
        <v>217</v>
      </c>
      <c r="Z289" s="53">
        <f>(ABS(Z276)-1)/Z274</f>
        <v>3.24780773</v>
      </c>
      <c r="AB289" s="39"/>
      <c r="AC289" s="54" t="s">
        <v>217</v>
      </c>
      <c r="AD289" s="53">
        <f>(ABS(AD276)-1)/AD274</f>
        <v>2.148227712</v>
      </c>
      <c r="AF289" s="39"/>
      <c r="AG289" s="54" t="s">
        <v>217</v>
      </c>
      <c r="AH289" s="53">
        <f>(ABS(AH276)-1)/AH274</f>
        <v>1.70794193</v>
      </c>
      <c r="AJ289" s="39"/>
    </row>
    <row r="290">
      <c r="A290" s="6" t="s">
        <v>218</v>
      </c>
      <c r="B290" s="53">
        <f>(ABS(B282)-1)/B274</f>
        <v>3.187837175</v>
      </c>
      <c r="D290" s="39"/>
      <c r="E290" s="6" t="s">
        <v>218</v>
      </c>
      <c r="F290" s="53">
        <f>(ABS(F282)-1)/F274</f>
        <v>3.178272176</v>
      </c>
      <c r="H290" s="39"/>
      <c r="I290" s="6" t="s">
        <v>218</v>
      </c>
      <c r="J290" s="53">
        <f>(ABS(J282)-1)/J274</f>
        <v>3.468937244</v>
      </c>
      <c r="L290" s="39"/>
      <c r="M290" s="6" t="s">
        <v>218</v>
      </c>
      <c r="N290" s="53">
        <f>(ABS(N282)-1)/N274</f>
        <v>2.013914317</v>
      </c>
      <c r="P290" s="39"/>
      <c r="Q290" s="6" t="s">
        <v>218</v>
      </c>
      <c r="R290" s="53">
        <f>(ABS(R282)-1)/R274</f>
        <v>2.379922112</v>
      </c>
      <c r="T290" s="39"/>
      <c r="U290" s="6" t="s">
        <v>218</v>
      </c>
      <c r="V290" s="53">
        <f>(ABS(V282)-1)/V274</f>
        <v>3.006012024</v>
      </c>
      <c r="X290" s="39"/>
      <c r="Y290" s="6" t="s">
        <v>218</v>
      </c>
      <c r="Z290" s="53">
        <f>(ABS(Z282)-1)/Z274</f>
        <v>3.572588503</v>
      </c>
      <c r="AB290" s="39"/>
      <c r="AC290" s="6" t="s">
        <v>218</v>
      </c>
      <c r="AD290" s="53">
        <f>(ABS(AD282)-1)/AD274</f>
        <v>2.363050483</v>
      </c>
      <c r="AF290" s="39"/>
      <c r="AG290" s="6" t="s">
        <v>218</v>
      </c>
      <c r="AH290" s="53">
        <f>(ABS(AH282)-1)/AH274</f>
        <v>1.878736123</v>
      </c>
      <c r="AJ290" s="39"/>
    </row>
    <row r="291">
      <c r="A291" s="6" t="s">
        <v>219</v>
      </c>
      <c r="B291" s="53">
        <f>ABS(B276)/ABS(B283)</f>
        <v>1.083333333</v>
      </c>
      <c r="D291" s="39"/>
      <c r="E291" s="6" t="s">
        <v>219</v>
      </c>
      <c r="F291" s="53">
        <f>ABS(F276)/ABS(F283)</f>
        <v>1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1.2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</v>
      </c>
      <c r="AJ291" s="39"/>
    </row>
    <row r="292">
      <c r="A292" s="6" t="s">
        <v>220</v>
      </c>
      <c r="B292" s="53">
        <f>ABS(B282)/ABS(B283)</f>
        <v>1.166666667</v>
      </c>
      <c r="D292" s="39"/>
      <c r="E292" s="6" t="s">
        <v>220</v>
      </c>
      <c r="F292" s="53">
        <f>ABS(F282)/ABS(F283)</f>
        <v>1.090909091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1.3</v>
      </c>
      <c r="X292" s="39"/>
      <c r="Y292" s="6" t="s">
        <v>220</v>
      </c>
      <c r="Z292" s="53">
        <f>ABS(Z282)/ABS(Z283)</f>
        <v>1.090909091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1.090909091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0.09090909091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0.08333333333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0.08333333333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0.08333333333</v>
      </c>
      <c r="D296" s="39"/>
      <c r="E296" s="54" t="s">
        <v>224</v>
      </c>
      <c r="F296" s="53">
        <f>(F279+F280)/(F278+F279+F280)</f>
        <v>0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0.08333333333</v>
      </c>
      <c r="X296" s="39"/>
      <c r="Y296" s="54" t="s">
        <v>224</v>
      </c>
      <c r="Z296" s="53">
        <f>(Z279+Z280)/(Z278+Z279+Z280)</f>
        <v>0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</v>
      </c>
      <c r="AJ296" s="39"/>
    </row>
    <row r="297">
      <c r="A297" s="54" t="s">
        <v>225</v>
      </c>
      <c r="B297" s="55">
        <f>ABS(B279)/ABS(B277)</f>
        <v>1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>
        <f>B279/(B279+B280)</f>
        <v>1</v>
      </c>
      <c r="D298" s="39"/>
      <c r="E298" s="54" t="s">
        <v>226</v>
      </c>
      <c r="F298" s="55" t="str">
        <f>F279/(F279+F280)</f>
        <v>#DIV/0!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>
        <f>V279/(V279+V280)</f>
        <v>0</v>
      </c>
      <c r="X298" s="39"/>
      <c r="Y298" s="54" t="s">
        <v>226</v>
      </c>
      <c r="Z298" s="55" t="str">
        <f>Z279/(Z279+Z280)</f>
        <v>#DIV/0!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 t="str">
        <f>AH279/(AH279+AH280)</f>
        <v>#DIV/0!</v>
      </c>
      <c r="AJ298" s="39"/>
    </row>
    <row r="299">
      <c r="A299" s="54" t="s">
        <v>227</v>
      </c>
      <c r="B299" s="53">
        <f>B278/(B277+B278+B279+B280)</f>
        <v>0.8461538462</v>
      </c>
      <c r="D299" s="39"/>
      <c r="E299" s="54" t="s">
        <v>227</v>
      </c>
      <c r="F299" s="53">
        <f>F278/(F277+F278+F279+F280)</f>
        <v>1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0.9166666667</v>
      </c>
      <c r="X299" s="39"/>
      <c r="Y299" s="54" t="s">
        <v>227</v>
      </c>
      <c r="Z299" s="53">
        <f>Z278/(Z277+Z278+Z279+Z280)</f>
        <v>1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1</v>
      </c>
      <c r="AJ299" s="39"/>
    </row>
    <row r="300">
      <c r="A300" s="54" t="s">
        <v>228</v>
      </c>
      <c r="B300" s="53">
        <f>(B280+B279+B277)/(B278+B280+B279+B277)</f>
        <v>0.1538461538</v>
      </c>
      <c r="D300" s="39"/>
      <c r="E300" s="54" t="s">
        <v>228</v>
      </c>
      <c r="F300" s="53">
        <f>(F280+F279+F277)/(F278+F280+F279+F277)</f>
        <v>0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0.08333333333</v>
      </c>
      <c r="X300" s="39"/>
      <c r="Y300" s="54" t="s">
        <v>228</v>
      </c>
      <c r="Z300" s="53">
        <f>(Z280+Z279+Z277)/(Z278+Z280+Z279+Z277)</f>
        <v>0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</v>
      </c>
      <c r="AJ300" s="39"/>
    </row>
    <row r="301">
      <c r="A301" s="54" t="s">
        <v>229</v>
      </c>
      <c r="B301" s="53">
        <f>(B279+B277)/B278</f>
        <v>0.1818181818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  <row r="1004">
      <c r="D1004" s="39"/>
      <c r="H1004" s="39"/>
      <c r="L1004" s="39"/>
      <c r="P1004" s="39"/>
      <c r="T1004" s="39"/>
      <c r="X1004" s="39"/>
      <c r="AB1004" s="39"/>
      <c r="AF1004" s="39"/>
      <c r="AJ1004" s="39"/>
    </row>
    <row r="1005">
      <c r="D1005" s="39"/>
      <c r="H1005" s="39"/>
      <c r="L1005" s="39"/>
      <c r="P1005" s="39"/>
      <c r="T1005" s="39"/>
      <c r="X1005" s="39"/>
      <c r="AB1005" s="39"/>
      <c r="AF1005" s="39"/>
      <c r="AJ1005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382</v>
      </c>
      <c r="E1" s="5" t="s">
        <v>383</v>
      </c>
      <c r="H1" s="4"/>
      <c r="I1" s="5" t="s">
        <v>384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40" t="s">
        <v>24</v>
      </c>
      <c r="B3" s="1">
        <v>1245.0</v>
      </c>
      <c r="C3" s="1" t="s">
        <v>885</v>
      </c>
      <c r="D3" s="76">
        <v>1.630144494234E12</v>
      </c>
      <c r="E3" s="40" t="s">
        <v>24</v>
      </c>
      <c r="F3" s="1">
        <v>1164.0</v>
      </c>
      <c r="G3" s="1" t="s">
        <v>886</v>
      </c>
      <c r="H3" s="76">
        <v>1.630144879986E12</v>
      </c>
      <c r="I3" s="40" t="s">
        <v>22</v>
      </c>
      <c r="J3" s="1">
        <v>1242.0</v>
      </c>
      <c r="K3" s="1" t="s">
        <v>887</v>
      </c>
      <c r="L3" s="76">
        <v>1.630145239905E12</v>
      </c>
      <c r="M3" s="40" t="s">
        <v>24</v>
      </c>
      <c r="N3" s="1">
        <v>1128.0</v>
      </c>
      <c r="O3" s="1" t="s">
        <v>888</v>
      </c>
      <c r="P3" s="76">
        <v>1.630149420854E12</v>
      </c>
      <c r="Q3" s="40" t="s">
        <v>24</v>
      </c>
      <c r="R3" s="1">
        <v>1156.0</v>
      </c>
      <c r="S3" s="1" t="s">
        <v>889</v>
      </c>
      <c r="T3" s="76">
        <v>1.630149868668E12</v>
      </c>
      <c r="U3" s="40" t="s">
        <v>24</v>
      </c>
      <c r="V3" s="1">
        <v>1208.0</v>
      </c>
      <c r="W3" s="1" t="s">
        <v>890</v>
      </c>
      <c r="X3" s="76">
        <v>1.630150383951E12</v>
      </c>
      <c r="Y3" s="40" t="s">
        <v>24</v>
      </c>
      <c r="Z3" s="1">
        <v>1290.0</v>
      </c>
      <c r="AA3" s="1" t="s">
        <v>891</v>
      </c>
      <c r="AB3" s="76">
        <v>1.630155612065E12</v>
      </c>
      <c r="AC3" s="40" t="s">
        <v>24</v>
      </c>
      <c r="AD3" s="1">
        <v>1175.0</v>
      </c>
      <c r="AE3" s="1" t="s">
        <v>892</v>
      </c>
      <c r="AF3" s="76">
        <v>1.630156061053E12</v>
      </c>
      <c r="AG3" s="40" t="s">
        <v>24</v>
      </c>
      <c r="AH3" s="1">
        <v>1205.0</v>
      </c>
      <c r="AI3" s="1" t="s">
        <v>893</v>
      </c>
      <c r="AJ3" s="76">
        <v>1.630156688947E12</v>
      </c>
    </row>
    <row r="4">
      <c r="A4" s="40" t="s">
        <v>24</v>
      </c>
      <c r="B4" s="1">
        <v>80.0</v>
      </c>
      <c r="C4" s="1" t="s">
        <v>885</v>
      </c>
      <c r="D4" s="76">
        <v>1.630144494349E12</v>
      </c>
      <c r="E4" s="40" t="s">
        <v>22</v>
      </c>
      <c r="F4" s="1">
        <v>40.0</v>
      </c>
      <c r="G4" s="1" t="s">
        <v>894</v>
      </c>
      <c r="H4" s="76">
        <v>1.630144880041E12</v>
      </c>
      <c r="I4" s="40" t="s">
        <v>22</v>
      </c>
      <c r="J4" s="1">
        <v>49.0</v>
      </c>
      <c r="K4" s="1" t="s">
        <v>887</v>
      </c>
      <c r="L4" s="76">
        <v>1.630145239972E12</v>
      </c>
      <c r="M4" s="40" t="s">
        <v>22</v>
      </c>
      <c r="N4" s="1">
        <v>63.0</v>
      </c>
      <c r="O4" s="1" t="s">
        <v>888</v>
      </c>
      <c r="P4" s="76">
        <v>1.630149420946E12</v>
      </c>
      <c r="Q4" s="40" t="s">
        <v>22</v>
      </c>
      <c r="R4" s="1">
        <v>58.0</v>
      </c>
      <c r="S4" s="1" t="s">
        <v>889</v>
      </c>
      <c r="T4" s="76">
        <v>1.630149868735E12</v>
      </c>
      <c r="U4" s="40" t="s">
        <v>22</v>
      </c>
      <c r="V4" s="1">
        <v>97.0</v>
      </c>
      <c r="W4" s="1" t="s">
        <v>895</v>
      </c>
      <c r="X4" s="76">
        <v>1.630150384074E12</v>
      </c>
      <c r="Y4" s="40" t="s">
        <v>22</v>
      </c>
      <c r="Z4" s="1">
        <v>52.0</v>
      </c>
      <c r="AA4" s="1" t="s">
        <v>891</v>
      </c>
      <c r="AB4" s="76">
        <v>1.630155612137E12</v>
      </c>
      <c r="AC4" s="40" t="s">
        <v>22</v>
      </c>
      <c r="AD4" s="1">
        <v>44.0</v>
      </c>
      <c r="AE4" s="1" t="s">
        <v>892</v>
      </c>
      <c r="AF4" s="76">
        <v>1.63015606115E12</v>
      </c>
      <c r="AG4" s="40" t="s">
        <v>22</v>
      </c>
      <c r="AH4" s="1">
        <v>58.0</v>
      </c>
      <c r="AI4" s="1" t="s">
        <v>896</v>
      </c>
      <c r="AJ4" s="76">
        <v>1.630156689066E12</v>
      </c>
    </row>
    <row r="5">
      <c r="A5" s="40" t="s">
        <v>22</v>
      </c>
      <c r="B5" s="1">
        <v>89.0</v>
      </c>
      <c r="C5" s="1" t="s">
        <v>885</v>
      </c>
      <c r="D5" s="76">
        <v>1.630144494444E12</v>
      </c>
      <c r="E5" s="40" t="s">
        <v>24</v>
      </c>
      <c r="F5" s="1">
        <v>124.0</v>
      </c>
      <c r="G5" s="1" t="s">
        <v>894</v>
      </c>
      <c r="H5" s="76">
        <v>1.63014488015E12</v>
      </c>
      <c r="I5" s="40" t="s">
        <v>24</v>
      </c>
      <c r="J5" s="1">
        <v>125.0</v>
      </c>
      <c r="K5" s="1" t="s">
        <v>897</v>
      </c>
      <c r="L5" s="76">
        <v>1.630145240041E12</v>
      </c>
      <c r="M5" s="40" t="s">
        <v>24</v>
      </c>
      <c r="N5" s="1">
        <v>130.0</v>
      </c>
      <c r="O5" s="1" t="s">
        <v>898</v>
      </c>
      <c r="P5" s="76">
        <v>1.630149421072E12</v>
      </c>
      <c r="Q5" s="40" t="s">
        <v>24</v>
      </c>
      <c r="R5" s="1">
        <v>119.0</v>
      </c>
      <c r="S5" s="1" t="s">
        <v>889</v>
      </c>
      <c r="T5" s="76">
        <v>1.630149868827E12</v>
      </c>
      <c r="U5" s="40" t="s">
        <v>22</v>
      </c>
      <c r="V5" s="1">
        <v>74.0</v>
      </c>
      <c r="W5" s="1" t="s">
        <v>895</v>
      </c>
      <c r="X5" s="76">
        <v>1.630150384174E12</v>
      </c>
      <c r="Y5" s="40" t="s">
        <v>22</v>
      </c>
      <c r="Z5" s="1">
        <v>96.0</v>
      </c>
      <c r="AA5" s="1" t="s">
        <v>891</v>
      </c>
      <c r="AB5" s="76">
        <v>1.630155612263E12</v>
      </c>
      <c r="AC5" s="40" t="s">
        <v>24</v>
      </c>
      <c r="AD5" s="1">
        <v>326.0</v>
      </c>
      <c r="AE5" s="1" t="s">
        <v>892</v>
      </c>
      <c r="AF5" s="76">
        <v>1.630156061413E12</v>
      </c>
      <c r="AG5" s="40" t="s">
        <v>24</v>
      </c>
      <c r="AH5" s="1">
        <v>113.0</v>
      </c>
      <c r="AI5" s="1" t="s">
        <v>896</v>
      </c>
      <c r="AJ5" s="76">
        <v>1.630156689141E12</v>
      </c>
    </row>
    <row r="6">
      <c r="A6" s="40" t="s">
        <v>22</v>
      </c>
      <c r="B6" s="1">
        <v>54.0</v>
      </c>
      <c r="C6" s="1" t="s">
        <v>885</v>
      </c>
      <c r="D6" s="76">
        <v>1.630144494543E12</v>
      </c>
      <c r="E6" s="40" t="s">
        <v>22</v>
      </c>
      <c r="F6" s="1">
        <v>52.0</v>
      </c>
      <c r="G6" s="1" t="s">
        <v>894</v>
      </c>
      <c r="H6" s="76">
        <v>1.630144880208E12</v>
      </c>
      <c r="I6" s="40" t="s">
        <v>22</v>
      </c>
      <c r="J6" s="1">
        <v>49.0</v>
      </c>
      <c r="K6" s="1" t="s">
        <v>897</v>
      </c>
      <c r="L6" s="76">
        <v>1.630145240122E12</v>
      </c>
      <c r="M6" s="40" t="s">
        <v>22</v>
      </c>
      <c r="N6" s="1">
        <v>75.0</v>
      </c>
      <c r="O6" s="1" t="s">
        <v>898</v>
      </c>
      <c r="P6" s="76">
        <v>1.630149421155E12</v>
      </c>
      <c r="Q6" s="40" t="s">
        <v>22</v>
      </c>
      <c r="R6" s="1">
        <v>40.0</v>
      </c>
      <c r="S6" s="1" t="s">
        <v>889</v>
      </c>
      <c r="T6" s="76">
        <v>1.630149868872E12</v>
      </c>
      <c r="U6" s="40" t="s">
        <v>22</v>
      </c>
      <c r="V6" s="1">
        <v>41.0</v>
      </c>
      <c r="W6" s="1" t="s">
        <v>895</v>
      </c>
      <c r="X6" s="76">
        <v>1.630150384211E12</v>
      </c>
      <c r="Y6" s="40" t="s">
        <v>22</v>
      </c>
      <c r="Z6" s="1">
        <v>52.0</v>
      </c>
      <c r="AA6" s="1" t="s">
        <v>891</v>
      </c>
      <c r="AB6" s="76">
        <v>1.630155612286E12</v>
      </c>
      <c r="AC6" s="40" t="s">
        <v>22</v>
      </c>
      <c r="AD6" s="1">
        <v>42.0</v>
      </c>
      <c r="AE6" s="1" t="s">
        <v>892</v>
      </c>
      <c r="AF6" s="76">
        <v>1.630156061476E12</v>
      </c>
      <c r="AG6" s="40" t="s">
        <v>22</v>
      </c>
      <c r="AH6" s="1">
        <v>71.0</v>
      </c>
      <c r="AI6" s="1" t="s">
        <v>896</v>
      </c>
      <c r="AJ6" s="76">
        <v>1.630156689279E12</v>
      </c>
    </row>
    <row r="7">
      <c r="A7" s="40" t="s">
        <v>22</v>
      </c>
      <c r="B7" s="1">
        <v>131.0</v>
      </c>
      <c r="C7" s="1" t="s">
        <v>885</v>
      </c>
      <c r="D7" s="76">
        <v>1.630144494562E12</v>
      </c>
      <c r="E7" s="40" t="s">
        <v>22</v>
      </c>
      <c r="F7" s="1">
        <v>128.0</v>
      </c>
      <c r="G7" s="1" t="s">
        <v>894</v>
      </c>
      <c r="H7" s="76">
        <v>1.630144880329E12</v>
      </c>
      <c r="I7" s="40" t="s">
        <v>22</v>
      </c>
      <c r="J7" s="1">
        <v>94.0</v>
      </c>
      <c r="K7" s="1" t="s">
        <v>897</v>
      </c>
      <c r="L7" s="76">
        <v>1.630145240182E12</v>
      </c>
      <c r="M7" s="40" t="s">
        <v>22</v>
      </c>
      <c r="N7" s="1">
        <v>97.0</v>
      </c>
      <c r="O7" s="1" t="s">
        <v>898</v>
      </c>
      <c r="P7" s="76">
        <v>1.630149421207E12</v>
      </c>
      <c r="Q7" s="40" t="s">
        <v>22</v>
      </c>
      <c r="R7" s="1">
        <v>134.0</v>
      </c>
      <c r="S7" s="1" t="s">
        <v>889</v>
      </c>
      <c r="T7" s="76">
        <v>1.630149868995E12</v>
      </c>
      <c r="U7" s="40" t="s">
        <v>22</v>
      </c>
      <c r="V7" s="1">
        <v>167.0</v>
      </c>
      <c r="W7" s="1" t="s">
        <v>895</v>
      </c>
      <c r="X7" s="76">
        <v>1.630150384318E12</v>
      </c>
      <c r="Y7" s="40" t="s">
        <v>22</v>
      </c>
      <c r="Z7" s="1">
        <v>177.0</v>
      </c>
      <c r="AA7" s="1" t="s">
        <v>891</v>
      </c>
      <c r="AB7" s="76">
        <v>1.630155612424E12</v>
      </c>
      <c r="AC7" s="40" t="s">
        <v>22</v>
      </c>
      <c r="AD7" s="1">
        <v>152.0</v>
      </c>
      <c r="AE7" s="1" t="s">
        <v>892</v>
      </c>
      <c r="AF7" s="76">
        <v>1.630156061617E12</v>
      </c>
      <c r="AG7" s="40" t="s">
        <v>22</v>
      </c>
      <c r="AH7" s="1">
        <v>166.0</v>
      </c>
      <c r="AI7" s="1" t="s">
        <v>896</v>
      </c>
      <c r="AJ7" s="76">
        <v>1.630156689337E12</v>
      </c>
    </row>
    <row r="8">
      <c r="A8" s="40" t="s">
        <v>22</v>
      </c>
      <c r="B8" s="1">
        <v>117.0</v>
      </c>
      <c r="C8" s="1" t="s">
        <v>885</v>
      </c>
      <c r="D8" s="76">
        <v>1.630144494669E12</v>
      </c>
      <c r="E8" s="40" t="s">
        <v>22</v>
      </c>
      <c r="F8" s="1">
        <v>107.0</v>
      </c>
      <c r="G8" s="1" t="s">
        <v>894</v>
      </c>
      <c r="H8" s="76">
        <v>1.630144880446E12</v>
      </c>
      <c r="I8" s="40" t="s">
        <v>22</v>
      </c>
      <c r="J8" s="1">
        <v>174.0</v>
      </c>
      <c r="K8" s="1" t="s">
        <v>897</v>
      </c>
      <c r="L8" s="76">
        <v>1.630145240386E12</v>
      </c>
      <c r="M8" s="40" t="s">
        <v>22</v>
      </c>
      <c r="N8" s="1">
        <v>175.0</v>
      </c>
      <c r="O8" s="1" t="s">
        <v>898</v>
      </c>
      <c r="P8" s="76">
        <v>1.630149421434E12</v>
      </c>
      <c r="Q8" s="40" t="s">
        <v>22</v>
      </c>
      <c r="R8" s="1">
        <v>185.0</v>
      </c>
      <c r="S8" s="1" t="s">
        <v>899</v>
      </c>
      <c r="T8" s="76">
        <v>1.630149869181E12</v>
      </c>
      <c r="U8" s="40" t="s">
        <v>22</v>
      </c>
      <c r="V8" s="1">
        <v>207.0</v>
      </c>
      <c r="W8" s="1" t="s">
        <v>895</v>
      </c>
      <c r="X8" s="76">
        <v>1.630150384596E12</v>
      </c>
      <c r="Y8" s="40" t="s">
        <v>22</v>
      </c>
      <c r="Z8" s="1">
        <v>237.0</v>
      </c>
      <c r="AA8" s="1" t="s">
        <v>891</v>
      </c>
      <c r="AB8" s="76">
        <v>1.630155612649E12</v>
      </c>
      <c r="AC8" s="40" t="s">
        <v>22</v>
      </c>
      <c r="AD8" s="1">
        <v>286.0</v>
      </c>
      <c r="AE8" s="1" t="s">
        <v>892</v>
      </c>
      <c r="AF8" s="76">
        <v>1.63015606196E12</v>
      </c>
      <c r="AG8" s="40" t="s">
        <v>22</v>
      </c>
      <c r="AH8" s="1">
        <v>233.0</v>
      </c>
      <c r="AI8" s="1" t="s">
        <v>896</v>
      </c>
      <c r="AJ8" s="76">
        <v>1.630156689647E12</v>
      </c>
    </row>
    <row r="9">
      <c r="A9" s="40" t="s">
        <v>22</v>
      </c>
      <c r="B9" s="1">
        <v>103.0</v>
      </c>
      <c r="C9" s="1" t="s">
        <v>885</v>
      </c>
      <c r="D9" s="76">
        <v>1.630144494767E12</v>
      </c>
      <c r="E9" s="40" t="s">
        <v>22</v>
      </c>
      <c r="F9" s="1">
        <v>87.0</v>
      </c>
      <c r="G9" s="1" t="s">
        <v>894</v>
      </c>
      <c r="H9" s="76">
        <v>1.630144880521E12</v>
      </c>
      <c r="I9" s="40" t="s">
        <v>22</v>
      </c>
      <c r="J9" s="1">
        <v>585.0</v>
      </c>
      <c r="K9" s="1" t="s">
        <v>897</v>
      </c>
      <c r="L9" s="76">
        <v>1.630145240967E12</v>
      </c>
      <c r="M9" s="40" t="s">
        <v>22</v>
      </c>
      <c r="N9" s="1">
        <v>76.0</v>
      </c>
      <c r="O9" s="1" t="s">
        <v>898</v>
      </c>
      <c r="P9" s="76">
        <v>1.63014942147E12</v>
      </c>
      <c r="Q9" s="40" t="s">
        <v>22</v>
      </c>
      <c r="R9" s="1">
        <v>160.0</v>
      </c>
      <c r="S9" s="1" t="s">
        <v>899</v>
      </c>
      <c r="T9" s="76">
        <v>1.630149869337E12</v>
      </c>
      <c r="U9" s="40" t="s">
        <v>22</v>
      </c>
      <c r="V9" s="1">
        <v>76.0</v>
      </c>
      <c r="W9" s="1" t="s">
        <v>895</v>
      </c>
      <c r="X9" s="76">
        <v>1.630150384675E12</v>
      </c>
      <c r="Y9" s="40" t="s">
        <v>22</v>
      </c>
      <c r="Z9" s="1">
        <v>255.0</v>
      </c>
      <c r="AA9" s="1" t="s">
        <v>891</v>
      </c>
      <c r="AB9" s="76">
        <v>1.630155612916E12</v>
      </c>
      <c r="AC9" s="40" t="s">
        <v>22</v>
      </c>
      <c r="AD9" s="1">
        <v>208.0</v>
      </c>
      <c r="AE9" s="1" t="s">
        <v>900</v>
      </c>
      <c r="AF9" s="76">
        <v>1.630156062181E12</v>
      </c>
      <c r="AG9" s="40" t="s">
        <v>22</v>
      </c>
      <c r="AH9" s="1">
        <v>63.0</v>
      </c>
      <c r="AI9" s="1" t="s">
        <v>896</v>
      </c>
      <c r="AJ9" s="76">
        <v>1.630156689738E12</v>
      </c>
    </row>
    <row r="10">
      <c r="A10" s="40" t="s">
        <v>22</v>
      </c>
      <c r="B10" s="1">
        <v>137.0</v>
      </c>
      <c r="C10" s="1" t="s">
        <v>885</v>
      </c>
      <c r="D10" s="76">
        <v>1.630144494904E12</v>
      </c>
      <c r="E10" s="40" t="s">
        <v>22</v>
      </c>
      <c r="F10" s="1">
        <v>164.0</v>
      </c>
      <c r="G10" s="1" t="s">
        <v>894</v>
      </c>
      <c r="H10" s="76">
        <v>1.630144880688E12</v>
      </c>
      <c r="I10" s="40" t="s">
        <v>22</v>
      </c>
      <c r="J10" s="1">
        <v>178.0</v>
      </c>
      <c r="K10" s="1" t="s">
        <v>901</v>
      </c>
      <c r="L10" s="76">
        <v>1.630145241118E12</v>
      </c>
      <c r="M10" s="40" t="s">
        <v>22</v>
      </c>
      <c r="N10" s="1">
        <v>178.0</v>
      </c>
      <c r="O10" s="1" t="s">
        <v>898</v>
      </c>
      <c r="P10" s="76">
        <v>1.630149421642E12</v>
      </c>
      <c r="Q10" s="40" t="s">
        <v>22</v>
      </c>
      <c r="R10" s="1">
        <v>169.0</v>
      </c>
      <c r="S10" s="1" t="s">
        <v>899</v>
      </c>
      <c r="T10" s="76">
        <v>1.630149869509E12</v>
      </c>
      <c r="U10" s="40" t="s">
        <v>22</v>
      </c>
      <c r="V10" s="1">
        <v>195.0</v>
      </c>
      <c r="W10" s="1" t="s">
        <v>895</v>
      </c>
      <c r="X10" s="76">
        <v>1.630150384817E12</v>
      </c>
      <c r="Y10" s="40" t="s">
        <v>22</v>
      </c>
      <c r="Z10" s="1">
        <v>240.0</v>
      </c>
      <c r="AA10" s="1" t="s">
        <v>902</v>
      </c>
      <c r="AB10" s="76">
        <v>1.630155613149E12</v>
      </c>
      <c r="AC10" s="40" t="s">
        <v>22</v>
      </c>
      <c r="AD10" s="1">
        <v>198.0</v>
      </c>
      <c r="AE10" s="1" t="s">
        <v>900</v>
      </c>
      <c r="AF10" s="76">
        <v>1.630156062337E12</v>
      </c>
      <c r="AG10" s="40" t="s">
        <v>22</v>
      </c>
      <c r="AH10" s="1">
        <v>175.0</v>
      </c>
      <c r="AI10" s="1" t="s">
        <v>896</v>
      </c>
      <c r="AJ10" s="76">
        <v>1.630156689811E12</v>
      </c>
    </row>
    <row r="11">
      <c r="A11" s="40" t="s">
        <v>52</v>
      </c>
      <c r="B11" s="1">
        <v>332.0</v>
      </c>
      <c r="C11" s="1" t="s">
        <v>903</v>
      </c>
      <c r="D11" s="76">
        <v>1.630144495233E12</v>
      </c>
      <c r="E11" s="40" t="s">
        <v>22</v>
      </c>
      <c r="F11" s="1">
        <v>243.0</v>
      </c>
      <c r="G11" s="1" t="s">
        <v>894</v>
      </c>
      <c r="H11" s="76">
        <v>1.630144880925E12</v>
      </c>
      <c r="I11" s="40" t="s">
        <v>22</v>
      </c>
      <c r="J11" s="1">
        <v>227.0</v>
      </c>
      <c r="K11" s="1" t="s">
        <v>901</v>
      </c>
      <c r="L11" s="76">
        <v>1.630145241348E12</v>
      </c>
      <c r="M11" s="40" t="s">
        <v>22</v>
      </c>
      <c r="N11" s="1">
        <v>286.0</v>
      </c>
      <c r="O11" s="1" t="s">
        <v>898</v>
      </c>
      <c r="P11" s="76">
        <v>1.630149421928E12</v>
      </c>
      <c r="Q11" s="40" t="s">
        <v>22</v>
      </c>
      <c r="R11" s="1">
        <v>255.0</v>
      </c>
      <c r="S11" s="1" t="s">
        <v>899</v>
      </c>
      <c r="T11" s="76">
        <v>1.630149869787E12</v>
      </c>
      <c r="U11" s="40" t="s">
        <v>22</v>
      </c>
      <c r="V11" s="1">
        <v>297.0</v>
      </c>
      <c r="W11" s="1" t="s">
        <v>904</v>
      </c>
      <c r="X11" s="76">
        <v>1.630150385084E12</v>
      </c>
      <c r="Y11" s="40" t="s">
        <v>22</v>
      </c>
      <c r="Z11" s="1">
        <v>306.0</v>
      </c>
      <c r="AA11" s="1" t="s">
        <v>902</v>
      </c>
      <c r="AB11" s="76">
        <v>1.630155613444E12</v>
      </c>
      <c r="AC11" s="40" t="s">
        <v>22</v>
      </c>
      <c r="AD11" s="1">
        <v>255.0</v>
      </c>
      <c r="AE11" s="1" t="s">
        <v>900</v>
      </c>
      <c r="AF11" s="76">
        <v>1.630156062554E12</v>
      </c>
      <c r="AG11" s="40" t="s">
        <v>22</v>
      </c>
      <c r="AH11" s="1">
        <v>290.0</v>
      </c>
      <c r="AI11" s="1" t="s">
        <v>905</v>
      </c>
      <c r="AJ11" s="76">
        <v>1.630156690094E12</v>
      </c>
    </row>
    <row r="12">
      <c r="A12" s="40" t="s">
        <v>48</v>
      </c>
      <c r="B12" s="1">
        <v>361.0</v>
      </c>
      <c r="C12" s="1" t="s">
        <v>903</v>
      </c>
      <c r="D12" s="76">
        <v>1.630144495602E12</v>
      </c>
      <c r="E12" s="40" t="s">
        <v>22</v>
      </c>
      <c r="F12" s="1">
        <v>109.0</v>
      </c>
      <c r="G12" s="1" t="s">
        <v>906</v>
      </c>
      <c r="H12" s="76">
        <v>1.630144881041E12</v>
      </c>
      <c r="I12" s="40" t="s">
        <v>22</v>
      </c>
      <c r="J12" s="1">
        <v>242.0</v>
      </c>
      <c r="K12" s="1" t="s">
        <v>901</v>
      </c>
      <c r="L12" s="76">
        <v>1.630145241587E12</v>
      </c>
      <c r="M12" s="40" t="s">
        <v>22</v>
      </c>
      <c r="N12" s="1">
        <v>163.0</v>
      </c>
      <c r="O12" s="1" t="s">
        <v>907</v>
      </c>
      <c r="P12" s="76">
        <v>1.630149422131E12</v>
      </c>
      <c r="Q12" s="40" t="s">
        <v>22</v>
      </c>
      <c r="R12" s="1">
        <v>125.0</v>
      </c>
      <c r="S12" s="1" t="s">
        <v>899</v>
      </c>
      <c r="T12" s="76">
        <v>1.630149869881E12</v>
      </c>
      <c r="U12" s="40" t="s">
        <v>22</v>
      </c>
      <c r="V12" s="1">
        <v>200.0</v>
      </c>
      <c r="W12" s="1" t="s">
        <v>904</v>
      </c>
      <c r="X12" s="76">
        <v>1.630150385286E12</v>
      </c>
      <c r="Y12" s="40" t="s">
        <v>22</v>
      </c>
      <c r="Z12" s="1">
        <v>218.0</v>
      </c>
      <c r="AA12" s="1" t="s">
        <v>902</v>
      </c>
      <c r="AB12" s="76">
        <v>1.630155613663E12</v>
      </c>
      <c r="AC12" s="40" t="s">
        <v>22</v>
      </c>
      <c r="AD12" s="1">
        <v>168.0</v>
      </c>
      <c r="AE12" s="1" t="s">
        <v>900</v>
      </c>
      <c r="AF12" s="76">
        <v>1.630156062741E12</v>
      </c>
      <c r="AG12" s="40" t="s">
        <v>22</v>
      </c>
      <c r="AH12" s="1">
        <v>174.0</v>
      </c>
      <c r="AI12" s="1" t="s">
        <v>905</v>
      </c>
      <c r="AJ12" s="76">
        <v>1.630156690287E12</v>
      </c>
    </row>
    <row r="13">
      <c r="A13" s="40" t="s">
        <v>407</v>
      </c>
      <c r="B13" s="1">
        <v>157.0</v>
      </c>
      <c r="C13" s="1" t="s">
        <v>903</v>
      </c>
      <c r="D13" s="76">
        <v>1.630144495753E12</v>
      </c>
      <c r="E13" s="40" t="s">
        <v>22</v>
      </c>
      <c r="F13" s="1">
        <v>294.0</v>
      </c>
      <c r="G13" s="1" t="s">
        <v>906</v>
      </c>
      <c r="H13" s="76">
        <v>1.630144881329E12</v>
      </c>
      <c r="I13" s="40" t="s">
        <v>22</v>
      </c>
      <c r="J13" s="1">
        <v>318.0</v>
      </c>
      <c r="K13" s="1" t="s">
        <v>901</v>
      </c>
      <c r="L13" s="76">
        <v>1.630145241905E12</v>
      </c>
      <c r="M13" s="40" t="s">
        <v>22</v>
      </c>
      <c r="N13" s="1">
        <v>614.0</v>
      </c>
      <c r="O13" s="1" t="s">
        <v>907</v>
      </c>
      <c r="P13" s="76">
        <v>1.630149422696E12</v>
      </c>
      <c r="Q13" s="40" t="s">
        <v>22</v>
      </c>
      <c r="R13" s="1">
        <v>339.0</v>
      </c>
      <c r="S13" s="1" t="s">
        <v>908</v>
      </c>
      <c r="T13" s="76">
        <v>1.630149870221E12</v>
      </c>
      <c r="U13" s="40" t="s">
        <v>22</v>
      </c>
      <c r="V13" s="1">
        <v>344.0</v>
      </c>
      <c r="W13" s="1" t="s">
        <v>904</v>
      </c>
      <c r="X13" s="76">
        <v>1.630150385636E12</v>
      </c>
      <c r="Y13" s="40" t="s">
        <v>22</v>
      </c>
      <c r="Z13" s="1">
        <v>267.0</v>
      </c>
      <c r="AA13" s="1" t="s">
        <v>902</v>
      </c>
      <c r="AB13" s="76">
        <v>1.630155613931E12</v>
      </c>
      <c r="AC13" s="40" t="s">
        <v>22</v>
      </c>
      <c r="AD13" s="1">
        <v>240.0</v>
      </c>
      <c r="AE13" s="1" t="s">
        <v>900</v>
      </c>
      <c r="AF13" s="76">
        <v>1.630156062975E12</v>
      </c>
      <c r="AG13" s="40" t="s">
        <v>22</v>
      </c>
      <c r="AH13" s="1">
        <v>346.0</v>
      </c>
      <c r="AI13" s="1" t="s">
        <v>905</v>
      </c>
      <c r="AJ13" s="76">
        <v>1.630156690626E12</v>
      </c>
    </row>
    <row r="14">
      <c r="A14" s="40" t="s">
        <v>22</v>
      </c>
      <c r="B14" s="1">
        <v>37.0</v>
      </c>
      <c r="C14" s="1" t="s">
        <v>903</v>
      </c>
      <c r="D14" s="76">
        <v>1.630144495792E12</v>
      </c>
      <c r="E14" s="40" t="s">
        <v>22</v>
      </c>
      <c r="F14" s="1">
        <v>164.0</v>
      </c>
      <c r="G14" s="1" t="s">
        <v>906</v>
      </c>
      <c r="H14" s="76">
        <v>1.630144881494E12</v>
      </c>
      <c r="I14" s="40" t="s">
        <v>22</v>
      </c>
      <c r="J14" s="1">
        <v>126.0</v>
      </c>
      <c r="K14" s="1" t="s">
        <v>909</v>
      </c>
      <c r="L14" s="76">
        <v>1.630145242038E12</v>
      </c>
      <c r="M14" s="40" t="s">
        <v>22</v>
      </c>
      <c r="N14" s="1">
        <v>192.0</v>
      </c>
      <c r="O14" s="1" t="s">
        <v>907</v>
      </c>
      <c r="P14" s="76">
        <v>1.630149422892E12</v>
      </c>
      <c r="Q14" s="40" t="s">
        <v>22</v>
      </c>
      <c r="R14" s="1">
        <v>158.0</v>
      </c>
      <c r="S14" s="1" t="s">
        <v>908</v>
      </c>
      <c r="T14" s="76">
        <v>1.630149870385E12</v>
      </c>
      <c r="U14" s="40" t="s">
        <v>22</v>
      </c>
      <c r="V14" s="1">
        <v>200.0</v>
      </c>
      <c r="W14" s="1" t="s">
        <v>904</v>
      </c>
      <c r="X14" s="76">
        <v>1.630150385835E12</v>
      </c>
      <c r="Y14" s="40" t="s">
        <v>22</v>
      </c>
      <c r="Z14" s="1">
        <v>176.0</v>
      </c>
      <c r="AA14" s="1" t="s">
        <v>910</v>
      </c>
      <c r="AB14" s="76">
        <v>1.630155614114E12</v>
      </c>
      <c r="AC14" s="40" t="s">
        <v>22</v>
      </c>
      <c r="AD14" s="1">
        <v>154.0</v>
      </c>
      <c r="AE14" s="1" t="s">
        <v>911</v>
      </c>
      <c r="AF14" s="76">
        <v>1.630156063123E12</v>
      </c>
      <c r="AG14" s="40" t="s">
        <v>22</v>
      </c>
      <c r="AH14" s="1">
        <v>234.0</v>
      </c>
      <c r="AI14" s="1" t="s">
        <v>905</v>
      </c>
      <c r="AJ14" s="76">
        <v>1.630156690847E12</v>
      </c>
    </row>
    <row r="15">
      <c r="A15" s="40" t="s">
        <v>22</v>
      </c>
      <c r="B15" s="1">
        <v>582.0</v>
      </c>
      <c r="C15" s="1" t="s">
        <v>912</v>
      </c>
      <c r="D15" s="76">
        <v>1.630144496375E12</v>
      </c>
      <c r="E15" s="40" t="s">
        <v>22</v>
      </c>
      <c r="F15" s="1">
        <v>177.0</v>
      </c>
      <c r="G15" s="1" t="s">
        <v>906</v>
      </c>
      <c r="H15" s="76">
        <v>1.630144881679E12</v>
      </c>
      <c r="I15" s="40" t="s">
        <v>22</v>
      </c>
      <c r="J15" s="1">
        <v>166.0</v>
      </c>
      <c r="K15" s="1" t="s">
        <v>909</v>
      </c>
      <c r="L15" s="76">
        <v>1.630145242202E12</v>
      </c>
      <c r="M15" s="40" t="s">
        <v>22</v>
      </c>
      <c r="N15" s="1">
        <v>186.0</v>
      </c>
      <c r="O15" s="1" t="s">
        <v>913</v>
      </c>
      <c r="P15" s="76">
        <v>1.630149423079E12</v>
      </c>
      <c r="Q15" s="40" t="s">
        <v>22</v>
      </c>
      <c r="R15" s="1">
        <v>200.0</v>
      </c>
      <c r="S15" s="1" t="s">
        <v>908</v>
      </c>
      <c r="T15" s="76">
        <v>1.630149870594E12</v>
      </c>
      <c r="U15" s="40" t="s">
        <v>22</v>
      </c>
      <c r="V15" s="1">
        <v>209.0</v>
      </c>
      <c r="W15" s="1" t="s">
        <v>914</v>
      </c>
      <c r="X15" s="76">
        <v>1.630150386039E12</v>
      </c>
      <c r="Y15" s="40" t="s">
        <v>22</v>
      </c>
      <c r="Z15" s="1">
        <v>210.0</v>
      </c>
      <c r="AA15" s="1" t="s">
        <v>910</v>
      </c>
      <c r="AB15" s="76">
        <v>1.630155614317E12</v>
      </c>
      <c r="AC15" s="40" t="s">
        <v>22</v>
      </c>
      <c r="AD15" s="1">
        <v>192.0</v>
      </c>
      <c r="AE15" s="1" t="s">
        <v>911</v>
      </c>
      <c r="AF15" s="76">
        <v>1.630156063308E12</v>
      </c>
      <c r="AG15" s="40" t="s">
        <v>22</v>
      </c>
      <c r="AH15" s="1">
        <v>285.0</v>
      </c>
      <c r="AI15" s="1" t="s">
        <v>915</v>
      </c>
      <c r="AJ15" s="76">
        <v>1.630156691131E12</v>
      </c>
    </row>
    <row r="16">
      <c r="A16" s="40" t="s">
        <v>22</v>
      </c>
      <c r="B16" s="1">
        <v>335.0</v>
      </c>
      <c r="C16" s="1" t="s">
        <v>912</v>
      </c>
      <c r="D16" s="76">
        <v>1.630144496706E12</v>
      </c>
      <c r="E16" s="40" t="s">
        <v>22</v>
      </c>
      <c r="F16" s="1">
        <v>148.0</v>
      </c>
      <c r="G16" s="1" t="s">
        <v>906</v>
      </c>
      <c r="H16" s="76">
        <v>1.630144881826E12</v>
      </c>
      <c r="I16" s="40" t="s">
        <v>22</v>
      </c>
      <c r="J16" s="1">
        <v>145.0</v>
      </c>
      <c r="K16" s="1" t="s">
        <v>909</v>
      </c>
      <c r="L16" s="76">
        <v>1.630145242347E12</v>
      </c>
      <c r="M16" s="40" t="s">
        <v>22</v>
      </c>
      <c r="N16" s="1">
        <v>586.0</v>
      </c>
      <c r="O16" s="1" t="s">
        <v>913</v>
      </c>
      <c r="P16" s="76">
        <v>1.630149423663E12</v>
      </c>
      <c r="Q16" s="40" t="s">
        <v>22</v>
      </c>
      <c r="R16" s="1">
        <v>182.0</v>
      </c>
      <c r="S16" s="1" t="s">
        <v>908</v>
      </c>
      <c r="T16" s="76">
        <v>1.630149870771E12</v>
      </c>
      <c r="U16" s="40" t="s">
        <v>22</v>
      </c>
      <c r="V16" s="1">
        <v>148.0</v>
      </c>
      <c r="W16" s="1" t="s">
        <v>914</v>
      </c>
      <c r="X16" s="76">
        <v>1.6301503862E12</v>
      </c>
      <c r="Y16" s="40" t="s">
        <v>22</v>
      </c>
      <c r="Z16" s="1">
        <v>209.0</v>
      </c>
      <c r="AA16" s="1" t="s">
        <v>910</v>
      </c>
      <c r="AB16" s="76">
        <v>1.630155614536E12</v>
      </c>
      <c r="AC16" s="40" t="s">
        <v>403</v>
      </c>
      <c r="AD16" s="1">
        <v>138.0</v>
      </c>
      <c r="AE16" s="1" t="s">
        <v>911</v>
      </c>
      <c r="AF16" s="76">
        <v>1.630156063452E12</v>
      </c>
      <c r="AG16" s="40" t="s">
        <v>22</v>
      </c>
      <c r="AH16" s="1">
        <v>197.0</v>
      </c>
      <c r="AI16" s="1" t="s">
        <v>915</v>
      </c>
      <c r="AJ16" s="76">
        <v>1.630156691329E12</v>
      </c>
    </row>
    <row r="17">
      <c r="A17" s="40" t="s">
        <v>22</v>
      </c>
      <c r="B17" s="1">
        <v>199.0</v>
      </c>
      <c r="C17" s="1" t="s">
        <v>912</v>
      </c>
      <c r="D17" s="76">
        <v>1.630144496908E12</v>
      </c>
      <c r="E17" s="40" t="s">
        <v>22</v>
      </c>
      <c r="F17" s="1">
        <v>177.0</v>
      </c>
      <c r="G17" s="1" t="s">
        <v>906</v>
      </c>
      <c r="H17" s="76">
        <v>1.630144881994E12</v>
      </c>
      <c r="I17" s="40" t="s">
        <v>22</v>
      </c>
      <c r="J17" s="1">
        <v>171.0</v>
      </c>
      <c r="K17" s="1" t="s">
        <v>909</v>
      </c>
      <c r="L17" s="76">
        <v>1.630145242524E12</v>
      </c>
      <c r="M17" s="40" t="s">
        <v>22</v>
      </c>
      <c r="N17" s="1">
        <v>281.0</v>
      </c>
      <c r="O17" s="1" t="s">
        <v>913</v>
      </c>
      <c r="P17" s="76">
        <v>1.630149423945E12</v>
      </c>
      <c r="Q17" s="40" t="s">
        <v>22</v>
      </c>
      <c r="R17" s="1">
        <v>166.0</v>
      </c>
      <c r="S17" s="1" t="s">
        <v>908</v>
      </c>
      <c r="T17" s="76">
        <v>1.630149870939E12</v>
      </c>
      <c r="U17" s="40" t="s">
        <v>22</v>
      </c>
      <c r="V17" s="1">
        <v>184.0</v>
      </c>
      <c r="W17" s="1" t="s">
        <v>914</v>
      </c>
      <c r="X17" s="76">
        <v>1.630150386374E12</v>
      </c>
      <c r="Y17" s="40" t="s">
        <v>22</v>
      </c>
      <c r="Z17" s="1">
        <v>375.0</v>
      </c>
      <c r="AA17" s="1" t="s">
        <v>910</v>
      </c>
      <c r="AB17" s="76">
        <v>1.630155614902E12</v>
      </c>
      <c r="AC17" s="40" t="s">
        <v>400</v>
      </c>
      <c r="AD17" s="1">
        <v>397.0</v>
      </c>
      <c r="AE17" s="1" t="s">
        <v>911</v>
      </c>
      <c r="AF17" s="76">
        <v>1.630156063839E12</v>
      </c>
      <c r="AG17" s="40" t="s">
        <v>22</v>
      </c>
      <c r="AH17" s="1">
        <v>160.0</v>
      </c>
      <c r="AI17" s="1" t="s">
        <v>915</v>
      </c>
      <c r="AJ17" s="76">
        <v>1.630156691509E12</v>
      </c>
    </row>
    <row r="18">
      <c r="A18" s="40" t="s">
        <v>22</v>
      </c>
      <c r="B18" s="1">
        <v>202.0</v>
      </c>
      <c r="C18" s="1" t="s">
        <v>916</v>
      </c>
      <c r="D18" s="76">
        <v>1.630144497106E12</v>
      </c>
      <c r="E18" s="40" t="s">
        <v>22</v>
      </c>
      <c r="F18" s="1">
        <v>132.0</v>
      </c>
      <c r="G18" s="1" t="s">
        <v>917</v>
      </c>
      <c r="H18" s="76">
        <v>1.630144882131E12</v>
      </c>
      <c r="I18" s="40" t="s">
        <v>22</v>
      </c>
      <c r="J18" s="1">
        <v>120.0</v>
      </c>
      <c r="K18" s="1" t="s">
        <v>909</v>
      </c>
      <c r="L18" s="76">
        <v>1.630145242637E12</v>
      </c>
      <c r="M18" s="40" t="s">
        <v>22</v>
      </c>
      <c r="N18" s="1">
        <v>160.0</v>
      </c>
      <c r="O18" s="1" t="s">
        <v>918</v>
      </c>
      <c r="P18" s="76">
        <v>1.630149424098E12</v>
      </c>
      <c r="Q18" s="40" t="s">
        <v>22</v>
      </c>
      <c r="R18" s="1">
        <v>138.0</v>
      </c>
      <c r="S18" s="1" t="s">
        <v>919</v>
      </c>
      <c r="T18" s="76">
        <v>1.63014987107E12</v>
      </c>
      <c r="U18" s="40" t="s">
        <v>22</v>
      </c>
      <c r="V18" s="1">
        <v>119.0</v>
      </c>
      <c r="W18" s="1" t="s">
        <v>914</v>
      </c>
      <c r="X18" s="76">
        <v>1.630150386491E12</v>
      </c>
      <c r="Y18" s="40" t="s">
        <v>22</v>
      </c>
      <c r="Z18" s="1">
        <v>162.0</v>
      </c>
      <c r="AA18" s="1" t="s">
        <v>920</v>
      </c>
      <c r="AB18" s="76">
        <v>1.630155615107E12</v>
      </c>
      <c r="AC18" s="40" t="s">
        <v>421</v>
      </c>
      <c r="AD18" s="1">
        <v>160.0</v>
      </c>
      <c r="AE18" s="1" t="s">
        <v>921</v>
      </c>
      <c r="AF18" s="76">
        <v>1.630156064022E12</v>
      </c>
      <c r="AG18" s="40" t="s">
        <v>22</v>
      </c>
      <c r="AH18" s="1">
        <v>119.0</v>
      </c>
      <c r="AI18" s="1" t="s">
        <v>915</v>
      </c>
      <c r="AJ18" s="76">
        <v>1.630156691657E12</v>
      </c>
    </row>
    <row r="19">
      <c r="A19" s="40" t="s">
        <v>22</v>
      </c>
      <c r="B19" s="1">
        <v>218.0</v>
      </c>
      <c r="C19" s="1" t="s">
        <v>916</v>
      </c>
      <c r="D19" s="76">
        <v>1.630144497329E12</v>
      </c>
      <c r="E19" s="40" t="s">
        <v>22</v>
      </c>
      <c r="F19" s="1">
        <v>260.0</v>
      </c>
      <c r="G19" s="1" t="s">
        <v>917</v>
      </c>
      <c r="H19" s="76">
        <v>1.630144882393E12</v>
      </c>
      <c r="I19" s="40" t="s">
        <v>22</v>
      </c>
      <c r="J19" s="1">
        <v>271.0</v>
      </c>
      <c r="K19" s="1" t="s">
        <v>909</v>
      </c>
      <c r="L19" s="76">
        <v>1.630145242907E12</v>
      </c>
      <c r="M19" s="40" t="s">
        <v>22</v>
      </c>
      <c r="N19" s="1">
        <v>310.0</v>
      </c>
      <c r="O19" s="1" t="s">
        <v>918</v>
      </c>
      <c r="P19" s="76">
        <v>1.630149424411E12</v>
      </c>
      <c r="Q19" s="40" t="s">
        <v>22</v>
      </c>
      <c r="R19" s="1">
        <v>280.0</v>
      </c>
      <c r="S19" s="1" t="s">
        <v>919</v>
      </c>
      <c r="T19" s="76">
        <v>1.630149871344E12</v>
      </c>
      <c r="U19" s="40" t="s">
        <v>22</v>
      </c>
      <c r="V19" s="1">
        <v>260.0</v>
      </c>
      <c r="W19" s="1" t="s">
        <v>914</v>
      </c>
      <c r="X19" s="76">
        <v>1.630150386756E12</v>
      </c>
      <c r="Y19" s="40" t="s">
        <v>22</v>
      </c>
      <c r="Z19" s="1">
        <v>265.0</v>
      </c>
      <c r="AA19" s="1" t="s">
        <v>920</v>
      </c>
      <c r="AB19" s="76">
        <v>1.630155615335E12</v>
      </c>
      <c r="AC19" s="40" t="s">
        <v>71</v>
      </c>
      <c r="AD19" s="1">
        <v>227.0</v>
      </c>
      <c r="AE19" s="1" t="s">
        <v>921</v>
      </c>
      <c r="AF19" s="76">
        <v>1.630156064238E12</v>
      </c>
      <c r="AG19" s="40" t="s">
        <v>22</v>
      </c>
      <c r="AH19" s="1">
        <v>236.0</v>
      </c>
      <c r="AI19" s="1" t="s">
        <v>915</v>
      </c>
      <c r="AJ19" s="76">
        <v>1.630156691846E12</v>
      </c>
    </row>
    <row r="20">
      <c r="A20" s="40" t="s">
        <v>22</v>
      </c>
      <c r="B20" s="1">
        <v>243.0</v>
      </c>
      <c r="C20" s="1" t="s">
        <v>916</v>
      </c>
      <c r="D20" s="76">
        <v>1.630144497563E12</v>
      </c>
      <c r="E20" s="40" t="s">
        <v>22</v>
      </c>
      <c r="F20" s="1">
        <v>178.0</v>
      </c>
      <c r="G20" s="1" t="s">
        <v>917</v>
      </c>
      <c r="H20" s="76">
        <v>1.630144882569E12</v>
      </c>
      <c r="I20" s="40" t="s">
        <v>22</v>
      </c>
      <c r="J20" s="1">
        <v>177.0</v>
      </c>
      <c r="K20" s="1" t="s">
        <v>922</v>
      </c>
      <c r="L20" s="76">
        <v>1.630145243091E12</v>
      </c>
      <c r="M20" s="40" t="s">
        <v>22</v>
      </c>
      <c r="N20" s="1">
        <v>248.0</v>
      </c>
      <c r="O20" s="1" t="s">
        <v>918</v>
      </c>
      <c r="P20" s="76">
        <v>1.630149424667E12</v>
      </c>
      <c r="Q20" s="40" t="s">
        <v>22</v>
      </c>
      <c r="R20" s="1">
        <v>177.0</v>
      </c>
      <c r="S20" s="1" t="s">
        <v>919</v>
      </c>
      <c r="T20" s="76">
        <v>1.630149871535E12</v>
      </c>
      <c r="U20" s="40" t="s">
        <v>22</v>
      </c>
      <c r="V20" s="1">
        <v>196.0</v>
      </c>
      <c r="W20" s="1" t="s">
        <v>914</v>
      </c>
      <c r="X20" s="76">
        <v>1.630150386995E12</v>
      </c>
      <c r="Y20" s="40" t="s">
        <v>22</v>
      </c>
      <c r="Z20" s="1">
        <v>199.0</v>
      </c>
      <c r="AA20" s="1" t="s">
        <v>920</v>
      </c>
      <c r="AB20" s="76">
        <v>1.630155615537E12</v>
      </c>
      <c r="AC20" s="40" t="s">
        <v>73</v>
      </c>
      <c r="AD20" s="1">
        <v>173.0</v>
      </c>
      <c r="AE20" s="1" t="s">
        <v>921</v>
      </c>
      <c r="AF20" s="76">
        <v>1.630156064407E12</v>
      </c>
      <c r="AG20" s="40" t="s">
        <v>22</v>
      </c>
      <c r="AH20" s="1">
        <v>179.0</v>
      </c>
      <c r="AI20" s="1" t="s">
        <v>923</v>
      </c>
      <c r="AJ20" s="76">
        <v>1.630156692032E12</v>
      </c>
    </row>
    <row r="21">
      <c r="A21" s="40" t="s">
        <v>22</v>
      </c>
      <c r="B21" s="1">
        <v>172.0</v>
      </c>
      <c r="C21" s="1" t="s">
        <v>916</v>
      </c>
      <c r="D21" s="76">
        <v>1.630144497742E12</v>
      </c>
      <c r="AC21" s="40" t="s">
        <v>22</v>
      </c>
      <c r="AD21" s="1">
        <v>109.0</v>
      </c>
      <c r="AE21" s="1" t="s">
        <v>921</v>
      </c>
      <c r="AF21" s="76">
        <v>1.630156064517E12</v>
      </c>
    </row>
    <row r="22">
      <c r="A22" s="40" t="s">
        <v>22</v>
      </c>
      <c r="B22" s="1">
        <v>303.0</v>
      </c>
      <c r="C22" s="1" t="s">
        <v>924</v>
      </c>
      <c r="D22" s="76">
        <v>1.630144498044E12</v>
      </c>
      <c r="AC22" s="40" t="s">
        <v>73</v>
      </c>
      <c r="AD22" s="1">
        <v>866.0</v>
      </c>
      <c r="AE22" s="1" t="s">
        <v>925</v>
      </c>
      <c r="AF22" s="76">
        <v>1.630156065378E12</v>
      </c>
    </row>
    <row r="23">
      <c r="A23" s="40" t="s">
        <v>22</v>
      </c>
      <c r="B23" s="1">
        <v>234.0</v>
      </c>
      <c r="C23" s="1" t="s">
        <v>924</v>
      </c>
      <c r="D23" s="76">
        <v>1.630144498277E12</v>
      </c>
      <c r="AC23" s="40" t="s">
        <v>71</v>
      </c>
      <c r="AD23" s="1">
        <v>176.0</v>
      </c>
      <c r="AE23" s="1" t="s">
        <v>925</v>
      </c>
      <c r="AF23" s="76">
        <v>1.630156065562E12</v>
      </c>
    </row>
    <row r="24">
      <c r="AC24" s="40" t="s">
        <v>421</v>
      </c>
      <c r="AD24" s="1">
        <v>133.0</v>
      </c>
      <c r="AE24" s="1" t="s">
        <v>925</v>
      </c>
      <c r="AF24" s="76">
        <v>1.630156065732E12</v>
      </c>
    </row>
    <row r="25">
      <c r="AC25" s="40" t="s">
        <v>400</v>
      </c>
      <c r="AD25" s="1">
        <v>167.0</v>
      </c>
      <c r="AE25" s="1" t="s">
        <v>925</v>
      </c>
      <c r="AF25" s="76">
        <v>1.630156065865E12</v>
      </c>
    </row>
    <row r="26">
      <c r="AC26" s="40" t="s">
        <v>403</v>
      </c>
      <c r="AD26" s="1">
        <v>161.0</v>
      </c>
      <c r="AE26" s="1" t="s">
        <v>926</v>
      </c>
      <c r="AF26" s="76">
        <v>1.630156066017E12</v>
      </c>
    </row>
    <row r="27">
      <c r="AC27" s="40" t="s">
        <v>421</v>
      </c>
      <c r="AD27" s="1">
        <v>133.0</v>
      </c>
      <c r="AE27" s="1" t="s">
        <v>926</v>
      </c>
      <c r="AF27" s="76">
        <v>1.630156066154E12</v>
      </c>
    </row>
    <row r="28">
      <c r="AC28" s="40" t="s">
        <v>418</v>
      </c>
      <c r="AD28" s="1">
        <v>182.0</v>
      </c>
      <c r="AE28" s="1" t="s">
        <v>926</v>
      </c>
      <c r="AF28" s="76">
        <v>1.630156066334E12</v>
      </c>
    </row>
    <row r="29">
      <c r="AC29" s="40" t="s">
        <v>71</v>
      </c>
      <c r="AD29" s="1">
        <v>170.0</v>
      </c>
      <c r="AE29" s="1" t="s">
        <v>926</v>
      </c>
      <c r="AF29" s="76">
        <v>1.630156066515E12</v>
      </c>
    </row>
    <row r="30">
      <c r="AC30" s="40" t="s">
        <v>400</v>
      </c>
      <c r="AD30" s="1">
        <v>673.0</v>
      </c>
      <c r="AE30" s="1" t="s">
        <v>927</v>
      </c>
      <c r="AF30" s="76">
        <v>1.630156067168E12</v>
      </c>
    </row>
    <row r="31">
      <c r="AC31" s="40" t="s">
        <v>22</v>
      </c>
      <c r="AD31" s="1">
        <v>39.0</v>
      </c>
      <c r="AE31" s="1" t="s">
        <v>927</v>
      </c>
      <c r="AF31" s="76">
        <v>1.63015606723E12</v>
      </c>
    </row>
    <row r="32">
      <c r="AC32" s="40" t="s">
        <v>22</v>
      </c>
      <c r="AD32" s="1">
        <v>96.0</v>
      </c>
      <c r="AE32" s="1" t="s">
        <v>927</v>
      </c>
      <c r="AF32" s="76">
        <v>1.630156067307E12</v>
      </c>
    </row>
    <row r="33">
      <c r="AC33" s="40" t="s">
        <v>22</v>
      </c>
      <c r="AD33" s="1">
        <v>294.0</v>
      </c>
      <c r="AE33" s="1" t="s">
        <v>927</v>
      </c>
      <c r="AF33" s="76">
        <v>1.630156067605E12</v>
      </c>
    </row>
    <row r="34">
      <c r="AC34" s="40" t="s">
        <v>22</v>
      </c>
      <c r="AD34" s="1">
        <v>217.0</v>
      </c>
      <c r="AE34" s="1" t="s">
        <v>927</v>
      </c>
      <c r="AF34" s="76">
        <v>1.630156067825E12</v>
      </c>
    </row>
    <row r="40">
      <c r="A40" s="40" t="s">
        <v>78</v>
      </c>
      <c r="B40" s="1">
        <v>1760.0</v>
      </c>
      <c r="C40" s="1" t="s">
        <v>928</v>
      </c>
      <c r="D40" s="76">
        <v>1.630144502856E12</v>
      </c>
      <c r="E40" s="40" t="s">
        <v>78</v>
      </c>
      <c r="F40" s="1">
        <v>1995.0</v>
      </c>
      <c r="G40" s="1" t="s">
        <v>929</v>
      </c>
      <c r="H40" s="76">
        <v>1.630144887516E12</v>
      </c>
      <c r="I40" s="40" t="s">
        <v>119</v>
      </c>
      <c r="J40" s="1">
        <v>1656.0</v>
      </c>
      <c r="K40" s="1" t="s">
        <v>930</v>
      </c>
      <c r="L40" s="76">
        <v>1.630145247725E12</v>
      </c>
      <c r="M40" s="40" t="s">
        <v>75</v>
      </c>
      <c r="N40" s="1">
        <v>1835.0</v>
      </c>
      <c r="O40" s="1" t="s">
        <v>931</v>
      </c>
      <c r="P40" s="1">
        <v>1.630149429549E12</v>
      </c>
      <c r="Q40" s="89" t="s">
        <v>81</v>
      </c>
      <c r="R40" s="90">
        <v>1903.0</v>
      </c>
      <c r="S40" s="90" t="s">
        <v>932</v>
      </c>
      <c r="T40" s="91">
        <v>1.630149877371E12</v>
      </c>
      <c r="U40" s="40" t="s">
        <v>119</v>
      </c>
      <c r="V40" s="1">
        <v>1557.0</v>
      </c>
      <c r="W40" s="1" t="s">
        <v>933</v>
      </c>
      <c r="X40" s="76">
        <v>1.630150392219E12</v>
      </c>
      <c r="Y40" s="40" t="s">
        <v>75</v>
      </c>
      <c r="Z40" s="1">
        <v>1871.0</v>
      </c>
      <c r="AA40" s="1" t="s">
        <v>934</v>
      </c>
      <c r="AB40" s="76">
        <v>1.630155621837E12</v>
      </c>
      <c r="AC40" s="40" t="s">
        <v>75</v>
      </c>
      <c r="AD40" s="1">
        <v>1823.0</v>
      </c>
      <c r="AE40" s="1" t="s">
        <v>935</v>
      </c>
      <c r="AF40" s="76">
        <v>1.630156072639E12</v>
      </c>
      <c r="AG40" s="40" t="s">
        <v>88</v>
      </c>
      <c r="AH40" s="1">
        <v>1347.0</v>
      </c>
      <c r="AI40" s="1" t="s">
        <v>936</v>
      </c>
      <c r="AJ40" s="76">
        <v>1.630156697543E12</v>
      </c>
    </row>
    <row r="41">
      <c r="A41" s="40" t="s">
        <v>83</v>
      </c>
      <c r="B41" s="1">
        <v>172.0</v>
      </c>
      <c r="C41" s="1" t="s">
        <v>937</v>
      </c>
      <c r="D41" s="76">
        <v>1.630144503025E12</v>
      </c>
      <c r="E41" s="40" t="s">
        <v>101</v>
      </c>
      <c r="F41" s="1">
        <v>184.0</v>
      </c>
      <c r="G41" s="1" t="s">
        <v>929</v>
      </c>
      <c r="H41" s="76">
        <v>1.630144887678E12</v>
      </c>
      <c r="I41" s="40" t="s">
        <v>92</v>
      </c>
      <c r="J41" s="1">
        <v>163.0</v>
      </c>
      <c r="K41" s="1" t="s">
        <v>930</v>
      </c>
      <c r="L41" s="76">
        <v>1.630145247894E12</v>
      </c>
      <c r="M41" s="40" t="s">
        <v>91</v>
      </c>
      <c r="N41" s="1">
        <v>149.0</v>
      </c>
      <c r="O41" s="1" t="s">
        <v>931</v>
      </c>
      <c r="P41" s="1">
        <v>1.630149429699E12</v>
      </c>
      <c r="Q41" s="94" t="s">
        <v>83</v>
      </c>
      <c r="R41" s="1">
        <v>94.0</v>
      </c>
      <c r="S41" s="1" t="s">
        <v>932</v>
      </c>
      <c r="T41" s="95">
        <v>1.630149877475E12</v>
      </c>
      <c r="U41" s="40" t="s">
        <v>83</v>
      </c>
      <c r="V41" s="1">
        <v>182.0</v>
      </c>
      <c r="W41" s="1" t="s">
        <v>933</v>
      </c>
      <c r="X41" s="76">
        <v>1.630150392413E12</v>
      </c>
      <c r="Y41" s="40" t="s">
        <v>92</v>
      </c>
      <c r="Z41" s="1">
        <v>193.0</v>
      </c>
      <c r="AA41" s="1" t="s">
        <v>938</v>
      </c>
      <c r="AB41" s="76">
        <v>1.630155622012E12</v>
      </c>
      <c r="AC41" s="40" t="s">
        <v>86</v>
      </c>
      <c r="AD41" s="1">
        <v>325.0</v>
      </c>
      <c r="AE41" s="1" t="s">
        <v>935</v>
      </c>
      <c r="AF41" s="76">
        <v>1.630156072979E12</v>
      </c>
      <c r="AG41" s="40" t="s">
        <v>92</v>
      </c>
      <c r="AH41" s="1">
        <v>420.0</v>
      </c>
      <c r="AI41" s="1" t="s">
        <v>936</v>
      </c>
      <c r="AJ41" s="76">
        <v>1.630156697977E12</v>
      </c>
    </row>
    <row r="42">
      <c r="A42" s="40" t="s">
        <v>75</v>
      </c>
      <c r="B42" s="1">
        <v>128.0</v>
      </c>
      <c r="C42" s="1" t="s">
        <v>937</v>
      </c>
      <c r="D42" s="76">
        <v>1.630144503165E12</v>
      </c>
      <c r="E42" s="40" t="s">
        <v>75</v>
      </c>
      <c r="F42" s="1">
        <v>103.0</v>
      </c>
      <c r="G42" s="1" t="s">
        <v>929</v>
      </c>
      <c r="H42" s="76">
        <v>1.630144887793E12</v>
      </c>
      <c r="I42" s="40" t="s">
        <v>75</v>
      </c>
      <c r="J42" s="1">
        <v>111.0</v>
      </c>
      <c r="K42" s="1" t="s">
        <v>939</v>
      </c>
      <c r="L42" s="76">
        <v>1.630145248012E12</v>
      </c>
      <c r="M42" s="40" t="s">
        <v>75</v>
      </c>
      <c r="N42" s="1">
        <v>48.0</v>
      </c>
      <c r="O42" s="1" t="s">
        <v>931</v>
      </c>
      <c r="P42" s="1">
        <v>1.630149429744E12</v>
      </c>
      <c r="Q42" s="94" t="s">
        <v>94</v>
      </c>
      <c r="R42" s="1">
        <v>97.0</v>
      </c>
      <c r="S42" s="1" t="s">
        <v>932</v>
      </c>
      <c r="T42" s="95">
        <v>1.630149877559E12</v>
      </c>
      <c r="U42" s="40" t="s">
        <v>95</v>
      </c>
      <c r="V42" s="1">
        <v>115.0</v>
      </c>
      <c r="W42" s="1" t="s">
        <v>933</v>
      </c>
      <c r="X42" s="76">
        <v>1.630150392531E12</v>
      </c>
      <c r="Y42" s="40" t="s">
        <v>97</v>
      </c>
      <c r="Z42" s="1">
        <v>96.0</v>
      </c>
      <c r="AA42" s="1" t="s">
        <v>938</v>
      </c>
      <c r="AB42" s="76">
        <v>1.630155622093E12</v>
      </c>
      <c r="AC42" s="40" t="s">
        <v>93</v>
      </c>
      <c r="AD42" s="1">
        <v>204.0</v>
      </c>
      <c r="AE42" s="1" t="s">
        <v>940</v>
      </c>
      <c r="AF42" s="76">
        <v>1.63015607317E12</v>
      </c>
      <c r="AG42" s="40" t="s">
        <v>75</v>
      </c>
      <c r="AH42" s="1">
        <v>154.0</v>
      </c>
      <c r="AI42" s="1" t="s">
        <v>941</v>
      </c>
      <c r="AJ42" s="76">
        <v>1.630156698115E12</v>
      </c>
    </row>
    <row r="43">
      <c r="A43" s="40" t="s">
        <v>94</v>
      </c>
      <c r="B43" s="1">
        <v>234.0</v>
      </c>
      <c r="C43" s="1" t="s">
        <v>937</v>
      </c>
      <c r="D43" s="76">
        <v>1.630144503391E12</v>
      </c>
      <c r="E43" s="40" t="s">
        <v>280</v>
      </c>
      <c r="F43" s="1">
        <v>193.0</v>
      </c>
      <c r="G43" s="1" t="s">
        <v>929</v>
      </c>
      <c r="H43" s="76">
        <v>1.630144887993E12</v>
      </c>
      <c r="I43" s="40" t="s">
        <v>280</v>
      </c>
      <c r="J43" s="1">
        <v>210.0</v>
      </c>
      <c r="K43" s="1" t="s">
        <v>939</v>
      </c>
      <c r="L43" s="76">
        <v>1.630145248208E12</v>
      </c>
      <c r="M43" s="40" t="s">
        <v>75</v>
      </c>
      <c r="N43" s="1">
        <v>158.0</v>
      </c>
      <c r="O43" s="1" t="s">
        <v>931</v>
      </c>
      <c r="P43" s="1">
        <v>1.630149429892E12</v>
      </c>
      <c r="Q43" s="94" t="s">
        <v>90</v>
      </c>
      <c r="R43" s="1">
        <v>177.0</v>
      </c>
      <c r="S43" s="1" t="s">
        <v>932</v>
      </c>
      <c r="T43" s="95">
        <v>1.630149877749E12</v>
      </c>
      <c r="U43" s="40" t="s">
        <v>75</v>
      </c>
      <c r="V43" s="1">
        <v>232.0</v>
      </c>
      <c r="W43" s="1" t="s">
        <v>933</v>
      </c>
      <c r="X43" s="76">
        <v>1.630150392753E12</v>
      </c>
      <c r="Y43" s="40" t="s">
        <v>78</v>
      </c>
      <c r="Z43" s="1">
        <v>322.0</v>
      </c>
      <c r="AA43" s="1" t="s">
        <v>938</v>
      </c>
      <c r="AB43" s="76">
        <v>1.630155622427E12</v>
      </c>
      <c r="AC43" s="40" t="s">
        <v>98</v>
      </c>
      <c r="AD43" s="1">
        <v>123.0</v>
      </c>
      <c r="AE43" s="1" t="s">
        <v>940</v>
      </c>
      <c r="AF43" s="76">
        <v>1.630156073292E12</v>
      </c>
      <c r="AG43" s="40" t="s">
        <v>119</v>
      </c>
      <c r="AH43" s="1">
        <v>221.0</v>
      </c>
      <c r="AI43" s="1" t="s">
        <v>941</v>
      </c>
      <c r="AJ43" s="76">
        <v>1.630156698331E12</v>
      </c>
    </row>
    <row r="44">
      <c r="A44" s="40" t="s">
        <v>91</v>
      </c>
      <c r="B44" s="1">
        <v>69.0</v>
      </c>
      <c r="C44" s="1" t="s">
        <v>937</v>
      </c>
      <c r="D44" s="76">
        <v>1.630144503449E12</v>
      </c>
      <c r="E44" s="40" t="s">
        <v>92</v>
      </c>
      <c r="F44" s="1">
        <v>117.0</v>
      </c>
      <c r="G44" s="1" t="s">
        <v>942</v>
      </c>
      <c r="H44" s="76">
        <v>1.630144888116E12</v>
      </c>
      <c r="I44" s="40" t="s">
        <v>101</v>
      </c>
      <c r="J44" s="1">
        <v>111.0</v>
      </c>
      <c r="K44" s="1" t="s">
        <v>939</v>
      </c>
      <c r="L44" s="76">
        <v>1.630145248322E12</v>
      </c>
      <c r="M44" s="40" t="s">
        <v>90</v>
      </c>
      <c r="N44" s="1">
        <v>121.0</v>
      </c>
      <c r="O44" s="1" t="s">
        <v>943</v>
      </c>
      <c r="P44" s="1">
        <v>1.630149430031E12</v>
      </c>
      <c r="Q44" s="94" t="s">
        <v>90</v>
      </c>
      <c r="R44" s="1">
        <v>24.0</v>
      </c>
      <c r="S44" s="1" t="s">
        <v>932</v>
      </c>
      <c r="T44" s="95">
        <v>1.630149877753E12</v>
      </c>
      <c r="U44" s="40" t="s">
        <v>83</v>
      </c>
      <c r="V44" s="1">
        <v>64.0</v>
      </c>
      <c r="W44" s="1" t="s">
        <v>933</v>
      </c>
      <c r="X44" s="76">
        <v>1.630150392798E12</v>
      </c>
      <c r="Y44" s="40" t="s">
        <v>101</v>
      </c>
      <c r="Z44" s="1">
        <v>106.0</v>
      </c>
      <c r="AA44" s="1" t="s">
        <v>938</v>
      </c>
      <c r="AB44" s="76">
        <v>1.630155622541E12</v>
      </c>
      <c r="AC44" s="40" t="s">
        <v>91</v>
      </c>
      <c r="AD44" s="1">
        <v>88.0</v>
      </c>
      <c r="AE44" s="1" t="s">
        <v>940</v>
      </c>
      <c r="AF44" s="76">
        <v>1.630156073359E12</v>
      </c>
      <c r="AG44" s="40" t="s">
        <v>92</v>
      </c>
      <c r="AH44" s="1">
        <v>191.0</v>
      </c>
      <c r="AI44" s="1" t="s">
        <v>941</v>
      </c>
      <c r="AJ44" s="76">
        <v>1.630156698528E12</v>
      </c>
    </row>
    <row r="45">
      <c r="A45" s="40" t="s">
        <v>75</v>
      </c>
      <c r="B45" s="1">
        <v>94.0</v>
      </c>
      <c r="C45" s="1" t="s">
        <v>937</v>
      </c>
      <c r="D45" s="76">
        <v>1.630144503546E12</v>
      </c>
      <c r="E45" s="40" t="s">
        <v>75</v>
      </c>
      <c r="F45" s="1">
        <v>86.0</v>
      </c>
      <c r="G45" s="1" t="s">
        <v>942</v>
      </c>
      <c r="H45" s="76">
        <v>1.630144888177E12</v>
      </c>
      <c r="I45" s="40" t="s">
        <v>75</v>
      </c>
      <c r="J45" s="1">
        <v>88.0</v>
      </c>
      <c r="K45" s="1" t="s">
        <v>939</v>
      </c>
      <c r="L45" s="76">
        <v>1.630145248394E12</v>
      </c>
      <c r="M45" s="40" t="s">
        <v>75</v>
      </c>
      <c r="N45" s="1">
        <v>74.0</v>
      </c>
      <c r="O45" s="1" t="s">
        <v>943</v>
      </c>
      <c r="P45" s="1">
        <v>1.630149430084E12</v>
      </c>
      <c r="Q45" s="94" t="s">
        <v>75</v>
      </c>
      <c r="R45" s="1">
        <v>145.0</v>
      </c>
      <c r="S45" s="1" t="s">
        <v>932</v>
      </c>
      <c r="T45" s="95">
        <v>1.630149877892E12</v>
      </c>
      <c r="U45" s="40" t="s">
        <v>94</v>
      </c>
      <c r="V45" s="1">
        <v>87.0</v>
      </c>
      <c r="W45" s="1" t="s">
        <v>933</v>
      </c>
      <c r="X45" s="76">
        <v>1.630150392892E12</v>
      </c>
      <c r="Y45" s="40" t="s">
        <v>94</v>
      </c>
      <c r="Z45" s="1">
        <v>114.0</v>
      </c>
      <c r="AA45" s="1" t="s">
        <v>938</v>
      </c>
      <c r="AB45" s="76">
        <v>1.630155622634E12</v>
      </c>
      <c r="AC45" s="40" t="s">
        <v>75</v>
      </c>
      <c r="AD45" s="1">
        <v>133.0</v>
      </c>
      <c r="AE45" s="1" t="s">
        <v>940</v>
      </c>
      <c r="AF45" s="76">
        <v>1.630156073509E12</v>
      </c>
      <c r="AG45" s="40" t="s">
        <v>104</v>
      </c>
      <c r="AH45" s="1">
        <v>159.0</v>
      </c>
      <c r="AI45" s="1" t="s">
        <v>941</v>
      </c>
      <c r="AJ45" s="76">
        <v>1.630156698695E12</v>
      </c>
    </row>
    <row r="46">
      <c r="A46" s="40" t="s">
        <v>97</v>
      </c>
      <c r="B46" s="1">
        <v>178.0</v>
      </c>
      <c r="C46" s="1" t="s">
        <v>937</v>
      </c>
      <c r="D46" s="76">
        <v>1.630144503729E12</v>
      </c>
      <c r="E46" s="40" t="s">
        <v>97</v>
      </c>
      <c r="F46" s="1">
        <v>146.0</v>
      </c>
      <c r="G46" s="1" t="s">
        <v>942</v>
      </c>
      <c r="H46" s="76">
        <v>1.630144888336E12</v>
      </c>
      <c r="I46" s="40" t="s">
        <v>97</v>
      </c>
      <c r="J46" s="1">
        <v>372.0</v>
      </c>
      <c r="K46" s="1" t="s">
        <v>939</v>
      </c>
      <c r="L46" s="76">
        <v>1.630145248774E12</v>
      </c>
      <c r="M46" s="40" t="s">
        <v>97</v>
      </c>
      <c r="N46" s="1">
        <v>221.0</v>
      </c>
      <c r="O46" s="1" t="s">
        <v>943</v>
      </c>
      <c r="P46" s="1">
        <v>1.630149430316E12</v>
      </c>
      <c r="Q46" s="94" t="s">
        <v>102</v>
      </c>
      <c r="R46" s="1">
        <v>152.0</v>
      </c>
      <c r="S46" s="1" t="s">
        <v>944</v>
      </c>
      <c r="T46" s="95">
        <v>1.630149878064E12</v>
      </c>
      <c r="U46" s="40" t="s">
        <v>97</v>
      </c>
      <c r="V46" s="1">
        <v>189.0</v>
      </c>
      <c r="W46" s="1" t="s">
        <v>945</v>
      </c>
      <c r="X46" s="76">
        <v>1.630150393089E12</v>
      </c>
      <c r="Y46" s="40" t="s">
        <v>97</v>
      </c>
      <c r="Z46" s="1">
        <v>226.0</v>
      </c>
      <c r="AA46" s="1" t="s">
        <v>938</v>
      </c>
      <c r="AB46" s="76">
        <v>1.630155622875E12</v>
      </c>
      <c r="AC46" s="40" t="s">
        <v>97</v>
      </c>
      <c r="AD46" s="1">
        <v>184.0</v>
      </c>
      <c r="AE46" s="1" t="s">
        <v>940</v>
      </c>
      <c r="AF46" s="76">
        <v>1.630156073689E12</v>
      </c>
      <c r="AG46" s="40" t="s">
        <v>97</v>
      </c>
      <c r="AH46" s="1">
        <v>65.0</v>
      </c>
      <c r="AI46" s="1" t="s">
        <v>941</v>
      </c>
      <c r="AJ46" s="76">
        <v>1.630156698736E12</v>
      </c>
    </row>
    <row r="47">
      <c r="A47" s="40" t="s">
        <v>102</v>
      </c>
      <c r="B47" s="1">
        <v>51.0</v>
      </c>
      <c r="C47" s="1" t="s">
        <v>937</v>
      </c>
      <c r="D47" s="76">
        <v>1.630144503773E12</v>
      </c>
      <c r="E47" s="40" t="s">
        <v>102</v>
      </c>
      <c r="F47" s="1">
        <v>52.0</v>
      </c>
      <c r="G47" s="1" t="s">
        <v>942</v>
      </c>
      <c r="H47" s="76">
        <v>1.630144888374E12</v>
      </c>
      <c r="I47" s="40" t="s">
        <v>102</v>
      </c>
      <c r="J47" s="1">
        <v>111.0</v>
      </c>
      <c r="K47" s="1" t="s">
        <v>939</v>
      </c>
      <c r="L47" s="76">
        <v>1.630145248888E12</v>
      </c>
      <c r="M47" s="40" t="s">
        <v>102</v>
      </c>
      <c r="N47" s="1">
        <v>37.0</v>
      </c>
      <c r="O47" s="1" t="s">
        <v>943</v>
      </c>
      <c r="P47" s="1">
        <v>1.630149430338E12</v>
      </c>
      <c r="Q47" s="94" t="s">
        <v>102</v>
      </c>
      <c r="R47" s="1">
        <v>23.0</v>
      </c>
      <c r="S47" s="1" t="s">
        <v>944</v>
      </c>
      <c r="T47" s="95">
        <v>1.63014987807E12</v>
      </c>
      <c r="U47" s="40" t="s">
        <v>102</v>
      </c>
      <c r="V47" s="1">
        <v>87.0</v>
      </c>
      <c r="W47" s="1" t="s">
        <v>945</v>
      </c>
      <c r="X47" s="76">
        <v>1.630150393162E12</v>
      </c>
      <c r="Y47" s="40" t="s">
        <v>102</v>
      </c>
      <c r="Z47" s="1">
        <v>60.0</v>
      </c>
      <c r="AA47" s="1" t="s">
        <v>938</v>
      </c>
      <c r="AB47" s="76">
        <v>1.630155622912E12</v>
      </c>
      <c r="AC47" s="40" t="s">
        <v>102</v>
      </c>
      <c r="AD47" s="1">
        <v>78.0</v>
      </c>
      <c r="AE47" s="1" t="s">
        <v>940</v>
      </c>
      <c r="AF47" s="76">
        <v>1.630156073777E12</v>
      </c>
      <c r="AG47" s="40" t="s">
        <v>102</v>
      </c>
      <c r="AH47" s="1">
        <v>101.0</v>
      </c>
      <c r="AI47" s="1" t="s">
        <v>941</v>
      </c>
      <c r="AJ47" s="76">
        <v>1.63015669884E12</v>
      </c>
    </row>
    <row r="48">
      <c r="A48" s="40" t="s">
        <v>94</v>
      </c>
      <c r="B48" s="1">
        <v>168.0</v>
      </c>
      <c r="C48" s="1" t="s">
        <v>937</v>
      </c>
      <c r="D48" s="76">
        <v>1.63014450395E12</v>
      </c>
      <c r="E48" s="40" t="s">
        <v>94</v>
      </c>
      <c r="F48" s="1">
        <v>153.0</v>
      </c>
      <c r="G48" s="1" t="s">
        <v>942</v>
      </c>
      <c r="H48" s="76">
        <v>1.630144888532E12</v>
      </c>
      <c r="I48" s="40" t="s">
        <v>94</v>
      </c>
      <c r="J48" s="1">
        <v>167.0</v>
      </c>
      <c r="K48" s="1" t="s">
        <v>946</v>
      </c>
      <c r="L48" s="76">
        <v>1.630145249064E12</v>
      </c>
      <c r="M48" s="40" t="s">
        <v>94</v>
      </c>
      <c r="N48" s="1">
        <v>163.0</v>
      </c>
      <c r="O48" s="1" t="s">
        <v>943</v>
      </c>
      <c r="P48" s="1">
        <v>1.630149430515E12</v>
      </c>
      <c r="Q48" s="99" t="s">
        <v>94</v>
      </c>
      <c r="R48" s="100">
        <v>184.0</v>
      </c>
      <c r="S48" s="100" t="s">
        <v>944</v>
      </c>
      <c r="T48" s="101">
        <v>1.630149878278E12</v>
      </c>
      <c r="U48" s="40" t="s">
        <v>94</v>
      </c>
      <c r="V48" s="1">
        <v>93.0</v>
      </c>
      <c r="W48" s="1" t="s">
        <v>945</v>
      </c>
      <c r="X48" s="76">
        <v>1.630150393261E12</v>
      </c>
      <c r="Y48" s="40" t="s">
        <v>94</v>
      </c>
      <c r="Z48" s="1">
        <v>156.0</v>
      </c>
      <c r="AA48" s="1" t="s">
        <v>947</v>
      </c>
      <c r="AB48" s="76">
        <v>1.630155623093E12</v>
      </c>
      <c r="AC48" s="40" t="s">
        <v>94</v>
      </c>
      <c r="AD48" s="1">
        <v>122.0</v>
      </c>
      <c r="AE48" s="1" t="s">
        <v>940</v>
      </c>
      <c r="AF48" s="76">
        <v>1.630156073902E12</v>
      </c>
      <c r="AG48" s="40" t="s">
        <v>94</v>
      </c>
      <c r="AH48" s="1">
        <v>162.0</v>
      </c>
      <c r="AI48" s="1" t="s">
        <v>948</v>
      </c>
      <c r="AJ48" s="76">
        <v>1.630156699015E12</v>
      </c>
    </row>
    <row r="60">
      <c r="D60" s="39"/>
      <c r="H60" s="39"/>
      <c r="L60" s="39"/>
      <c r="P60" s="39"/>
      <c r="T60" s="39"/>
      <c r="X60" s="39"/>
      <c r="AF60" s="39"/>
      <c r="AJ60" s="39"/>
    </row>
    <row r="61">
      <c r="D61" s="39"/>
      <c r="H61" s="39"/>
      <c r="L61" s="39"/>
      <c r="P61" s="39"/>
      <c r="T61" s="39"/>
      <c r="X61" s="39"/>
      <c r="AF61" s="39"/>
      <c r="AJ61" s="39"/>
    </row>
    <row r="62">
      <c r="D62" s="39"/>
      <c r="H62" s="39"/>
      <c r="L62" s="39"/>
      <c r="P62" s="39"/>
      <c r="T62" s="39"/>
      <c r="X62" s="39"/>
      <c r="AB62" s="39"/>
      <c r="AF62" s="39"/>
      <c r="AJ62" s="39"/>
    </row>
    <row r="63">
      <c r="D63" s="39"/>
      <c r="H63" s="39"/>
      <c r="L63" s="39"/>
      <c r="P63" s="39"/>
      <c r="T63" s="39"/>
      <c r="X63" s="39"/>
      <c r="AB63" s="39"/>
      <c r="AF63" s="39"/>
      <c r="AJ63" s="39"/>
    </row>
    <row r="64">
      <c r="D64" s="39"/>
      <c r="H64" s="39"/>
      <c r="L64" s="39"/>
      <c r="P64" s="39"/>
      <c r="T64" s="39"/>
      <c r="X64" s="39"/>
      <c r="AB64" s="39"/>
      <c r="AF64" s="39"/>
      <c r="AJ64" s="39"/>
    </row>
    <row r="65">
      <c r="D65" s="39"/>
      <c r="H65" s="39"/>
      <c r="L65" s="39"/>
      <c r="P65" s="39"/>
      <c r="T65" s="39"/>
      <c r="X65" s="39"/>
      <c r="AB65" s="39"/>
      <c r="AF65" s="39"/>
      <c r="AJ65" s="39"/>
    </row>
    <row r="66">
      <c r="D66" s="39"/>
      <c r="H66" s="39"/>
      <c r="L66" s="39"/>
      <c r="P66" s="39"/>
      <c r="T66" s="39"/>
      <c r="X66" s="39"/>
      <c r="AB66" s="39"/>
      <c r="AF66" s="39"/>
      <c r="AJ66" s="39"/>
    </row>
    <row r="67">
      <c r="D67" s="39"/>
      <c r="H67" s="39"/>
      <c r="L67" s="39"/>
      <c r="P67" s="39"/>
      <c r="T67" s="39"/>
      <c r="X67" s="39"/>
      <c r="AB67" s="39"/>
      <c r="AF67" s="39"/>
      <c r="AJ67" s="39"/>
    </row>
    <row r="68">
      <c r="D68" s="39"/>
      <c r="H68" s="39"/>
      <c r="L68" s="39"/>
      <c r="P68" s="39"/>
      <c r="T68" s="39"/>
      <c r="X68" s="39"/>
      <c r="AB68" s="39"/>
      <c r="AF68" s="39"/>
      <c r="AJ68" s="39"/>
    </row>
    <row r="69">
      <c r="D69" s="39"/>
      <c r="H69" s="39"/>
      <c r="L69" s="39"/>
      <c r="P69" s="39"/>
      <c r="T69" s="39"/>
      <c r="X69" s="39"/>
      <c r="AB69" s="39"/>
      <c r="AF69" s="39"/>
      <c r="AJ69" s="39"/>
    </row>
    <row r="70">
      <c r="A70" s="40" t="s">
        <v>128</v>
      </c>
      <c r="B70" s="1">
        <v>6607.0</v>
      </c>
      <c r="C70" s="1" t="s">
        <v>949</v>
      </c>
      <c r="D70" s="76">
        <v>1.63014451316E12</v>
      </c>
      <c r="E70" s="40" t="s">
        <v>128</v>
      </c>
      <c r="F70" s="1">
        <v>4539.0</v>
      </c>
      <c r="G70" s="1" t="s">
        <v>950</v>
      </c>
      <c r="H70" s="76">
        <v>1.630144895661E12</v>
      </c>
      <c r="I70" s="40" t="s">
        <v>128</v>
      </c>
      <c r="J70" s="1">
        <v>6712.0</v>
      </c>
      <c r="K70" s="1" t="s">
        <v>951</v>
      </c>
      <c r="L70" s="76">
        <v>1.630145258159E12</v>
      </c>
      <c r="M70" s="40" t="s">
        <v>128</v>
      </c>
      <c r="N70" s="1">
        <v>5039.0</v>
      </c>
      <c r="O70" s="1" t="s">
        <v>952</v>
      </c>
      <c r="P70" s="76">
        <v>1.630149438012E12</v>
      </c>
      <c r="Q70" s="40" t="s">
        <v>128</v>
      </c>
      <c r="R70" s="1">
        <v>6472.0</v>
      </c>
      <c r="S70" s="1" t="s">
        <v>953</v>
      </c>
      <c r="T70" s="76">
        <v>1.630149886762E12</v>
      </c>
      <c r="U70" s="40" t="s">
        <v>128</v>
      </c>
      <c r="V70" s="1">
        <v>6111.0</v>
      </c>
      <c r="W70" s="1" t="s">
        <v>954</v>
      </c>
      <c r="X70" s="76">
        <v>1.63015040153E12</v>
      </c>
      <c r="Y70" s="40" t="s">
        <v>128</v>
      </c>
      <c r="Z70" s="1">
        <v>2170.0</v>
      </c>
      <c r="AA70" s="1" t="s">
        <v>955</v>
      </c>
      <c r="AB70" s="76">
        <v>1.630155631872E12</v>
      </c>
      <c r="AC70" s="40" t="s">
        <v>128</v>
      </c>
      <c r="AD70" s="1">
        <v>3860.0</v>
      </c>
      <c r="AE70" s="1" t="s">
        <v>956</v>
      </c>
      <c r="AF70" s="76">
        <v>1.630156082869E12</v>
      </c>
      <c r="AG70" s="40" t="s">
        <v>137</v>
      </c>
      <c r="AH70" s="1">
        <v>7521.0</v>
      </c>
      <c r="AI70" s="1" t="s">
        <v>957</v>
      </c>
      <c r="AJ70" s="76">
        <v>1.630156708644E12</v>
      </c>
    </row>
    <row r="71">
      <c r="A71" s="40" t="s">
        <v>153</v>
      </c>
      <c r="B71" s="1">
        <v>167.0</v>
      </c>
      <c r="C71" s="1" t="s">
        <v>949</v>
      </c>
      <c r="D71" s="76">
        <v>1.630144513324E12</v>
      </c>
      <c r="E71" s="40" t="s">
        <v>128</v>
      </c>
      <c r="F71" s="1">
        <v>141.0</v>
      </c>
      <c r="G71" s="1" t="s">
        <v>950</v>
      </c>
      <c r="H71" s="76">
        <v>1.630144895807E12</v>
      </c>
      <c r="I71" s="40" t="s">
        <v>128</v>
      </c>
      <c r="J71" s="1">
        <v>168.0</v>
      </c>
      <c r="K71" s="1" t="s">
        <v>951</v>
      </c>
      <c r="L71" s="76">
        <v>1.630145258338E12</v>
      </c>
      <c r="M71" s="40" t="s">
        <v>152</v>
      </c>
      <c r="N71" s="1">
        <v>101.0</v>
      </c>
      <c r="O71" s="1" t="s">
        <v>952</v>
      </c>
      <c r="P71" s="76">
        <v>1.630149438119E12</v>
      </c>
      <c r="Q71" s="40" t="s">
        <v>137</v>
      </c>
      <c r="R71" s="1">
        <v>184.0</v>
      </c>
      <c r="S71" s="1" t="s">
        <v>953</v>
      </c>
      <c r="T71" s="76">
        <v>1.630149886939E12</v>
      </c>
      <c r="U71" s="40" t="s">
        <v>142</v>
      </c>
      <c r="V71" s="1">
        <v>181.0</v>
      </c>
      <c r="W71" s="1" t="s">
        <v>954</v>
      </c>
      <c r="X71" s="76">
        <v>1.630150401684E12</v>
      </c>
      <c r="Y71" s="40" t="s">
        <v>137</v>
      </c>
      <c r="Z71" s="1">
        <v>180.0</v>
      </c>
      <c r="AA71" s="1" t="s">
        <v>958</v>
      </c>
      <c r="AB71" s="76">
        <v>1.630155632035E12</v>
      </c>
      <c r="AC71" s="40" t="s">
        <v>142</v>
      </c>
      <c r="AD71" s="1">
        <v>193.0</v>
      </c>
      <c r="AE71" s="1" t="s">
        <v>959</v>
      </c>
      <c r="AF71" s="76">
        <v>1.630156083055E12</v>
      </c>
      <c r="AG71" s="40" t="s">
        <v>151</v>
      </c>
      <c r="AH71" s="1">
        <v>160.0</v>
      </c>
      <c r="AI71" s="1" t="s">
        <v>957</v>
      </c>
      <c r="AJ71" s="76">
        <v>1.630156708803E12</v>
      </c>
    </row>
    <row r="72">
      <c r="A72" s="40" t="s">
        <v>71</v>
      </c>
      <c r="B72" s="1">
        <v>447.0</v>
      </c>
      <c r="C72" s="1" t="s">
        <v>949</v>
      </c>
      <c r="D72" s="76">
        <v>1.630144513769E12</v>
      </c>
      <c r="E72" s="40" t="s">
        <v>71</v>
      </c>
      <c r="F72" s="1">
        <v>103.0</v>
      </c>
      <c r="G72" s="1" t="s">
        <v>950</v>
      </c>
      <c r="H72" s="76">
        <v>1.630144895898E12</v>
      </c>
      <c r="I72" s="40" t="s">
        <v>71</v>
      </c>
      <c r="J72" s="1">
        <v>137.0</v>
      </c>
      <c r="K72" s="1" t="s">
        <v>951</v>
      </c>
      <c r="L72" s="76">
        <v>1.630145258463E12</v>
      </c>
      <c r="M72" s="40" t="s">
        <v>71</v>
      </c>
      <c r="N72" s="1">
        <v>329.0</v>
      </c>
      <c r="O72" s="1" t="s">
        <v>952</v>
      </c>
      <c r="P72" s="76">
        <v>1.630149438435E12</v>
      </c>
      <c r="Q72" s="40" t="s">
        <v>71</v>
      </c>
      <c r="R72" s="1">
        <v>110.0</v>
      </c>
      <c r="S72" s="1" t="s">
        <v>960</v>
      </c>
      <c r="T72" s="76">
        <v>1.630149887051E12</v>
      </c>
      <c r="U72" s="40" t="s">
        <v>71</v>
      </c>
      <c r="V72" s="1">
        <v>88.0</v>
      </c>
      <c r="W72" s="1" t="s">
        <v>954</v>
      </c>
      <c r="X72" s="76">
        <v>1.630150401769E12</v>
      </c>
      <c r="Y72" s="40" t="s">
        <v>71</v>
      </c>
      <c r="Z72" s="1">
        <v>161.0</v>
      </c>
      <c r="AA72" s="1" t="s">
        <v>958</v>
      </c>
      <c r="AB72" s="76">
        <v>1.630155632196E12</v>
      </c>
      <c r="AC72" s="40" t="s">
        <v>71</v>
      </c>
      <c r="AD72" s="1">
        <v>147.0</v>
      </c>
      <c r="AE72" s="1" t="s">
        <v>959</v>
      </c>
      <c r="AF72" s="76">
        <v>1.630156083197E12</v>
      </c>
      <c r="AG72" s="40" t="s">
        <v>71</v>
      </c>
      <c r="AH72" s="1">
        <v>303.0</v>
      </c>
      <c r="AI72" s="1" t="s">
        <v>961</v>
      </c>
      <c r="AJ72" s="76">
        <v>1.630156709104E12</v>
      </c>
    </row>
    <row r="73">
      <c r="A73" s="40" t="s">
        <v>144</v>
      </c>
      <c r="B73" s="1">
        <v>300.0</v>
      </c>
      <c r="C73" s="1" t="s">
        <v>962</v>
      </c>
      <c r="D73" s="76">
        <v>1.630144514072E12</v>
      </c>
      <c r="E73" s="40" t="s">
        <v>128</v>
      </c>
      <c r="F73" s="1">
        <v>90.0</v>
      </c>
      <c r="G73" s="1" t="s">
        <v>950</v>
      </c>
      <c r="H73" s="76">
        <v>1.630144895987E12</v>
      </c>
      <c r="I73" s="40" t="s">
        <v>153</v>
      </c>
      <c r="J73" s="1">
        <v>474.0</v>
      </c>
      <c r="K73" s="1" t="s">
        <v>951</v>
      </c>
      <c r="L73" s="76">
        <v>1.630145258944E12</v>
      </c>
      <c r="M73" s="40" t="s">
        <v>152</v>
      </c>
      <c r="N73" s="1">
        <v>257.0</v>
      </c>
      <c r="O73" s="1" t="s">
        <v>952</v>
      </c>
      <c r="P73" s="76">
        <v>1.630149438695E12</v>
      </c>
      <c r="Q73" s="40" t="s">
        <v>128</v>
      </c>
      <c r="R73" s="1">
        <v>140.0</v>
      </c>
      <c r="S73" s="1" t="s">
        <v>960</v>
      </c>
      <c r="T73" s="76">
        <v>1.630149887189E12</v>
      </c>
      <c r="U73" s="40" t="s">
        <v>151</v>
      </c>
      <c r="V73" s="1">
        <v>297.0</v>
      </c>
      <c r="W73" s="1" t="s">
        <v>963</v>
      </c>
      <c r="X73" s="76">
        <v>1.630150402072E12</v>
      </c>
      <c r="Y73" s="40" t="s">
        <v>137</v>
      </c>
      <c r="Z73" s="1">
        <v>107.0</v>
      </c>
      <c r="AA73" s="1" t="s">
        <v>958</v>
      </c>
      <c r="AB73" s="76">
        <v>1.630155632301E12</v>
      </c>
      <c r="AC73" s="40" t="s">
        <v>153</v>
      </c>
      <c r="AD73" s="1">
        <v>314.0</v>
      </c>
      <c r="AE73" s="1" t="s">
        <v>959</v>
      </c>
      <c r="AF73" s="76">
        <v>1.630156083512E12</v>
      </c>
      <c r="AG73" s="40" t="s">
        <v>137</v>
      </c>
      <c r="AH73" s="1">
        <v>141.0</v>
      </c>
      <c r="AI73" s="1" t="s">
        <v>961</v>
      </c>
      <c r="AJ73" s="76">
        <v>1.630156709245E12</v>
      </c>
    </row>
    <row r="74">
      <c r="A74" s="40" t="s">
        <v>81</v>
      </c>
      <c r="B74" s="1">
        <v>607.0</v>
      </c>
      <c r="C74" s="1" t="s">
        <v>962</v>
      </c>
      <c r="D74" s="76">
        <v>1.630144514678E12</v>
      </c>
      <c r="E74" s="40" t="s">
        <v>81</v>
      </c>
      <c r="F74" s="1">
        <v>306.0</v>
      </c>
      <c r="G74" s="1" t="s">
        <v>964</v>
      </c>
      <c r="H74" s="76">
        <v>1.630144896297E12</v>
      </c>
      <c r="I74" s="40" t="s">
        <v>81</v>
      </c>
      <c r="J74" s="1">
        <v>1905.0</v>
      </c>
      <c r="K74" s="1" t="s">
        <v>965</v>
      </c>
      <c r="L74" s="76">
        <v>1.630145260851E12</v>
      </c>
      <c r="M74" s="40" t="s">
        <v>81</v>
      </c>
      <c r="N74" s="1">
        <v>264.0</v>
      </c>
      <c r="O74" s="1" t="s">
        <v>952</v>
      </c>
      <c r="P74" s="76">
        <v>1.63014943897E12</v>
      </c>
      <c r="Q74" s="40" t="s">
        <v>81</v>
      </c>
      <c r="R74" s="1">
        <v>870.0</v>
      </c>
      <c r="S74" s="1" t="s">
        <v>966</v>
      </c>
      <c r="T74" s="76">
        <v>1.630149888061E12</v>
      </c>
      <c r="U74" s="40" t="s">
        <v>81</v>
      </c>
      <c r="V74" s="1">
        <v>263.0</v>
      </c>
      <c r="W74" s="1" t="s">
        <v>963</v>
      </c>
      <c r="X74" s="76">
        <v>1.630150402333E12</v>
      </c>
      <c r="Y74" s="40" t="s">
        <v>164</v>
      </c>
      <c r="Z74" s="1">
        <v>294.0</v>
      </c>
      <c r="AA74" s="1" t="s">
        <v>958</v>
      </c>
      <c r="AB74" s="76">
        <v>1.630155632603E12</v>
      </c>
      <c r="AC74" s="40" t="s">
        <v>81</v>
      </c>
      <c r="AD74" s="1">
        <v>515.0</v>
      </c>
      <c r="AE74" s="1" t="s">
        <v>967</v>
      </c>
      <c r="AF74" s="76">
        <v>1.630156084037E12</v>
      </c>
      <c r="AG74" s="40" t="s">
        <v>81</v>
      </c>
      <c r="AH74" s="1">
        <v>566.0</v>
      </c>
      <c r="AI74" s="1" t="s">
        <v>961</v>
      </c>
      <c r="AJ74" s="76">
        <v>1.630156709818E12</v>
      </c>
    </row>
    <row r="75">
      <c r="A75" s="40" t="s">
        <v>92</v>
      </c>
      <c r="B75" s="1">
        <v>227.0</v>
      </c>
      <c r="C75" s="1" t="s">
        <v>962</v>
      </c>
      <c r="D75" s="76">
        <v>1.630144514911E12</v>
      </c>
      <c r="E75" s="40" t="s">
        <v>92</v>
      </c>
      <c r="F75" s="1">
        <v>173.0</v>
      </c>
      <c r="G75" s="1" t="s">
        <v>964</v>
      </c>
      <c r="H75" s="76">
        <v>1.630144896464E12</v>
      </c>
      <c r="I75" s="40" t="s">
        <v>92</v>
      </c>
      <c r="J75" s="1">
        <v>214.0</v>
      </c>
      <c r="K75" s="1" t="s">
        <v>968</v>
      </c>
      <c r="L75" s="76">
        <v>1.630145261056E12</v>
      </c>
      <c r="M75" s="40" t="s">
        <v>92</v>
      </c>
      <c r="N75" s="1">
        <v>228.0</v>
      </c>
      <c r="O75" s="1" t="s">
        <v>969</v>
      </c>
      <c r="P75" s="76">
        <v>1.630149439184E12</v>
      </c>
      <c r="Q75" s="40" t="s">
        <v>92</v>
      </c>
      <c r="R75" s="1">
        <v>168.0</v>
      </c>
      <c r="S75" s="1" t="s">
        <v>966</v>
      </c>
      <c r="T75" s="76">
        <v>1.630149888226E12</v>
      </c>
      <c r="U75" s="40" t="s">
        <v>92</v>
      </c>
      <c r="V75" s="1">
        <v>88.0</v>
      </c>
      <c r="W75" s="1" t="s">
        <v>963</v>
      </c>
      <c r="X75" s="76">
        <v>1.630150402421E12</v>
      </c>
      <c r="Y75" s="40" t="s">
        <v>137</v>
      </c>
      <c r="Z75" s="1">
        <v>1085.0</v>
      </c>
      <c r="AA75" s="1" t="s">
        <v>970</v>
      </c>
      <c r="AB75" s="76">
        <v>1.63015563369E12</v>
      </c>
      <c r="AC75" s="40" t="s">
        <v>92</v>
      </c>
      <c r="AD75" s="1">
        <v>154.0</v>
      </c>
      <c r="AE75" s="1" t="s">
        <v>967</v>
      </c>
      <c r="AF75" s="76">
        <v>1.63015608418E12</v>
      </c>
      <c r="AG75" s="40" t="s">
        <v>92</v>
      </c>
      <c r="AH75" s="1">
        <v>178.0</v>
      </c>
      <c r="AI75" s="1" t="s">
        <v>971</v>
      </c>
      <c r="AJ75" s="76">
        <v>1.630156710003E12</v>
      </c>
    </row>
    <row r="76">
      <c r="A76" s="40" t="s">
        <v>165</v>
      </c>
      <c r="B76" s="1">
        <v>926.0</v>
      </c>
      <c r="C76" s="1" t="s">
        <v>972</v>
      </c>
      <c r="D76" s="76">
        <v>1.630144515829E12</v>
      </c>
      <c r="E76" s="40" t="s">
        <v>165</v>
      </c>
      <c r="F76" s="1">
        <v>1081.0</v>
      </c>
      <c r="G76" s="1" t="s">
        <v>973</v>
      </c>
      <c r="H76" s="76">
        <v>1.630144897552E12</v>
      </c>
      <c r="I76" s="40" t="s">
        <v>165</v>
      </c>
      <c r="J76" s="1">
        <v>684.0</v>
      </c>
      <c r="K76" s="1" t="s">
        <v>968</v>
      </c>
      <c r="L76" s="76">
        <v>1.63014526174E12</v>
      </c>
      <c r="M76" s="40" t="s">
        <v>165</v>
      </c>
      <c r="N76" s="1">
        <v>589.0</v>
      </c>
      <c r="O76" s="1" t="s">
        <v>969</v>
      </c>
      <c r="P76" s="76">
        <v>1.630149439785E12</v>
      </c>
      <c r="Q76" s="40" t="s">
        <v>165</v>
      </c>
      <c r="R76" s="1">
        <v>406.0</v>
      </c>
      <c r="S76" s="1" t="s">
        <v>966</v>
      </c>
      <c r="T76" s="76">
        <v>1.630149888642E12</v>
      </c>
      <c r="U76" s="40" t="s">
        <v>165</v>
      </c>
      <c r="V76" s="1">
        <v>724.0</v>
      </c>
      <c r="W76" s="1" t="s">
        <v>974</v>
      </c>
      <c r="X76" s="76">
        <v>1.630150403154E12</v>
      </c>
      <c r="Y76" s="40" t="s">
        <v>81</v>
      </c>
      <c r="Z76" s="1">
        <v>663.0</v>
      </c>
      <c r="AA76" s="1" t="s">
        <v>975</v>
      </c>
      <c r="AB76" s="76">
        <v>1.630155634346E12</v>
      </c>
      <c r="AC76" s="40" t="s">
        <v>165</v>
      </c>
      <c r="AD76" s="1">
        <v>532.0</v>
      </c>
      <c r="AE76" s="1" t="s">
        <v>967</v>
      </c>
      <c r="AF76" s="76">
        <v>1.630156084723E12</v>
      </c>
      <c r="AG76" s="40" t="s">
        <v>164</v>
      </c>
      <c r="AH76" s="1">
        <v>441.0</v>
      </c>
      <c r="AI76" s="1" t="s">
        <v>971</v>
      </c>
      <c r="AJ76" s="76">
        <v>1.630156710438E12</v>
      </c>
    </row>
    <row r="77">
      <c r="A77" s="40" t="s">
        <v>164</v>
      </c>
      <c r="B77" s="1">
        <v>198.0</v>
      </c>
      <c r="C77" s="1" t="s">
        <v>976</v>
      </c>
      <c r="D77" s="76">
        <v>1.630144516024E12</v>
      </c>
      <c r="E77" s="40" t="s">
        <v>164</v>
      </c>
      <c r="F77" s="1">
        <v>112.0</v>
      </c>
      <c r="G77" s="1" t="s">
        <v>973</v>
      </c>
      <c r="H77" s="76">
        <v>1.63014489766E12</v>
      </c>
      <c r="I77" s="40" t="s">
        <v>164</v>
      </c>
      <c r="J77" s="1">
        <v>199.0</v>
      </c>
      <c r="K77" s="1" t="s">
        <v>968</v>
      </c>
      <c r="L77" s="76">
        <v>1.630145261937E12</v>
      </c>
      <c r="M77" s="40" t="s">
        <v>164</v>
      </c>
      <c r="N77" s="1">
        <v>215.0</v>
      </c>
      <c r="O77" s="1" t="s">
        <v>969</v>
      </c>
      <c r="P77" s="76">
        <v>1.63014943999E12</v>
      </c>
      <c r="Q77" s="40" t="s">
        <v>164</v>
      </c>
      <c r="R77" s="1">
        <v>166.0</v>
      </c>
      <c r="S77" s="1" t="s">
        <v>966</v>
      </c>
      <c r="T77" s="76">
        <v>1.630149888794E12</v>
      </c>
      <c r="U77" s="40" t="s">
        <v>164</v>
      </c>
      <c r="V77" s="1">
        <v>200.0</v>
      </c>
      <c r="W77" s="1" t="s">
        <v>974</v>
      </c>
      <c r="X77" s="76">
        <v>1.630150403353E12</v>
      </c>
      <c r="Y77" s="40" t="s">
        <v>92</v>
      </c>
      <c r="Z77" s="1">
        <v>195.0</v>
      </c>
      <c r="AA77" s="1" t="s">
        <v>975</v>
      </c>
      <c r="AB77" s="76">
        <v>1.63015563454E12</v>
      </c>
      <c r="AC77" s="40" t="s">
        <v>164</v>
      </c>
      <c r="AD77" s="1">
        <v>213.0</v>
      </c>
      <c r="AE77" s="1" t="s">
        <v>967</v>
      </c>
      <c r="AF77" s="76">
        <v>1.630156084929E12</v>
      </c>
      <c r="AG77" s="40" t="s">
        <v>164</v>
      </c>
      <c r="AH77" s="1">
        <v>169.0</v>
      </c>
      <c r="AI77" s="1" t="s">
        <v>971</v>
      </c>
      <c r="AJ77" s="76">
        <v>1.630156710604E12</v>
      </c>
    </row>
    <row r="78">
      <c r="A78" s="40" t="s">
        <v>151</v>
      </c>
      <c r="B78" s="1">
        <v>502.0</v>
      </c>
      <c r="C78" s="1" t="s">
        <v>976</v>
      </c>
      <c r="D78" s="76">
        <v>1.63014451653E12</v>
      </c>
      <c r="E78" s="40" t="s">
        <v>153</v>
      </c>
      <c r="F78" s="1">
        <v>291.0</v>
      </c>
      <c r="G78" s="1" t="s">
        <v>973</v>
      </c>
      <c r="H78" s="76">
        <v>1.630144897953E12</v>
      </c>
      <c r="I78" s="40" t="s">
        <v>141</v>
      </c>
      <c r="J78" s="1">
        <v>333.0</v>
      </c>
      <c r="K78" s="1" t="s">
        <v>977</v>
      </c>
      <c r="L78" s="76">
        <v>1.63014526227E12</v>
      </c>
      <c r="M78" s="40" t="s">
        <v>141</v>
      </c>
      <c r="N78" s="1">
        <v>411.0</v>
      </c>
      <c r="O78" s="1" t="s">
        <v>978</v>
      </c>
      <c r="P78" s="76">
        <v>1.630149440402E12</v>
      </c>
      <c r="Q78" s="40" t="s">
        <v>141</v>
      </c>
      <c r="R78" s="1">
        <v>331.0</v>
      </c>
      <c r="S78" s="1" t="s">
        <v>979</v>
      </c>
      <c r="T78" s="76">
        <v>1.63014988913E12</v>
      </c>
      <c r="U78" s="40" t="s">
        <v>141</v>
      </c>
      <c r="V78" s="1">
        <v>417.0</v>
      </c>
      <c r="W78" s="1" t="s">
        <v>974</v>
      </c>
      <c r="X78" s="76">
        <v>1.63015040376E12</v>
      </c>
      <c r="Y78" s="40" t="s">
        <v>165</v>
      </c>
      <c r="Z78" s="1">
        <v>565.0</v>
      </c>
      <c r="AA78" s="1" t="s">
        <v>980</v>
      </c>
      <c r="AB78" s="76">
        <v>1.630155635102E12</v>
      </c>
      <c r="AC78" s="40" t="s">
        <v>141</v>
      </c>
      <c r="AD78" s="1">
        <v>402.0</v>
      </c>
      <c r="AE78" s="1" t="s">
        <v>981</v>
      </c>
      <c r="AF78" s="76">
        <v>1.630156085332E12</v>
      </c>
      <c r="AG78" s="40" t="s">
        <v>141</v>
      </c>
      <c r="AH78" s="1">
        <v>294.0</v>
      </c>
      <c r="AI78" s="1" t="s">
        <v>971</v>
      </c>
      <c r="AJ78" s="76">
        <v>1.630156710895E12</v>
      </c>
    </row>
    <row r="79">
      <c r="A79" s="40" t="s">
        <v>152</v>
      </c>
      <c r="B79" s="1">
        <v>234.0</v>
      </c>
      <c r="C79" s="1" t="s">
        <v>976</v>
      </c>
      <c r="D79" s="76">
        <v>1.630144516768E12</v>
      </c>
      <c r="E79" s="40" t="s">
        <v>153</v>
      </c>
      <c r="F79" s="1">
        <v>132.0</v>
      </c>
      <c r="G79" s="1" t="s">
        <v>982</v>
      </c>
      <c r="H79" s="76">
        <v>1.630144898089E12</v>
      </c>
      <c r="I79" s="40" t="s">
        <v>141</v>
      </c>
      <c r="J79" s="1">
        <v>136.0</v>
      </c>
      <c r="K79" s="1" t="s">
        <v>977</v>
      </c>
      <c r="L79" s="76">
        <v>1.630145262407E12</v>
      </c>
      <c r="M79" s="40" t="s">
        <v>151</v>
      </c>
      <c r="N79" s="1">
        <v>253.0</v>
      </c>
      <c r="O79" s="1" t="s">
        <v>978</v>
      </c>
      <c r="P79" s="76">
        <v>1.630149440655E12</v>
      </c>
      <c r="Q79" s="40" t="s">
        <v>137</v>
      </c>
      <c r="R79" s="1">
        <v>147.0</v>
      </c>
      <c r="S79" s="1" t="s">
        <v>979</v>
      </c>
      <c r="T79" s="76">
        <v>1.630149889278E12</v>
      </c>
      <c r="U79" s="40" t="s">
        <v>137</v>
      </c>
      <c r="V79" s="1">
        <v>120.0</v>
      </c>
      <c r="W79" s="1" t="s">
        <v>974</v>
      </c>
      <c r="X79" s="76">
        <v>1.630150403891E12</v>
      </c>
      <c r="Y79" s="40" t="s">
        <v>164</v>
      </c>
      <c r="Z79" s="1">
        <v>203.0</v>
      </c>
      <c r="AA79" s="1" t="s">
        <v>980</v>
      </c>
      <c r="AB79" s="76">
        <v>1.630155635306E12</v>
      </c>
      <c r="AC79" s="40" t="s">
        <v>140</v>
      </c>
      <c r="AD79" s="1">
        <v>196.0</v>
      </c>
      <c r="AE79" s="1" t="s">
        <v>981</v>
      </c>
      <c r="AF79" s="76">
        <v>1.630156085529E12</v>
      </c>
      <c r="AG79" s="40" t="s">
        <v>144</v>
      </c>
      <c r="AH79" s="1">
        <v>354.0</v>
      </c>
      <c r="AI79" s="1" t="s">
        <v>983</v>
      </c>
      <c r="AJ79" s="76">
        <v>1.630156711257E12</v>
      </c>
    </row>
    <row r="80">
      <c r="A80" s="40" t="s">
        <v>181</v>
      </c>
      <c r="B80" s="1">
        <v>1300.0</v>
      </c>
      <c r="C80" s="1" t="s">
        <v>984</v>
      </c>
      <c r="D80" s="76">
        <v>1.630144518064E12</v>
      </c>
      <c r="E80" s="40" t="s">
        <v>181</v>
      </c>
      <c r="F80" s="1">
        <v>876.0</v>
      </c>
      <c r="G80" s="1" t="s">
        <v>982</v>
      </c>
      <c r="H80" s="76">
        <v>1.630144898957E12</v>
      </c>
      <c r="I80" s="40" t="s">
        <v>181</v>
      </c>
      <c r="J80" s="1">
        <v>820.0</v>
      </c>
      <c r="K80" s="1" t="s">
        <v>985</v>
      </c>
      <c r="L80" s="76">
        <v>1.630145263228E12</v>
      </c>
      <c r="M80" s="40" t="s">
        <v>181</v>
      </c>
      <c r="N80" s="1">
        <v>1227.0</v>
      </c>
      <c r="O80" s="1" t="s">
        <v>986</v>
      </c>
      <c r="P80" s="76">
        <v>1.630149441882E12</v>
      </c>
      <c r="Q80" s="40" t="s">
        <v>181</v>
      </c>
      <c r="R80" s="1">
        <v>1028.0</v>
      </c>
      <c r="S80" s="1" t="s">
        <v>987</v>
      </c>
      <c r="T80" s="76">
        <v>1.630149890304E12</v>
      </c>
      <c r="U80" s="40" t="s">
        <v>181</v>
      </c>
      <c r="V80" s="1">
        <v>1219.0</v>
      </c>
      <c r="W80" s="1" t="s">
        <v>988</v>
      </c>
      <c r="X80" s="76">
        <v>1.630150405099E12</v>
      </c>
      <c r="Y80" s="40" t="s">
        <v>141</v>
      </c>
      <c r="Z80" s="1">
        <v>435.0</v>
      </c>
      <c r="AA80" s="1" t="s">
        <v>980</v>
      </c>
      <c r="AB80" s="76">
        <v>1.630155635742E12</v>
      </c>
      <c r="AC80" s="40" t="s">
        <v>181</v>
      </c>
      <c r="AD80" s="1">
        <v>2272.0</v>
      </c>
      <c r="AE80" s="1" t="s">
        <v>989</v>
      </c>
      <c r="AF80" s="76">
        <v>1.630156087798E12</v>
      </c>
      <c r="AG80" s="40" t="s">
        <v>181</v>
      </c>
      <c r="AH80" s="1">
        <v>954.0</v>
      </c>
      <c r="AI80" s="1" t="s">
        <v>990</v>
      </c>
      <c r="AJ80" s="76">
        <v>1.630156712201E12</v>
      </c>
    </row>
    <row r="81">
      <c r="D81" s="39"/>
      <c r="H81" s="39"/>
      <c r="L81" s="39"/>
      <c r="P81" s="39"/>
      <c r="T81" s="39"/>
      <c r="X81" s="39"/>
      <c r="Y81" s="40" t="s">
        <v>153</v>
      </c>
      <c r="Z81" s="1">
        <v>193.0</v>
      </c>
      <c r="AA81" s="1" t="s">
        <v>980</v>
      </c>
      <c r="AB81" s="76">
        <v>1.630155635935E12</v>
      </c>
      <c r="AF81" s="39"/>
      <c r="AJ81" s="39"/>
    </row>
    <row r="82">
      <c r="D82" s="39"/>
      <c r="H82" s="39"/>
      <c r="L82" s="39"/>
      <c r="P82" s="39"/>
      <c r="T82" s="39"/>
      <c r="X82" s="39"/>
      <c r="Y82" s="40" t="s">
        <v>181</v>
      </c>
      <c r="Z82" s="1">
        <v>1096.0</v>
      </c>
      <c r="AA82" s="1" t="s">
        <v>991</v>
      </c>
      <c r="AB82" s="76">
        <v>1.630155637031E12</v>
      </c>
      <c r="AF82" s="39"/>
      <c r="AJ82" s="39"/>
    </row>
    <row r="83">
      <c r="D83" s="39"/>
      <c r="H83" s="39"/>
      <c r="L83" s="39"/>
      <c r="P83" s="39"/>
      <c r="T83" s="39"/>
      <c r="X83" s="39"/>
      <c r="AB83" s="39"/>
      <c r="AF83" s="39"/>
      <c r="AJ83" s="39"/>
    </row>
    <row r="84">
      <c r="D84" s="39"/>
      <c r="H84" s="39"/>
      <c r="L84" s="39"/>
      <c r="P84" s="39"/>
      <c r="T84" s="39"/>
      <c r="X84" s="39"/>
      <c r="AB84" s="39"/>
      <c r="AF84" s="39"/>
      <c r="AJ84" s="39"/>
    </row>
    <row r="85">
      <c r="D85" s="39"/>
      <c r="H85" s="39"/>
      <c r="L85" s="39"/>
      <c r="P85" s="39"/>
      <c r="T85" s="39"/>
      <c r="X85" s="39"/>
      <c r="AB85" s="39"/>
      <c r="AF85" s="39"/>
      <c r="AJ85" s="39"/>
    </row>
    <row r="86">
      <c r="D86" s="39"/>
      <c r="H86" s="39"/>
      <c r="L86" s="39"/>
      <c r="P86" s="39"/>
      <c r="T86" s="39"/>
      <c r="X86" s="39"/>
      <c r="AB86" s="39"/>
      <c r="AF86" s="39"/>
      <c r="AJ86" s="39"/>
    </row>
    <row r="87">
      <c r="D87" s="39"/>
      <c r="H87" s="39"/>
      <c r="L87" s="39"/>
      <c r="P87" s="39"/>
      <c r="T87" s="39"/>
      <c r="X87" s="39"/>
      <c r="AB87" s="39"/>
      <c r="AF87" s="39"/>
      <c r="AJ87" s="39"/>
    </row>
    <row r="88">
      <c r="D88" s="39"/>
      <c r="H88" s="39"/>
      <c r="L88" s="39"/>
      <c r="P88" s="39"/>
      <c r="T88" s="39"/>
      <c r="X88" s="39"/>
      <c r="AB88" s="39"/>
      <c r="AF88" s="39"/>
      <c r="AJ88" s="39"/>
    </row>
    <row r="89">
      <c r="D89" s="39"/>
      <c r="H89" s="39"/>
      <c r="L89" s="39"/>
      <c r="P89" s="39"/>
      <c r="T89" s="39"/>
      <c r="X89" s="39"/>
      <c r="AB89" s="39"/>
      <c r="AF89" s="39"/>
      <c r="AJ89" s="39"/>
    </row>
    <row r="90">
      <c r="D90" s="39"/>
      <c r="H90" s="39"/>
      <c r="L90" s="39"/>
      <c r="P90" s="39"/>
      <c r="T90" s="39"/>
      <c r="X90" s="39"/>
      <c r="AB90" s="39"/>
      <c r="AF90" s="39"/>
      <c r="AJ90" s="39"/>
    </row>
    <row r="91">
      <c r="D91" s="39"/>
      <c r="H91" s="39"/>
      <c r="L91" s="39"/>
      <c r="P91" s="39"/>
      <c r="T91" s="39"/>
      <c r="X91" s="39"/>
      <c r="AB91" s="39"/>
      <c r="AF91" s="39"/>
      <c r="AJ91" s="39"/>
    </row>
    <row r="92">
      <c r="D92" s="39"/>
      <c r="H92" s="39"/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204.3</v>
      </c>
      <c r="D201" s="39"/>
      <c r="E201" s="43" t="s">
        <v>197</v>
      </c>
      <c r="F201" s="44">
        <f> AVERAGE(F4:F39)</f>
        <v>152</v>
      </c>
      <c r="H201" s="39"/>
      <c r="I201" s="43" t="s">
        <v>197</v>
      </c>
      <c r="J201" s="44">
        <f> AVERAGE(J4:J39)</f>
        <v>189.2352941</v>
      </c>
      <c r="L201" s="39"/>
      <c r="M201" s="43" t="s">
        <v>197</v>
      </c>
      <c r="N201" s="44">
        <f> AVERAGE(N4:N39)</f>
        <v>224.7058824</v>
      </c>
      <c r="P201" s="39"/>
      <c r="Q201" s="43" t="s">
        <v>197</v>
      </c>
      <c r="R201" s="44">
        <f> AVERAGE(R4:R39)</f>
        <v>169.7058824</v>
      </c>
      <c r="T201" s="39"/>
      <c r="U201" s="43" t="s">
        <v>197</v>
      </c>
      <c r="V201" s="44">
        <f> AVERAGE(V4:V39)</f>
        <v>177.2941176</v>
      </c>
      <c r="X201" s="39"/>
      <c r="Y201" s="43" t="s">
        <v>197</v>
      </c>
      <c r="Z201" s="44">
        <f> AVERAGE(Z4:Z39)</f>
        <v>205.6470588</v>
      </c>
      <c r="AB201" s="39"/>
      <c r="AC201" s="43" t="s">
        <v>197</v>
      </c>
      <c r="AD201" s="44">
        <f> AVERAGE(AD4:AD39)</f>
        <v>218.5806452</v>
      </c>
      <c r="AF201" s="39"/>
      <c r="AG201" s="43" t="s">
        <v>197</v>
      </c>
      <c r="AH201" s="44">
        <f> AVERAGE(AH4:AH39)</f>
        <v>182.2941176</v>
      </c>
      <c r="AJ201" s="39"/>
    </row>
    <row r="202">
      <c r="A202" s="45" t="s">
        <v>198</v>
      </c>
      <c r="B202" s="46">
        <f>STDEV(B4:B39)</f>
        <v>130.4514832</v>
      </c>
      <c r="D202" s="39"/>
      <c r="E202" s="45" t="s">
        <v>198</v>
      </c>
      <c r="F202" s="46">
        <f>STDEV(F4:F39)</f>
        <v>68.34745789</v>
      </c>
      <c r="H202" s="39"/>
      <c r="I202" s="45" t="s">
        <v>198</v>
      </c>
      <c r="J202" s="46">
        <f>STDEV(J4:J39)</f>
        <v>124.6903813</v>
      </c>
      <c r="L202" s="39"/>
      <c r="M202" s="45" t="s">
        <v>198</v>
      </c>
      <c r="N202" s="46">
        <f>STDEV(N4:N39)</f>
        <v>159.685928</v>
      </c>
      <c r="P202" s="39"/>
      <c r="Q202" s="45" t="s">
        <v>198</v>
      </c>
      <c r="R202" s="46">
        <f>STDEV(R4:R39)</f>
        <v>73.25193232</v>
      </c>
      <c r="T202" s="39"/>
      <c r="U202" s="45" t="s">
        <v>198</v>
      </c>
      <c r="V202" s="46">
        <f>STDEV(V4:V39)</f>
        <v>80.19644997</v>
      </c>
      <c r="X202" s="39"/>
      <c r="Y202" s="45" t="s">
        <v>198</v>
      </c>
      <c r="Z202" s="46">
        <f>STDEV(Z4:Z39)</f>
        <v>84.3007571</v>
      </c>
      <c r="AB202" s="39"/>
      <c r="AC202" s="45" t="s">
        <v>198</v>
      </c>
      <c r="AD202" s="46">
        <f>STDEV(AD4:AD39)</f>
        <v>168.5820817</v>
      </c>
      <c r="AF202" s="39"/>
      <c r="AG202" s="45" t="s">
        <v>198</v>
      </c>
      <c r="AH202" s="46">
        <f>STDEV(AH4:AH39)</f>
        <v>82.56191972</v>
      </c>
      <c r="AJ202" s="39"/>
    </row>
    <row r="203">
      <c r="A203" s="47" t="s">
        <v>199</v>
      </c>
      <c r="B203" s="46">
        <f>MEDIAN(B4:B39)</f>
        <v>185.5</v>
      </c>
      <c r="D203" s="39"/>
      <c r="E203" s="47" t="s">
        <v>199</v>
      </c>
      <c r="F203" s="46">
        <f>MEDIAN(F4:F39)</f>
        <v>148</v>
      </c>
      <c r="H203" s="39"/>
      <c r="I203" s="47" t="s">
        <v>199</v>
      </c>
      <c r="J203" s="46">
        <f>MEDIAN(J4:J39)</f>
        <v>171</v>
      </c>
      <c r="L203" s="39"/>
      <c r="M203" s="47" t="s">
        <v>199</v>
      </c>
      <c r="N203" s="46">
        <f>MEDIAN(N4:N39)</f>
        <v>178</v>
      </c>
      <c r="P203" s="39"/>
      <c r="Q203" s="47" t="s">
        <v>199</v>
      </c>
      <c r="R203" s="46">
        <f>MEDIAN(R4:R39)</f>
        <v>166</v>
      </c>
      <c r="T203" s="39"/>
      <c r="U203" s="47" t="s">
        <v>199</v>
      </c>
      <c r="V203" s="46">
        <f>MEDIAN(V4:V39)</f>
        <v>195</v>
      </c>
      <c r="X203" s="39"/>
      <c r="Y203" s="47" t="s">
        <v>199</v>
      </c>
      <c r="Z203" s="46">
        <f>MEDIAN(Z4:Z39)</f>
        <v>210</v>
      </c>
      <c r="AB203" s="39"/>
      <c r="AC203" s="47" t="s">
        <v>199</v>
      </c>
      <c r="AD203" s="46">
        <f>MEDIAN(AD4:AD39)</f>
        <v>173</v>
      </c>
      <c r="AF203" s="39"/>
      <c r="AG203" s="47" t="s">
        <v>199</v>
      </c>
      <c r="AH203" s="46">
        <f>MEDIAN(AH4:AH39)</f>
        <v>175</v>
      </c>
      <c r="AJ203" s="39"/>
    </row>
    <row r="204">
      <c r="A204" s="47" t="s">
        <v>200</v>
      </c>
      <c r="B204" s="46">
        <f>min(B4:B39)</f>
        <v>37</v>
      </c>
      <c r="D204" s="39"/>
      <c r="E204" s="47" t="s">
        <v>200</v>
      </c>
      <c r="F204" s="46">
        <f>min(F4:F39)</f>
        <v>40</v>
      </c>
      <c r="H204" s="39"/>
      <c r="I204" s="47" t="s">
        <v>200</v>
      </c>
      <c r="J204" s="46">
        <f>min(J4:J39)</f>
        <v>49</v>
      </c>
      <c r="L204" s="39"/>
      <c r="M204" s="47" t="s">
        <v>200</v>
      </c>
      <c r="N204" s="46">
        <f>min(N4:N39)</f>
        <v>63</v>
      </c>
      <c r="P204" s="39"/>
      <c r="Q204" s="47" t="s">
        <v>200</v>
      </c>
      <c r="R204" s="46">
        <f>min(R4:R39)</f>
        <v>40</v>
      </c>
      <c r="T204" s="39"/>
      <c r="U204" s="47" t="s">
        <v>200</v>
      </c>
      <c r="V204" s="46">
        <f>min(V4:V39)</f>
        <v>41</v>
      </c>
      <c r="X204" s="39"/>
      <c r="Y204" s="47" t="s">
        <v>200</v>
      </c>
      <c r="Z204" s="46">
        <f>min(Z4:Z39)</f>
        <v>52</v>
      </c>
      <c r="AB204" s="39"/>
      <c r="AC204" s="47" t="s">
        <v>200</v>
      </c>
      <c r="AD204" s="46">
        <f>min(AD4:AD39)</f>
        <v>39</v>
      </c>
      <c r="AF204" s="39"/>
      <c r="AG204" s="47" t="s">
        <v>200</v>
      </c>
      <c r="AH204" s="46">
        <f>min(AH4:AH39)</f>
        <v>58</v>
      </c>
      <c r="AJ204" s="39"/>
    </row>
    <row r="205">
      <c r="A205" s="47" t="s">
        <v>201</v>
      </c>
      <c r="B205" s="46">
        <f>max(B4:B39)</f>
        <v>582</v>
      </c>
      <c r="D205" s="39"/>
      <c r="E205" s="47" t="s">
        <v>201</v>
      </c>
      <c r="F205" s="46">
        <f>max(F4:F39)</f>
        <v>294</v>
      </c>
      <c r="H205" s="39"/>
      <c r="I205" s="47" t="s">
        <v>201</v>
      </c>
      <c r="J205" s="46">
        <f>max(J4:J39)</f>
        <v>585</v>
      </c>
      <c r="L205" s="39"/>
      <c r="M205" s="47" t="s">
        <v>201</v>
      </c>
      <c r="N205" s="46">
        <f>max(N4:N39)</f>
        <v>614</v>
      </c>
      <c r="P205" s="39"/>
      <c r="Q205" s="47" t="s">
        <v>201</v>
      </c>
      <c r="R205" s="46">
        <f>max(R4:R39)</f>
        <v>339</v>
      </c>
      <c r="T205" s="39"/>
      <c r="U205" s="47" t="s">
        <v>201</v>
      </c>
      <c r="V205" s="46">
        <f>max(V4:V39)</f>
        <v>344</v>
      </c>
      <c r="X205" s="39"/>
      <c r="Y205" s="47" t="s">
        <v>201</v>
      </c>
      <c r="Z205" s="46">
        <f>max(Z4:Z39)</f>
        <v>375</v>
      </c>
      <c r="AB205" s="39"/>
      <c r="AC205" s="47" t="s">
        <v>201</v>
      </c>
      <c r="AD205" s="46">
        <f>max(AD4:AD39)</f>
        <v>866</v>
      </c>
      <c r="AF205" s="39"/>
      <c r="AG205" s="47" t="s">
        <v>201</v>
      </c>
      <c r="AH205" s="46">
        <f>max(AH4:AH39)</f>
        <v>346</v>
      </c>
      <c r="AJ205" s="39"/>
    </row>
    <row r="206">
      <c r="A206" s="47" t="s">
        <v>202</v>
      </c>
      <c r="B206" s="46">
        <f>sum(B4:B39)/1000</f>
        <v>4.086</v>
      </c>
      <c r="D206" s="39"/>
      <c r="E206" s="47" t="s">
        <v>202</v>
      </c>
      <c r="F206" s="46">
        <f>sum(F4:F39)/1000</f>
        <v>2.584</v>
      </c>
      <c r="H206" s="39"/>
      <c r="I206" s="47" t="s">
        <v>202</v>
      </c>
      <c r="J206" s="46">
        <f>sum(J4:J39)/1000</f>
        <v>3.217</v>
      </c>
      <c r="L206" s="39"/>
      <c r="M206" s="47" t="s">
        <v>202</v>
      </c>
      <c r="N206" s="46">
        <f>sum(N4:N39)/1000</f>
        <v>3.82</v>
      </c>
      <c r="P206" s="39"/>
      <c r="Q206" s="47" t="s">
        <v>202</v>
      </c>
      <c r="R206" s="46">
        <f>sum(R4:R39)/1000</f>
        <v>2.885</v>
      </c>
      <c r="T206" s="39"/>
      <c r="U206" s="47" t="s">
        <v>202</v>
      </c>
      <c r="V206" s="46">
        <f>sum(V4:V39)/1000</f>
        <v>3.014</v>
      </c>
      <c r="X206" s="39"/>
      <c r="Y206" s="47" t="s">
        <v>202</v>
      </c>
      <c r="Z206" s="46">
        <f>sum(Z4:Z39)/1000</f>
        <v>3.496</v>
      </c>
      <c r="AB206" s="39"/>
      <c r="AC206" s="47" t="s">
        <v>202</v>
      </c>
      <c r="AD206" s="46">
        <f>sum(AD4:AD39)/1000</f>
        <v>6.776</v>
      </c>
      <c r="AF206" s="39"/>
      <c r="AG206" s="47" t="s">
        <v>202</v>
      </c>
      <c r="AH206" s="46">
        <f>sum(AH4:AH39)/1000</f>
        <v>3.099</v>
      </c>
      <c r="AJ206" s="39"/>
    </row>
    <row r="207">
      <c r="A207" s="47" t="s">
        <v>203</v>
      </c>
      <c r="B207" s="46">
        <f>COUNTA(B4:B39)+1</f>
        <v>21</v>
      </c>
      <c r="D207" s="39"/>
      <c r="E207" s="47" t="s">
        <v>203</v>
      </c>
      <c r="F207" s="46">
        <f>COUNTA(F4:F39)+1</f>
        <v>18</v>
      </c>
      <c r="H207" s="39"/>
      <c r="I207" s="47" t="s">
        <v>203</v>
      </c>
      <c r="J207" s="46">
        <f>COUNTA(J4:J39)+1</f>
        <v>18</v>
      </c>
      <c r="L207" s="39"/>
      <c r="M207" s="47" t="s">
        <v>203</v>
      </c>
      <c r="N207" s="46">
        <f>COUNTA(N4:N39)+1</f>
        <v>18</v>
      </c>
      <c r="P207" s="39"/>
      <c r="Q207" s="47" t="s">
        <v>203</v>
      </c>
      <c r="R207" s="46">
        <f>COUNTA(R4:R39)+1</f>
        <v>18</v>
      </c>
      <c r="T207" s="39"/>
      <c r="U207" s="47" t="s">
        <v>203</v>
      </c>
      <c r="V207" s="46">
        <f>COUNTA(V4:V39)+1</f>
        <v>18</v>
      </c>
      <c r="X207" s="39"/>
      <c r="Y207" s="47" t="s">
        <v>203</v>
      </c>
      <c r="Z207" s="46">
        <f>COUNTA(Z4:Z39)+1</f>
        <v>18</v>
      </c>
      <c r="AB207" s="39"/>
      <c r="AC207" s="47" t="s">
        <v>203</v>
      </c>
      <c r="AD207" s="46">
        <f>COUNTA(AD4:AD39)+1</f>
        <v>32</v>
      </c>
      <c r="AF207" s="39"/>
      <c r="AG207" s="47" t="s">
        <v>203</v>
      </c>
      <c r="AH207" s="46">
        <f>COUNTA(AH4:AH39)+1</f>
        <v>18</v>
      </c>
      <c r="AJ207" s="39"/>
    </row>
    <row r="208">
      <c r="A208" s="47" t="s">
        <v>204</v>
      </c>
      <c r="B208" s="49">
        <f>B210+B209+B211+B212</f>
        <v>22</v>
      </c>
      <c r="D208" s="39"/>
      <c r="E208" s="47" t="s">
        <v>204</v>
      </c>
      <c r="F208" s="49">
        <f>F210+F209+F211+F212</f>
        <v>18</v>
      </c>
      <c r="H208" s="39"/>
      <c r="I208" s="47" t="s">
        <v>204</v>
      </c>
      <c r="J208" s="49">
        <f>J210+J209+J211+J212</f>
        <v>18</v>
      </c>
      <c r="L208" s="39"/>
      <c r="M208" s="47" t="s">
        <v>204</v>
      </c>
      <c r="N208" s="49">
        <f>N210+N209+N211+N212</f>
        <v>18</v>
      </c>
      <c r="P208" s="39"/>
      <c r="Q208" s="47" t="s">
        <v>204</v>
      </c>
      <c r="R208" s="49">
        <f>R210+R209+R211+R212</f>
        <v>18</v>
      </c>
      <c r="T208" s="39"/>
      <c r="U208" s="47" t="s">
        <v>204</v>
      </c>
      <c r="V208" s="49">
        <f>V210+V209+V211+V212</f>
        <v>18</v>
      </c>
      <c r="X208" s="39"/>
      <c r="Y208" s="47" t="s">
        <v>204</v>
      </c>
      <c r="Z208" s="49">
        <f>Z210+Z209+Z211+Z212</f>
        <v>18</v>
      </c>
      <c r="AB208" s="39"/>
      <c r="AC208" s="47" t="s">
        <v>204</v>
      </c>
      <c r="AD208" s="49">
        <f>AD210+AD209+AD211+AD212</f>
        <v>32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(B207-17)/2</f>
        <v>2</v>
      </c>
      <c r="C209" s="42"/>
      <c r="D209" s="42"/>
      <c r="E209" s="47" t="s">
        <v>205</v>
      </c>
      <c r="F209" s="50">
        <f>(F207-18)/2</f>
        <v>0</v>
      </c>
      <c r="G209" s="42"/>
      <c r="H209" s="42"/>
      <c r="I209" s="47" t="s">
        <v>205</v>
      </c>
      <c r="J209" s="50">
        <f>(J207-18)/2</f>
        <v>0</v>
      </c>
      <c r="K209" s="42"/>
      <c r="L209" s="42"/>
      <c r="M209" s="47" t="s">
        <v>205</v>
      </c>
      <c r="N209" s="50">
        <f>(N207-18)/2</f>
        <v>0</v>
      </c>
      <c r="O209" s="42"/>
      <c r="P209" s="42"/>
      <c r="Q209" s="47" t="s">
        <v>205</v>
      </c>
      <c r="R209" s="50">
        <f>(R207-18)/2</f>
        <v>0</v>
      </c>
      <c r="S209" s="42"/>
      <c r="T209" s="42"/>
      <c r="U209" s="47" t="s">
        <v>205</v>
      </c>
      <c r="V209" s="50">
        <f>(V207-18)/2</f>
        <v>0</v>
      </c>
      <c r="W209" s="42"/>
      <c r="X209" s="42"/>
      <c r="Y209" s="47" t="s">
        <v>205</v>
      </c>
      <c r="Z209" s="50">
        <f>(Z207-18)/2</f>
        <v>0</v>
      </c>
      <c r="AA209" s="42"/>
      <c r="AB209" s="42"/>
      <c r="AC209" s="47" t="s">
        <v>205</v>
      </c>
      <c r="AD209" s="50">
        <f>(AD207-18)/2</f>
        <v>7</v>
      </c>
      <c r="AE209" s="42"/>
      <c r="AF209" s="42"/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2</v>
      </c>
      <c r="E211" s="43" t="s">
        <v>207</v>
      </c>
      <c r="F211" s="53">
        <f>F209</f>
        <v>0</v>
      </c>
      <c r="I211" s="43" t="s">
        <v>207</v>
      </c>
      <c r="J211" s="53">
        <f>J209</f>
        <v>0</v>
      </c>
      <c r="M211" s="43" t="s">
        <v>207</v>
      </c>
      <c r="N211" s="53">
        <f>N209</f>
        <v>0</v>
      </c>
      <c r="Q211" s="43" t="s">
        <v>207</v>
      </c>
      <c r="R211" s="53">
        <f>R209</f>
        <v>0</v>
      </c>
      <c r="U211" s="43" t="s">
        <v>207</v>
      </c>
      <c r="V211" s="53">
        <f>V209</f>
        <v>0</v>
      </c>
      <c r="Y211" s="43" t="s">
        <v>207</v>
      </c>
      <c r="Z211" s="53">
        <f>Z209</f>
        <v>0</v>
      </c>
      <c r="AC211" s="43" t="s">
        <v>207</v>
      </c>
      <c r="AD211" s="53">
        <f>AD209</f>
        <v>7</v>
      </c>
      <c r="AG211" s="43" t="s">
        <v>207</v>
      </c>
      <c r="AH211" s="53">
        <f>AH209</f>
        <v>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22</v>
      </c>
      <c r="E214" s="43" t="s">
        <v>210</v>
      </c>
      <c r="F214" s="53">
        <f>F208+F213</f>
        <v>18</v>
      </c>
      <c r="I214" s="43" t="s">
        <v>210</v>
      </c>
      <c r="J214" s="53">
        <f>J208+J213</f>
        <v>18</v>
      </c>
      <c r="M214" s="43" t="s">
        <v>210</v>
      </c>
      <c r="N214" s="53">
        <f>N208+N213</f>
        <v>18</v>
      </c>
      <c r="Q214" s="43" t="s">
        <v>210</v>
      </c>
      <c r="R214" s="53">
        <f>R208+R213</f>
        <v>18</v>
      </c>
      <c r="U214" s="43" t="s">
        <v>210</v>
      </c>
      <c r="V214" s="53">
        <f>V208+V213</f>
        <v>18</v>
      </c>
      <c r="Y214" s="43" t="s">
        <v>210</v>
      </c>
      <c r="Z214" s="53">
        <f>Z208+Z213</f>
        <v>18</v>
      </c>
      <c r="AC214" s="43" t="s">
        <v>210</v>
      </c>
      <c r="AD214" s="53">
        <f>AD208+AD213</f>
        <v>32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19</v>
      </c>
      <c r="E215" s="43" t="s">
        <v>211</v>
      </c>
      <c r="F215" s="53">
        <f>F207-F209</f>
        <v>18</v>
      </c>
      <c r="I215" s="43" t="s">
        <v>211</v>
      </c>
      <c r="J215" s="53">
        <f>J207-J209</f>
        <v>18</v>
      </c>
      <c r="M215" s="43" t="s">
        <v>211</v>
      </c>
      <c r="N215" s="53">
        <f>N207-N209</f>
        <v>18</v>
      </c>
      <c r="Q215" s="43" t="s">
        <v>211</v>
      </c>
      <c r="R215" s="53">
        <f>R207-R209</f>
        <v>18</v>
      </c>
      <c r="U215" s="43" t="s">
        <v>211</v>
      </c>
      <c r="V215" s="53">
        <f>V207-V209</f>
        <v>18</v>
      </c>
      <c r="Y215" s="43" t="s">
        <v>211</v>
      </c>
      <c r="Z215" s="53">
        <f>Z207-Z209</f>
        <v>18</v>
      </c>
      <c r="AC215" s="43" t="s">
        <v>211</v>
      </c>
      <c r="AD215" s="53">
        <f>AD207-AD209</f>
        <v>25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0.8810572687</v>
      </c>
      <c r="E216" s="54" t="s">
        <v>212</v>
      </c>
      <c r="F216" s="53">
        <f>((ABS(F215)-1)/F206)*1/5</f>
        <v>1.315789474</v>
      </c>
      <c r="I216" s="54" t="s">
        <v>212</v>
      </c>
      <c r="J216" s="53">
        <f>((ABS(J215)-1)/J206)*1/5</f>
        <v>1.056885297</v>
      </c>
      <c r="M216" s="54" t="s">
        <v>212</v>
      </c>
      <c r="N216" s="53">
        <f>((ABS(N215)-1)/N206)*1/5</f>
        <v>0.890052356</v>
      </c>
      <c r="Q216" s="54" t="s">
        <v>212</v>
      </c>
      <c r="R216" s="53">
        <f>((ABS(R215)-1)/R206)*1/5</f>
        <v>1.178509532</v>
      </c>
      <c r="U216" s="54" t="s">
        <v>212</v>
      </c>
      <c r="V216" s="53">
        <f>((ABS(V215)-1)/V206)*1/5</f>
        <v>1.128069011</v>
      </c>
      <c r="Y216" s="54" t="s">
        <v>212</v>
      </c>
      <c r="Z216" s="53">
        <f>((ABS(Z215)-1)/Z206)*1/5</f>
        <v>0.9725400458</v>
      </c>
      <c r="AC216" s="54" t="s">
        <v>212</v>
      </c>
      <c r="AD216" s="53">
        <f>((ABS(AD215)-1)/AD206)*1/5</f>
        <v>0.7083825266</v>
      </c>
      <c r="AG216" s="54" t="s">
        <v>212</v>
      </c>
      <c r="AH216" s="53">
        <f>((ABS(AH215)-1)/AH206)*1/5</f>
        <v>1.097128106</v>
      </c>
    </row>
    <row r="217">
      <c r="A217" s="54" t="s">
        <v>213</v>
      </c>
      <c r="B217" s="53">
        <f>((ABS(B215)-1)/B206)*1/5*60</f>
        <v>52.86343612</v>
      </c>
      <c r="E217" s="54" t="s">
        <v>213</v>
      </c>
      <c r="F217" s="53">
        <f>((ABS(F215)-1)/F206)*1/5*60</f>
        <v>78.94736842</v>
      </c>
      <c r="I217" s="54" t="s">
        <v>213</v>
      </c>
      <c r="J217" s="53">
        <f>((ABS(J215)-1)/J206)*1/5*60</f>
        <v>63.41311781</v>
      </c>
      <c r="M217" s="54" t="s">
        <v>213</v>
      </c>
      <c r="N217" s="53">
        <f>((ABS(N215)-1)/N206)*1/5*60</f>
        <v>53.40314136</v>
      </c>
      <c r="Q217" s="54" t="s">
        <v>213</v>
      </c>
      <c r="R217" s="53">
        <f>((ABS(R215)-1)/R206)*1/5*60</f>
        <v>70.71057192</v>
      </c>
      <c r="U217" s="54" t="s">
        <v>213</v>
      </c>
      <c r="V217" s="53">
        <f>((ABS(V215)-1)/V206)*1/5*60</f>
        <v>67.68414068</v>
      </c>
      <c r="Y217" s="54" t="s">
        <v>213</v>
      </c>
      <c r="Z217" s="53">
        <f>((ABS(Z215)-1)/Z206)*1/5*60</f>
        <v>58.35240275</v>
      </c>
      <c r="AC217" s="54" t="s">
        <v>213</v>
      </c>
      <c r="AD217" s="53">
        <f>((ABS(AD215)-1)/AD206)*1/5*60</f>
        <v>42.50295159</v>
      </c>
      <c r="AG217" s="54" t="s">
        <v>213</v>
      </c>
      <c r="AH217" s="53">
        <f>((ABS(AH215)-1)/AH206)*1/5*60</f>
        <v>65.82768635</v>
      </c>
    </row>
    <row r="218">
      <c r="A218" s="54" t="s">
        <v>214</v>
      </c>
      <c r="B218" s="53">
        <f>B216*(1-B227)</f>
        <v>0.8810572687</v>
      </c>
      <c r="E218" s="54" t="s">
        <v>214</v>
      </c>
      <c r="F218" s="53">
        <f>F216*(1-F227)</f>
        <v>1.315789474</v>
      </c>
      <c r="I218" s="54" t="s">
        <v>214</v>
      </c>
      <c r="J218" s="53">
        <f>J216*(1-J227)</f>
        <v>1.056885297</v>
      </c>
      <c r="M218" s="54" t="s">
        <v>214</v>
      </c>
      <c r="N218" s="53">
        <f>N216*(1-N227)</f>
        <v>0.890052356</v>
      </c>
      <c r="Q218" s="54" t="s">
        <v>214</v>
      </c>
      <c r="R218" s="53">
        <f>R216*(1-R227)</f>
        <v>1.178509532</v>
      </c>
      <c r="U218" s="54" t="s">
        <v>214</v>
      </c>
      <c r="V218" s="53">
        <f>V216*(1-V227)</f>
        <v>1.128069011</v>
      </c>
      <c r="Y218" s="54" t="s">
        <v>214</v>
      </c>
      <c r="Z218" s="53">
        <f>Z216*(1-Z227)</f>
        <v>0.9725400458</v>
      </c>
      <c r="AC218" s="54" t="s">
        <v>214</v>
      </c>
      <c r="AD218" s="53">
        <f>AD216*(1-AD227)</f>
        <v>0.7083825266</v>
      </c>
      <c r="AG218" s="54" t="s">
        <v>214</v>
      </c>
      <c r="AH218" s="53">
        <f>AH216*(1-AH227)</f>
        <v>1.097128106</v>
      </c>
    </row>
    <row r="219">
      <c r="A219" s="54" t="s">
        <v>215</v>
      </c>
      <c r="B219" s="53">
        <f>B217*(1-B227)</f>
        <v>52.86343612</v>
      </c>
      <c r="E219" s="54" t="s">
        <v>215</v>
      </c>
      <c r="F219" s="53">
        <f>F217*(1-F227)</f>
        <v>78.94736842</v>
      </c>
      <c r="I219" s="54" t="s">
        <v>215</v>
      </c>
      <c r="J219" s="53">
        <f>J217*(1-J227)</f>
        <v>63.41311781</v>
      </c>
      <c r="M219" s="54" t="s">
        <v>215</v>
      </c>
      <c r="N219" s="53">
        <f>N217*(1-N227)</f>
        <v>53.40314136</v>
      </c>
      <c r="Q219" s="54" t="s">
        <v>215</v>
      </c>
      <c r="R219" s="53">
        <f>R217*(1-R227)</f>
        <v>70.71057192</v>
      </c>
      <c r="U219" s="54" t="s">
        <v>215</v>
      </c>
      <c r="V219" s="53">
        <f>V217*(1-V227)</f>
        <v>67.68414068</v>
      </c>
      <c r="Y219" s="54" t="s">
        <v>215</v>
      </c>
      <c r="Z219" s="53">
        <f>Z217*(1-Z227)</f>
        <v>58.35240275</v>
      </c>
      <c r="AC219" s="54" t="s">
        <v>215</v>
      </c>
      <c r="AD219" s="53">
        <f>AD217*(1-AD227)</f>
        <v>42.50295159</v>
      </c>
      <c r="AG219" s="54" t="s">
        <v>215</v>
      </c>
      <c r="AH219" s="53">
        <f>AH217*(1-AH227)</f>
        <v>65.82768635</v>
      </c>
    </row>
    <row r="220">
      <c r="A220" s="54" t="s">
        <v>216</v>
      </c>
      <c r="B220" s="53">
        <f>(ABS(B215)-1)/B206</f>
        <v>4.405286344</v>
      </c>
      <c r="E220" s="54" t="s">
        <v>216</v>
      </c>
      <c r="F220" s="53">
        <f>(ABS(F215)-1)/F206</f>
        <v>6.578947368</v>
      </c>
      <c r="I220" s="54" t="s">
        <v>216</v>
      </c>
      <c r="J220" s="53">
        <f>(ABS(J215)-1)/J206</f>
        <v>5.284426484</v>
      </c>
      <c r="M220" s="54" t="s">
        <v>216</v>
      </c>
      <c r="N220" s="53">
        <f>(ABS(N215)-1)/N206</f>
        <v>4.45026178</v>
      </c>
      <c r="Q220" s="54" t="s">
        <v>216</v>
      </c>
      <c r="R220" s="53">
        <f>(ABS(R215)-1)/R206</f>
        <v>5.89254766</v>
      </c>
      <c r="U220" s="54" t="s">
        <v>216</v>
      </c>
      <c r="V220" s="53">
        <f>(ABS(V215)-1)/V206</f>
        <v>5.640345056</v>
      </c>
      <c r="Y220" s="54" t="s">
        <v>216</v>
      </c>
      <c r="Z220" s="53">
        <f>(ABS(Z215)-1)/Z206</f>
        <v>4.862700229</v>
      </c>
      <c r="AC220" s="54" t="s">
        <v>216</v>
      </c>
      <c r="AD220" s="53">
        <f>(ABS(AD215)-1)/AD206</f>
        <v>3.541912633</v>
      </c>
      <c r="AG220" s="54" t="s">
        <v>216</v>
      </c>
      <c r="AH220" s="53">
        <f>(ABS(AH215)-1)/AH206</f>
        <v>5.485640529</v>
      </c>
    </row>
    <row r="221">
      <c r="A221" s="54" t="s">
        <v>217</v>
      </c>
      <c r="B221" s="53">
        <f>(ABS(B208)-1)/B206</f>
        <v>5.139500734</v>
      </c>
      <c r="E221" s="54" t="s">
        <v>217</v>
      </c>
      <c r="F221" s="53">
        <f>(ABS(F208)-1)/F206</f>
        <v>6.578947368</v>
      </c>
      <c r="I221" s="54" t="s">
        <v>217</v>
      </c>
      <c r="J221" s="53">
        <f>(ABS(J208)-1)/J206</f>
        <v>5.284426484</v>
      </c>
      <c r="M221" s="54" t="s">
        <v>217</v>
      </c>
      <c r="N221" s="53">
        <f>(ABS(N208)-1)/N206</f>
        <v>4.45026178</v>
      </c>
      <c r="Q221" s="54" t="s">
        <v>217</v>
      </c>
      <c r="R221" s="53">
        <f>(ABS(R208)-1)/R206</f>
        <v>5.89254766</v>
      </c>
      <c r="U221" s="54" t="s">
        <v>217</v>
      </c>
      <c r="V221" s="53">
        <f>(ABS(V208)-1)/V206</f>
        <v>5.640345056</v>
      </c>
      <c r="Y221" s="54" t="s">
        <v>217</v>
      </c>
      <c r="Z221" s="53">
        <f>(ABS(Z208)-1)/Z206</f>
        <v>4.862700229</v>
      </c>
      <c r="AC221" s="54" t="s">
        <v>217</v>
      </c>
      <c r="AD221" s="53">
        <f>(ABS(AD208)-1)/AD206</f>
        <v>4.574970484</v>
      </c>
      <c r="AG221" s="54" t="s">
        <v>217</v>
      </c>
      <c r="AH221" s="53">
        <f>(ABS(AH208)-1)/AH206</f>
        <v>5.485640529</v>
      </c>
    </row>
    <row r="222">
      <c r="A222" s="6" t="s">
        <v>218</v>
      </c>
      <c r="B222" s="53">
        <f>(ABS(B214)-1)/B206</f>
        <v>5.139500734</v>
      </c>
      <c r="E222" s="6" t="s">
        <v>218</v>
      </c>
      <c r="F222" s="53">
        <f>(ABS(F214)-1)/F206</f>
        <v>6.578947368</v>
      </c>
      <c r="I222" s="6" t="s">
        <v>218</v>
      </c>
      <c r="J222" s="53">
        <f>(ABS(J214)-1)/J206</f>
        <v>5.284426484</v>
      </c>
      <c r="M222" s="6" t="s">
        <v>218</v>
      </c>
      <c r="N222" s="53">
        <f>(ABS(N214)-1)/N206</f>
        <v>4.45026178</v>
      </c>
      <c r="Q222" s="6" t="s">
        <v>218</v>
      </c>
      <c r="R222" s="53">
        <f>(ABS(R214)-1)/R206</f>
        <v>5.89254766</v>
      </c>
      <c r="U222" s="6" t="s">
        <v>218</v>
      </c>
      <c r="V222" s="53">
        <f>(ABS(V214)-1)/V206</f>
        <v>5.640345056</v>
      </c>
      <c r="Y222" s="6" t="s">
        <v>218</v>
      </c>
      <c r="Z222" s="53">
        <f>(ABS(Z214)-1)/Z206</f>
        <v>4.862700229</v>
      </c>
      <c r="AC222" s="6" t="s">
        <v>218</v>
      </c>
      <c r="AD222" s="53">
        <f>(ABS(AD214)-1)/AD206</f>
        <v>4.574970484</v>
      </c>
      <c r="AG222" s="6" t="s">
        <v>218</v>
      </c>
      <c r="AH222" s="53">
        <f>(ABS(AH214)-1)/AH206</f>
        <v>5.485640529</v>
      </c>
    </row>
    <row r="223">
      <c r="A223" s="6" t="s">
        <v>219</v>
      </c>
      <c r="B223" s="53">
        <f>ABS(B208)/ABS(B215)</f>
        <v>1.157894737</v>
      </c>
      <c r="E223" s="6" t="s">
        <v>219</v>
      </c>
      <c r="F223" s="53">
        <f>ABS(F208)/ABS(F215)</f>
        <v>1</v>
      </c>
      <c r="I223" s="6" t="s">
        <v>219</v>
      </c>
      <c r="J223" s="53">
        <f>ABS(J208)/ABS(J215)</f>
        <v>1</v>
      </c>
      <c r="M223" s="6" t="s">
        <v>219</v>
      </c>
      <c r="N223" s="53">
        <f>ABS(N208)/ABS(N215)</f>
        <v>1</v>
      </c>
      <c r="Q223" s="6" t="s">
        <v>219</v>
      </c>
      <c r="R223" s="53">
        <f>ABS(R208)/ABS(R215)</f>
        <v>1</v>
      </c>
      <c r="U223" s="6" t="s">
        <v>219</v>
      </c>
      <c r="V223" s="53">
        <f>ABS(V208)/ABS(V215)</f>
        <v>1</v>
      </c>
      <c r="Y223" s="6" t="s">
        <v>219</v>
      </c>
      <c r="Z223" s="53">
        <f>ABS(Z208)/ABS(Z215)</f>
        <v>1</v>
      </c>
      <c r="AC223" s="6" t="s">
        <v>219</v>
      </c>
      <c r="AD223" s="53">
        <f>ABS(AD208)/ABS(AD215)</f>
        <v>1.28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1.157894737</v>
      </c>
      <c r="E224" s="6" t="s">
        <v>220</v>
      </c>
      <c r="F224" s="53">
        <f>ABS(F214)/ABS(F215)</f>
        <v>1</v>
      </c>
      <c r="I224" s="6" t="s">
        <v>220</v>
      </c>
      <c r="J224" s="53">
        <f>ABS(J214)/ABS(J215)</f>
        <v>1</v>
      </c>
      <c r="M224" s="6" t="s">
        <v>220</v>
      </c>
      <c r="N224" s="53">
        <f>ABS(N214)/ABS(N215)</f>
        <v>1</v>
      </c>
      <c r="Q224" s="6" t="s">
        <v>220</v>
      </c>
      <c r="R224" s="53">
        <f>ABS(R214)/ABS(R215)</f>
        <v>1</v>
      </c>
      <c r="U224" s="6" t="s">
        <v>220</v>
      </c>
      <c r="V224" s="53">
        <f>ABS(V214)/ABS(V215)</f>
        <v>1</v>
      </c>
      <c r="Y224" s="6" t="s">
        <v>220</v>
      </c>
      <c r="Z224" s="53">
        <f>ABS(Z214)/ABS(Z215)</f>
        <v>1</v>
      </c>
      <c r="AC224" s="6" t="s">
        <v>220</v>
      </c>
      <c r="AD224" s="53">
        <f>ABS(AD214)/ABS(AD215)</f>
        <v>1.28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0.1</v>
      </c>
      <c r="E226" s="54" t="s">
        <v>222</v>
      </c>
      <c r="F226" s="53">
        <f>F211/(F210+F212+F211)</f>
        <v>0</v>
      </c>
      <c r="I226" s="54" t="s">
        <v>222</v>
      </c>
      <c r="J226" s="53">
        <f>J211/(J210+J212+J211)</f>
        <v>0</v>
      </c>
      <c r="M226" s="54" t="s">
        <v>222</v>
      </c>
      <c r="N226" s="53">
        <f>N211/(N210+N212+N211)</f>
        <v>0</v>
      </c>
      <c r="Q226" s="54" t="s">
        <v>222</v>
      </c>
      <c r="R226" s="53">
        <f>R211/(R210+R212+R211)</f>
        <v>0</v>
      </c>
      <c r="U226" s="54" t="s">
        <v>222</v>
      </c>
      <c r="V226" s="53">
        <f>V211/(V210+V212+V211)</f>
        <v>0</v>
      </c>
      <c r="Y226" s="54" t="s">
        <v>222</v>
      </c>
      <c r="Z226" s="53">
        <f>Z211/(Z210+Z212+Z211)</f>
        <v>0</v>
      </c>
      <c r="AC226" s="54" t="s">
        <v>222</v>
      </c>
      <c r="AD226" s="53">
        <f>AD211/(AD210+AD212+AD211)</f>
        <v>0.28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0.1</v>
      </c>
      <c r="D228" s="39"/>
      <c r="E228" s="54" t="s">
        <v>224</v>
      </c>
      <c r="F228" s="53">
        <f>(F211+F212)/(F210+F211+F212)</f>
        <v>0</v>
      </c>
      <c r="H228" s="39"/>
      <c r="I228" s="54" t="s">
        <v>224</v>
      </c>
      <c r="J228" s="53">
        <f>(J211+J212)/(J210+J211+J212)</f>
        <v>0</v>
      </c>
      <c r="L228" s="39"/>
      <c r="M228" s="54" t="s">
        <v>224</v>
      </c>
      <c r="N228" s="53">
        <f>(N211+N212)/(N210+N211+N212)</f>
        <v>0</v>
      </c>
      <c r="P228" s="39"/>
      <c r="Q228" s="54" t="s">
        <v>224</v>
      </c>
      <c r="R228" s="53">
        <f>(R211+R212)/(R210+R211+R212)</f>
        <v>0</v>
      </c>
      <c r="T228" s="39"/>
      <c r="U228" s="54" t="s">
        <v>224</v>
      </c>
      <c r="V228" s="53">
        <f>(V211+V212)/(V210+V211+V212)</f>
        <v>0</v>
      </c>
      <c r="X228" s="39"/>
      <c r="Y228" s="54" t="s">
        <v>224</v>
      </c>
      <c r="Z228" s="53">
        <f>(Z211+Z212)/(Z210+Z211+Z212)</f>
        <v>0</v>
      </c>
      <c r="AB228" s="39"/>
      <c r="AC228" s="54" t="s">
        <v>224</v>
      </c>
      <c r="AD228" s="53">
        <f>(AD211+AD212)/(AD210+AD211+AD212)</f>
        <v>0.28</v>
      </c>
      <c r="AF228" s="39"/>
      <c r="AG228" s="54" t="s">
        <v>224</v>
      </c>
      <c r="AH228" s="53">
        <f>(AH211+AH212)/(AH210+AH211+AH212)</f>
        <v>0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 t="str">
        <f>ABS(F211)/ABS(F209)</f>
        <v>#DIV/0!</v>
      </c>
      <c r="H229" s="39"/>
      <c r="I229" s="54" t="s">
        <v>225</v>
      </c>
      <c r="J229" s="55" t="str">
        <f>ABS(J211)/ABS(J209)</f>
        <v>#DIV/0!</v>
      </c>
      <c r="L229" s="39"/>
      <c r="M229" s="54" t="s">
        <v>225</v>
      </c>
      <c r="N229" s="55" t="str">
        <f>ABS(N211)/ABS(N209)</f>
        <v>#DIV/0!</v>
      </c>
      <c r="P229" s="39"/>
      <c r="Q229" s="54" t="s">
        <v>225</v>
      </c>
      <c r="R229" s="55" t="str">
        <f>ABS(R211)/ABS(R209)</f>
        <v>#DIV/0!</v>
      </c>
      <c r="T229" s="39"/>
      <c r="U229" s="54" t="s">
        <v>225</v>
      </c>
      <c r="V229" s="55" t="str">
        <f>ABS(V211)/ABS(V209)</f>
        <v>#DIV/0!</v>
      </c>
      <c r="X229" s="39"/>
      <c r="Y229" s="54" t="s">
        <v>225</v>
      </c>
      <c r="Z229" s="55" t="str">
        <f>ABS(Z211)/ABS(Z209)</f>
        <v>#DIV/0!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 t="str">
        <f>ABS(AH211)/ABS(AH209)</f>
        <v>#DIV/0!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 t="str">
        <f>F211/(F211+F212)</f>
        <v>#DIV/0!</v>
      </c>
      <c r="H230" s="39"/>
      <c r="I230" s="54" t="s">
        <v>226</v>
      </c>
      <c r="J230" s="55" t="str">
        <f>J211/(J211+J212)</f>
        <v>#DIV/0!</v>
      </c>
      <c r="L230" s="39"/>
      <c r="M230" s="54" t="s">
        <v>226</v>
      </c>
      <c r="N230" s="55" t="str">
        <f>N211/(N211+N212)</f>
        <v>#DIV/0!</v>
      </c>
      <c r="P230" s="39"/>
      <c r="Q230" s="54" t="s">
        <v>226</v>
      </c>
      <c r="R230" s="55" t="str">
        <f>R211/(R211+R212)</f>
        <v>#DIV/0!</v>
      </c>
      <c r="T230" s="39"/>
      <c r="U230" s="54" t="s">
        <v>226</v>
      </c>
      <c r="V230" s="55" t="str">
        <f>V211/(V211+V212)</f>
        <v>#DIV/0!</v>
      </c>
      <c r="X230" s="39"/>
      <c r="Y230" s="54" t="s">
        <v>226</v>
      </c>
      <c r="Z230" s="55" t="str">
        <f>Z211/(Z211+Z212)</f>
        <v>#DIV/0!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 t="str">
        <f>AH211/(AH211+AH212)</f>
        <v>#DIV/0!</v>
      </c>
      <c r="AJ230" s="39"/>
    </row>
    <row r="231">
      <c r="A231" s="54" t="s">
        <v>227</v>
      </c>
      <c r="B231" s="53">
        <f>B210/(B209+B210+B211+B212)</f>
        <v>0.8181818182</v>
      </c>
      <c r="D231" s="39"/>
      <c r="E231" s="54" t="s">
        <v>227</v>
      </c>
      <c r="F231" s="53">
        <f>F210/(F209+F210+F211+F212)</f>
        <v>1</v>
      </c>
      <c r="H231" s="39"/>
      <c r="I231" s="54" t="s">
        <v>227</v>
      </c>
      <c r="J231" s="53">
        <f>J210/(J209+J210+J211+J212)</f>
        <v>1</v>
      </c>
      <c r="L231" s="39"/>
      <c r="M231" s="54" t="s">
        <v>227</v>
      </c>
      <c r="N231" s="53">
        <f>N210/(N209+N210+N211+N212)</f>
        <v>1</v>
      </c>
      <c r="P231" s="39"/>
      <c r="Q231" s="54" t="s">
        <v>227</v>
      </c>
      <c r="R231" s="53">
        <f>R210/(R209+R210+R211+R212)</f>
        <v>1</v>
      </c>
      <c r="T231" s="39"/>
      <c r="U231" s="54" t="s">
        <v>227</v>
      </c>
      <c r="V231" s="53">
        <f>V210/(V209+V210+V211+V212)</f>
        <v>1</v>
      </c>
      <c r="X231" s="39"/>
      <c r="Y231" s="54" t="s">
        <v>227</v>
      </c>
      <c r="Z231" s="53">
        <f>Z210/(Z209+Z210+Z211+Z212)</f>
        <v>1</v>
      </c>
      <c r="AB231" s="39"/>
      <c r="AC231" s="54" t="s">
        <v>227</v>
      </c>
      <c r="AD231" s="53">
        <f>AD210/(AD209+AD210+AD211+AD212)</f>
        <v>0.5625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0.1818181818</v>
      </c>
      <c r="D232" s="39"/>
      <c r="E232" s="54" t="s">
        <v>228</v>
      </c>
      <c r="F232" s="53">
        <f>(F212+F211+F209)/(F210+F212+F211+F209)</f>
        <v>0</v>
      </c>
      <c r="H232" s="39"/>
      <c r="I232" s="54" t="s">
        <v>228</v>
      </c>
      <c r="J232" s="53">
        <f>(J212+J211+J209)/(J210+J212+J211+J209)</f>
        <v>0</v>
      </c>
      <c r="L232" s="39"/>
      <c r="M232" s="54" t="s">
        <v>228</v>
      </c>
      <c r="N232" s="53">
        <f>(N212+N211+N209)/(N210+N212+N211+N209)</f>
        <v>0</v>
      </c>
      <c r="P232" s="39"/>
      <c r="Q232" s="54" t="s">
        <v>228</v>
      </c>
      <c r="R232" s="53">
        <f>(R212+R211+R209)/(R210+R212+R211+R209)</f>
        <v>0</v>
      </c>
      <c r="T232" s="39"/>
      <c r="U232" s="54" t="s">
        <v>228</v>
      </c>
      <c r="V232" s="53">
        <f>(V212+V211+V209)/(V210+V212+V211+V209)</f>
        <v>0</v>
      </c>
      <c r="X232" s="39"/>
      <c r="Y232" s="54" t="s">
        <v>228</v>
      </c>
      <c r="Z232" s="53">
        <f>(Z212+Z211+Z209)/(Z210+Z212+Z211+Z209)</f>
        <v>0</v>
      </c>
      <c r="AB232" s="39"/>
      <c r="AC232" s="54" t="s">
        <v>228</v>
      </c>
      <c r="AD232" s="53">
        <f>(AD212+AD211+AD209)/(AD210+AD212+AD211+AD209)</f>
        <v>0.4375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0.2222222222</v>
      </c>
      <c r="D233" s="39"/>
      <c r="E233" s="54" t="s">
        <v>229</v>
      </c>
      <c r="F233" s="53">
        <f>(F211+F209)/F210</f>
        <v>0</v>
      </c>
      <c r="H233" s="39"/>
      <c r="I233" s="54" t="s">
        <v>229</v>
      </c>
      <c r="J233" s="53">
        <f>(J211+J209)/J210</f>
        <v>0</v>
      </c>
      <c r="L233" s="39"/>
      <c r="M233" s="54" t="s">
        <v>229</v>
      </c>
      <c r="N233" s="53">
        <f>(N211+N209)/N210</f>
        <v>0</v>
      </c>
      <c r="P233" s="39"/>
      <c r="Q233" s="54" t="s">
        <v>229</v>
      </c>
      <c r="R233" s="53">
        <f>(R211+R209)/R210</f>
        <v>0</v>
      </c>
      <c r="T233" s="39"/>
      <c r="U233" s="54" t="s">
        <v>229</v>
      </c>
      <c r="V233" s="53">
        <f>(V211+V209)/V210</f>
        <v>0</v>
      </c>
      <c r="X233" s="39"/>
      <c r="Y233" s="54" t="s">
        <v>229</v>
      </c>
      <c r="Z233" s="53">
        <f>(Z211+Z209)/Z210</f>
        <v>0</v>
      </c>
      <c r="AB233" s="39"/>
      <c r="AC233" s="54" t="s">
        <v>229</v>
      </c>
      <c r="AD233" s="53">
        <f>(AD211+AD209)/AD210</f>
        <v>0.7777777778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136.75</v>
      </c>
      <c r="D235" s="39"/>
      <c r="E235" s="43" t="s">
        <v>197</v>
      </c>
      <c r="F235" s="44">
        <f> AVERAGE(F41:F69)</f>
        <v>129.25</v>
      </c>
      <c r="H235" s="39"/>
      <c r="I235" s="43" t="s">
        <v>197</v>
      </c>
      <c r="J235" s="44">
        <f> AVERAGE(J41:J69)</f>
        <v>166.625</v>
      </c>
      <c r="L235" s="39"/>
      <c r="M235" s="43" t="s">
        <v>197</v>
      </c>
      <c r="N235" s="44">
        <f> AVERAGE(N41:N69)</f>
        <v>121.375</v>
      </c>
      <c r="P235" s="39"/>
      <c r="Q235" s="43" t="s">
        <v>197</v>
      </c>
      <c r="R235" s="44">
        <f> AVERAGE(R41:R69)</f>
        <v>112</v>
      </c>
      <c r="T235" s="39"/>
      <c r="U235" s="43" t="s">
        <v>197</v>
      </c>
      <c r="V235" s="44">
        <f> AVERAGE(V41:V69)</f>
        <v>131.125</v>
      </c>
      <c r="X235" s="39"/>
      <c r="Y235" s="43" t="s">
        <v>197</v>
      </c>
      <c r="Z235" s="44">
        <f> AVERAGE(Z41:Z69)</f>
        <v>159.125</v>
      </c>
      <c r="AB235" s="39"/>
      <c r="AC235" s="43" t="s">
        <v>197</v>
      </c>
      <c r="AD235" s="44">
        <f> AVERAGE(AD41:AD69)</f>
        <v>157.125</v>
      </c>
      <c r="AF235" s="39"/>
      <c r="AG235" s="43" t="s">
        <v>197</v>
      </c>
      <c r="AH235" s="44">
        <f> AVERAGE(AH41:AH69)</f>
        <v>184.125</v>
      </c>
      <c r="AJ235" s="39"/>
    </row>
    <row r="236">
      <c r="A236" s="45" t="s">
        <v>198</v>
      </c>
      <c r="B236" s="46">
        <f>STDEV(B41:B69)</f>
        <v>62.36471072</v>
      </c>
      <c r="D236" s="39"/>
      <c r="E236" s="45" t="s">
        <v>198</v>
      </c>
      <c r="F236" s="46">
        <f>STDEV(F41:F69)</f>
        <v>48.67310786</v>
      </c>
      <c r="H236" s="39"/>
      <c r="I236" s="45" t="s">
        <v>198</v>
      </c>
      <c r="J236" s="46">
        <f>STDEV(J41:J69)</f>
        <v>92.22478362</v>
      </c>
      <c r="L236" s="39"/>
      <c r="M236" s="45" t="s">
        <v>198</v>
      </c>
      <c r="N236" s="46">
        <f>STDEV(N41:N69)</f>
        <v>63.81880041</v>
      </c>
      <c r="P236" s="39"/>
      <c r="Q236" s="45" t="s">
        <v>198</v>
      </c>
      <c r="R236" s="46">
        <f>STDEV(R41:R69)</f>
        <v>63.59694512</v>
      </c>
      <c r="T236" s="39"/>
      <c r="U236" s="45" t="s">
        <v>198</v>
      </c>
      <c r="V236" s="46">
        <f>STDEV(V41:V69)</f>
        <v>61.21026408</v>
      </c>
      <c r="X236" s="39"/>
      <c r="Y236" s="45" t="s">
        <v>198</v>
      </c>
      <c r="Z236" s="46">
        <f>STDEV(Z41:Z69)</f>
        <v>85.21139679</v>
      </c>
      <c r="AB236" s="39"/>
      <c r="AC236" s="45" t="s">
        <v>198</v>
      </c>
      <c r="AD236" s="46">
        <f>STDEV(AD41:AD69)</f>
        <v>80.28598437</v>
      </c>
      <c r="AF236" s="39"/>
      <c r="AG236" s="45" t="s">
        <v>198</v>
      </c>
      <c r="AH236" s="46">
        <f>STDEV(AH41:AH69)</f>
        <v>107.0199414</v>
      </c>
      <c r="AJ236" s="39"/>
    </row>
    <row r="237">
      <c r="A237" s="47" t="s">
        <v>199</v>
      </c>
      <c r="B237" s="46">
        <f>MEDIAN(B41:B69)</f>
        <v>148</v>
      </c>
      <c r="D237" s="39"/>
      <c r="E237" s="47" t="s">
        <v>199</v>
      </c>
      <c r="F237" s="46">
        <f>MEDIAN(F41:F69)</f>
        <v>131.5</v>
      </c>
      <c r="H237" s="39"/>
      <c r="I237" s="47" t="s">
        <v>199</v>
      </c>
      <c r="J237" s="46">
        <f>MEDIAN(J41:J69)</f>
        <v>137</v>
      </c>
      <c r="L237" s="39"/>
      <c r="M237" s="47" t="s">
        <v>199</v>
      </c>
      <c r="N237" s="46">
        <f>MEDIAN(N41:N69)</f>
        <v>135</v>
      </c>
      <c r="P237" s="39"/>
      <c r="Q237" s="47" t="s">
        <v>199</v>
      </c>
      <c r="R237" s="46">
        <f>MEDIAN(R41:R69)</f>
        <v>121</v>
      </c>
      <c r="T237" s="39"/>
      <c r="U237" s="47" t="s">
        <v>199</v>
      </c>
      <c r="V237" s="46">
        <f>MEDIAN(V41:V69)</f>
        <v>104</v>
      </c>
      <c r="X237" s="39"/>
      <c r="Y237" s="47" t="s">
        <v>199</v>
      </c>
      <c r="Z237" s="46">
        <f>MEDIAN(Z41:Z69)</f>
        <v>135</v>
      </c>
      <c r="AB237" s="39"/>
      <c r="AC237" s="47" t="s">
        <v>199</v>
      </c>
      <c r="AD237" s="46">
        <f>MEDIAN(AD41:AD69)</f>
        <v>128</v>
      </c>
      <c r="AF237" s="39"/>
      <c r="AG237" s="47" t="s">
        <v>199</v>
      </c>
      <c r="AH237" s="46">
        <f>MEDIAN(AH41:AH69)</f>
        <v>160.5</v>
      </c>
      <c r="AJ237" s="39"/>
    </row>
    <row r="238">
      <c r="A238" s="47" t="s">
        <v>200</v>
      </c>
      <c r="B238" s="46">
        <f>min(B41:B69)</f>
        <v>51</v>
      </c>
      <c r="D238" s="39"/>
      <c r="E238" s="47" t="s">
        <v>200</v>
      </c>
      <c r="F238" s="46">
        <f>min(F41:F69)</f>
        <v>52</v>
      </c>
      <c r="H238" s="39"/>
      <c r="I238" s="47" t="s">
        <v>200</v>
      </c>
      <c r="J238" s="46">
        <f>min(J41:J69)</f>
        <v>88</v>
      </c>
      <c r="L238" s="39"/>
      <c r="M238" s="47" t="s">
        <v>200</v>
      </c>
      <c r="N238" s="46">
        <f>min(N41:N69)</f>
        <v>37</v>
      </c>
      <c r="P238" s="39"/>
      <c r="Q238" s="47" t="s">
        <v>200</v>
      </c>
      <c r="R238" s="46">
        <f>min(R41:R69)</f>
        <v>23</v>
      </c>
      <c r="T238" s="39"/>
      <c r="U238" s="47" t="s">
        <v>200</v>
      </c>
      <c r="V238" s="46">
        <f>min(V41:V69)</f>
        <v>64</v>
      </c>
      <c r="X238" s="39"/>
      <c r="Y238" s="47" t="s">
        <v>200</v>
      </c>
      <c r="Z238" s="46">
        <f>min(Z41:Z69)</f>
        <v>60</v>
      </c>
      <c r="AB238" s="39"/>
      <c r="AC238" s="47" t="s">
        <v>200</v>
      </c>
      <c r="AD238" s="46">
        <f>min(AD41:AD69)</f>
        <v>78</v>
      </c>
      <c r="AF238" s="39"/>
      <c r="AG238" s="47" t="s">
        <v>200</v>
      </c>
      <c r="AH238" s="46">
        <f>min(AH41:AH69)</f>
        <v>65</v>
      </c>
      <c r="AJ238" s="39"/>
    </row>
    <row r="239">
      <c r="A239" s="47" t="s">
        <v>201</v>
      </c>
      <c r="B239" s="46">
        <f>max(B41:B69)</f>
        <v>234</v>
      </c>
      <c r="D239" s="39"/>
      <c r="E239" s="47" t="s">
        <v>201</v>
      </c>
      <c r="F239" s="46">
        <f>max(F41:F69)</f>
        <v>193</v>
      </c>
      <c r="H239" s="39"/>
      <c r="I239" s="47" t="s">
        <v>201</v>
      </c>
      <c r="J239" s="46">
        <f>max(J41:J69)</f>
        <v>372</v>
      </c>
      <c r="L239" s="39"/>
      <c r="M239" s="47" t="s">
        <v>201</v>
      </c>
      <c r="N239" s="46">
        <f>max(N41:N69)</f>
        <v>221</v>
      </c>
      <c r="P239" s="39"/>
      <c r="Q239" s="47" t="s">
        <v>201</v>
      </c>
      <c r="R239" s="46">
        <f>max(R41:R69)</f>
        <v>184</v>
      </c>
      <c r="T239" s="39"/>
      <c r="U239" s="47" t="s">
        <v>201</v>
      </c>
      <c r="V239" s="46">
        <f>max(V41:V69)</f>
        <v>232</v>
      </c>
      <c r="X239" s="39"/>
      <c r="Y239" s="47" t="s">
        <v>201</v>
      </c>
      <c r="Z239" s="46">
        <f>max(Z41:Z69)</f>
        <v>322</v>
      </c>
      <c r="AB239" s="39"/>
      <c r="AC239" s="47" t="s">
        <v>201</v>
      </c>
      <c r="AD239" s="46">
        <f>max(AD41:AD69)</f>
        <v>325</v>
      </c>
      <c r="AF239" s="39"/>
      <c r="AG239" s="47" t="s">
        <v>201</v>
      </c>
      <c r="AH239" s="46">
        <f>max(AH41:AH69)</f>
        <v>420</v>
      </c>
      <c r="AJ239" s="39"/>
    </row>
    <row r="240">
      <c r="A240" s="47" t="s">
        <v>202</v>
      </c>
      <c r="B240" s="46">
        <f>sum(B41:B69)/1000</f>
        <v>1.094</v>
      </c>
      <c r="D240" s="39"/>
      <c r="E240" s="47" t="s">
        <v>202</v>
      </c>
      <c r="F240" s="46">
        <f>sum(F41:F69)/1000</f>
        <v>1.034</v>
      </c>
      <c r="H240" s="39"/>
      <c r="I240" s="47" t="s">
        <v>202</v>
      </c>
      <c r="J240" s="46">
        <f>sum(J41:J69)/1000</f>
        <v>1.333</v>
      </c>
      <c r="L240" s="39"/>
      <c r="M240" s="47" t="s">
        <v>202</v>
      </c>
      <c r="N240" s="46">
        <f>sum(N41:N69)/1000</f>
        <v>0.971</v>
      </c>
      <c r="P240" s="39"/>
      <c r="Q240" s="47" t="s">
        <v>202</v>
      </c>
      <c r="R240" s="46">
        <f>sum(R41:R69)/1000</f>
        <v>0.896</v>
      </c>
      <c r="T240" s="39"/>
      <c r="U240" s="47" t="s">
        <v>202</v>
      </c>
      <c r="V240" s="46">
        <f>sum(V41:V69)/1000</f>
        <v>1.049</v>
      </c>
      <c r="X240" s="39"/>
      <c r="Y240" s="47" t="s">
        <v>202</v>
      </c>
      <c r="Z240" s="46">
        <f>sum(Z41:Z69)/1000</f>
        <v>1.273</v>
      </c>
      <c r="AB240" s="39"/>
      <c r="AC240" s="47" t="s">
        <v>202</v>
      </c>
      <c r="AD240" s="46">
        <f>sum(AD41:AD69)/1000</f>
        <v>1.257</v>
      </c>
      <c r="AF240" s="39"/>
      <c r="AG240" s="47" t="s">
        <v>202</v>
      </c>
      <c r="AH240" s="46">
        <f>sum(AH41:AH69)/1000</f>
        <v>1.473</v>
      </c>
      <c r="AJ240" s="39"/>
    </row>
    <row r="241">
      <c r="A241" s="47" t="s">
        <v>203</v>
      </c>
      <c r="B241" s="46">
        <f>COUNTA(B41:B69)+1</f>
        <v>9</v>
      </c>
      <c r="D241" s="39"/>
      <c r="E241" s="47" t="s">
        <v>203</v>
      </c>
      <c r="F241" s="46">
        <f>COUNTA(F41:F69)+1</f>
        <v>9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46">
        <f>COUNTA(N41:N69)+1</f>
        <v>9</v>
      </c>
      <c r="P241" s="39"/>
      <c r="Q241" s="47" t="s">
        <v>203</v>
      </c>
      <c r="R241" s="46">
        <f>COUNTA(R41:R69)+1</f>
        <v>9</v>
      </c>
      <c r="T241" s="39"/>
      <c r="U241" s="47" t="s">
        <v>203</v>
      </c>
      <c r="V241" s="46">
        <f>COUNTA(V41:V69)+1</f>
        <v>9</v>
      </c>
      <c r="X241" s="39"/>
      <c r="Y241" s="47" t="s">
        <v>203</v>
      </c>
      <c r="Z241" s="46">
        <f>COUNTA(Z41:Z69)+1</f>
        <v>9</v>
      </c>
      <c r="AB241" s="39"/>
      <c r="AC241" s="47" t="s">
        <v>203</v>
      </c>
      <c r="AD241" s="46">
        <f>COUNTA(AD41:AD69)+1</f>
        <v>9</v>
      </c>
      <c r="AF241" s="39"/>
      <c r="AG241" s="47" t="s">
        <v>203</v>
      </c>
      <c r="AH241" s="46">
        <f>COUNTA(AH41:AH69)+1</f>
        <v>9</v>
      </c>
      <c r="AJ241" s="39"/>
    </row>
    <row r="242">
      <c r="A242" s="47" t="s">
        <v>204</v>
      </c>
      <c r="B242" s="49">
        <f>B244+B243+B245+B246</f>
        <v>9</v>
      </c>
      <c r="D242" s="39"/>
      <c r="E242" s="47" t="s">
        <v>204</v>
      </c>
      <c r="F242" s="49">
        <f>F244+F243+F245+F246</f>
        <v>9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9</v>
      </c>
      <c r="AB242" s="39"/>
      <c r="AC242" s="47" t="s">
        <v>204</v>
      </c>
      <c r="AD242" s="49">
        <f>AD244+AD243+AD245+AD246</f>
        <v>9</v>
      </c>
      <c r="AF242" s="39"/>
      <c r="AG242" s="47" t="s">
        <v>204</v>
      </c>
      <c r="AH242" s="49">
        <f>AH244+AH243+AH245+AH246</f>
        <v>9</v>
      </c>
      <c r="AJ242" s="39"/>
    </row>
    <row r="243">
      <c r="A243" s="47" t="s">
        <v>205</v>
      </c>
      <c r="B243" s="50">
        <f>(B241-9)/2</f>
        <v>0</v>
      </c>
      <c r="C243" s="42"/>
      <c r="D243" s="42"/>
      <c r="E243" s="47" t="s">
        <v>205</v>
      </c>
      <c r="F243" s="50">
        <f>(F241-9)/2</f>
        <v>0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0</v>
      </c>
      <c r="AA243" s="42"/>
      <c r="AB243" s="42"/>
      <c r="AC243" s="47" t="s">
        <v>205</v>
      </c>
      <c r="AD243" s="50">
        <f>(AD241-9)/2</f>
        <v>0</v>
      </c>
      <c r="AE243" s="42"/>
      <c r="AF243" s="42"/>
      <c r="AG243" s="47" t="s">
        <v>205</v>
      </c>
      <c r="AH243" s="50">
        <f>(AH241-9)/2</f>
        <v>0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0</v>
      </c>
      <c r="E245" s="43" t="s">
        <v>207</v>
      </c>
      <c r="F245" s="53">
        <f>F243</f>
        <v>0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0</v>
      </c>
      <c r="AC245" s="43" t="s">
        <v>207</v>
      </c>
      <c r="AD245" s="53">
        <f>AD243</f>
        <v>0</v>
      </c>
      <c r="AG245" s="43" t="s">
        <v>207</v>
      </c>
      <c r="AH245" s="53">
        <f>AH243</f>
        <v>0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9</v>
      </c>
      <c r="E248" s="43" t="s">
        <v>210</v>
      </c>
      <c r="F248" s="53">
        <f>F242+F247</f>
        <v>9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9</v>
      </c>
      <c r="AC248" s="43" t="s">
        <v>210</v>
      </c>
      <c r="AD248" s="53">
        <f>AD242+AD247</f>
        <v>9</v>
      </c>
      <c r="AG248" s="43" t="s">
        <v>210</v>
      </c>
      <c r="AH248" s="53">
        <f>AH242+AH247</f>
        <v>9</v>
      </c>
    </row>
    <row r="249">
      <c r="A249" s="43" t="s">
        <v>211</v>
      </c>
      <c r="B249" s="53">
        <f>B241-B243</f>
        <v>9</v>
      </c>
      <c r="E249" s="43" t="s">
        <v>211</v>
      </c>
      <c r="F249" s="53">
        <f>F241-F243</f>
        <v>9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9</v>
      </c>
      <c r="AC249" s="43" t="s">
        <v>211</v>
      </c>
      <c r="AD249" s="53">
        <f>AD241-AD243</f>
        <v>9</v>
      </c>
      <c r="AG249" s="43" t="s">
        <v>211</v>
      </c>
      <c r="AH249" s="53">
        <f>AH241-AH243</f>
        <v>9</v>
      </c>
    </row>
    <row r="250">
      <c r="A250" s="54" t="s">
        <v>212</v>
      </c>
      <c r="B250" s="53">
        <f>((ABS(B249)-1)/B240)*1/5</f>
        <v>1.462522852</v>
      </c>
      <c r="E250" s="54" t="s">
        <v>212</v>
      </c>
      <c r="F250" s="53">
        <f>((ABS(F249)-1)/F240)*1/5</f>
        <v>1.547388781</v>
      </c>
      <c r="I250" s="54" t="s">
        <v>212</v>
      </c>
      <c r="J250" s="53">
        <f>((ABS(J249)-1)/J240)*1/5</f>
        <v>1.200300075</v>
      </c>
      <c r="M250" s="54" t="s">
        <v>212</v>
      </c>
      <c r="N250" s="53">
        <f>((ABS(N249)-1)/N240)*1/5</f>
        <v>1.647785788</v>
      </c>
      <c r="Q250" s="54" t="s">
        <v>212</v>
      </c>
      <c r="R250" s="53">
        <f>((ABS(R249)-1)/R240)*1/5</f>
        <v>1.785714286</v>
      </c>
      <c r="U250" s="54" t="s">
        <v>212</v>
      </c>
      <c r="V250" s="53">
        <f>((ABS(V249)-1)/V240)*1/5</f>
        <v>1.525262154</v>
      </c>
      <c r="Y250" s="54" t="s">
        <v>212</v>
      </c>
      <c r="Z250" s="53">
        <f>((ABS(Z249)-1)/Z240)*1/5</f>
        <v>1.256873527</v>
      </c>
      <c r="AC250" s="54" t="s">
        <v>212</v>
      </c>
      <c r="AD250" s="53">
        <f>((ABS(AD249)-1)/AD240)*1/5</f>
        <v>1.272871917</v>
      </c>
      <c r="AG250" s="54" t="s">
        <v>212</v>
      </c>
      <c r="AH250" s="53">
        <f>((ABS(AH249)-1)/AH240)*1/5</f>
        <v>1.086218601</v>
      </c>
    </row>
    <row r="251">
      <c r="A251" s="54" t="s">
        <v>213</v>
      </c>
      <c r="B251" s="53">
        <f>((ABS(B249)-1)/B240)*1/5*60</f>
        <v>87.75137112</v>
      </c>
      <c r="E251" s="54" t="s">
        <v>213</v>
      </c>
      <c r="F251" s="53">
        <f>((ABS(F249)-1)/F240)*1/5*60</f>
        <v>92.84332689</v>
      </c>
      <c r="I251" s="54" t="s">
        <v>213</v>
      </c>
      <c r="J251" s="53">
        <f>((ABS(J249)-1)/J240)*1/5*60</f>
        <v>72.0180045</v>
      </c>
      <c r="M251" s="54" t="s">
        <v>213</v>
      </c>
      <c r="N251" s="53">
        <f>((ABS(N249)-1)/N240)*1/5*60</f>
        <v>98.86714727</v>
      </c>
      <c r="Q251" s="54" t="s">
        <v>213</v>
      </c>
      <c r="R251" s="53">
        <f>((ABS(R249)-1)/R240)*1/5*60</f>
        <v>107.1428571</v>
      </c>
      <c r="U251" s="54" t="s">
        <v>213</v>
      </c>
      <c r="V251" s="53">
        <f>((ABS(V249)-1)/V240)*1/5*60</f>
        <v>91.51572927</v>
      </c>
      <c r="Y251" s="54" t="s">
        <v>213</v>
      </c>
      <c r="Z251" s="53">
        <f>((ABS(Z249)-1)/Z240)*1/5*60</f>
        <v>75.41241163</v>
      </c>
      <c r="AC251" s="54" t="s">
        <v>213</v>
      </c>
      <c r="AD251" s="53">
        <f>((ABS(AD249)-1)/AD240)*1/5*60</f>
        <v>76.37231504</v>
      </c>
      <c r="AG251" s="54" t="s">
        <v>213</v>
      </c>
      <c r="AH251" s="53">
        <f>((ABS(AH249)-1)/AH240)*1/5*60</f>
        <v>65.17311609</v>
      </c>
    </row>
    <row r="252">
      <c r="A252" s="54" t="s">
        <v>214</v>
      </c>
      <c r="B252" s="53">
        <f>B250*(1-B261)</f>
        <v>1.462522852</v>
      </c>
      <c r="E252" s="54" t="s">
        <v>214</v>
      </c>
      <c r="F252" s="53">
        <f>F250*(1-F261)</f>
        <v>1.547388781</v>
      </c>
      <c r="I252" s="54" t="s">
        <v>214</v>
      </c>
      <c r="J252" s="53">
        <f>J250*(1-J261)</f>
        <v>1.200300075</v>
      </c>
      <c r="M252" s="54" t="s">
        <v>214</v>
      </c>
      <c r="N252" s="53">
        <f>N250*(1-N261)</f>
        <v>1.647785788</v>
      </c>
      <c r="Q252" s="54" t="s">
        <v>214</v>
      </c>
      <c r="R252" s="53">
        <f>R250*(1-R261)</f>
        <v>1.785714286</v>
      </c>
      <c r="U252" s="54" t="s">
        <v>214</v>
      </c>
      <c r="V252" s="53">
        <f>V250*(1-V261)</f>
        <v>1.525262154</v>
      </c>
      <c r="Y252" s="54" t="s">
        <v>214</v>
      </c>
      <c r="Z252" s="53">
        <f>Z250*(1-Z261)</f>
        <v>1.256873527</v>
      </c>
      <c r="AC252" s="54" t="s">
        <v>214</v>
      </c>
      <c r="AD252" s="53">
        <f>AD250*(1-AD261)</f>
        <v>1.272871917</v>
      </c>
      <c r="AG252" s="54" t="s">
        <v>214</v>
      </c>
      <c r="AH252" s="53">
        <f>AH250*(1-AH261)</f>
        <v>1.086218601</v>
      </c>
    </row>
    <row r="253">
      <c r="A253" s="54" t="s">
        <v>215</v>
      </c>
      <c r="B253" s="53">
        <f>B251*(1-B261)</f>
        <v>87.75137112</v>
      </c>
      <c r="D253" s="39"/>
      <c r="E253" s="54" t="s">
        <v>215</v>
      </c>
      <c r="F253" s="53">
        <f>F251*(1-F261)</f>
        <v>92.84332689</v>
      </c>
      <c r="H253" s="39"/>
      <c r="I253" s="54" t="s">
        <v>215</v>
      </c>
      <c r="J253" s="53">
        <f>J251*(1-J261)</f>
        <v>72.0180045</v>
      </c>
      <c r="L253" s="39"/>
      <c r="M253" s="54" t="s">
        <v>215</v>
      </c>
      <c r="N253" s="53">
        <f>N251*(1-N261)</f>
        <v>98.86714727</v>
      </c>
      <c r="P253" s="39"/>
      <c r="Q253" s="54" t="s">
        <v>215</v>
      </c>
      <c r="R253" s="53">
        <f>R251*(1-R261)</f>
        <v>107.1428571</v>
      </c>
      <c r="T253" s="39"/>
      <c r="U253" s="54" t="s">
        <v>215</v>
      </c>
      <c r="V253" s="53">
        <f>V251*(1-V261)</f>
        <v>91.51572927</v>
      </c>
      <c r="X253" s="39"/>
      <c r="Y253" s="54" t="s">
        <v>215</v>
      </c>
      <c r="Z253" s="53">
        <f>Z251*(1-Z261)</f>
        <v>75.41241163</v>
      </c>
      <c r="AB253" s="39"/>
      <c r="AC253" s="54" t="s">
        <v>215</v>
      </c>
      <c r="AD253" s="53">
        <f>AD251*(1-AD261)</f>
        <v>76.37231504</v>
      </c>
      <c r="AF253" s="39"/>
      <c r="AG253" s="54" t="s">
        <v>215</v>
      </c>
      <c r="AH253" s="53">
        <f>AH251*(1-AH261)</f>
        <v>65.17311609</v>
      </c>
      <c r="AJ253" s="39"/>
    </row>
    <row r="254">
      <c r="A254" s="54" t="s">
        <v>216</v>
      </c>
      <c r="B254" s="53">
        <f>(ABS(B249)-1)/B240</f>
        <v>7.31261426</v>
      </c>
      <c r="D254" s="39"/>
      <c r="E254" s="54" t="s">
        <v>216</v>
      </c>
      <c r="F254" s="53">
        <f>(ABS(F249)-1)/F240</f>
        <v>7.736943907</v>
      </c>
      <c r="H254" s="39"/>
      <c r="I254" s="54" t="s">
        <v>216</v>
      </c>
      <c r="J254" s="53">
        <f>(ABS(J249)-1)/J240</f>
        <v>6.001500375</v>
      </c>
      <c r="L254" s="39"/>
      <c r="M254" s="54" t="s">
        <v>216</v>
      </c>
      <c r="N254" s="53">
        <f>(ABS(N249)-1)/N240</f>
        <v>8.238928939</v>
      </c>
      <c r="P254" s="39"/>
      <c r="Q254" s="54" t="s">
        <v>216</v>
      </c>
      <c r="R254" s="53">
        <f>(ABS(R249)-1)/R240</f>
        <v>8.928571429</v>
      </c>
      <c r="T254" s="39"/>
      <c r="U254" s="54" t="s">
        <v>216</v>
      </c>
      <c r="V254" s="53">
        <f>(ABS(V249)-1)/V240</f>
        <v>7.626310772</v>
      </c>
      <c r="X254" s="39"/>
      <c r="Y254" s="54" t="s">
        <v>216</v>
      </c>
      <c r="Z254" s="53">
        <f>(ABS(Z249)-1)/Z240</f>
        <v>6.284367636</v>
      </c>
      <c r="AB254" s="39"/>
      <c r="AC254" s="54" t="s">
        <v>216</v>
      </c>
      <c r="AD254" s="53">
        <f>(ABS(AD249)-1)/AD240</f>
        <v>6.364359586</v>
      </c>
      <c r="AF254" s="39"/>
      <c r="AG254" s="54" t="s">
        <v>216</v>
      </c>
      <c r="AH254" s="53">
        <f>(ABS(AH249)-1)/AH240</f>
        <v>5.431093007</v>
      </c>
      <c r="AJ254" s="39"/>
    </row>
    <row r="255">
      <c r="A255" s="54" t="s">
        <v>217</v>
      </c>
      <c r="B255" s="53">
        <f>(ABS(B242)-1)/B240</f>
        <v>7.31261426</v>
      </c>
      <c r="D255" s="39"/>
      <c r="E255" s="54" t="s">
        <v>217</v>
      </c>
      <c r="F255" s="53">
        <f>(ABS(F242)-1)/F240</f>
        <v>7.736943907</v>
      </c>
      <c r="H255" s="39"/>
      <c r="I255" s="54" t="s">
        <v>217</v>
      </c>
      <c r="J255" s="53">
        <f>(ABS(J242)-1)/J240</f>
        <v>6.001500375</v>
      </c>
      <c r="L255" s="39"/>
      <c r="M255" s="54" t="s">
        <v>217</v>
      </c>
      <c r="N255" s="53">
        <f>(ABS(N242)-1)/N240</f>
        <v>8.238928939</v>
      </c>
      <c r="P255" s="39"/>
      <c r="Q255" s="54" t="s">
        <v>217</v>
      </c>
      <c r="R255" s="53">
        <f>(ABS(R242)-1)/R240</f>
        <v>8.928571429</v>
      </c>
      <c r="T255" s="39"/>
      <c r="U255" s="54" t="s">
        <v>217</v>
      </c>
      <c r="V255" s="53">
        <f>(ABS(V242)-1)/V240</f>
        <v>7.626310772</v>
      </c>
      <c r="X255" s="39"/>
      <c r="Y255" s="54" t="s">
        <v>217</v>
      </c>
      <c r="Z255" s="53">
        <f>(ABS(Z242)-1)/Z240</f>
        <v>6.284367636</v>
      </c>
      <c r="AB255" s="39"/>
      <c r="AC255" s="54" t="s">
        <v>217</v>
      </c>
      <c r="AD255" s="53">
        <f>(ABS(AD242)-1)/AD240</f>
        <v>6.364359586</v>
      </c>
      <c r="AF255" s="39"/>
      <c r="AG255" s="54" t="s">
        <v>217</v>
      </c>
      <c r="AH255" s="53">
        <f>(ABS(AH242)-1)/AH240</f>
        <v>5.431093007</v>
      </c>
      <c r="AJ255" s="39"/>
    </row>
    <row r="256">
      <c r="A256" s="6" t="s">
        <v>218</v>
      </c>
      <c r="B256" s="53">
        <f>(ABS(B248)-1)/B240</f>
        <v>7.31261426</v>
      </c>
      <c r="D256" s="39"/>
      <c r="E256" s="6" t="s">
        <v>218</v>
      </c>
      <c r="F256" s="53">
        <f>(ABS(F248)-1)/F240</f>
        <v>7.736943907</v>
      </c>
      <c r="H256" s="39"/>
      <c r="I256" s="6" t="s">
        <v>218</v>
      </c>
      <c r="J256" s="53">
        <f>(ABS(J248)-1)/J240</f>
        <v>6.001500375</v>
      </c>
      <c r="L256" s="39"/>
      <c r="M256" s="6" t="s">
        <v>218</v>
      </c>
      <c r="N256" s="53">
        <f>(ABS(N248)-1)/N240</f>
        <v>8.238928939</v>
      </c>
      <c r="P256" s="39"/>
      <c r="Q256" s="6" t="s">
        <v>218</v>
      </c>
      <c r="R256" s="53">
        <f>(ABS(R248)-1)/R240</f>
        <v>8.928571429</v>
      </c>
      <c r="T256" s="39"/>
      <c r="U256" s="6" t="s">
        <v>218</v>
      </c>
      <c r="V256" s="53">
        <f>(ABS(V248)-1)/V240</f>
        <v>7.626310772</v>
      </c>
      <c r="X256" s="39"/>
      <c r="Y256" s="6" t="s">
        <v>218</v>
      </c>
      <c r="Z256" s="53">
        <f>(ABS(Z248)-1)/Z240</f>
        <v>6.284367636</v>
      </c>
      <c r="AB256" s="39"/>
      <c r="AC256" s="6" t="s">
        <v>218</v>
      </c>
      <c r="AD256" s="53">
        <f>(ABS(AD248)-1)/AD240</f>
        <v>6.364359586</v>
      </c>
      <c r="AF256" s="39"/>
      <c r="AG256" s="6" t="s">
        <v>218</v>
      </c>
      <c r="AH256" s="53">
        <f>(ABS(AH248)-1)/AH240</f>
        <v>5.431093007</v>
      </c>
      <c r="AJ256" s="39"/>
    </row>
    <row r="257">
      <c r="A257" s="6" t="s">
        <v>219</v>
      </c>
      <c r="B257" s="53">
        <f>ABS(B242)/ABS(B249)</f>
        <v>1</v>
      </c>
      <c r="D257" s="39"/>
      <c r="E257" s="6" t="s">
        <v>219</v>
      </c>
      <c r="F257" s="53">
        <f>ABS(F242)/ABS(F249)</f>
        <v>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</v>
      </c>
      <c r="AB257" s="39"/>
      <c r="AC257" s="6" t="s">
        <v>219</v>
      </c>
      <c r="AD257" s="53">
        <f>ABS(AD242)/ABS(AD249)</f>
        <v>1</v>
      </c>
      <c r="AF257" s="39"/>
      <c r="AG257" s="6" t="s">
        <v>219</v>
      </c>
      <c r="AH257" s="53">
        <f>ABS(AH242)/ABS(AH249)</f>
        <v>1</v>
      </c>
      <c r="AJ257" s="39"/>
    </row>
    <row r="258">
      <c r="A258" s="6" t="s">
        <v>220</v>
      </c>
      <c r="B258" s="53">
        <f>ABS(B248)/ABS(B249)</f>
        <v>1</v>
      </c>
      <c r="D258" s="39"/>
      <c r="E258" s="6" t="s">
        <v>220</v>
      </c>
      <c r="F258" s="53">
        <f>ABS(F248)/ABS(F249)</f>
        <v>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</v>
      </c>
      <c r="AB258" s="39"/>
      <c r="AC258" s="6" t="s">
        <v>220</v>
      </c>
      <c r="AD258" s="53">
        <f>ABS(AD248)/ABS(AD249)</f>
        <v>1</v>
      </c>
      <c r="AF258" s="39"/>
      <c r="AG258" s="6" t="s">
        <v>220</v>
      </c>
      <c r="AH258" s="53">
        <f>ABS(AH248)/ABS(AH249)</f>
        <v>1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</v>
      </c>
      <c r="D260" s="39"/>
      <c r="E260" s="54" t="s">
        <v>222</v>
      </c>
      <c r="F260" s="53">
        <f>F245/(F244+F246+F245)</f>
        <v>0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</v>
      </c>
      <c r="AB260" s="39"/>
      <c r="AC260" s="54" t="s">
        <v>222</v>
      </c>
      <c r="AD260" s="53">
        <f>AD245/(AD244+AD246+AD245)</f>
        <v>0</v>
      </c>
      <c r="AF260" s="39"/>
      <c r="AG260" s="54" t="s">
        <v>222</v>
      </c>
      <c r="AH260" s="53">
        <f>AH245/(AH244+AH246+AH245)</f>
        <v>0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</v>
      </c>
      <c r="D262" s="39"/>
      <c r="E262" s="54" t="s">
        <v>224</v>
      </c>
      <c r="F262" s="53">
        <f>(F245+F246)/(F244+F245+F246)</f>
        <v>0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</v>
      </c>
      <c r="AB262" s="39"/>
      <c r="AC262" s="54" t="s">
        <v>224</v>
      </c>
      <c r="AD262" s="53">
        <f>(AD245+AD246)/(AD244+AD245+AD246)</f>
        <v>0</v>
      </c>
      <c r="AF262" s="39"/>
      <c r="AG262" s="54" t="s">
        <v>224</v>
      </c>
      <c r="AH262" s="53">
        <f>(AH245+AH246)/(AH244+AH245+AH246)</f>
        <v>0</v>
      </c>
      <c r="AJ262" s="39"/>
    </row>
    <row r="263">
      <c r="A263" s="54" t="s">
        <v>225</v>
      </c>
      <c r="B263" s="55" t="str">
        <f>ABS(B245)/ABS(B243)</f>
        <v>#DIV/0!</v>
      </c>
      <c r="D263" s="39"/>
      <c r="E263" s="54" t="s">
        <v>225</v>
      </c>
      <c r="F263" s="55" t="str">
        <f>ABS(F245)/ABS(F243)</f>
        <v>#DIV/0!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 t="str">
        <f>ABS(Z245)/ABS(Z243)</f>
        <v>#DIV/0!</v>
      </c>
      <c r="AB263" s="39"/>
      <c r="AC263" s="54" t="s">
        <v>225</v>
      </c>
      <c r="AD263" s="55" t="str">
        <f>ABS(AD245)/ABS(AD243)</f>
        <v>#DIV/0!</v>
      </c>
      <c r="AF263" s="39"/>
      <c r="AG263" s="54" t="s">
        <v>225</v>
      </c>
      <c r="AH263" s="55" t="str">
        <f>ABS(AH245)/ABS(AH243)</f>
        <v>#DIV/0!</v>
      </c>
      <c r="AJ263" s="39"/>
    </row>
    <row r="264">
      <c r="A264" s="54" t="s">
        <v>226</v>
      </c>
      <c r="B264" s="55" t="str">
        <f>B245/(B245+B246)</f>
        <v>#DIV/0!</v>
      </c>
      <c r="D264" s="39"/>
      <c r="E264" s="54" t="s">
        <v>226</v>
      </c>
      <c r="F264" s="55" t="str">
        <f>F245/(F245+F246)</f>
        <v>#DIV/0!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 t="str">
        <f>Z245/(Z245+Z246)</f>
        <v>#DIV/0!</v>
      </c>
      <c r="AB264" s="39"/>
      <c r="AC264" s="54" t="s">
        <v>226</v>
      </c>
      <c r="AD264" s="55" t="str">
        <f>AD245/(AD245+AD246)</f>
        <v>#DIV/0!</v>
      </c>
      <c r="AF264" s="39"/>
      <c r="AG264" s="54" t="s">
        <v>226</v>
      </c>
      <c r="AH264" s="55" t="str">
        <f>AH245/(AH245+AH246)</f>
        <v>#DIV/0!</v>
      </c>
      <c r="AJ264" s="39"/>
    </row>
    <row r="265">
      <c r="A265" s="54" t="s">
        <v>227</v>
      </c>
      <c r="B265" s="53">
        <f>B244/(B243+B244+B245+B246)</f>
        <v>1</v>
      </c>
      <c r="D265" s="39"/>
      <c r="E265" s="54" t="s">
        <v>227</v>
      </c>
      <c r="F265" s="53">
        <f>F244/(F243+F244+F245+F246)</f>
        <v>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1</v>
      </c>
      <c r="AB265" s="39"/>
      <c r="AC265" s="54" t="s">
        <v>227</v>
      </c>
      <c r="AD265" s="53">
        <f>AD244/(AD243+AD244+AD245+AD246)</f>
        <v>1</v>
      </c>
      <c r="AF265" s="39"/>
      <c r="AG265" s="54" t="s">
        <v>227</v>
      </c>
      <c r="AH265" s="53">
        <f>AH244/(AH243+AH244+AH245+AH246)</f>
        <v>1</v>
      </c>
      <c r="AJ265" s="39"/>
    </row>
    <row r="266">
      <c r="A266" s="54" t="s">
        <v>228</v>
      </c>
      <c r="B266" s="53">
        <f>(B246+B245+B243)/(B244+B246+B245+B243)</f>
        <v>0</v>
      </c>
      <c r="D266" s="39"/>
      <c r="E266" s="54" t="s">
        <v>228</v>
      </c>
      <c r="F266" s="53">
        <f>(F246+F245+F243)/(F244+F246+F245+F243)</f>
        <v>0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</v>
      </c>
      <c r="AB266" s="39"/>
      <c r="AC266" s="54" t="s">
        <v>228</v>
      </c>
      <c r="AD266" s="53">
        <f>(AD246+AD245+AD243)/(AD244+AD246+AD245+AD243)</f>
        <v>0</v>
      </c>
      <c r="AF266" s="39"/>
      <c r="AG266" s="54" t="s">
        <v>228</v>
      </c>
      <c r="AH266" s="53">
        <f>(AH246+AH245+AH243)/(AH244+AH246+AH245+AH243)</f>
        <v>0</v>
      </c>
      <c r="AJ266" s="39"/>
    </row>
    <row r="267">
      <c r="A267" s="54" t="s">
        <v>229</v>
      </c>
      <c r="B267" s="53">
        <f>(B245+B243)/B244</f>
        <v>0</v>
      </c>
      <c r="D267" s="39"/>
      <c r="E267" s="54" t="s">
        <v>229</v>
      </c>
      <c r="F267" s="53">
        <f>(F245+F243)/F244</f>
        <v>0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</v>
      </c>
      <c r="AB267" s="39"/>
      <c r="AC267" s="54" t="s">
        <v>229</v>
      </c>
      <c r="AD267" s="53">
        <f>(AD245+AD243)/AD244</f>
        <v>0</v>
      </c>
      <c r="AF267" s="39"/>
      <c r="AG267" s="54" t="s">
        <v>229</v>
      </c>
      <c r="AH267" s="53">
        <f>(AH245+AH243)/AH244</f>
        <v>0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490.8</v>
      </c>
      <c r="D269" s="39"/>
      <c r="E269" s="43" t="s">
        <v>197</v>
      </c>
      <c r="F269" s="44">
        <f> AVERAGE(F71:F99)</f>
        <v>330.5</v>
      </c>
      <c r="H269" s="39"/>
      <c r="I269" s="43" t="s">
        <v>197</v>
      </c>
      <c r="J269" s="44">
        <f> AVERAGE(J71:J99)</f>
        <v>507</v>
      </c>
      <c r="L269" s="39"/>
      <c r="M269" s="43" t="s">
        <v>197</v>
      </c>
      <c r="N269" s="44">
        <f> AVERAGE(N71:N99)</f>
        <v>387.4</v>
      </c>
      <c r="P269" s="39"/>
      <c r="Q269" s="43" t="s">
        <v>197</v>
      </c>
      <c r="R269" s="44">
        <f> AVERAGE(R71:R99)</f>
        <v>355</v>
      </c>
      <c r="T269" s="39"/>
      <c r="U269" s="43" t="s">
        <v>197</v>
      </c>
      <c r="V269" s="44">
        <f> AVERAGE(V71:V99)</f>
        <v>359.7</v>
      </c>
      <c r="X269" s="39"/>
      <c r="Y269" s="43" t="s">
        <v>197</v>
      </c>
      <c r="Z269" s="44">
        <f> AVERAGE(Z71:Z99)</f>
        <v>431.4166667</v>
      </c>
      <c r="AB269" s="39"/>
      <c r="AC269" s="43" t="s">
        <v>197</v>
      </c>
      <c r="AD269" s="44">
        <f> AVERAGE(AD71:AD99)</f>
        <v>493.8</v>
      </c>
      <c r="AF269" s="39"/>
      <c r="AG269" s="43" t="s">
        <v>197</v>
      </c>
      <c r="AH269" s="44">
        <f> AVERAGE(AH71:AH99)</f>
        <v>356</v>
      </c>
      <c r="AJ269" s="39"/>
    </row>
    <row r="270">
      <c r="A270" s="45" t="s">
        <v>198</v>
      </c>
      <c r="B270" s="46">
        <f>STDEV(B71:B99)</f>
        <v>368.521008</v>
      </c>
      <c r="D270" s="39"/>
      <c r="E270" s="45" t="s">
        <v>198</v>
      </c>
      <c r="F270" s="46">
        <f>STDEV(F71:F99)</f>
        <v>352.835892</v>
      </c>
      <c r="H270" s="39"/>
      <c r="I270" s="45" t="s">
        <v>198</v>
      </c>
      <c r="J270" s="46">
        <f>STDEV(J71:J99)</f>
        <v>546.2236009</v>
      </c>
      <c r="L270" s="39"/>
      <c r="M270" s="45" t="s">
        <v>198</v>
      </c>
      <c r="N270" s="46">
        <f>STDEV(N71:N99)</f>
        <v>322.6605371</v>
      </c>
      <c r="P270" s="39"/>
      <c r="Q270" s="45" t="s">
        <v>198</v>
      </c>
      <c r="R270" s="46">
        <f>STDEV(R71:R99)</f>
        <v>328.4265519</v>
      </c>
      <c r="T270" s="39"/>
      <c r="U270" s="45" t="s">
        <v>198</v>
      </c>
      <c r="V270" s="46">
        <f>STDEV(V71:V99)</f>
        <v>357.493139</v>
      </c>
      <c r="X270" s="39"/>
      <c r="Y270" s="45" t="s">
        <v>198</v>
      </c>
      <c r="Z270" s="46">
        <f>STDEV(Z71:Z99)</f>
        <v>352.356343</v>
      </c>
      <c r="AB270" s="39"/>
      <c r="AC270" s="45" t="s">
        <v>198</v>
      </c>
      <c r="AD270" s="46">
        <f>STDEV(AD71:AD99)</f>
        <v>641.041479</v>
      </c>
      <c r="AF270" s="39"/>
      <c r="AG270" s="45" t="s">
        <v>198</v>
      </c>
      <c r="AH270" s="46">
        <f>STDEV(AH71:AH99)</f>
        <v>250.9714459</v>
      </c>
      <c r="AJ270" s="39"/>
    </row>
    <row r="271">
      <c r="A271" s="47" t="s">
        <v>199</v>
      </c>
      <c r="B271" s="46">
        <f>MEDIAN(B71:B99)</f>
        <v>373.5</v>
      </c>
      <c r="D271" s="39"/>
      <c r="E271" s="47" t="s">
        <v>199</v>
      </c>
      <c r="F271" s="46">
        <f>MEDIAN(F71:F99)</f>
        <v>157</v>
      </c>
      <c r="H271" s="39"/>
      <c r="I271" s="47" t="s">
        <v>199</v>
      </c>
      <c r="J271" s="46">
        <f>MEDIAN(J71:J99)</f>
        <v>273.5</v>
      </c>
      <c r="L271" s="39"/>
      <c r="M271" s="47" t="s">
        <v>199</v>
      </c>
      <c r="N271" s="46">
        <f>MEDIAN(N71:N99)</f>
        <v>260.5</v>
      </c>
      <c r="P271" s="39"/>
      <c r="Q271" s="47" t="s">
        <v>199</v>
      </c>
      <c r="R271" s="46">
        <f>MEDIAN(R71:R99)</f>
        <v>176</v>
      </c>
      <c r="T271" s="39"/>
      <c r="U271" s="47" t="s">
        <v>199</v>
      </c>
      <c r="V271" s="46">
        <f>MEDIAN(V71:V99)</f>
        <v>231.5</v>
      </c>
      <c r="X271" s="39"/>
      <c r="Y271" s="47" t="s">
        <v>199</v>
      </c>
      <c r="Z271" s="46">
        <f>MEDIAN(Z71:Z99)</f>
        <v>248.5</v>
      </c>
      <c r="AB271" s="39"/>
      <c r="AC271" s="47" t="s">
        <v>199</v>
      </c>
      <c r="AD271" s="46">
        <f>MEDIAN(AD71:AD99)</f>
        <v>263.5</v>
      </c>
      <c r="AF271" s="39"/>
      <c r="AG271" s="47" t="s">
        <v>199</v>
      </c>
      <c r="AH271" s="46">
        <f>MEDIAN(AH71:AH99)</f>
        <v>298.5</v>
      </c>
      <c r="AJ271" s="39"/>
    </row>
    <row r="272">
      <c r="A272" s="47" t="s">
        <v>200</v>
      </c>
      <c r="B272" s="46">
        <f>min(B71:B99)</f>
        <v>167</v>
      </c>
      <c r="D272" s="39"/>
      <c r="E272" s="47" t="s">
        <v>200</v>
      </c>
      <c r="F272" s="46">
        <f>min(F71:F99)</f>
        <v>90</v>
      </c>
      <c r="H272" s="39"/>
      <c r="I272" s="47" t="s">
        <v>200</v>
      </c>
      <c r="J272" s="46">
        <f>min(J71:J99)</f>
        <v>136</v>
      </c>
      <c r="L272" s="39"/>
      <c r="M272" s="47" t="s">
        <v>200</v>
      </c>
      <c r="N272" s="46">
        <f>min(N71:N99)</f>
        <v>101</v>
      </c>
      <c r="P272" s="39"/>
      <c r="Q272" s="47" t="s">
        <v>200</v>
      </c>
      <c r="R272" s="46">
        <f>min(R71:R99)</f>
        <v>110</v>
      </c>
      <c r="T272" s="39"/>
      <c r="U272" s="47" t="s">
        <v>200</v>
      </c>
      <c r="V272" s="46">
        <f>min(V71:V99)</f>
        <v>88</v>
      </c>
      <c r="X272" s="39"/>
      <c r="Y272" s="47" t="s">
        <v>200</v>
      </c>
      <c r="Z272" s="46">
        <f>min(Z71:Z99)</f>
        <v>107</v>
      </c>
      <c r="AB272" s="39"/>
      <c r="AC272" s="47" t="s">
        <v>200</v>
      </c>
      <c r="AD272" s="46">
        <f>min(AD71:AD99)</f>
        <v>147</v>
      </c>
      <c r="AF272" s="39"/>
      <c r="AG272" s="47" t="s">
        <v>200</v>
      </c>
      <c r="AH272" s="46">
        <f>min(AH71:AH99)</f>
        <v>141</v>
      </c>
      <c r="AJ272" s="39"/>
    </row>
    <row r="273">
      <c r="A273" s="47" t="s">
        <v>201</v>
      </c>
      <c r="B273" s="46">
        <f>max(B71:B99)</f>
        <v>1300</v>
      </c>
      <c r="D273" s="39"/>
      <c r="E273" s="47" t="s">
        <v>201</v>
      </c>
      <c r="F273" s="46">
        <f>max(F71:F99)</f>
        <v>1081</v>
      </c>
      <c r="H273" s="39"/>
      <c r="I273" s="47" t="s">
        <v>201</v>
      </c>
      <c r="J273" s="46">
        <f>max(J71:J99)</f>
        <v>1905</v>
      </c>
      <c r="L273" s="39"/>
      <c r="M273" s="47" t="s">
        <v>201</v>
      </c>
      <c r="N273" s="46">
        <f>max(N71:N99)</f>
        <v>1227</v>
      </c>
      <c r="P273" s="39"/>
      <c r="Q273" s="47" t="s">
        <v>201</v>
      </c>
      <c r="R273" s="46">
        <f>max(R71:R99)</f>
        <v>1028</v>
      </c>
      <c r="T273" s="39"/>
      <c r="U273" s="47" t="s">
        <v>201</v>
      </c>
      <c r="V273" s="46">
        <f>max(V71:V99)</f>
        <v>1219</v>
      </c>
      <c r="X273" s="39"/>
      <c r="Y273" s="47" t="s">
        <v>201</v>
      </c>
      <c r="Z273" s="46">
        <f>max(Z71:Z99)</f>
        <v>1096</v>
      </c>
      <c r="AB273" s="39"/>
      <c r="AC273" s="47" t="s">
        <v>201</v>
      </c>
      <c r="AD273" s="46">
        <f>max(AD71:AD99)</f>
        <v>2272</v>
      </c>
      <c r="AF273" s="39"/>
      <c r="AG273" s="47" t="s">
        <v>201</v>
      </c>
      <c r="AH273" s="46">
        <f>max(AH71:AH99)</f>
        <v>954</v>
      </c>
      <c r="AJ273" s="39"/>
    </row>
    <row r="274">
      <c r="A274" s="47" t="s">
        <v>202</v>
      </c>
      <c r="B274" s="46">
        <f>sum(B71:B99)/1000</f>
        <v>4.908</v>
      </c>
      <c r="D274" s="39"/>
      <c r="E274" s="47" t="s">
        <v>202</v>
      </c>
      <c r="F274" s="46">
        <f>sum(F71:F99)/1000</f>
        <v>3.305</v>
      </c>
      <c r="H274" s="39"/>
      <c r="I274" s="47" t="s">
        <v>202</v>
      </c>
      <c r="J274" s="46">
        <f>sum(J71:J99)/1000</f>
        <v>5.07</v>
      </c>
      <c r="L274" s="39"/>
      <c r="M274" s="47" t="s">
        <v>202</v>
      </c>
      <c r="N274" s="46">
        <f>sum(N71:N99)/1000</f>
        <v>3.874</v>
      </c>
      <c r="P274" s="39"/>
      <c r="Q274" s="47" t="s">
        <v>202</v>
      </c>
      <c r="R274" s="46">
        <f>sum(R71:R99)/1000</f>
        <v>3.55</v>
      </c>
      <c r="T274" s="39"/>
      <c r="U274" s="47" t="s">
        <v>202</v>
      </c>
      <c r="V274" s="46">
        <f>sum(V71:V99)/1000</f>
        <v>3.597</v>
      </c>
      <c r="X274" s="39"/>
      <c r="Y274" s="47" t="s">
        <v>202</v>
      </c>
      <c r="Z274" s="46">
        <f>sum(Z71:Z99)/1000</f>
        <v>5.177</v>
      </c>
      <c r="AB274" s="39"/>
      <c r="AC274" s="47" t="s">
        <v>202</v>
      </c>
      <c r="AD274" s="46">
        <f>sum(AD71:AD99)/1000</f>
        <v>4.938</v>
      </c>
      <c r="AF274" s="39"/>
      <c r="AG274" s="47" t="s">
        <v>202</v>
      </c>
      <c r="AH274" s="46">
        <f>sum(AH71:AH99)/1000</f>
        <v>3.56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COUNTA(F71:F99)+1</f>
        <v>11</v>
      </c>
      <c r="H275" s="39"/>
      <c r="I275" s="47" t="s">
        <v>203</v>
      </c>
      <c r="J275" s="46">
        <f>COUNTA(J71:J99)+1</f>
        <v>11</v>
      </c>
      <c r="L275" s="39"/>
      <c r="M275" s="47" t="s">
        <v>203</v>
      </c>
      <c r="N275" s="46">
        <f>COUNTA(N71:N99)+1</f>
        <v>11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11</v>
      </c>
      <c r="X275" s="39"/>
      <c r="Y275" s="47" t="s">
        <v>203</v>
      </c>
      <c r="Z275" s="46">
        <f>COUNTA(Z71:Z99)+1</f>
        <v>13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COUNTA(AH71:AH99)+1</f>
        <v>11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11</v>
      </c>
      <c r="H276" s="39"/>
      <c r="I276" s="47" t="s">
        <v>204</v>
      </c>
      <c r="J276" s="49">
        <f>J278+J277+J279+J280</f>
        <v>11</v>
      </c>
      <c r="L276" s="39"/>
      <c r="M276" s="47" t="s">
        <v>204</v>
      </c>
      <c r="N276" s="49">
        <f>N278+N277+N279+N280</f>
        <v>11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13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12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0</v>
      </c>
      <c r="G277" s="42"/>
      <c r="H277" s="42"/>
      <c r="I277" s="47" t="s">
        <v>205</v>
      </c>
      <c r="J277" s="50">
        <f>(J275-11)/2</f>
        <v>0</v>
      </c>
      <c r="K277" s="42"/>
      <c r="L277" s="42"/>
      <c r="M277" s="47" t="s">
        <v>205</v>
      </c>
      <c r="N277" s="50">
        <f>(N275-11)/2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1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(AH275-11)/2</f>
        <v>0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11.0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11.0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0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1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0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60">
        <v>1.0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12</v>
      </c>
      <c r="H282" s="39"/>
      <c r="I282" s="43" t="s">
        <v>210</v>
      </c>
      <c r="J282" s="53">
        <f>J276+J281</f>
        <v>12</v>
      </c>
      <c r="L282" s="39"/>
      <c r="M282" s="43" t="s">
        <v>210</v>
      </c>
      <c r="N282" s="53">
        <f>N276+N281</f>
        <v>12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14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13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11</v>
      </c>
      <c r="H283" s="39"/>
      <c r="I283" s="43" t="s">
        <v>211</v>
      </c>
      <c r="J283" s="53">
        <f>J275-J277</f>
        <v>11</v>
      </c>
      <c r="L283" s="39"/>
      <c r="M283" s="43" t="s">
        <v>211</v>
      </c>
      <c r="N283" s="53">
        <f>N275-N277</f>
        <v>11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12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11</v>
      </c>
      <c r="AJ283" s="39"/>
    </row>
    <row r="284">
      <c r="A284" s="54" t="s">
        <v>212</v>
      </c>
      <c r="B284" s="53">
        <f>((ABS(B283)-1)/B274)*1/5</f>
        <v>0.4074979625</v>
      </c>
      <c r="D284" s="39"/>
      <c r="E284" s="54" t="s">
        <v>212</v>
      </c>
      <c r="F284" s="53">
        <f>((ABS(F283)-1)/F274)*1/5</f>
        <v>0.6051437216</v>
      </c>
      <c r="H284" s="39"/>
      <c r="I284" s="54" t="s">
        <v>212</v>
      </c>
      <c r="J284" s="53">
        <f>((ABS(J283)-1)/J274)*1/5</f>
        <v>0.3944773176</v>
      </c>
      <c r="L284" s="39"/>
      <c r="M284" s="54" t="s">
        <v>212</v>
      </c>
      <c r="N284" s="53">
        <f>((ABS(N283)-1)/N274)*1/5</f>
        <v>0.5162622612</v>
      </c>
      <c r="P284" s="39"/>
      <c r="Q284" s="54" t="s">
        <v>212</v>
      </c>
      <c r="R284" s="53">
        <f>((ABS(R283)-1)/R274)*1/5</f>
        <v>0.5633802817</v>
      </c>
      <c r="T284" s="39"/>
      <c r="U284" s="54" t="s">
        <v>212</v>
      </c>
      <c r="V284" s="53">
        <f>((ABS(V283)-1)/V274)*1/5</f>
        <v>0.5560189046</v>
      </c>
      <c r="X284" s="39"/>
      <c r="Y284" s="54" t="s">
        <v>212</v>
      </c>
      <c r="Z284" s="53">
        <f>((ABS(Z283)-1)/Z274)*1/5</f>
        <v>0.4249565385</v>
      </c>
      <c r="AB284" s="39"/>
      <c r="AC284" s="54" t="s">
        <v>212</v>
      </c>
      <c r="AD284" s="53">
        <f>((ABS(AD283)-1)/AD274)*1/5</f>
        <v>0.4050222762</v>
      </c>
      <c r="AF284" s="39"/>
      <c r="AG284" s="54" t="s">
        <v>212</v>
      </c>
      <c r="AH284" s="53">
        <f>((ABS(AH283)-1)/AH274)*1/5</f>
        <v>0.5617977528</v>
      </c>
      <c r="AJ284" s="39"/>
    </row>
    <row r="285">
      <c r="A285" s="54" t="s">
        <v>213</v>
      </c>
      <c r="B285" s="53">
        <f>((ABS(B283)-1)/B274)*1/5*60</f>
        <v>24.44987775</v>
      </c>
      <c r="D285" s="39"/>
      <c r="E285" s="54" t="s">
        <v>213</v>
      </c>
      <c r="F285" s="53">
        <f>((ABS(F283)-1)/F274)*1/5*60</f>
        <v>36.3086233</v>
      </c>
      <c r="H285" s="39"/>
      <c r="I285" s="54" t="s">
        <v>213</v>
      </c>
      <c r="J285" s="53">
        <f>((ABS(J283)-1)/J274)*1/5*60</f>
        <v>23.66863905</v>
      </c>
      <c r="L285" s="39"/>
      <c r="M285" s="54" t="s">
        <v>213</v>
      </c>
      <c r="N285" s="53">
        <f>((ABS(N283)-1)/N274)*1/5*60</f>
        <v>30.97573567</v>
      </c>
      <c r="P285" s="39"/>
      <c r="Q285" s="54" t="s">
        <v>213</v>
      </c>
      <c r="R285" s="53">
        <f>((ABS(R283)-1)/R274)*1/5*60</f>
        <v>33.8028169</v>
      </c>
      <c r="T285" s="39"/>
      <c r="U285" s="54" t="s">
        <v>213</v>
      </c>
      <c r="V285" s="53">
        <f>((ABS(V283)-1)/V274)*1/5*60</f>
        <v>33.36113428</v>
      </c>
      <c r="X285" s="39"/>
      <c r="Y285" s="54" t="s">
        <v>213</v>
      </c>
      <c r="Z285" s="53">
        <f>((ABS(Z283)-1)/Z274)*1/5*60</f>
        <v>25.49739231</v>
      </c>
      <c r="AB285" s="39"/>
      <c r="AC285" s="54" t="s">
        <v>213</v>
      </c>
      <c r="AD285" s="53">
        <f>((ABS(AD283)-1)/AD274)*1/5*60</f>
        <v>24.30133657</v>
      </c>
      <c r="AF285" s="39"/>
      <c r="AG285" s="54" t="s">
        <v>213</v>
      </c>
      <c r="AH285" s="53">
        <f>((ABS(AH283)-1)/AH274)*1/5*60</f>
        <v>33.70786517</v>
      </c>
      <c r="AJ285" s="39"/>
    </row>
    <row r="286">
      <c r="A286" s="54" t="s">
        <v>214</v>
      </c>
      <c r="B286" s="53">
        <f>B284*(1-B295)</f>
        <v>0.4074979625</v>
      </c>
      <c r="D286" s="39"/>
      <c r="E286" s="54" t="s">
        <v>214</v>
      </c>
      <c r="F286" s="53">
        <f>F284*(1-F295)</f>
        <v>0.6051437216</v>
      </c>
      <c r="H286" s="39"/>
      <c r="I286" s="54" t="s">
        <v>214</v>
      </c>
      <c r="J286" s="53">
        <f>J284*(1-J295)</f>
        <v>0.3944773176</v>
      </c>
      <c r="L286" s="39"/>
      <c r="M286" s="54" t="s">
        <v>214</v>
      </c>
      <c r="N286" s="53">
        <f>N284*(1-N295)</f>
        <v>0.5162622612</v>
      </c>
      <c r="P286" s="39"/>
      <c r="Q286" s="54" t="s">
        <v>214</v>
      </c>
      <c r="R286" s="53">
        <f>R284*(1-R295)</f>
        <v>0.5633802817</v>
      </c>
      <c r="T286" s="39"/>
      <c r="U286" s="54" t="s">
        <v>214</v>
      </c>
      <c r="V286" s="53">
        <f>V284*(1-V295)</f>
        <v>0.5560189046</v>
      </c>
      <c r="X286" s="39"/>
      <c r="Y286" s="54" t="s">
        <v>214</v>
      </c>
      <c r="Z286" s="53">
        <f>Z284*(1-Z295)</f>
        <v>0.4249565385</v>
      </c>
      <c r="AB286" s="39"/>
      <c r="AC286" s="54" t="s">
        <v>214</v>
      </c>
      <c r="AD286" s="53">
        <f>AD284*(1-AD295)</f>
        <v>0.4050222762</v>
      </c>
      <c r="AF286" s="39"/>
      <c r="AG286" s="54" t="s">
        <v>214</v>
      </c>
      <c r="AH286" s="53">
        <f>AH284*(1-AH295)</f>
        <v>0.5149812734</v>
      </c>
      <c r="AJ286" s="39"/>
    </row>
    <row r="287">
      <c r="A287" s="54" t="s">
        <v>215</v>
      </c>
      <c r="B287" s="53">
        <f>B285*(1-B295)</f>
        <v>24.44987775</v>
      </c>
      <c r="D287" s="39"/>
      <c r="E287" s="54" t="s">
        <v>215</v>
      </c>
      <c r="F287" s="53">
        <f>F285*(1-F295)</f>
        <v>36.3086233</v>
      </c>
      <c r="H287" s="39"/>
      <c r="I287" s="54" t="s">
        <v>215</v>
      </c>
      <c r="J287" s="53">
        <f>J285*(1-J295)</f>
        <v>23.66863905</v>
      </c>
      <c r="L287" s="39"/>
      <c r="M287" s="54" t="s">
        <v>215</v>
      </c>
      <c r="N287" s="53">
        <f>N285*(1-N295)</f>
        <v>30.97573567</v>
      </c>
      <c r="P287" s="39"/>
      <c r="Q287" s="54" t="s">
        <v>215</v>
      </c>
      <c r="R287" s="53">
        <f>R285*(1-R295)</f>
        <v>33.8028169</v>
      </c>
      <c r="T287" s="39"/>
      <c r="U287" s="54" t="s">
        <v>215</v>
      </c>
      <c r="V287" s="53">
        <f>V285*(1-V295)</f>
        <v>33.36113428</v>
      </c>
      <c r="X287" s="39"/>
      <c r="Y287" s="54" t="s">
        <v>215</v>
      </c>
      <c r="Z287" s="53">
        <f>Z285*(1-Z295)</f>
        <v>25.49739231</v>
      </c>
      <c r="AB287" s="39"/>
      <c r="AC287" s="54" t="s">
        <v>215</v>
      </c>
      <c r="AD287" s="53">
        <f>AD285*(1-AD295)</f>
        <v>24.30133657</v>
      </c>
      <c r="AF287" s="39"/>
      <c r="AG287" s="54" t="s">
        <v>215</v>
      </c>
      <c r="AH287" s="53">
        <f>AH285*(1-AH295)</f>
        <v>30.8988764</v>
      </c>
      <c r="AJ287" s="39"/>
    </row>
    <row r="288">
      <c r="A288" s="54" t="s">
        <v>216</v>
      </c>
      <c r="B288" s="53">
        <f>(ABS(B283)-1)/B274</f>
        <v>2.037489813</v>
      </c>
      <c r="D288" s="39"/>
      <c r="E288" s="54" t="s">
        <v>216</v>
      </c>
      <c r="F288" s="53">
        <f>(ABS(F283)-1)/F274</f>
        <v>3.025718608</v>
      </c>
      <c r="H288" s="39"/>
      <c r="I288" s="54" t="s">
        <v>216</v>
      </c>
      <c r="J288" s="53">
        <f>(ABS(J283)-1)/J274</f>
        <v>1.972386588</v>
      </c>
      <c r="L288" s="39"/>
      <c r="M288" s="54" t="s">
        <v>216</v>
      </c>
      <c r="N288" s="53">
        <f>(ABS(N283)-1)/N274</f>
        <v>2.581311306</v>
      </c>
      <c r="P288" s="39"/>
      <c r="Q288" s="54" t="s">
        <v>216</v>
      </c>
      <c r="R288" s="53">
        <f>(ABS(R283)-1)/R274</f>
        <v>2.816901408</v>
      </c>
      <c r="T288" s="39"/>
      <c r="U288" s="54" t="s">
        <v>216</v>
      </c>
      <c r="V288" s="53">
        <f>(ABS(V283)-1)/V274</f>
        <v>2.780094523</v>
      </c>
      <c r="X288" s="39"/>
      <c r="Y288" s="54" t="s">
        <v>216</v>
      </c>
      <c r="Z288" s="53">
        <f>(ABS(Z283)-1)/Z274</f>
        <v>2.124782693</v>
      </c>
      <c r="AB288" s="39"/>
      <c r="AC288" s="54" t="s">
        <v>216</v>
      </c>
      <c r="AD288" s="53">
        <f>(ABS(AD283)-1)/AD274</f>
        <v>2.025111381</v>
      </c>
      <c r="AF288" s="39"/>
      <c r="AG288" s="54" t="s">
        <v>216</v>
      </c>
      <c r="AH288" s="53">
        <f>(ABS(AH283)-1)/AH274</f>
        <v>2.808988764</v>
      </c>
      <c r="AJ288" s="39"/>
    </row>
    <row r="289">
      <c r="A289" s="54" t="s">
        <v>217</v>
      </c>
      <c r="B289" s="53">
        <f>(ABS(B276)-1)/B274</f>
        <v>2.037489813</v>
      </c>
      <c r="D289" s="39"/>
      <c r="E289" s="54" t="s">
        <v>217</v>
      </c>
      <c r="F289" s="53">
        <f>(ABS(F276)-1)/F274</f>
        <v>3.025718608</v>
      </c>
      <c r="H289" s="39"/>
      <c r="I289" s="54" t="s">
        <v>217</v>
      </c>
      <c r="J289" s="53">
        <f>(ABS(J276)-1)/J274</f>
        <v>1.972386588</v>
      </c>
      <c r="L289" s="39"/>
      <c r="M289" s="54" t="s">
        <v>217</v>
      </c>
      <c r="N289" s="53">
        <f>(ABS(N276)-1)/N274</f>
        <v>2.581311306</v>
      </c>
      <c r="P289" s="39"/>
      <c r="Q289" s="54" t="s">
        <v>217</v>
      </c>
      <c r="R289" s="53">
        <f>(ABS(R276)-1)/R274</f>
        <v>2.816901408</v>
      </c>
      <c r="T289" s="39"/>
      <c r="U289" s="54" t="s">
        <v>217</v>
      </c>
      <c r="V289" s="53">
        <f>(ABS(V276)-1)/V274</f>
        <v>2.780094523</v>
      </c>
      <c r="X289" s="39"/>
      <c r="Y289" s="54" t="s">
        <v>217</v>
      </c>
      <c r="Z289" s="53">
        <f>(ABS(Z276)-1)/Z274</f>
        <v>2.317944756</v>
      </c>
      <c r="AB289" s="39"/>
      <c r="AC289" s="54" t="s">
        <v>217</v>
      </c>
      <c r="AD289" s="53">
        <f>(ABS(AD276)-1)/AD274</f>
        <v>2.025111381</v>
      </c>
      <c r="AF289" s="39"/>
      <c r="AG289" s="54" t="s">
        <v>217</v>
      </c>
      <c r="AH289" s="53">
        <f>(ABS(AH276)-1)/AH274</f>
        <v>3.08988764</v>
      </c>
      <c r="AJ289" s="39"/>
    </row>
    <row r="290">
      <c r="A290" s="6" t="s">
        <v>218</v>
      </c>
      <c r="B290" s="53">
        <f>(ABS(B282)-1)/B274</f>
        <v>2.241238794</v>
      </c>
      <c r="D290" s="39"/>
      <c r="E290" s="6" t="s">
        <v>218</v>
      </c>
      <c r="F290" s="53">
        <f>(ABS(F282)-1)/F274</f>
        <v>3.328290469</v>
      </c>
      <c r="H290" s="39"/>
      <c r="I290" s="6" t="s">
        <v>218</v>
      </c>
      <c r="J290" s="53">
        <f>(ABS(J282)-1)/J274</f>
        <v>2.169625247</v>
      </c>
      <c r="L290" s="39"/>
      <c r="M290" s="6" t="s">
        <v>218</v>
      </c>
      <c r="N290" s="53">
        <f>(ABS(N282)-1)/N274</f>
        <v>2.839442437</v>
      </c>
      <c r="P290" s="39"/>
      <c r="Q290" s="6" t="s">
        <v>218</v>
      </c>
      <c r="R290" s="53">
        <f>(ABS(R282)-1)/R274</f>
        <v>3.098591549</v>
      </c>
      <c r="T290" s="39"/>
      <c r="U290" s="6" t="s">
        <v>218</v>
      </c>
      <c r="V290" s="53">
        <f>(ABS(V282)-1)/V274</f>
        <v>3.058103976</v>
      </c>
      <c r="X290" s="39"/>
      <c r="Y290" s="6" t="s">
        <v>218</v>
      </c>
      <c r="Z290" s="53">
        <f>(ABS(Z282)-1)/Z274</f>
        <v>2.511106819</v>
      </c>
      <c r="AB290" s="39"/>
      <c r="AC290" s="6" t="s">
        <v>218</v>
      </c>
      <c r="AD290" s="53">
        <f>(ABS(AD282)-1)/AD274</f>
        <v>2.227622519</v>
      </c>
      <c r="AF290" s="39"/>
      <c r="AG290" s="6" t="s">
        <v>218</v>
      </c>
      <c r="AH290" s="53">
        <f>(ABS(AH282)-1)/AH274</f>
        <v>3.370786517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</v>
      </c>
      <c r="H291" s="39"/>
      <c r="I291" s="6" t="s">
        <v>219</v>
      </c>
      <c r="J291" s="53">
        <f>ABS(J276)/ABS(J283)</f>
        <v>1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1.083333333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1.090909091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1.090909091</v>
      </c>
      <c r="H292" s="39"/>
      <c r="I292" s="6" t="s">
        <v>220</v>
      </c>
      <c r="J292" s="53">
        <f>ABS(J282)/ABS(J283)</f>
        <v>1.090909091</v>
      </c>
      <c r="L292" s="39"/>
      <c r="M292" s="6" t="s">
        <v>220</v>
      </c>
      <c r="N292" s="53">
        <f>ABS(N282)/ABS(N283)</f>
        <v>1.090909091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1.166666667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1.181818182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0.09090909091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0.08333333333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0.08333333333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</v>
      </c>
      <c r="H296" s="39"/>
      <c r="I296" s="54" t="s">
        <v>224</v>
      </c>
      <c r="J296" s="53">
        <f>(J279+J280)/(J278+J279+J280)</f>
        <v>0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0.08333333333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0.08333333333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 t="str">
        <f>ABS(J279)/ABS(J277)</f>
        <v>#DIV/0!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>
        <f>ABS(Z279)/ABS(Z277)</f>
        <v>1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 t="str">
        <f>ABS(AH279)/ABS(AH277)</f>
        <v>#DIV/0!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 t="str">
        <f>F279/(F279+F280)</f>
        <v>#DIV/0!</v>
      </c>
      <c r="H298" s="39"/>
      <c r="I298" s="54" t="s">
        <v>226</v>
      </c>
      <c r="J298" s="55" t="str">
        <f>J279/(J279+J280)</f>
        <v>#DIV/0!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>
        <f>Z279/(Z279+Z280)</f>
        <v>1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>
        <f>AH279/(AH279+AH280)</f>
        <v>0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1</v>
      </c>
      <c r="H299" s="39"/>
      <c r="I299" s="54" t="s">
        <v>227</v>
      </c>
      <c r="J299" s="53">
        <f>J278/(J277+J278+J279+J280)</f>
        <v>1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0.8461538462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0.9166666667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</v>
      </c>
      <c r="H300" s="39"/>
      <c r="I300" s="54" t="s">
        <v>228</v>
      </c>
      <c r="J300" s="53">
        <f>(J280+J279+J277)/(J278+J280+J279+J277)</f>
        <v>0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0.1538461538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0.08333333333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0.1818181818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382</v>
      </c>
      <c r="E1" s="5" t="s">
        <v>383</v>
      </c>
      <c r="H1" s="4"/>
      <c r="I1" s="5" t="s">
        <v>384</v>
      </c>
      <c r="L1" s="4"/>
      <c r="M1" s="5" t="s">
        <v>12</v>
      </c>
      <c r="P1" s="4"/>
      <c r="Q1" s="5" t="s">
        <v>13</v>
      </c>
      <c r="T1" s="4"/>
      <c r="U1" s="5" t="s">
        <v>14</v>
      </c>
      <c r="X1" s="4"/>
      <c r="Y1" s="5" t="s">
        <v>15</v>
      </c>
      <c r="AC1" s="5" t="s">
        <v>16</v>
      </c>
      <c r="AF1" s="4"/>
      <c r="AG1" s="5" t="s">
        <v>17</v>
      </c>
      <c r="AJ1" s="4"/>
      <c r="AK1" s="6"/>
      <c r="AL1" s="6"/>
      <c r="AM1" s="6"/>
      <c r="AN1" s="6"/>
      <c r="AO1" s="6"/>
      <c r="AP1" s="6"/>
      <c r="AQ1" s="6"/>
      <c r="AR1" s="6"/>
    </row>
    <row r="2">
      <c r="A2" s="7" t="s">
        <v>18</v>
      </c>
      <c r="B2" s="7" t="s">
        <v>19</v>
      </c>
      <c r="C2" s="7" t="s">
        <v>20</v>
      </c>
      <c r="D2" s="8" t="s">
        <v>21</v>
      </c>
      <c r="E2" s="7" t="s">
        <v>18</v>
      </c>
      <c r="F2" s="7" t="s">
        <v>19</v>
      </c>
      <c r="G2" s="9" t="s">
        <v>20</v>
      </c>
      <c r="H2" s="8" t="s">
        <v>21</v>
      </c>
      <c r="I2" s="7" t="s">
        <v>18</v>
      </c>
      <c r="J2" s="7" t="s">
        <v>19</v>
      </c>
      <c r="K2" s="9" t="s">
        <v>20</v>
      </c>
      <c r="L2" s="8" t="s">
        <v>21</v>
      </c>
      <c r="M2" s="7" t="s">
        <v>18</v>
      </c>
      <c r="N2" s="7" t="s">
        <v>19</v>
      </c>
      <c r="O2" s="9" t="s">
        <v>20</v>
      </c>
      <c r="P2" s="8" t="s">
        <v>21</v>
      </c>
      <c r="Q2" s="7" t="s">
        <v>18</v>
      </c>
      <c r="R2" s="7" t="s">
        <v>19</v>
      </c>
      <c r="S2" s="9" t="s">
        <v>20</v>
      </c>
      <c r="T2" s="8" t="s">
        <v>21</v>
      </c>
      <c r="U2" s="7" t="s">
        <v>18</v>
      </c>
      <c r="V2" s="7" t="s">
        <v>19</v>
      </c>
      <c r="W2" s="9" t="s">
        <v>20</v>
      </c>
      <c r="X2" s="8" t="s">
        <v>21</v>
      </c>
      <c r="Y2" s="7" t="s">
        <v>18</v>
      </c>
      <c r="Z2" s="7" t="s">
        <v>19</v>
      </c>
      <c r="AA2" s="9" t="s">
        <v>20</v>
      </c>
      <c r="AB2" s="8" t="s">
        <v>21</v>
      </c>
      <c r="AC2" s="7" t="s">
        <v>18</v>
      </c>
      <c r="AD2" s="7" t="s">
        <v>19</v>
      </c>
      <c r="AE2" s="9" t="s">
        <v>20</v>
      </c>
      <c r="AF2" s="8" t="s">
        <v>21</v>
      </c>
      <c r="AG2" s="7" t="s">
        <v>18</v>
      </c>
      <c r="AH2" s="7" t="s">
        <v>19</v>
      </c>
      <c r="AI2" s="9" t="s">
        <v>20</v>
      </c>
      <c r="AJ2" s="8" t="s">
        <v>21</v>
      </c>
      <c r="AK2" s="6"/>
      <c r="AL2" s="6"/>
      <c r="AM2" s="6"/>
      <c r="AN2" s="6"/>
      <c r="AO2" s="6"/>
      <c r="AP2" s="6"/>
      <c r="AQ2" s="6"/>
      <c r="AR2" s="6"/>
    </row>
    <row r="3">
      <c r="A3" s="40" t="s">
        <v>24</v>
      </c>
      <c r="B3" s="1">
        <v>1322.0</v>
      </c>
      <c r="C3" s="1" t="s">
        <v>992</v>
      </c>
      <c r="D3" s="1">
        <v>1.630061070693E12</v>
      </c>
      <c r="E3" s="77" t="s">
        <v>24</v>
      </c>
      <c r="F3" s="78">
        <v>1168.0</v>
      </c>
      <c r="G3" s="78" t="s">
        <v>993</v>
      </c>
      <c r="H3" s="79">
        <v>1.630061431544E12</v>
      </c>
      <c r="I3" s="77" t="s">
        <v>24</v>
      </c>
      <c r="J3" s="78">
        <v>1156.0</v>
      </c>
      <c r="K3" s="78" t="s">
        <v>994</v>
      </c>
      <c r="L3" s="79">
        <v>1.630061889196E12</v>
      </c>
      <c r="M3" s="77" t="s">
        <v>24</v>
      </c>
      <c r="N3" s="78">
        <v>1173.0</v>
      </c>
      <c r="O3" s="78" t="s">
        <v>995</v>
      </c>
      <c r="P3" s="79">
        <v>1.630065986787E12</v>
      </c>
      <c r="Q3" s="77" t="s">
        <v>24</v>
      </c>
      <c r="R3" s="78">
        <v>1222.0</v>
      </c>
      <c r="S3" s="78" t="s">
        <v>996</v>
      </c>
      <c r="T3" s="79">
        <v>1.630066815001E12</v>
      </c>
      <c r="U3" s="77" t="s">
        <v>24</v>
      </c>
      <c r="V3" s="78">
        <v>1231.0</v>
      </c>
      <c r="W3" s="78" t="s">
        <v>997</v>
      </c>
      <c r="X3" s="79">
        <v>1.630067429843E12</v>
      </c>
      <c r="Y3" s="77" t="s">
        <v>24</v>
      </c>
      <c r="Z3" s="78">
        <v>1316.0</v>
      </c>
      <c r="AA3" s="78" t="s">
        <v>998</v>
      </c>
      <c r="AB3" s="79">
        <v>1.630073855849E12</v>
      </c>
      <c r="AC3" s="40" t="s">
        <v>24</v>
      </c>
      <c r="AD3" s="1">
        <v>1330.0</v>
      </c>
      <c r="AE3" s="1" t="s">
        <v>999</v>
      </c>
      <c r="AF3" s="76">
        <v>1.630074323436E12</v>
      </c>
      <c r="AG3" s="40" t="s">
        <v>24</v>
      </c>
      <c r="AH3" s="1">
        <v>1262.0</v>
      </c>
      <c r="AI3" s="1" t="s">
        <v>1000</v>
      </c>
      <c r="AJ3" s="76">
        <v>1.630074900667E12</v>
      </c>
    </row>
    <row r="4">
      <c r="A4" s="40" t="s">
        <v>22</v>
      </c>
      <c r="B4" s="1">
        <v>48.0</v>
      </c>
      <c r="C4" s="1" t="s">
        <v>992</v>
      </c>
      <c r="D4" s="1">
        <v>1.630061070815E12</v>
      </c>
      <c r="E4" s="81" t="s">
        <v>22</v>
      </c>
      <c r="F4" s="1">
        <v>59.0</v>
      </c>
      <c r="G4" s="1" t="s">
        <v>993</v>
      </c>
      <c r="H4" s="82">
        <v>1.630061431652E12</v>
      </c>
      <c r="I4" s="81" t="s">
        <v>22</v>
      </c>
      <c r="J4" s="1">
        <v>45.0</v>
      </c>
      <c r="K4" s="1" t="s">
        <v>994</v>
      </c>
      <c r="L4" s="82">
        <v>1.630061889281E12</v>
      </c>
      <c r="M4" s="81" t="s">
        <v>22</v>
      </c>
      <c r="N4" s="1">
        <v>49.0</v>
      </c>
      <c r="O4" s="1" t="s">
        <v>995</v>
      </c>
      <c r="P4" s="82">
        <v>1.630065986848E12</v>
      </c>
      <c r="Q4" s="81" t="s">
        <v>22</v>
      </c>
      <c r="R4" s="1">
        <v>72.0</v>
      </c>
      <c r="S4" s="1" t="s">
        <v>996</v>
      </c>
      <c r="T4" s="82">
        <v>1.630066815116E12</v>
      </c>
      <c r="U4" s="81" t="s">
        <v>22</v>
      </c>
      <c r="V4" s="1">
        <v>44.0</v>
      </c>
      <c r="W4" s="1" t="s">
        <v>997</v>
      </c>
      <c r="X4" s="82">
        <v>1.630067429938E12</v>
      </c>
      <c r="Y4" s="81" t="s">
        <v>22</v>
      </c>
      <c r="Z4" s="1">
        <v>49.0</v>
      </c>
      <c r="AA4" s="1" t="s">
        <v>998</v>
      </c>
      <c r="AB4" s="82">
        <v>1.630073855975E12</v>
      </c>
      <c r="AC4" s="40" t="s">
        <v>22</v>
      </c>
      <c r="AD4" s="1">
        <v>43.0</v>
      </c>
      <c r="AE4" s="1" t="s">
        <v>999</v>
      </c>
      <c r="AF4" s="76">
        <v>1.630074323493E12</v>
      </c>
      <c r="AG4" s="40" t="s">
        <v>22</v>
      </c>
      <c r="AH4" s="1">
        <v>49.0</v>
      </c>
      <c r="AI4" s="1" t="s">
        <v>1000</v>
      </c>
      <c r="AJ4" s="76">
        <v>1.630074900763E12</v>
      </c>
    </row>
    <row r="5">
      <c r="A5" s="40" t="s">
        <v>22</v>
      </c>
      <c r="B5" s="1">
        <v>129.0</v>
      </c>
      <c r="C5" s="1" t="s">
        <v>992</v>
      </c>
      <c r="D5" s="1">
        <v>1.630061070941E12</v>
      </c>
      <c r="E5" s="81" t="s">
        <v>22</v>
      </c>
      <c r="F5" s="1">
        <v>146.0</v>
      </c>
      <c r="G5" s="1" t="s">
        <v>993</v>
      </c>
      <c r="H5" s="82">
        <v>1.630061431804E12</v>
      </c>
      <c r="I5" s="81" t="s">
        <v>24</v>
      </c>
      <c r="J5" s="1">
        <v>139.0</v>
      </c>
      <c r="K5" s="1" t="s">
        <v>994</v>
      </c>
      <c r="L5" s="82">
        <v>1.630061889366E12</v>
      </c>
      <c r="M5" s="81" t="s">
        <v>24</v>
      </c>
      <c r="N5" s="1">
        <v>130.0</v>
      </c>
      <c r="O5" s="1" t="s">
        <v>995</v>
      </c>
      <c r="P5" s="82">
        <v>1.630065986952E12</v>
      </c>
      <c r="Q5" s="81" t="s">
        <v>22</v>
      </c>
      <c r="R5" s="1">
        <v>100.0</v>
      </c>
      <c r="S5" s="1" t="s">
        <v>996</v>
      </c>
      <c r="T5" s="82">
        <v>1.630066815245E12</v>
      </c>
      <c r="U5" s="81" t="s">
        <v>24</v>
      </c>
      <c r="V5" s="1">
        <v>114.0</v>
      </c>
      <c r="W5" s="1" t="s">
        <v>1001</v>
      </c>
      <c r="X5" s="82">
        <v>1.630067430003E12</v>
      </c>
      <c r="Y5" s="81" t="s">
        <v>22</v>
      </c>
      <c r="Z5" s="1">
        <v>133.0</v>
      </c>
      <c r="AA5" s="1" t="s">
        <v>1002</v>
      </c>
      <c r="AB5" s="82">
        <v>1.630073856074E12</v>
      </c>
      <c r="AC5" s="40" t="s">
        <v>24</v>
      </c>
      <c r="AD5" s="1">
        <v>185.0</v>
      </c>
      <c r="AE5" s="1" t="s">
        <v>999</v>
      </c>
      <c r="AF5" s="76">
        <v>1.630074323674E12</v>
      </c>
      <c r="AG5" s="40" t="s">
        <v>24</v>
      </c>
      <c r="AH5" s="1">
        <v>159.0</v>
      </c>
      <c r="AI5" s="1" t="s">
        <v>1000</v>
      </c>
      <c r="AJ5" s="76">
        <v>1.630074900881E12</v>
      </c>
    </row>
    <row r="6">
      <c r="A6" s="40" t="s">
        <v>22</v>
      </c>
      <c r="B6" s="1">
        <v>43.0</v>
      </c>
      <c r="C6" s="1" t="s">
        <v>992</v>
      </c>
      <c r="D6" s="1">
        <v>1.630061070978E12</v>
      </c>
      <c r="E6" s="81" t="s">
        <v>22</v>
      </c>
      <c r="F6" s="1">
        <v>49.0</v>
      </c>
      <c r="G6" s="1" t="s">
        <v>993</v>
      </c>
      <c r="H6" s="82">
        <v>1.630061431812E12</v>
      </c>
      <c r="I6" s="81" t="s">
        <v>22</v>
      </c>
      <c r="J6" s="1">
        <v>90.0</v>
      </c>
      <c r="K6" s="1" t="s">
        <v>994</v>
      </c>
      <c r="L6" s="82">
        <v>1.630061889462E12</v>
      </c>
      <c r="M6" s="81" t="s">
        <v>22</v>
      </c>
      <c r="N6" s="1">
        <v>46.0</v>
      </c>
      <c r="O6" s="1" t="s">
        <v>1003</v>
      </c>
      <c r="P6" s="82">
        <v>1.630065987009E12</v>
      </c>
      <c r="Q6" s="81" t="s">
        <v>22</v>
      </c>
      <c r="R6" s="1">
        <v>90.0</v>
      </c>
      <c r="S6" s="1" t="s">
        <v>996</v>
      </c>
      <c r="T6" s="82">
        <v>1.630066815277E12</v>
      </c>
      <c r="U6" s="81" t="s">
        <v>22</v>
      </c>
      <c r="V6" s="1">
        <v>37.0</v>
      </c>
      <c r="W6" s="1" t="s">
        <v>1001</v>
      </c>
      <c r="X6" s="82">
        <v>1.630067430093E12</v>
      </c>
      <c r="Y6" s="81" t="s">
        <v>22</v>
      </c>
      <c r="Z6" s="1">
        <v>50.0</v>
      </c>
      <c r="AA6" s="1" t="s">
        <v>1002</v>
      </c>
      <c r="AB6" s="82">
        <v>1.630073856109E12</v>
      </c>
      <c r="AC6" s="40" t="s">
        <v>22</v>
      </c>
      <c r="AD6" s="1">
        <v>109.0</v>
      </c>
      <c r="AE6" s="1" t="s">
        <v>999</v>
      </c>
      <c r="AF6" s="76">
        <v>1.630074323826E12</v>
      </c>
      <c r="AG6" s="40" t="s">
        <v>22</v>
      </c>
      <c r="AH6" s="1">
        <v>70.0</v>
      </c>
      <c r="AI6" s="1" t="s">
        <v>1000</v>
      </c>
      <c r="AJ6" s="76">
        <v>1.630074900967E12</v>
      </c>
    </row>
    <row r="7">
      <c r="A7" s="40" t="s">
        <v>22</v>
      </c>
      <c r="B7" s="1">
        <v>129.0</v>
      </c>
      <c r="C7" s="1" t="s">
        <v>1004</v>
      </c>
      <c r="D7" s="1">
        <v>1.630061071028E12</v>
      </c>
      <c r="E7" s="81" t="s">
        <v>22</v>
      </c>
      <c r="F7" s="1">
        <v>122.0</v>
      </c>
      <c r="G7" s="1" t="s">
        <v>993</v>
      </c>
      <c r="H7" s="82">
        <v>1.630061431901E12</v>
      </c>
      <c r="I7" s="81" t="s">
        <v>71</v>
      </c>
      <c r="J7" s="1">
        <v>180.0</v>
      </c>
      <c r="K7" s="1" t="s">
        <v>994</v>
      </c>
      <c r="L7" s="82">
        <v>1.630061889628E12</v>
      </c>
      <c r="M7" s="81" t="s">
        <v>22</v>
      </c>
      <c r="N7" s="1">
        <v>130.0</v>
      </c>
      <c r="O7" s="1" t="s">
        <v>1003</v>
      </c>
      <c r="P7" s="82">
        <v>1.630065987125E12</v>
      </c>
      <c r="Q7" s="81" t="s">
        <v>22</v>
      </c>
      <c r="R7" s="1">
        <v>108.0</v>
      </c>
      <c r="S7" s="1" t="s">
        <v>996</v>
      </c>
      <c r="T7" s="82">
        <v>1.630066815355E12</v>
      </c>
      <c r="U7" s="81" t="s">
        <v>22</v>
      </c>
      <c r="V7" s="1">
        <v>165.0</v>
      </c>
      <c r="W7" s="1" t="s">
        <v>1001</v>
      </c>
      <c r="X7" s="82">
        <v>1.630067430181E12</v>
      </c>
      <c r="Y7" s="81" t="s">
        <v>22</v>
      </c>
      <c r="Z7" s="1">
        <v>130.0</v>
      </c>
      <c r="AA7" s="1" t="s">
        <v>1002</v>
      </c>
      <c r="AB7" s="82">
        <v>1.630073856202E12</v>
      </c>
      <c r="AC7" s="40" t="s">
        <v>22</v>
      </c>
      <c r="AD7" s="1">
        <v>82.0</v>
      </c>
      <c r="AE7" s="1" t="s">
        <v>999</v>
      </c>
      <c r="AF7" s="76">
        <v>1.63007432392E12</v>
      </c>
      <c r="AG7" s="40" t="s">
        <v>22</v>
      </c>
      <c r="AH7" s="1">
        <v>176.0</v>
      </c>
      <c r="AI7" s="1" t="s">
        <v>1005</v>
      </c>
      <c r="AJ7" s="76">
        <v>1.630074901133E12</v>
      </c>
    </row>
    <row r="8">
      <c r="A8" s="40" t="s">
        <v>22</v>
      </c>
      <c r="B8" s="1">
        <v>206.0</v>
      </c>
      <c r="C8" s="1" t="s">
        <v>1004</v>
      </c>
      <c r="D8" s="1">
        <v>1.630061071266E12</v>
      </c>
      <c r="E8" s="81" t="s">
        <v>22</v>
      </c>
      <c r="F8" s="1">
        <v>186.0</v>
      </c>
      <c r="G8" s="1" t="s">
        <v>1006</v>
      </c>
      <c r="H8" s="82">
        <v>1.630061432072E12</v>
      </c>
      <c r="I8" s="81" t="s">
        <v>24</v>
      </c>
      <c r="J8" s="1">
        <v>303.0</v>
      </c>
      <c r="K8" s="1" t="s">
        <v>994</v>
      </c>
      <c r="L8" s="82">
        <v>1.630061889935E12</v>
      </c>
      <c r="M8" s="81" t="s">
        <v>22</v>
      </c>
      <c r="N8" s="1">
        <v>320.0</v>
      </c>
      <c r="O8" s="1" t="s">
        <v>1003</v>
      </c>
      <c r="P8" s="82">
        <v>1.630065987455E12</v>
      </c>
      <c r="Q8" s="81" t="s">
        <v>22</v>
      </c>
      <c r="R8" s="1">
        <v>182.0</v>
      </c>
      <c r="S8" s="1" t="s">
        <v>996</v>
      </c>
      <c r="T8" s="82">
        <v>1.630066815524E12</v>
      </c>
      <c r="U8" s="81" t="s">
        <v>22</v>
      </c>
      <c r="V8" s="1">
        <v>189.0</v>
      </c>
      <c r="W8" s="1" t="s">
        <v>1001</v>
      </c>
      <c r="X8" s="82">
        <v>1.630067430378E12</v>
      </c>
      <c r="Y8" s="81" t="s">
        <v>22</v>
      </c>
      <c r="Z8" s="1">
        <v>329.0</v>
      </c>
      <c r="AA8" s="1" t="s">
        <v>1002</v>
      </c>
      <c r="AB8" s="82">
        <v>1.630073856532E12</v>
      </c>
      <c r="AC8" s="40" t="s">
        <v>22</v>
      </c>
      <c r="AD8" s="1">
        <v>198.0</v>
      </c>
      <c r="AE8" s="1" t="s">
        <v>1007</v>
      </c>
      <c r="AF8" s="76">
        <v>1.630074324064E12</v>
      </c>
      <c r="AG8" s="40" t="s">
        <v>22</v>
      </c>
      <c r="AH8" s="1">
        <v>209.0</v>
      </c>
      <c r="AI8" s="1" t="s">
        <v>1005</v>
      </c>
      <c r="AJ8" s="76">
        <v>1.630074901338E12</v>
      </c>
    </row>
    <row r="9">
      <c r="A9" s="40" t="s">
        <v>71</v>
      </c>
      <c r="B9" s="1">
        <v>333.0</v>
      </c>
      <c r="C9" s="1" t="s">
        <v>1004</v>
      </c>
      <c r="D9" s="1">
        <v>1.630061071575E12</v>
      </c>
      <c r="E9" s="81" t="s">
        <v>22</v>
      </c>
      <c r="F9" s="1">
        <v>270.0</v>
      </c>
      <c r="G9" s="1" t="s">
        <v>1006</v>
      </c>
      <c r="H9" s="82">
        <v>1.630061432341E12</v>
      </c>
      <c r="I9" s="81" t="s">
        <v>24</v>
      </c>
      <c r="J9" s="1">
        <v>264.0</v>
      </c>
      <c r="K9" s="1" t="s">
        <v>1008</v>
      </c>
      <c r="L9" s="82">
        <v>1.630061890199E12</v>
      </c>
      <c r="M9" s="81" t="s">
        <v>22</v>
      </c>
      <c r="N9" s="1">
        <v>191.0</v>
      </c>
      <c r="O9" s="1" t="s">
        <v>1003</v>
      </c>
      <c r="P9" s="82">
        <v>1.630065987699E12</v>
      </c>
      <c r="Q9" s="81" t="s">
        <v>22</v>
      </c>
      <c r="R9" s="1">
        <v>214.0</v>
      </c>
      <c r="S9" s="1" t="s">
        <v>996</v>
      </c>
      <c r="T9" s="82">
        <v>1.630066815742E12</v>
      </c>
      <c r="U9" s="81" t="s">
        <v>142</v>
      </c>
      <c r="V9" s="1">
        <v>120.0</v>
      </c>
      <c r="W9" s="1" t="s">
        <v>1001</v>
      </c>
      <c r="X9" s="82">
        <v>1.630067430495E12</v>
      </c>
      <c r="Y9" s="81" t="s">
        <v>22</v>
      </c>
      <c r="Z9" s="1">
        <v>193.0</v>
      </c>
      <c r="AA9" s="1" t="s">
        <v>1002</v>
      </c>
      <c r="AB9" s="82">
        <v>1.630073856734E12</v>
      </c>
      <c r="AC9" s="40" t="s">
        <v>22</v>
      </c>
      <c r="AD9" s="1">
        <v>177.0</v>
      </c>
      <c r="AE9" s="1" t="s">
        <v>1007</v>
      </c>
      <c r="AF9" s="76">
        <v>1.630074324239E12</v>
      </c>
      <c r="AG9" s="40" t="s">
        <v>22</v>
      </c>
      <c r="AH9" s="1">
        <v>217.0</v>
      </c>
      <c r="AI9" s="1" t="s">
        <v>1005</v>
      </c>
      <c r="AJ9" s="76">
        <v>1.63007490161E12</v>
      </c>
    </row>
    <row r="10">
      <c r="A10" s="40" t="s">
        <v>24</v>
      </c>
      <c r="B10" s="1">
        <v>1035.0</v>
      </c>
      <c r="C10" s="1" t="s">
        <v>1009</v>
      </c>
      <c r="D10" s="1">
        <v>1.630061072598E12</v>
      </c>
      <c r="E10" s="81" t="s">
        <v>22</v>
      </c>
      <c r="F10" s="1">
        <v>174.0</v>
      </c>
      <c r="G10" s="1" t="s">
        <v>1006</v>
      </c>
      <c r="H10" s="82">
        <v>1.630061432524E12</v>
      </c>
      <c r="I10" s="81" t="s">
        <v>22</v>
      </c>
      <c r="J10" s="1">
        <v>41.0</v>
      </c>
      <c r="K10" s="1" t="s">
        <v>1008</v>
      </c>
      <c r="L10" s="82">
        <v>1.630061890261E12</v>
      </c>
      <c r="M10" s="81" t="s">
        <v>22</v>
      </c>
      <c r="N10" s="1">
        <v>181.0</v>
      </c>
      <c r="O10" s="1" t="s">
        <v>1003</v>
      </c>
      <c r="P10" s="82">
        <v>1.630065987828E12</v>
      </c>
      <c r="Q10" s="81" t="s">
        <v>22</v>
      </c>
      <c r="R10" s="1">
        <v>198.0</v>
      </c>
      <c r="S10" s="1" t="s">
        <v>996</v>
      </c>
      <c r="T10" s="82">
        <v>1.630066815942E12</v>
      </c>
      <c r="U10" s="81" t="s">
        <v>48</v>
      </c>
      <c r="V10" s="1">
        <v>429.0</v>
      </c>
      <c r="W10" s="1" t="s">
        <v>1001</v>
      </c>
      <c r="X10" s="82">
        <v>1.630067430917E12</v>
      </c>
      <c r="Y10" s="81" t="s">
        <v>22</v>
      </c>
      <c r="Z10" s="1">
        <v>168.0</v>
      </c>
      <c r="AA10" s="1" t="s">
        <v>1002</v>
      </c>
      <c r="AB10" s="82">
        <v>1.630073856899E12</v>
      </c>
      <c r="AC10" s="40" t="s">
        <v>22</v>
      </c>
      <c r="AD10" s="1">
        <v>266.0</v>
      </c>
      <c r="AE10" s="1" t="s">
        <v>1007</v>
      </c>
      <c r="AF10" s="76">
        <v>1.630074324499E12</v>
      </c>
      <c r="AG10" s="40" t="s">
        <v>22</v>
      </c>
      <c r="AH10" s="1">
        <v>208.0</v>
      </c>
      <c r="AI10" s="1" t="s">
        <v>1005</v>
      </c>
      <c r="AJ10" s="76">
        <v>1.630074901757E12</v>
      </c>
    </row>
    <row r="11">
      <c r="A11" s="40" t="s">
        <v>22</v>
      </c>
      <c r="B11" s="1">
        <v>40.0</v>
      </c>
      <c r="C11" s="1" t="s">
        <v>1009</v>
      </c>
      <c r="D11" s="1">
        <v>1.630061072644E12</v>
      </c>
      <c r="E11" s="81" t="s">
        <v>22</v>
      </c>
      <c r="F11" s="1">
        <v>195.0</v>
      </c>
      <c r="G11" s="1" t="s">
        <v>1006</v>
      </c>
      <c r="H11" s="82">
        <v>1.630061432716E12</v>
      </c>
      <c r="I11" s="81" t="s">
        <v>22</v>
      </c>
      <c r="J11" s="1">
        <v>186.0</v>
      </c>
      <c r="K11" s="1" t="s">
        <v>1008</v>
      </c>
      <c r="L11" s="82">
        <v>1.630061890488E12</v>
      </c>
      <c r="M11" s="81" t="s">
        <v>22</v>
      </c>
      <c r="N11" s="1">
        <v>224.0</v>
      </c>
      <c r="O11" s="1" t="s">
        <v>1010</v>
      </c>
      <c r="P11" s="82">
        <v>1.630065988047E12</v>
      </c>
      <c r="Q11" s="81" t="s">
        <v>22</v>
      </c>
      <c r="R11" s="1">
        <v>200.0</v>
      </c>
      <c r="S11" s="1" t="s">
        <v>1011</v>
      </c>
      <c r="T11" s="82">
        <v>1.630066816144E12</v>
      </c>
      <c r="U11" s="81" t="s">
        <v>407</v>
      </c>
      <c r="V11" s="1">
        <v>220.0</v>
      </c>
      <c r="W11" s="1" t="s">
        <v>1012</v>
      </c>
      <c r="X11" s="82">
        <v>1.630067431145E12</v>
      </c>
      <c r="Y11" s="81" t="s">
        <v>22</v>
      </c>
      <c r="Z11" s="1">
        <v>212.0</v>
      </c>
      <c r="AA11" s="1" t="s">
        <v>1013</v>
      </c>
      <c r="AB11" s="82">
        <v>1.630073857117E12</v>
      </c>
      <c r="AC11" s="40" t="s">
        <v>22</v>
      </c>
      <c r="AD11" s="1">
        <v>255.0</v>
      </c>
      <c r="AE11" s="1" t="s">
        <v>1007</v>
      </c>
      <c r="AF11" s="76">
        <v>1.630074324748E12</v>
      </c>
      <c r="AG11" s="40" t="s">
        <v>22</v>
      </c>
      <c r="AH11" s="1">
        <v>229.0</v>
      </c>
      <c r="AI11" s="1" t="s">
        <v>1005</v>
      </c>
      <c r="AJ11" s="76">
        <v>1.630074901986E12</v>
      </c>
    </row>
    <row r="12">
      <c r="A12" s="40" t="s">
        <v>22</v>
      </c>
      <c r="B12" s="1">
        <v>158.0</v>
      </c>
      <c r="C12" s="1" t="s">
        <v>1009</v>
      </c>
      <c r="D12" s="1">
        <v>1.630061072836E12</v>
      </c>
      <c r="E12" s="81" t="s">
        <v>22</v>
      </c>
      <c r="F12" s="1">
        <v>302.0</v>
      </c>
      <c r="G12" s="1" t="s">
        <v>1014</v>
      </c>
      <c r="H12" s="82">
        <v>1.630061433016E12</v>
      </c>
      <c r="I12" s="81" t="s">
        <v>22</v>
      </c>
      <c r="J12" s="1">
        <v>638.0</v>
      </c>
      <c r="K12" s="1" t="s">
        <v>1015</v>
      </c>
      <c r="L12" s="82">
        <v>1.63006189108E12</v>
      </c>
      <c r="M12" s="81" t="s">
        <v>22</v>
      </c>
      <c r="N12" s="1">
        <v>317.0</v>
      </c>
      <c r="O12" s="1" t="s">
        <v>1010</v>
      </c>
      <c r="P12" s="82">
        <v>1.630065988379E12</v>
      </c>
      <c r="Q12" s="81" t="s">
        <v>22</v>
      </c>
      <c r="R12" s="1">
        <v>372.0</v>
      </c>
      <c r="S12" s="1" t="s">
        <v>1011</v>
      </c>
      <c r="T12" s="82">
        <v>1.63006681651E12</v>
      </c>
      <c r="U12" s="81" t="s">
        <v>48</v>
      </c>
      <c r="V12" s="1">
        <v>127.0</v>
      </c>
      <c r="W12" s="1" t="s">
        <v>1012</v>
      </c>
      <c r="X12" s="82">
        <v>1.630067431264E12</v>
      </c>
      <c r="Y12" s="81" t="s">
        <v>22</v>
      </c>
      <c r="Z12" s="1">
        <v>396.0</v>
      </c>
      <c r="AA12" s="1" t="s">
        <v>1013</v>
      </c>
      <c r="AB12" s="82">
        <v>1.630073857499E12</v>
      </c>
      <c r="AC12" s="40" t="s">
        <v>22</v>
      </c>
      <c r="AD12" s="1">
        <v>403.0</v>
      </c>
      <c r="AE12" s="1" t="s">
        <v>1016</v>
      </c>
      <c r="AF12" s="76">
        <v>1.630074325155E12</v>
      </c>
      <c r="AG12" s="40" t="s">
        <v>22</v>
      </c>
      <c r="AH12" s="1">
        <v>354.0</v>
      </c>
      <c r="AI12" s="1" t="s">
        <v>1017</v>
      </c>
      <c r="AJ12" s="76">
        <v>1.630074902351E12</v>
      </c>
    </row>
    <row r="13">
      <c r="A13" s="40" t="s">
        <v>22</v>
      </c>
      <c r="B13" s="1">
        <v>226.0</v>
      </c>
      <c r="C13" s="1" t="s">
        <v>1018</v>
      </c>
      <c r="D13" s="1">
        <v>1.63006107302E12</v>
      </c>
      <c r="E13" s="81" t="s">
        <v>22</v>
      </c>
      <c r="F13" s="1">
        <v>166.0</v>
      </c>
      <c r="G13" s="1" t="s">
        <v>1014</v>
      </c>
      <c r="H13" s="82">
        <v>1.630061433184E12</v>
      </c>
      <c r="I13" s="81" t="s">
        <v>22</v>
      </c>
      <c r="J13" s="1">
        <v>152.0</v>
      </c>
      <c r="K13" s="1" t="s">
        <v>1015</v>
      </c>
      <c r="L13" s="82">
        <v>1.63006189122E12</v>
      </c>
      <c r="M13" s="81" t="s">
        <v>400</v>
      </c>
      <c r="N13" s="1">
        <v>108.0</v>
      </c>
      <c r="O13" s="1" t="s">
        <v>1010</v>
      </c>
      <c r="P13" s="82">
        <v>1.630065988484E12</v>
      </c>
      <c r="Q13" s="81" t="s">
        <v>22</v>
      </c>
      <c r="R13" s="1">
        <v>107.0</v>
      </c>
      <c r="S13" s="1" t="s">
        <v>1011</v>
      </c>
      <c r="T13" s="82">
        <v>1.630066816607E12</v>
      </c>
      <c r="U13" s="81" t="s">
        <v>142</v>
      </c>
      <c r="V13" s="1">
        <v>160.0</v>
      </c>
      <c r="W13" s="1" t="s">
        <v>1012</v>
      </c>
      <c r="X13" s="82">
        <v>1.630067431427E12</v>
      </c>
      <c r="Y13" s="81" t="s">
        <v>22</v>
      </c>
      <c r="Z13" s="1">
        <v>163.0</v>
      </c>
      <c r="AA13" s="1" t="s">
        <v>1013</v>
      </c>
      <c r="AB13" s="82">
        <v>1.630073857691E12</v>
      </c>
      <c r="AC13" s="40" t="s">
        <v>22</v>
      </c>
      <c r="AD13" s="1">
        <v>119.0</v>
      </c>
      <c r="AE13" s="1" t="s">
        <v>1016</v>
      </c>
      <c r="AF13" s="76">
        <v>1.630074325268E12</v>
      </c>
      <c r="AG13" s="40" t="s">
        <v>22</v>
      </c>
      <c r="AH13" s="1">
        <v>105.0</v>
      </c>
      <c r="AI13" s="1" t="s">
        <v>1017</v>
      </c>
      <c r="AJ13" s="76">
        <v>1.630074902444E12</v>
      </c>
    </row>
    <row r="14">
      <c r="A14" s="40" t="s">
        <v>22</v>
      </c>
      <c r="B14" s="1">
        <v>289.0</v>
      </c>
      <c r="C14" s="1" t="s">
        <v>1018</v>
      </c>
      <c r="D14" s="1">
        <v>1.630061073305E12</v>
      </c>
      <c r="E14" s="81" t="s">
        <v>24</v>
      </c>
      <c r="F14" s="1">
        <v>64.0</v>
      </c>
      <c r="G14" s="1" t="s">
        <v>1014</v>
      </c>
      <c r="H14" s="82">
        <v>1.630061433247E12</v>
      </c>
      <c r="I14" s="81" t="s">
        <v>22</v>
      </c>
      <c r="J14" s="1">
        <v>226.0</v>
      </c>
      <c r="K14" s="1" t="s">
        <v>1015</v>
      </c>
      <c r="L14" s="82">
        <v>1.630061891441E12</v>
      </c>
      <c r="M14" s="81" t="s">
        <v>48</v>
      </c>
      <c r="N14" s="1">
        <v>106.0</v>
      </c>
      <c r="O14" s="1" t="s">
        <v>1010</v>
      </c>
      <c r="P14" s="82">
        <v>1.630065988592E12</v>
      </c>
      <c r="Q14" s="81" t="s">
        <v>22</v>
      </c>
      <c r="R14" s="1">
        <v>115.0</v>
      </c>
      <c r="S14" s="1" t="s">
        <v>1011</v>
      </c>
      <c r="T14" s="82">
        <v>1.63006681672E12</v>
      </c>
      <c r="U14" s="81" t="s">
        <v>71</v>
      </c>
      <c r="V14" s="1">
        <v>156.0</v>
      </c>
      <c r="W14" s="1" t="s">
        <v>1012</v>
      </c>
      <c r="X14" s="82">
        <v>1.630067431583E12</v>
      </c>
      <c r="Y14" s="81" t="s">
        <v>22</v>
      </c>
      <c r="Z14" s="1">
        <v>141.0</v>
      </c>
      <c r="AA14" s="1" t="s">
        <v>1013</v>
      </c>
      <c r="AB14" s="82">
        <v>1.630073857802E12</v>
      </c>
      <c r="AC14" s="40" t="s">
        <v>22</v>
      </c>
      <c r="AD14" s="1">
        <v>110.0</v>
      </c>
      <c r="AE14" s="1" t="s">
        <v>1016</v>
      </c>
      <c r="AF14" s="76">
        <v>1.630074325374E12</v>
      </c>
      <c r="AG14" s="40" t="s">
        <v>22</v>
      </c>
      <c r="AH14" s="1">
        <v>126.0</v>
      </c>
      <c r="AI14" s="1" t="s">
        <v>1017</v>
      </c>
      <c r="AJ14" s="76">
        <v>1.630074902573E12</v>
      </c>
    </row>
    <row r="15">
      <c r="A15" s="40" t="s">
        <v>22</v>
      </c>
      <c r="B15" s="1">
        <v>108.0</v>
      </c>
      <c r="C15" s="1" t="s">
        <v>1018</v>
      </c>
      <c r="D15" s="1">
        <v>1.630061073422E12</v>
      </c>
      <c r="E15" s="81" t="s">
        <v>22</v>
      </c>
      <c r="F15" s="1">
        <v>158.0</v>
      </c>
      <c r="G15" s="1" t="s">
        <v>1014</v>
      </c>
      <c r="H15" s="82">
        <v>1.630061433425E12</v>
      </c>
      <c r="I15" s="81" t="s">
        <v>22</v>
      </c>
      <c r="J15" s="1">
        <v>260.0</v>
      </c>
      <c r="K15" s="1" t="s">
        <v>1015</v>
      </c>
      <c r="L15" s="82">
        <v>1.630061891705E12</v>
      </c>
      <c r="M15" s="81" t="s">
        <v>22</v>
      </c>
      <c r="N15" s="1">
        <v>176.0</v>
      </c>
      <c r="O15" s="1" t="s">
        <v>1010</v>
      </c>
      <c r="P15" s="82">
        <v>1.630065988763E12</v>
      </c>
      <c r="Q15" s="81" t="s">
        <v>22</v>
      </c>
      <c r="R15" s="1">
        <v>177.0</v>
      </c>
      <c r="S15" s="1" t="s">
        <v>1011</v>
      </c>
      <c r="T15" s="82">
        <v>1.630066816908E12</v>
      </c>
      <c r="U15" s="81" t="s">
        <v>24</v>
      </c>
      <c r="V15" s="1">
        <v>209.0</v>
      </c>
      <c r="W15" s="1" t="s">
        <v>1012</v>
      </c>
      <c r="X15" s="82">
        <v>1.630067431794E12</v>
      </c>
      <c r="Y15" s="81" t="s">
        <v>22</v>
      </c>
      <c r="Z15" s="1">
        <v>210.0</v>
      </c>
      <c r="AA15" s="1" t="s">
        <v>1019</v>
      </c>
      <c r="AB15" s="82">
        <v>1.630073858019E12</v>
      </c>
      <c r="AC15" s="40" t="s">
        <v>22</v>
      </c>
      <c r="AD15" s="1">
        <v>198.0</v>
      </c>
      <c r="AE15" s="1" t="s">
        <v>1016</v>
      </c>
      <c r="AF15" s="76">
        <v>1.630074325573E12</v>
      </c>
      <c r="AG15" s="40" t="s">
        <v>22</v>
      </c>
      <c r="AH15" s="1">
        <v>175.0</v>
      </c>
      <c r="AI15" s="1" t="s">
        <v>1017</v>
      </c>
      <c r="AJ15" s="76">
        <v>1.630074902744E12</v>
      </c>
    </row>
    <row r="16">
      <c r="A16" s="40" t="s">
        <v>22</v>
      </c>
      <c r="B16" s="1">
        <v>110.0</v>
      </c>
      <c r="C16" s="1" t="s">
        <v>1018</v>
      </c>
      <c r="D16" s="1">
        <v>1.630061073522E12</v>
      </c>
      <c r="E16" s="81" t="s">
        <v>71</v>
      </c>
      <c r="F16" s="1">
        <v>254.0</v>
      </c>
      <c r="G16" s="1" t="s">
        <v>1014</v>
      </c>
      <c r="H16" s="82">
        <v>1.630061433663E12</v>
      </c>
      <c r="I16" s="81" t="s">
        <v>22</v>
      </c>
      <c r="J16" s="1">
        <v>142.0</v>
      </c>
      <c r="K16" s="1" t="s">
        <v>1015</v>
      </c>
      <c r="L16" s="82">
        <v>1.630061891847E12</v>
      </c>
      <c r="M16" s="81" t="s">
        <v>48</v>
      </c>
      <c r="N16" s="1">
        <v>939.0</v>
      </c>
      <c r="O16" s="1" t="s">
        <v>1020</v>
      </c>
      <c r="P16" s="82">
        <v>1.630065989701E12</v>
      </c>
      <c r="Q16" s="81" t="s">
        <v>22</v>
      </c>
      <c r="R16" s="1">
        <v>355.0</v>
      </c>
      <c r="S16" s="1" t="s">
        <v>1021</v>
      </c>
      <c r="T16" s="82">
        <v>1.630066817255E12</v>
      </c>
      <c r="U16" s="81" t="s">
        <v>22</v>
      </c>
      <c r="V16" s="1">
        <v>40.0</v>
      </c>
      <c r="W16" s="1" t="s">
        <v>1012</v>
      </c>
      <c r="X16" s="82">
        <v>1.630067431843E12</v>
      </c>
      <c r="Y16" s="81" t="s">
        <v>22</v>
      </c>
      <c r="Z16" s="1">
        <v>352.0</v>
      </c>
      <c r="AA16" s="1" t="s">
        <v>1019</v>
      </c>
      <c r="AB16" s="82">
        <v>1.63007385837E12</v>
      </c>
      <c r="AC16" s="40" t="s">
        <v>22</v>
      </c>
      <c r="AD16" s="1">
        <v>287.0</v>
      </c>
      <c r="AE16" s="1" t="s">
        <v>1016</v>
      </c>
      <c r="AF16" s="76">
        <v>1.63007432587E12</v>
      </c>
      <c r="AG16" s="40" t="s">
        <v>22</v>
      </c>
      <c r="AH16" s="1">
        <v>210.0</v>
      </c>
      <c r="AI16" s="1" t="s">
        <v>1017</v>
      </c>
      <c r="AJ16" s="76">
        <v>1.63007490296E12</v>
      </c>
    </row>
    <row r="17">
      <c r="A17" s="40" t="s">
        <v>22</v>
      </c>
      <c r="B17" s="1">
        <v>190.0</v>
      </c>
      <c r="C17" s="1" t="s">
        <v>1018</v>
      </c>
      <c r="D17" s="1">
        <v>1.630061073717E12</v>
      </c>
      <c r="E17" s="81" t="s">
        <v>22</v>
      </c>
      <c r="F17" s="1">
        <v>366.0</v>
      </c>
      <c r="G17" s="1" t="s">
        <v>1022</v>
      </c>
      <c r="H17" s="82">
        <v>1.630061434031E12</v>
      </c>
      <c r="I17" s="81" t="s">
        <v>22</v>
      </c>
      <c r="J17" s="1">
        <v>70.0</v>
      </c>
      <c r="K17" s="1" t="s">
        <v>1015</v>
      </c>
      <c r="L17" s="82">
        <v>1.630061891924E12</v>
      </c>
      <c r="M17" s="81" t="s">
        <v>400</v>
      </c>
      <c r="N17" s="1">
        <v>162.0</v>
      </c>
      <c r="O17" s="1" t="s">
        <v>1020</v>
      </c>
      <c r="P17" s="82">
        <v>1.630065989863E12</v>
      </c>
      <c r="Q17" s="81" t="s">
        <v>418</v>
      </c>
      <c r="R17" s="1">
        <v>682.0</v>
      </c>
      <c r="S17" s="1" t="s">
        <v>1021</v>
      </c>
      <c r="T17" s="82">
        <v>1.630066817941E12</v>
      </c>
      <c r="U17" s="81" t="s">
        <v>22</v>
      </c>
      <c r="V17" s="1">
        <v>174.0</v>
      </c>
      <c r="W17" s="1" t="s">
        <v>1023</v>
      </c>
      <c r="X17" s="82">
        <v>1.630067432028E12</v>
      </c>
      <c r="Y17" s="81" t="s">
        <v>418</v>
      </c>
      <c r="Z17" s="1">
        <v>232.0</v>
      </c>
      <c r="AA17" s="1" t="s">
        <v>1019</v>
      </c>
      <c r="AB17" s="82">
        <v>1.630073858602E12</v>
      </c>
      <c r="AC17" s="40" t="s">
        <v>22</v>
      </c>
      <c r="AD17" s="1">
        <v>875.0</v>
      </c>
      <c r="AE17" s="1" t="s">
        <v>1024</v>
      </c>
      <c r="AF17" s="76">
        <v>1.630074326742E12</v>
      </c>
      <c r="AG17" s="40" t="s">
        <v>22</v>
      </c>
      <c r="AH17" s="1">
        <v>185.0</v>
      </c>
      <c r="AI17" s="1" t="s">
        <v>1025</v>
      </c>
      <c r="AJ17" s="76">
        <v>1.630074903142E12</v>
      </c>
    </row>
    <row r="18">
      <c r="A18" s="40" t="s">
        <v>22</v>
      </c>
      <c r="B18" s="1">
        <v>873.0</v>
      </c>
      <c r="C18" s="1" t="s">
        <v>1026</v>
      </c>
      <c r="D18" s="1">
        <v>1.630061074594E12</v>
      </c>
      <c r="E18" s="81" t="s">
        <v>24</v>
      </c>
      <c r="F18" s="1">
        <v>141.0</v>
      </c>
      <c r="G18" s="1" t="s">
        <v>1022</v>
      </c>
      <c r="H18" s="82">
        <v>1.630061434182E12</v>
      </c>
      <c r="I18" s="81" t="s">
        <v>22</v>
      </c>
      <c r="J18" s="1">
        <v>169.0</v>
      </c>
      <c r="K18" s="1" t="s">
        <v>1027</v>
      </c>
      <c r="L18" s="82">
        <v>1.630061892092E12</v>
      </c>
      <c r="M18" s="81" t="s">
        <v>52</v>
      </c>
      <c r="N18" s="1">
        <v>166.0</v>
      </c>
      <c r="O18" s="1" t="s">
        <v>1028</v>
      </c>
      <c r="P18" s="82">
        <v>1.63006599002E12</v>
      </c>
      <c r="Q18" s="81" t="s">
        <v>71</v>
      </c>
      <c r="R18" s="1">
        <v>296.0</v>
      </c>
      <c r="S18" s="1" t="s">
        <v>1029</v>
      </c>
      <c r="T18" s="82">
        <v>1.630066818241E12</v>
      </c>
      <c r="U18" s="81" t="s">
        <v>22</v>
      </c>
      <c r="V18" s="1">
        <v>230.0</v>
      </c>
      <c r="W18" s="1" t="s">
        <v>1023</v>
      </c>
      <c r="X18" s="82">
        <v>1.630067432236E12</v>
      </c>
      <c r="Y18" s="81" t="s">
        <v>71</v>
      </c>
      <c r="Z18" s="1">
        <v>935.0</v>
      </c>
      <c r="AA18" s="1" t="s">
        <v>1030</v>
      </c>
      <c r="AB18" s="82">
        <v>1.630073859565E12</v>
      </c>
      <c r="AC18" s="40" t="s">
        <v>22</v>
      </c>
      <c r="AD18" s="1">
        <v>137.0</v>
      </c>
      <c r="AE18" s="1" t="s">
        <v>1024</v>
      </c>
      <c r="AF18" s="76">
        <v>1.630074326889E12</v>
      </c>
      <c r="AG18" s="40" t="s">
        <v>22</v>
      </c>
      <c r="AH18" s="1">
        <v>129.0</v>
      </c>
      <c r="AI18" s="1" t="s">
        <v>1025</v>
      </c>
      <c r="AJ18" s="76">
        <v>1.630074903288E12</v>
      </c>
    </row>
    <row r="19">
      <c r="A19" s="40" t="s">
        <v>22</v>
      </c>
      <c r="B19" s="1">
        <v>240.0</v>
      </c>
      <c r="C19" s="1" t="s">
        <v>1026</v>
      </c>
      <c r="D19" s="1">
        <v>1.630061074826E12</v>
      </c>
      <c r="E19" s="81" t="s">
        <v>53</v>
      </c>
      <c r="F19" s="1">
        <v>157.0</v>
      </c>
      <c r="G19" s="1" t="s">
        <v>1022</v>
      </c>
      <c r="H19" s="82">
        <v>1.630061434329E12</v>
      </c>
      <c r="I19" s="81" t="s">
        <v>22</v>
      </c>
      <c r="J19" s="1">
        <v>356.0</v>
      </c>
      <c r="K19" s="1" t="s">
        <v>1027</v>
      </c>
      <c r="L19" s="82">
        <v>1.630061892444E12</v>
      </c>
      <c r="M19" s="81" t="s">
        <v>407</v>
      </c>
      <c r="N19" s="1">
        <v>178.0</v>
      </c>
      <c r="O19" s="1" t="s">
        <v>1028</v>
      </c>
      <c r="P19" s="82">
        <v>1.630065990201E12</v>
      </c>
      <c r="Q19" s="81" t="s">
        <v>400</v>
      </c>
      <c r="R19" s="1">
        <v>302.0</v>
      </c>
      <c r="S19" s="1" t="s">
        <v>1029</v>
      </c>
      <c r="T19" s="82">
        <v>1.630066818542E12</v>
      </c>
      <c r="U19" s="81" t="s">
        <v>22</v>
      </c>
      <c r="V19" s="1">
        <v>1725.0</v>
      </c>
      <c r="W19" s="1" t="s">
        <v>1031</v>
      </c>
      <c r="X19" s="82">
        <v>1.630067433968E12</v>
      </c>
      <c r="Y19" s="81" t="s">
        <v>400</v>
      </c>
      <c r="Z19" s="1">
        <v>1403.0</v>
      </c>
      <c r="AA19" s="1" t="s">
        <v>1032</v>
      </c>
      <c r="AB19" s="82">
        <v>1.630073860934E12</v>
      </c>
      <c r="AC19" s="40" t="s">
        <v>403</v>
      </c>
      <c r="AD19" s="1">
        <v>309.0</v>
      </c>
      <c r="AE19" s="1" t="s">
        <v>1033</v>
      </c>
      <c r="AF19" s="76">
        <v>1.630074327195E12</v>
      </c>
      <c r="AG19" s="40" t="s">
        <v>22</v>
      </c>
      <c r="AH19" s="1">
        <v>307.0</v>
      </c>
      <c r="AI19" s="1" t="s">
        <v>1025</v>
      </c>
      <c r="AJ19" s="76">
        <v>1.630074903575E12</v>
      </c>
    </row>
    <row r="20">
      <c r="A20" s="40" t="s">
        <v>22</v>
      </c>
      <c r="B20" s="1">
        <v>110.0</v>
      </c>
      <c r="C20" s="1" t="s">
        <v>1026</v>
      </c>
      <c r="D20" s="1">
        <v>1.630061074946E12</v>
      </c>
      <c r="E20" s="81" t="s">
        <v>48</v>
      </c>
      <c r="F20" s="1">
        <v>515.0</v>
      </c>
      <c r="G20" s="1" t="s">
        <v>1022</v>
      </c>
      <c r="H20" s="82">
        <v>1.630061434834E12</v>
      </c>
      <c r="I20" s="81" t="s">
        <v>22</v>
      </c>
      <c r="J20" s="1">
        <v>226.0</v>
      </c>
      <c r="K20" s="1" t="s">
        <v>1027</v>
      </c>
      <c r="L20" s="82">
        <v>1.630061892671E12</v>
      </c>
      <c r="M20" s="81" t="s">
        <v>52</v>
      </c>
      <c r="N20" s="1">
        <v>719.0</v>
      </c>
      <c r="O20" s="1" t="s">
        <v>1028</v>
      </c>
      <c r="P20" s="82">
        <v>1.63006599092E12</v>
      </c>
      <c r="Q20" s="81" t="s">
        <v>22</v>
      </c>
      <c r="R20" s="1">
        <v>38.0</v>
      </c>
      <c r="S20" s="1" t="s">
        <v>1029</v>
      </c>
      <c r="T20" s="82">
        <v>1.630066818583E12</v>
      </c>
      <c r="U20" s="81" t="s">
        <v>22</v>
      </c>
      <c r="V20" s="1">
        <v>72.0</v>
      </c>
      <c r="W20" s="1" t="s">
        <v>1034</v>
      </c>
      <c r="X20" s="82">
        <v>1.630067434041E12</v>
      </c>
      <c r="Y20" s="81" t="s">
        <v>22</v>
      </c>
      <c r="Z20" s="1">
        <v>40.0</v>
      </c>
      <c r="AA20" s="1" t="s">
        <v>1032</v>
      </c>
      <c r="AB20" s="82">
        <v>1.630073860989E12</v>
      </c>
      <c r="AC20" s="40" t="s">
        <v>73</v>
      </c>
      <c r="AD20" s="1">
        <v>255.0</v>
      </c>
      <c r="AE20" s="1" t="s">
        <v>1033</v>
      </c>
      <c r="AF20" s="76">
        <v>1.630074327448E12</v>
      </c>
      <c r="AG20" s="40" t="s">
        <v>22</v>
      </c>
      <c r="AH20" s="1">
        <v>234.0</v>
      </c>
      <c r="AI20" s="1" t="s">
        <v>1025</v>
      </c>
      <c r="AJ20" s="76">
        <v>1.630074903811E12</v>
      </c>
    </row>
    <row r="21">
      <c r="A21" s="40" t="s">
        <v>403</v>
      </c>
      <c r="B21" s="1">
        <v>312.0</v>
      </c>
      <c r="C21" s="1" t="s">
        <v>1035</v>
      </c>
      <c r="D21" s="1">
        <v>1.630061075258E12</v>
      </c>
      <c r="E21" s="81" t="s">
        <v>22</v>
      </c>
      <c r="F21" s="1">
        <v>37.0</v>
      </c>
      <c r="G21" s="1" t="s">
        <v>1022</v>
      </c>
      <c r="H21" s="82">
        <v>1.630061434887E12</v>
      </c>
      <c r="I21" s="81" t="s">
        <v>22</v>
      </c>
      <c r="J21" s="1">
        <v>109.0</v>
      </c>
      <c r="K21" s="1" t="s">
        <v>1027</v>
      </c>
      <c r="L21" s="82">
        <v>1.630061892774E12</v>
      </c>
      <c r="M21" s="81" t="s">
        <v>22</v>
      </c>
      <c r="N21" s="1">
        <v>41.0</v>
      </c>
      <c r="O21" s="1" t="s">
        <v>1028</v>
      </c>
      <c r="P21" s="82">
        <v>1.630065990961E12</v>
      </c>
      <c r="Q21" s="81" t="s">
        <v>22</v>
      </c>
      <c r="R21" s="1">
        <v>78.0</v>
      </c>
      <c r="S21" s="1" t="s">
        <v>1029</v>
      </c>
      <c r="T21" s="82">
        <v>1.630066818662E12</v>
      </c>
      <c r="U21" s="81" t="s">
        <v>22</v>
      </c>
      <c r="V21" s="1">
        <v>162.0</v>
      </c>
      <c r="W21" s="1" t="s">
        <v>1034</v>
      </c>
      <c r="X21" s="82">
        <v>1.630067434193E12</v>
      </c>
      <c r="Y21" s="81" t="s">
        <v>22</v>
      </c>
      <c r="Z21" s="1">
        <v>82.0</v>
      </c>
      <c r="AA21" s="1" t="s">
        <v>1036</v>
      </c>
      <c r="AB21" s="82">
        <v>1.630073861068E12</v>
      </c>
      <c r="AC21" s="40" t="s">
        <v>22</v>
      </c>
      <c r="AD21" s="1">
        <v>131.0</v>
      </c>
      <c r="AE21" s="1" t="s">
        <v>1033</v>
      </c>
      <c r="AF21" s="76">
        <v>1.630074327591E12</v>
      </c>
    </row>
    <row r="22">
      <c r="A22" s="40" t="s">
        <v>73</v>
      </c>
      <c r="B22" s="1">
        <v>270.0</v>
      </c>
      <c r="C22" s="1" t="s">
        <v>1035</v>
      </c>
      <c r="D22" s="1">
        <v>1.630061075525E12</v>
      </c>
      <c r="E22" s="81" t="s">
        <v>22</v>
      </c>
      <c r="F22" s="1">
        <v>154.0</v>
      </c>
      <c r="G22" s="1" t="s">
        <v>1037</v>
      </c>
      <c r="H22" s="82">
        <v>1.630061435049E12</v>
      </c>
      <c r="I22" s="81" t="s">
        <v>22</v>
      </c>
      <c r="J22" s="1">
        <v>217.0</v>
      </c>
      <c r="K22" s="1" t="s">
        <v>1038</v>
      </c>
      <c r="L22" s="82">
        <v>1.630061893006E12</v>
      </c>
      <c r="M22" s="81" t="s">
        <v>22</v>
      </c>
      <c r="N22" s="1">
        <v>39.0</v>
      </c>
      <c r="O22" s="1" t="s">
        <v>1039</v>
      </c>
      <c r="P22" s="82">
        <v>1.630065991043E12</v>
      </c>
      <c r="Q22" s="81" t="s">
        <v>22</v>
      </c>
      <c r="R22" s="1">
        <v>343.0</v>
      </c>
      <c r="S22" s="1" t="s">
        <v>1040</v>
      </c>
      <c r="T22" s="82">
        <v>1.630066819E12</v>
      </c>
      <c r="U22" s="81" t="s">
        <v>22</v>
      </c>
      <c r="V22" s="1">
        <v>171.0</v>
      </c>
      <c r="W22" s="1" t="s">
        <v>1034</v>
      </c>
      <c r="X22" s="82">
        <v>1.630067434373E12</v>
      </c>
      <c r="Y22" s="81" t="s">
        <v>22</v>
      </c>
      <c r="Z22" s="1">
        <v>366.0</v>
      </c>
      <c r="AA22" s="1" t="s">
        <v>1036</v>
      </c>
      <c r="AB22" s="82">
        <v>1.630073861434E12</v>
      </c>
      <c r="AC22" s="40" t="s">
        <v>73</v>
      </c>
      <c r="AD22" s="1">
        <v>275.0</v>
      </c>
      <c r="AE22" s="1" t="s">
        <v>1033</v>
      </c>
      <c r="AF22" s="76">
        <v>1.630074327842E12</v>
      </c>
    </row>
    <row r="23">
      <c r="A23" s="40" t="s">
        <v>403</v>
      </c>
      <c r="B23" s="1">
        <v>350.0</v>
      </c>
      <c r="C23" s="1" t="s">
        <v>1035</v>
      </c>
      <c r="D23" s="1">
        <v>1.630061075877E12</v>
      </c>
      <c r="E23" s="81" t="s">
        <v>22</v>
      </c>
      <c r="F23" s="1">
        <v>301.0</v>
      </c>
      <c r="G23" s="1" t="s">
        <v>1037</v>
      </c>
      <c r="H23" s="82">
        <v>1.630061435335E12</v>
      </c>
      <c r="I23" s="83" t="s">
        <v>22</v>
      </c>
      <c r="J23" s="84">
        <v>223.0</v>
      </c>
      <c r="K23" s="84" t="s">
        <v>1038</v>
      </c>
      <c r="L23" s="85">
        <v>1.630061893222E12</v>
      </c>
      <c r="M23" s="81" t="s">
        <v>22</v>
      </c>
      <c r="N23" s="1">
        <v>151.0</v>
      </c>
      <c r="O23" s="1" t="s">
        <v>1039</v>
      </c>
      <c r="P23" s="82">
        <v>1.630065991167E12</v>
      </c>
      <c r="Q23" s="83" t="s">
        <v>22</v>
      </c>
      <c r="R23" s="84">
        <v>292.0</v>
      </c>
      <c r="S23" s="84" t="s">
        <v>1040</v>
      </c>
      <c r="T23" s="85">
        <v>1.630066819284E12</v>
      </c>
      <c r="U23" s="81" t="s">
        <v>22</v>
      </c>
      <c r="V23" s="1">
        <v>320.0</v>
      </c>
      <c r="W23" s="1" t="s">
        <v>1034</v>
      </c>
      <c r="X23" s="82">
        <v>1.630067434702E12</v>
      </c>
      <c r="Y23" s="83" t="s">
        <v>22</v>
      </c>
      <c r="Z23" s="84">
        <v>212.0</v>
      </c>
      <c r="AA23" s="84" t="s">
        <v>1036</v>
      </c>
      <c r="AB23" s="85">
        <v>1.630073861634E12</v>
      </c>
      <c r="AC23" s="40" t="s">
        <v>403</v>
      </c>
      <c r="AD23" s="1">
        <v>165.0</v>
      </c>
      <c r="AE23" s="1" t="s">
        <v>1041</v>
      </c>
      <c r="AF23" s="76">
        <v>1.630074328011E12</v>
      </c>
    </row>
    <row r="24">
      <c r="A24" s="40" t="s">
        <v>421</v>
      </c>
      <c r="B24" s="1">
        <v>152.0</v>
      </c>
      <c r="C24" s="1" t="s">
        <v>1042</v>
      </c>
      <c r="D24" s="1">
        <v>1.630061076044E12</v>
      </c>
      <c r="E24" s="81" t="s">
        <v>22</v>
      </c>
      <c r="F24" s="1">
        <v>210.0</v>
      </c>
      <c r="G24" s="1" t="s">
        <v>1037</v>
      </c>
      <c r="H24" s="82">
        <v>1.63006143554E12</v>
      </c>
      <c r="I24" s="1">
        <v>20.0</v>
      </c>
      <c r="M24" s="81" t="s">
        <v>22</v>
      </c>
      <c r="N24" s="1">
        <v>174.0</v>
      </c>
      <c r="O24" s="1" t="s">
        <v>1039</v>
      </c>
      <c r="P24" s="82">
        <v>1.630065991325E12</v>
      </c>
      <c r="Q24" s="1">
        <v>20.0</v>
      </c>
      <c r="U24" s="81" t="s">
        <v>22</v>
      </c>
      <c r="V24" s="1">
        <v>725.0</v>
      </c>
      <c r="W24" s="1" t="s">
        <v>1043</v>
      </c>
      <c r="X24" s="82">
        <v>1.63006743541E12</v>
      </c>
      <c r="Y24" s="1">
        <v>20.0</v>
      </c>
      <c r="AC24" s="40" t="s">
        <v>421</v>
      </c>
      <c r="AD24" s="1">
        <v>146.0</v>
      </c>
      <c r="AE24" s="1" t="s">
        <v>1041</v>
      </c>
      <c r="AF24" s="76">
        <v>1.630074328161E12</v>
      </c>
    </row>
    <row r="25">
      <c r="A25" s="40" t="s">
        <v>418</v>
      </c>
      <c r="B25" s="1">
        <v>156.0</v>
      </c>
      <c r="C25" s="1" t="s">
        <v>1042</v>
      </c>
      <c r="D25" s="1">
        <v>1.630061076182E12</v>
      </c>
      <c r="E25" s="81" t="s">
        <v>22</v>
      </c>
      <c r="F25" s="1">
        <v>160.0</v>
      </c>
      <c r="G25" s="1" t="s">
        <v>1037</v>
      </c>
      <c r="H25" s="82">
        <v>1.630061435696E12</v>
      </c>
      <c r="M25" s="81" t="s">
        <v>22</v>
      </c>
      <c r="N25" s="1">
        <v>665.0</v>
      </c>
      <c r="O25" s="1" t="s">
        <v>1039</v>
      </c>
      <c r="P25" s="82">
        <v>1.63006599199E12</v>
      </c>
      <c r="U25" s="81" t="s">
        <v>22</v>
      </c>
      <c r="V25" s="1">
        <v>156.0</v>
      </c>
      <c r="W25" s="1" t="s">
        <v>1043</v>
      </c>
      <c r="X25" s="82">
        <v>1.630067435567E12</v>
      </c>
      <c r="AC25" s="40" t="s">
        <v>418</v>
      </c>
      <c r="AD25" s="1">
        <v>152.0</v>
      </c>
      <c r="AE25" s="1" t="s">
        <v>1041</v>
      </c>
      <c r="AF25" s="76">
        <v>1.630074328316E12</v>
      </c>
    </row>
    <row r="26">
      <c r="A26" s="40" t="s">
        <v>71</v>
      </c>
      <c r="B26" s="1">
        <v>150.0</v>
      </c>
      <c r="C26" s="1" t="s">
        <v>1042</v>
      </c>
      <c r="D26" s="1">
        <v>1.630061076344E12</v>
      </c>
      <c r="E26" s="81" t="s">
        <v>22</v>
      </c>
      <c r="F26" s="1">
        <v>285.0</v>
      </c>
      <c r="G26" s="1" t="s">
        <v>1037</v>
      </c>
      <c r="H26" s="82">
        <v>1.630061435988E12</v>
      </c>
      <c r="M26" s="81" t="s">
        <v>22</v>
      </c>
      <c r="N26" s="1">
        <v>200.0</v>
      </c>
      <c r="O26" s="1" t="s">
        <v>1044</v>
      </c>
      <c r="P26" s="82">
        <v>1.630065992192E12</v>
      </c>
      <c r="U26" s="81" t="s">
        <v>22</v>
      </c>
      <c r="V26" s="1">
        <v>274.0</v>
      </c>
      <c r="W26" s="1" t="s">
        <v>1043</v>
      </c>
      <c r="X26" s="82">
        <v>1.630067435843E12</v>
      </c>
      <c r="AC26" s="40" t="s">
        <v>71</v>
      </c>
      <c r="AD26" s="1">
        <v>158.0</v>
      </c>
      <c r="AE26" s="1" t="s">
        <v>1041</v>
      </c>
      <c r="AF26" s="76">
        <v>1.630074328478E12</v>
      </c>
    </row>
    <row r="27">
      <c r="A27" s="40" t="s">
        <v>73</v>
      </c>
      <c r="B27" s="1">
        <v>567.0</v>
      </c>
      <c r="C27" s="1" t="s">
        <v>1042</v>
      </c>
      <c r="D27" s="1">
        <v>1.630061076897E12</v>
      </c>
      <c r="E27" s="83" t="s">
        <v>22</v>
      </c>
      <c r="F27" s="84">
        <v>363.0</v>
      </c>
      <c r="G27" s="84" t="s">
        <v>1045</v>
      </c>
      <c r="H27" s="85">
        <v>1.630061436343E12</v>
      </c>
      <c r="M27" s="81" t="s">
        <v>22</v>
      </c>
      <c r="N27" s="1">
        <v>119.0</v>
      </c>
      <c r="O27" s="1" t="s">
        <v>1044</v>
      </c>
      <c r="P27" s="82">
        <v>1.63006599231E12</v>
      </c>
      <c r="U27" s="83" t="s">
        <v>22</v>
      </c>
      <c r="V27" s="84">
        <v>250.0</v>
      </c>
      <c r="W27" s="84" t="s">
        <v>1046</v>
      </c>
      <c r="X27" s="85">
        <v>1.6300674361E12</v>
      </c>
      <c r="AC27" s="40" t="s">
        <v>73</v>
      </c>
      <c r="AD27" s="1">
        <v>515.0</v>
      </c>
      <c r="AE27" s="1" t="s">
        <v>1041</v>
      </c>
      <c r="AF27" s="76">
        <v>1.630074328981E12</v>
      </c>
    </row>
    <row r="28">
      <c r="A28" s="40" t="s">
        <v>22</v>
      </c>
      <c r="B28" s="1">
        <v>40.0</v>
      </c>
      <c r="C28" s="1" t="s">
        <v>1042</v>
      </c>
      <c r="D28" s="76">
        <v>1.630061076942E12</v>
      </c>
      <c r="E28" s="1">
        <v>24.0</v>
      </c>
      <c r="M28" s="81" t="s">
        <v>22</v>
      </c>
      <c r="N28" s="1">
        <v>239.0</v>
      </c>
      <c r="O28" s="1" t="s">
        <v>1044</v>
      </c>
      <c r="P28" s="82">
        <v>1.630065992543E12</v>
      </c>
      <c r="U28" s="1">
        <v>24.0</v>
      </c>
      <c r="AC28" s="40" t="s">
        <v>22</v>
      </c>
      <c r="AD28" s="1">
        <v>39.0</v>
      </c>
      <c r="AE28" s="1" t="s">
        <v>1047</v>
      </c>
      <c r="AF28" s="76">
        <v>1.630074329026E12</v>
      </c>
    </row>
    <row r="29">
      <c r="M29" s="83" t="s">
        <v>22</v>
      </c>
      <c r="N29" s="84">
        <v>204.0</v>
      </c>
      <c r="O29" s="84" t="s">
        <v>1044</v>
      </c>
      <c r="P29" s="85">
        <v>1.630065992749E12</v>
      </c>
    </row>
    <row r="30">
      <c r="M30" s="1">
        <v>26.0</v>
      </c>
    </row>
    <row r="40">
      <c r="A40" s="89" t="s">
        <v>1048</v>
      </c>
      <c r="B40" s="90">
        <v>1976.0</v>
      </c>
      <c r="C40" s="90" t="s">
        <v>1049</v>
      </c>
      <c r="D40" s="91">
        <v>1.630061082801E12</v>
      </c>
      <c r="E40" s="89" t="s">
        <v>1048</v>
      </c>
      <c r="F40" s="90">
        <v>1823.0</v>
      </c>
      <c r="G40" s="90" t="s">
        <v>1050</v>
      </c>
      <c r="H40" s="91">
        <v>1.630061442504E12</v>
      </c>
      <c r="I40" s="40" t="s">
        <v>119</v>
      </c>
      <c r="J40" s="1">
        <v>1684.0</v>
      </c>
      <c r="K40" s="1" t="s">
        <v>1051</v>
      </c>
      <c r="L40" s="76">
        <v>1.630061899087E12</v>
      </c>
      <c r="M40" s="40" t="s">
        <v>75</v>
      </c>
      <c r="N40" s="1">
        <v>1965.0</v>
      </c>
      <c r="O40" s="1" t="s">
        <v>1052</v>
      </c>
      <c r="P40" s="76">
        <v>1.630065998908E12</v>
      </c>
      <c r="Q40" s="40" t="s">
        <v>81</v>
      </c>
      <c r="R40" s="1">
        <v>923.0</v>
      </c>
      <c r="S40" s="1" t="s">
        <v>1053</v>
      </c>
      <c r="T40" s="76">
        <v>1.630066824057E12</v>
      </c>
      <c r="U40" s="40" t="s">
        <v>119</v>
      </c>
      <c r="V40" s="1">
        <v>1705.0</v>
      </c>
      <c r="W40" s="1" t="s">
        <v>1054</v>
      </c>
      <c r="X40" s="1">
        <v>1.630067440461E12</v>
      </c>
      <c r="Y40" s="89" t="s">
        <v>75</v>
      </c>
      <c r="Z40" s="90">
        <v>1806.0</v>
      </c>
      <c r="AA40" s="90" t="s">
        <v>1055</v>
      </c>
      <c r="AB40" s="91">
        <v>1.63007386853E12</v>
      </c>
      <c r="AC40" s="89" t="s">
        <v>75</v>
      </c>
      <c r="AD40" s="90">
        <v>1738.0</v>
      </c>
      <c r="AE40" s="90" t="s">
        <v>1056</v>
      </c>
      <c r="AF40" s="91">
        <v>1.630074334848E12</v>
      </c>
      <c r="AG40" s="40" t="s">
        <v>88</v>
      </c>
      <c r="AH40" s="1">
        <v>1690.0</v>
      </c>
      <c r="AI40" s="1" t="s">
        <v>1057</v>
      </c>
      <c r="AJ40" s="76">
        <v>1.630074909696E12</v>
      </c>
    </row>
    <row r="41">
      <c r="A41" s="94" t="s">
        <v>83</v>
      </c>
      <c r="B41" s="1">
        <v>108.0</v>
      </c>
      <c r="C41" s="1" t="s">
        <v>1049</v>
      </c>
      <c r="D41" s="95">
        <v>1.630061082929E12</v>
      </c>
      <c r="E41" s="94" t="s">
        <v>101</v>
      </c>
      <c r="F41" s="1">
        <v>113.0</v>
      </c>
      <c r="G41" s="1" t="s">
        <v>1050</v>
      </c>
      <c r="H41" s="95">
        <v>1.630061442607E12</v>
      </c>
      <c r="I41" s="40" t="s">
        <v>92</v>
      </c>
      <c r="J41" s="1">
        <v>137.0</v>
      </c>
      <c r="K41" s="1" t="s">
        <v>1051</v>
      </c>
      <c r="L41" s="76">
        <v>1.630061899202E12</v>
      </c>
      <c r="M41" s="40" t="s">
        <v>91</v>
      </c>
      <c r="N41" s="1">
        <v>62.0</v>
      </c>
      <c r="O41" s="1" t="s">
        <v>1052</v>
      </c>
      <c r="P41" s="76">
        <v>1.630065998951E12</v>
      </c>
      <c r="Q41" s="40" t="s">
        <v>83</v>
      </c>
      <c r="R41" s="1">
        <v>133.0</v>
      </c>
      <c r="S41" s="1" t="s">
        <v>1053</v>
      </c>
      <c r="T41" s="76">
        <v>1.630066824192E12</v>
      </c>
      <c r="U41" s="40" t="s">
        <v>83</v>
      </c>
      <c r="V41" s="1">
        <v>80.0</v>
      </c>
      <c r="W41" s="1" t="s">
        <v>1054</v>
      </c>
      <c r="X41" s="1">
        <v>1.630067440544E12</v>
      </c>
      <c r="Y41" s="94" t="s">
        <v>92</v>
      </c>
      <c r="Z41" s="1">
        <v>110.0</v>
      </c>
      <c r="AA41" s="1" t="s">
        <v>1055</v>
      </c>
      <c r="AB41" s="95">
        <v>1.630073868587E12</v>
      </c>
      <c r="AC41" s="94" t="s">
        <v>102</v>
      </c>
      <c r="AD41" s="1">
        <v>150.0</v>
      </c>
      <c r="AE41" s="1" t="s">
        <v>1058</v>
      </c>
      <c r="AF41" s="95">
        <v>1.630074335001E12</v>
      </c>
      <c r="AG41" s="40" t="s">
        <v>92</v>
      </c>
      <c r="AH41" s="1">
        <v>122.0</v>
      </c>
      <c r="AI41" s="1" t="s">
        <v>1057</v>
      </c>
      <c r="AJ41" s="76">
        <v>1.630074909853E12</v>
      </c>
    </row>
    <row r="42">
      <c r="A42" s="94" t="s">
        <v>75</v>
      </c>
      <c r="B42" s="1">
        <v>53.0</v>
      </c>
      <c r="C42" s="1" t="s">
        <v>1049</v>
      </c>
      <c r="D42" s="95">
        <v>1.630061082952E12</v>
      </c>
      <c r="E42" s="94" t="s">
        <v>75</v>
      </c>
      <c r="F42" s="1">
        <v>70.0</v>
      </c>
      <c r="G42" s="1" t="s">
        <v>1050</v>
      </c>
      <c r="H42" s="95">
        <v>1.630061442649E12</v>
      </c>
      <c r="I42" s="40" t="s">
        <v>75</v>
      </c>
      <c r="J42" s="1">
        <v>116.0</v>
      </c>
      <c r="K42" s="1" t="s">
        <v>1051</v>
      </c>
      <c r="L42" s="76">
        <v>1.63006189931E12</v>
      </c>
      <c r="M42" s="40" t="s">
        <v>75</v>
      </c>
      <c r="N42" s="1">
        <v>110.0</v>
      </c>
      <c r="O42" s="1" t="s">
        <v>1059</v>
      </c>
      <c r="P42" s="76">
        <v>1.630065999084E12</v>
      </c>
      <c r="Q42" s="40" t="s">
        <v>94</v>
      </c>
      <c r="R42" s="1">
        <v>93.0</v>
      </c>
      <c r="S42" s="1" t="s">
        <v>1053</v>
      </c>
      <c r="T42" s="76">
        <v>1.630066824266E12</v>
      </c>
      <c r="U42" s="40" t="s">
        <v>95</v>
      </c>
      <c r="V42" s="1">
        <v>129.0</v>
      </c>
      <c r="W42" s="1" t="s">
        <v>1054</v>
      </c>
      <c r="X42" s="1">
        <v>1.630067440662E12</v>
      </c>
      <c r="Y42" s="94" t="s">
        <v>97</v>
      </c>
      <c r="Z42" s="1">
        <v>125.0</v>
      </c>
      <c r="AA42" s="1" t="s">
        <v>1055</v>
      </c>
      <c r="AB42" s="95">
        <v>1.630073868718E12</v>
      </c>
      <c r="AC42" s="94" t="s">
        <v>1060</v>
      </c>
      <c r="AD42" s="1">
        <v>199.0</v>
      </c>
      <c r="AE42" s="1" t="s">
        <v>1058</v>
      </c>
      <c r="AF42" s="95">
        <v>1.630074335206E12</v>
      </c>
      <c r="AG42" s="40" t="s">
        <v>75</v>
      </c>
      <c r="AH42" s="1">
        <v>162.0</v>
      </c>
      <c r="AI42" s="1" t="s">
        <v>1057</v>
      </c>
      <c r="AJ42" s="76">
        <v>1.63007490998E12</v>
      </c>
    </row>
    <row r="43">
      <c r="A43" s="94" t="s">
        <v>94</v>
      </c>
      <c r="B43" s="1">
        <v>241.0</v>
      </c>
      <c r="C43" s="1" t="s">
        <v>1061</v>
      </c>
      <c r="D43" s="95">
        <v>1.6300610832E12</v>
      </c>
      <c r="E43" s="94" t="s">
        <v>280</v>
      </c>
      <c r="F43" s="1">
        <v>209.0</v>
      </c>
      <c r="G43" s="1" t="s">
        <v>1050</v>
      </c>
      <c r="H43" s="95">
        <v>1.630061442882E12</v>
      </c>
      <c r="I43" s="40" t="s">
        <v>280</v>
      </c>
      <c r="J43" s="1">
        <v>205.0</v>
      </c>
      <c r="K43" s="1" t="s">
        <v>1051</v>
      </c>
      <c r="L43" s="76">
        <v>1.630061899522E12</v>
      </c>
      <c r="M43" s="40" t="s">
        <v>75</v>
      </c>
      <c r="N43" s="1">
        <v>176.0</v>
      </c>
      <c r="O43" s="1" t="s">
        <v>1059</v>
      </c>
      <c r="P43" s="76">
        <v>1.630065999263E12</v>
      </c>
      <c r="Q43" s="40" t="s">
        <v>75</v>
      </c>
      <c r="R43" s="1">
        <v>197.0</v>
      </c>
      <c r="S43" s="1" t="s">
        <v>1053</v>
      </c>
      <c r="T43" s="76">
        <v>1.630066824472E12</v>
      </c>
      <c r="U43" s="40" t="s">
        <v>75</v>
      </c>
      <c r="V43" s="1">
        <v>198.0</v>
      </c>
      <c r="W43" s="1" t="s">
        <v>1054</v>
      </c>
      <c r="X43" s="1">
        <v>1.630067440886E12</v>
      </c>
      <c r="Y43" s="94" t="s">
        <v>78</v>
      </c>
      <c r="Z43" s="1">
        <v>226.0</v>
      </c>
      <c r="AA43" s="1" t="s">
        <v>1055</v>
      </c>
      <c r="AB43" s="95">
        <v>1.630073868946E12</v>
      </c>
      <c r="AC43" s="94" t="s">
        <v>98</v>
      </c>
      <c r="AD43" s="1">
        <v>154.0</v>
      </c>
      <c r="AE43" s="1" t="s">
        <v>1058</v>
      </c>
      <c r="AF43" s="95">
        <v>1.630074335357E12</v>
      </c>
      <c r="AG43" s="40" t="s">
        <v>119</v>
      </c>
      <c r="AH43" s="1">
        <v>228.0</v>
      </c>
      <c r="AI43" s="1" t="s">
        <v>1062</v>
      </c>
      <c r="AJ43" s="76">
        <v>1.630074910217E12</v>
      </c>
    </row>
    <row r="44">
      <c r="A44" s="94" t="s">
        <v>91</v>
      </c>
      <c r="B44" s="1">
        <v>67.0</v>
      </c>
      <c r="C44" s="1" t="s">
        <v>1061</v>
      </c>
      <c r="D44" s="95">
        <v>1.630061083259E12</v>
      </c>
      <c r="E44" s="94" t="s">
        <v>92</v>
      </c>
      <c r="F44" s="1">
        <v>137.0</v>
      </c>
      <c r="G44" s="1" t="s">
        <v>1063</v>
      </c>
      <c r="H44" s="95">
        <v>1.630061443013E12</v>
      </c>
      <c r="I44" s="40" t="s">
        <v>101</v>
      </c>
      <c r="J44" s="1">
        <v>68.0</v>
      </c>
      <c r="K44" s="1" t="s">
        <v>1051</v>
      </c>
      <c r="L44" s="76">
        <v>1.630061899588E12</v>
      </c>
      <c r="M44" s="40" t="s">
        <v>90</v>
      </c>
      <c r="N44" s="1">
        <v>62.0</v>
      </c>
      <c r="O44" s="1" t="s">
        <v>1059</v>
      </c>
      <c r="P44" s="76">
        <v>1.630065999301E12</v>
      </c>
      <c r="Q44" s="40" t="s">
        <v>90</v>
      </c>
      <c r="R44" s="1">
        <v>108.0</v>
      </c>
      <c r="S44" s="1" t="s">
        <v>1053</v>
      </c>
      <c r="T44" s="76">
        <v>1.630066824599E12</v>
      </c>
      <c r="U44" s="40" t="s">
        <v>83</v>
      </c>
      <c r="V44" s="1">
        <v>98.0</v>
      </c>
      <c r="W44" s="1" t="s">
        <v>1054</v>
      </c>
      <c r="X44" s="1">
        <v>1.63006744096E12</v>
      </c>
      <c r="Y44" s="94" t="s">
        <v>92</v>
      </c>
      <c r="Z44" s="1">
        <v>121.0</v>
      </c>
      <c r="AA44" s="1" t="s">
        <v>1064</v>
      </c>
      <c r="AB44" s="95">
        <v>1.630073869093E12</v>
      </c>
      <c r="AC44" s="94" t="s">
        <v>91</v>
      </c>
      <c r="AD44" s="1">
        <v>123.0</v>
      </c>
      <c r="AE44" s="1" t="s">
        <v>1058</v>
      </c>
      <c r="AF44" s="95">
        <v>1.630074335468E12</v>
      </c>
      <c r="AG44" s="40" t="s">
        <v>92</v>
      </c>
      <c r="AH44" s="1">
        <v>135.0</v>
      </c>
      <c r="AI44" s="1" t="s">
        <v>1062</v>
      </c>
      <c r="AJ44" s="76">
        <v>1.630074910339E12</v>
      </c>
    </row>
    <row r="45">
      <c r="A45" s="94" t="s">
        <v>94</v>
      </c>
      <c r="B45" s="1">
        <v>287.0</v>
      </c>
      <c r="C45" s="1" t="s">
        <v>1061</v>
      </c>
      <c r="D45" s="95">
        <v>1.630061083558E12</v>
      </c>
      <c r="E45" s="94" t="s">
        <v>75</v>
      </c>
      <c r="F45" s="1">
        <v>77.0</v>
      </c>
      <c r="G45" s="1" t="s">
        <v>1063</v>
      </c>
      <c r="H45" s="95">
        <v>1.630061443082E12</v>
      </c>
      <c r="I45" s="40" t="s">
        <v>75</v>
      </c>
      <c r="J45" s="1">
        <v>98.0</v>
      </c>
      <c r="K45" s="1" t="s">
        <v>1051</v>
      </c>
      <c r="L45" s="76">
        <v>1.630061899672E12</v>
      </c>
      <c r="M45" s="40" t="s">
        <v>75</v>
      </c>
      <c r="N45" s="1">
        <v>132.0</v>
      </c>
      <c r="O45" s="1" t="s">
        <v>1059</v>
      </c>
      <c r="P45" s="76">
        <v>1.630065999438E12</v>
      </c>
      <c r="Q45" s="40" t="s">
        <v>75</v>
      </c>
      <c r="R45" s="1">
        <v>75.0</v>
      </c>
      <c r="S45" s="1" t="s">
        <v>1053</v>
      </c>
      <c r="T45" s="76">
        <v>1.630066824647E12</v>
      </c>
      <c r="U45" s="40" t="s">
        <v>94</v>
      </c>
      <c r="V45" s="1">
        <v>74.0</v>
      </c>
      <c r="W45" s="1" t="s">
        <v>1065</v>
      </c>
      <c r="X45" s="1">
        <v>1.630067441033E12</v>
      </c>
      <c r="Y45" s="94" t="s">
        <v>94</v>
      </c>
      <c r="Z45" s="1">
        <v>89.0</v>
      </c>
      <c r="AA45" s="1" t="s">
        <v>1064</v>
      </c>
      <c r="AB45" s="95">
        <v>1.630073869144E12</v>
      </c>
      <c r="AC45" s="94" t="s">
        <v>75</v>
      </c>
      <c r="AD45" s="1">
        <v>102.0</v>
      </c>
      <c r="AE45" s="1" t="s">
        <v>1058</v>
      </c>
      <c r="AF45" s="95">
        <v>1.630074335593E12</v>
      </c>
      <c r="AG45" s="40" t="s">
        <v>104</v>
      </c>
      <c r="AH45" s="1">
        <v>212.0</v>
      </c>
      <c r="AI45" s="1" t="s">
        <v>1062</v>
      </c>
      <c r="AJ45" s="76">
        <v>1.630074910566E12</v>
      </c>
    </row>
    <row r="46">
      <c r="A46" s="94" t="s">
        <v>75</v>
      </c>
      <c r="B46" s="1">
        <v>147.0</v>
      </c>
      <c r="C46" s="1" t="s">
        <v>1061</v>
      </c>
      <c r="D46" s="95">
        <v>1.630061083703E12</v>
      </c>
      <c r="E46" s="94" t="s">
        <v>97</v>
      </c>
      <c r="F46" s="1">
        <v>152.0</v>
      </c>
      <c r="G46" s="1" t="s">
        <v>1063</v>
      </c>
      <c r="H46" s="95">
        <v>1.630061443241E12</v>
      </c>
      <c r="I46" s="40" t="s">
        <v>97</v>
      </c>
      <c r="J46" s="1">
        <v>184.0</v>
      </c>
      <c r="K46" s="1" t="s">
        <v>1051</v>
      </c>
      <c r="L46" s="76">
        <v>1.630061899873E12</v>
      </c>
      <c r="M46" s="40" t="s">
        <v>97</v>
      </c>
      <c r="N46" s="1">
        <v>189.0</v>
      </c>
      <c r="O46" s="1" t="s">
        <v>1059</v>
      </c>
      <c r="P46" s="76">
        <v>1.630065999641E12</v>
      </c>
      <c r="Q46" s="40" t="s">
        <v>97</v>
      </c>
      <c r="R46" s="1">
        <v>194.0</v>
      </c>
      <c r="S46" s="1" t="s">
        <v>1053</v>
      </c>
      <c r="T46" s="76">
        <v>1.630066824868E12</v>
      </c>
      <c r="U46" s="40" t="s">
        <v>97</v>
      </c>
      <c r="V46" s="1">
        <v>201.0</v>
      </c>
      <c r="W46" s="1" t="s">
        <v>1065</v>
      </c>
      <c r="X46" s="1">
        <v>1.630067441252E12</v>
      </c>
      <c r="Y46" s="94" t="s">
        <v>97</v>
      </c>
      <c r="Z46" s="1">
        <v>185.0</v>
      </c>
      <c r="AA46" s="1" t="s">
        <v>1064</v>
      </c>
      <c r="AB46" s="95">
        <v>1.630073869347E12</v>
      </c>
      <c r="AC46" s="94" t="s">
        <v>97</v>
      </c>
      <c r="AD46" s="1">
        <v>250.0</v>
      </c>
      <c r="AE46" s="1" t="s">
        <v>1058</v>
      </c>
      <c r="AF46" s="95">
        <v>1.630074335821E12</v>
      </c>
      <c r="AG46" s="40" t="s">
        <v>97</v>
      </c>
      <c r="AH46" s="1">
        <v>68.0</v>
      </c>
      <c r="AI46" s="1" t="s">
        <v>1062</v>
      </c>
      <c r="AJ46" s="76">
        <v>1.630074910614E12</v>
      </c>
    </row>
    <row r="47">
      <c r="A47" s="94" t="s">
        <v>83</v>
      </c>
      <c r="B47" s="1">
        <v>144.0</v>
      </c>
      <c r="C47" s="1" t="s">
        <v>1061</v>
      </c>
      <c r="D47" s="95">
        <v>1.630061083897E12</v>
      </c>
      <c r="E47" s="94" t="s">
        <v>75</v>
      </c>
      <c r="F47" s="1">
        <v>162.0</v>
      </c>
      <c r="G47" s="1" t="s">
        <v>1063</v>
      </c>
      <c r="H47" s="95">
        <v>1.630061443402E12</v>
      </c>
      <c r="I47" s="40" t="s">
        <v>102</v>
      </c>
      <c r="J47" s="1">
        <v>68.0</v>
      </c>
      <c r="K47" s="1" t="s">
        <v>1051</v>
      </c>
      <c r="L47" s="76">
        <v>1.630061899922E12</v>
      </c>
      <c r="M47" s="40" t="s">
        <v>102</v>
      </c>
      <c r="N47" s="1">
        <v>88.0</v>
      </c>
      <c r="O47" s="1" t="s">
        <v>1059</v>
      </c>
      <c r="P47" s="76">
        <v>1.630065999737E12</v>
      </c>
      <c r="Q47" s="40" t="s">
        <v>102</v>
      </c>
      <c r="R47" s="1">
        <v>58.0</v>
      </c>
      <c r="S47" s="1" t="s">
        <v>1053</v>
      </c>
      <c r="T47" s="76">
        <v>1.630066824908E12</v>
      </c>
      <c r="U47" s="40" t="s">
        <v>102</v>
      </c>
      <c r="V47" s="1">
        <v>156.0</v>
      </c>
      <c r="W47" s="1" t="s">
        <v>1065</v>
      </c>
      <c r="X47" s="1">
        <v>1.630067441398E12</v>
      </c>
      <c r="Y47" s="94" t="s">
        <v>102</v>
      </c>
      <c r="Z47" s="1">
        <v>75.0</v>
      </c>
      <c r="AA47" s="1" t="s">
        <v>1064</v>
      </c>
      <c r="AB47" s="95">
        <v>1.63007386943E12</v>
      </c>
      <c r="AC47" s="94" t="s">
        <v>102</v>
      </c>
      <c r="AD47" s="1">
        <v>69.0</v>
      </c>
      <c r="AE47" s="1" t="s">
        <v>1058</v>
      </c>
      <c r="AF47" s="95">
        <v>1.630074335879E12</v>
      </c>
      <c r="AG47" s="40" t="s">
        <v>102</v>
      </c>
      <c r="AH47" s="1">
        <v>104.0</v>
      </c>
      <c r="AI47" s="1" t="s">
        <v>1062</v>
      </c>
      <c r="AJ47" s="76">
        <v>1.630074910715E12</v>
      </c>
    </row>
    <row r="48">
      <c r="A48" s="94" t="s">
        <v>1048</v>
      </c>
      <c r="B48" s="1">
        <v>153.0</v>
      </c>
      <c r="C48" s="1" t="s">
        <v>1066</v>
      </c>
      <c r="D48" s="95">
        <v>1.630061084018E12</v>
      </c>
      <c r="E48" s="94" t="s">
        <v>92</v>
      </c>
      <c r="F48" s="1">
        <v>159.0</v>
      </c>
      <c r="G48" s="1" t="s">
        <v>1063</v>
      </c>
      <c r="H48" s="95">
        <v>1.630061443559E12</v>
      </c>
      <c r="I48" s="40" t="s">
        <v>94</v>
      </c>
      <c r="J48" s="1">
        <v>144.0</v>
      </c>
      <c r="K48" s="1" t="s">
        <v>1067</v>
      </c>
      <c r="L48" s="76">
        <v>1.630061900097E12</v>
      </c>
      <c r="M48" s="40" t="s">
        <v>94</v>
      </c>
      <c r="N48" s="1">
        <v>153.0</v>
      </c>
      <c r="O48" s="1" t="s">
        <v>1059</v>
      </c>
      <c r="P48" s="76">
        <v>1.630065999887E12</v>
      </c>
      <c r="Q48" s="40" t="s">
        <v>94</v>
      </c>
      <c r="R48" s="1">
        <v>150.0</v>
      </c>
      <c r="S48" s="1" t="s">
        <v>1068</v>
      </c>
      <c r="T48" s="76">
        <v>1.630066825061E12</v>
      </c>
      <c r="U48" s="40" t="s">
        <v>94</v>
      </c>
      <c r="V48" s="1">
        <v>113.0</v>
      </c>
      <c r="W48" s="1" t="s">
        <v>1065</v>
      </c>
      <c r="X48" s="1">
        <v>1.630067441515E12</v>
      </c>
      <c r="Y48" s="94" t="s">
        <v>97</v>
      </c>
      <c r="Z48" s="1">
        <v>330.0</v>
      </c>
      <c r="AA48" s="1" t="s">
        <v>1064</v>
      </c>
      <c r="AB48" s="95">
        <v>1.630073869748E12</v>
      </c>
      <c r="AC48" s="94" t="s">
        <v>97</v>
      </c>
      <c r="AD48" s="1">
        <v>220.0</v>
      </c>
      <c r="AE48" s="1" t="s">
        <v>1069</v>
      </c>
      <c r="AF48" s="95">
        <v>1.630074336109E12</v>
      </c>
      <c r="AG48" s="40" t="s">
        <v>94</v>
      </c>
      <c r="AH48" s="1">
        <v>130.0</v>
      </c>
      <c r="AI48" s="1" t="s">
        <v>1062</v>
      </c>
      <c r="AJ48" s="76">
        <v>1.630074910868E12</v>
      </c>
    </row>
    <row r="49">
      <c r="A49" s="94" t="s">
        <v>460</v>
      </c>
      <c r="B49" s="1">
        <v>159.0</v>
      </c>
      <c r="C49" s="1" t="s">
        <v>1066</v>
      </c>
      <c r="D49" s="95">
        <v>1.630061084177E12</v>
      </c>
      <c r="E49" s="94" t="s">
        <v>280</v>
      </c>
      <c r="F49" s="1">
        <v>153.0</v>
      </c>
      <c r="G49" s="1" t="s">
        <v>1063</v>
      </c>
      <c r="H49" s="95">
        <v>1.630061443725E12</v>
      </c>
      <c r="Y49" s="94" t="s">
        <v>94</v>
      </c>
      <c r="Z49" s="1">
        <v>165.0</v>
      </c>
      <c r="AA49" s="1" t="s">
        <v>1064</v>
      </c>
      <c r="AB49" s="95">
        <v>1.630073869909E12</v>
      </c>
      <c r="AC49" s="94" t="s">
        <v>75</v>
      </c>
      <c r="AD49" s="1">
        <v>144.0</v>
      </c>
      <c r="AE49" s="1" t="s">
        <v>1069</v>
      </c>
      <c r="AF49" s="95">
        <v>1.630074336254E12</v>
      </c>
    </row>
    <row r="50">
      <c r="A50" s="94" t="s">
        <v>78</v>
      </c>
      <c r="B50" s="1">
        <v>427.0</v>
      </c>
      <c r="C50" s="1" t="s">
        <v>1066</v>
      </c>
      <c r="D50" s="95">
        <v>1.630061084603E12</v>
      </c>
      <c r="E50" s="94" t="s">
        <v>75</v>
      </c>
      <c r="F50" s="1">
        <v>155.0</v>
      </c>
      <c r="G50" s="1" t="s">
        <v>1063</v>
      </c>
      <c r="H50" s="95">
        <v>1.630061443876E12</v>
      </c>
      <c r="Y50" s="94" t="s">
        <v>92</v>
      </c>
      <c r="Z50" s="1">
        <v>155.0</v>
      </c>
      <c r="AA50" s="1" t="s">
        <v>1070</v>
      </c>
      <c r="AB50" s="95">
        <v>1.630073870058E12</v>
      </c>
      <c r="AC50" s="94" t="s">
        <v>91</v>
      </c>
      <c r="AD50" s="1">
        <v>169.0</v>
      </c>
      <c r="AE50" s="1" t="s">
        <v>1069</v>
      </c>
      <c r="AF50" s="95">
        <v>1.630074336421E12</v>
      </c>
    </row>
    <row r="51">
      <c r="A51" s="94" t="s">
        <v>83</v>
      </c>
      <c r="B51" s="1">
        <v>68.0</v>
      </c>
      <c r="C51" s="1" t="s">
        <v>1066</v>
      </c>
      <c r="D51" s="95">
        <v>1.630061084649E12</v>
      </c>
      <c r="E51" s="94" t="s">
        <v>101</v>
      </c>
      <c r="F51" s="1">
        <v>127.0</v>
      </c>
      <c r="G51" s="1" t="s">
        <v>1063</v>
      </c>
      <c r="H51" s="95">
        <v>1.630061443997E12</v>
      </c>
      <c r="Y51" s="94" t="s">
        <v>78</v>
      </c>
      <c r="Z51" s="1">
        <v>169.0</v>
      </c>
      <c r="AA51" s="1" t="s">
        <v>1070</v>
      </c>
      <c r="AB51" s="95">
        <v>1.630073870236E12</v>
      </c>
      <c r="AC51" s="94" t="s">
        <v>98</v>
      </c>
      <c r="AD51" s="1">
        <v>164.0</v>
      </c>
      <c r="AE51" s="1" t="s">
        <v>1069</v>
      </c>
      <c r="AF51" s="95">
        <v>1.630074336618E12</v>
      </c>
    </row>
    <row r="52">
      <c r="A52" s="94" t="s">
        <v>75</v>
      </c>
      <c r="B52" s="1">
        <v>159.0</v>
      </c>
      <c r="C52" s="1" t="s">
        <v>1066</v>
      </c>
      <c r="D52" s="95">
        <v>1.630061084824E12</v>
      </c>
      <c r="E52" s="94" t="s">
        <v>1048</v>
      </c>
      <c r="F52" s="1">
        <v>157.0</v>
      </c>
      <c r="G52" s="1" t="s">
        <v>1071</v>
      </c>
      <c r="H52" s="95">
        <v>1.630061444158E12</v>
      </c>
      <c r="Y52" s="94" t="s">
        <v>101</v>
      </c>
      <c r="Z52" s="1">
        <v>554.0</v>
      </c>
      <c r="AA52" s="1" t="s">
        <v>1070</v>
      </c>
      <c r="AB52" s="95">
        <v>1.630073870803E12</v>
      </c>
      <c r="AC52" s="94" t="s">
        <v>1060</v>
      </c>
      <c r="AD52" s="1">
        <v>142.0</v>
      </c>
      <c r="AE52" s="1" t="s">
        <v>1069</v>
      </c>
      <c r="AF52" s="95">
        <v>1.63007433672E12</v>
      </c>
    </row>
    <row r="53">
      <c r="A53" s="94" t="s">
        <v>94</v>
      </c>
      <c r="B53" s="1">
        <v>305.0</v>
      </c>
      <c r="C53" s="1" t="s">
        <v>1072</v>
      </c>
      <c r="D53" s="95">
        <v>1.630061085129E12</v>
      </c>
      <c r="E53" s="94" t="s">
        <v>460</v>
      </c>
      <c r="F53" s="1">
        <v>167.0</v>
      </c>
      <c r="G53" s="1" t="s">
        <v>1071</v>
      </c>
      <c r="H53" s="95">
        <v>1.630061444344E12</v>
      </c>
      <c r="Y53" s="94" t="s">
        <v>94</v>
      </c>
      <c r="Z53" s="1">
        <v>204.0</v>
      </c>
      <c r="AA53" s="1" t="s">
        <v>1070</v>
      </c>
      <c r="AB53" s="95">
        <v>1.630073870985E12</v>
      </c>
      <c r="AC53" s="94" t="s">
        <v>102</v>
      </c>
      <c r="AD53" s="1">
        <v>184.0</v>
      </c>
      <c r="AE53" s="1" t="s">
        <v>1069</v>
      </c>
      <c r="AF53" s="95">
        <v>1.630074336912E12</v>
      </c>
    </row>
    <row r="54">
      <c r="A54" s="94" t="s">
        <v>91</v>
      </c>
      <c r="B54" s="1">
        <v>62.0</v>
      </c>
      <c r="C54" s="1" t="s">
        <v>1072</v>
      </c>
      <c r="D54" s="95">
        <v>1.630061085168E12</v>
      </c>
      <c r="E54" s="94" t="s">
        <v>78</v>
      </c>
      <c r="F54" s="1">
        <v>507.0</v>
      </c>
      <c r="G54" s="1" t="s">
        <v>1071</v>
      </c>
      <c r="H54" s="95">
        <v>1.630061444832E12</v>
      </c>
      <c r="Y54" s="94" t="s">
        <v>97</v>
      </c>
      <c r="Z54" s="1">
        <v>272.0</v>
      </c>
      <c r="AA54" s="1" t="s">
        <v>1073</v>
      </c>
      <c r="AB54" s="95">
        <v>1.630073871277E12</v>
      </c>
      <c r="AC54" s="94" t="s">
        <v>75</v>
      </c>
      <c r="AD54" s="1">
        <v>418.0</v>
      </c>
      <c r="AE54" s="1" t="s">
        <v>1074</v>
      </c>
      <c r="AF54" s="95">
        <v>1.630074337331E12</v>
      </c>
    </row>
    <row r="55">
      <c r="A55" s="94" t="s">
        <v>75</v>
      </c>
      <c r="B55" s="1">
        <v>115.0</v>
      </c>
      <c r="C55" s="1" t="s">
        <v>1072</v>
      </c>
      <c r="D55" s="95">
        <v>1.630061085281E12</v>
      </c>
      <c r="E55" s="94" t="s">
        <v>101</v>
      </c>
      <c r="F55" s="1">
        <v>77.0</v>
      </c>
      <c r="G55" s="1" t="s">
        <v>1071</v>
      </c>
      <c r="H55" s="95">
        <v>1.630061444886E12</v>
      </c>
      <c r="Y55" s="94" t="s">
        <v>102</v>
      </c>
      <c r="Z55" s="1">
        <v>57.0</v>
      </c>
      <c r="AA55" s="1" t="s">
        <v>1073</v>
      </c>
      <c r="AB55" s="95">
        <v>1.630073871309E12</v>
      </c>
      <c r="AC55" s="94" t="s">
        <v>86</v>
      </c>
      <c r="AD55" s="1">
        <v>347.0</v>
      </c>
      <c r="AE55" s="1" t="s">
        <v>1074</v>
      </c>
      <c r="AF55" s="95">
        <v>1.630074337684E12</v>
      </c>
    </row>
    <row r="56">
      <c r="A56" s="94" t="s">
        <v>81</v>
      </c>
      <c r="B56" s="1">
        <v>385.0</v>
      </c>
      <c r="C56" s="1" t="s">
        <v>1072</v>
      </c>
      <c r="D56" s="95">
        <v>1.63006108568E12</v>
      </c>
      <c r="E56" s="94" t="s">
        <v>75</v>
      </c>
      <c r="F56" s="1">
        <v>150.0</v>
      </c>
      <c r="G56" s="1" t="s">
        <v>1075</v>
      </c>
      <c r="H56" s="95">
        <v>1.630061445066E12</v>
      </c>
      <c r="Y56" s="99" t="s">
        <v>94</v>
      </c>
      <c r="Z56" s="100">
        <v>193.0</v>
      </c>
      <c r="AA56" s="100" t="s">
        <v>1073</v>
      </c>
      <c r="AB56" s="101">
        <v>1.630073871529E12</v>
      </c>
      <c r="AC56" s="94" t="s">
        <v>93</v>
      </c>
      <c r="AD56" s="1">
        <v>181.0</v>
      </c>
      <c r="AE56" s="1" t="s">
        <v>1074</v>
      </c>
      <c r="AF56" s="95">
        <v>1.630074337871E12</v>
      </c>
    </row>
    <row r="57">
      <c r="A57" s="94" t="s">
        <v>75</v>
      </c>
      <c r="B57" s="1">
        <v>283.0</v>
      </c>
      <c r="C57" s="1" t="s">
        <v>1072</v>
      </c>
      <c r="D57" s="95">
        <v>1.63006108597E12</v>
      </c>
      <c r="E57" s="94" t="s">
        <v>97</v>
      </c>
      <c r="F57" s="1">
        <v>237.0</v>
      </c>
      <c r="G57" s="1" t="s">
        <v>1075</v>
      </c>
      <c r="H57" s="95">
        <v>1.630061445292E12</v>
      </c>
      <c r="AC57" s="94" t="s">
        <v>98</v>
      </c>
      <c r="AD57" s="1">
        <v>422.0</v>
      </c>
      <c r="AE57" s="1" t="s">
        <v>1076</v>
      </c>
      <c r="AF57" s="95">
        <v>1.630074338284E12</v>
      </c>
    </row>
    <row r="58">
      <c r="A58" s="94" t="s">
        <v>97</v>
      </c>
      <c r="B58" s="1">
        <v>140.0</v>
      </c>
      <c r="C58" s="1" t="s">
        <v>1077</v>
      </c>
      <c r="D58" s="95">
        <v>1.630061086117E12</v>
      </c>
      <c r="E58" s="94" t="s">
        <v>92</v>
      </c>
      <c r="F58" s="1">
        <v>481.0</v>
      </c>
      <c r="G58" s="1" t="s">
        <v>1075</v>
      </c>
      <c r="H58" s="95">
        <v>1.630061445776E12</v>
      </c>
      <c r="AC58" s="94" t="s">
        <v>91</v>
      </c>
      <c r="AD58" s="1">
        <v>92.0</v>
      </c>
      <c r="AE58" s="1" t="s">
        <v>1076</v>
      </c>
      <c r="AF58" s="95">
        <v>1.630074338384E12</v>
      </c>
    </row>
    <row r="59">
      <c r="A59" s="94" t="s">
        <v>102</v>
      </c>
      <c r="B59" s="1">
        <v>131.0</v>
      </c>
      <c r="C59" s="1" t="s">
        <v>1077</v>
      </c>
      <c r="D59" s="95">
        <v>1.630061086225E12</v>
      </c>
      <c r="E59" s="94" t="s">
        <v>75</v>
      </c>
      <c r="F59" s="1">
        <v>214.0</v>
      </c>
      <c r="G59" s="1" t="s">
        <v>1075</v>
      </c>
      <c r="H59" s="95">
        <v>1.630061445999E12</v>
      </c>
      <c r="AC59" s="94" t="s">
        <v>75</v>
      </c>
      <c r="AD59" s="1">
        <v>157.0</v>
      </c>
      <c r="AE59" s="1" t="s">
        <v>1076</v>
      </c>
      <c r="AF59" s="95">
        <v>1.630074338535E12</v>
      </c>
    </row>
    <row r="60">
      <c r="A60" s="99" t="s">
        <v>94</v>
      </c>
      <c r="B60" s="100">
        <v>85.0</v>
      </c>
      <c r="C60" s="100" t="s">
        <v>1077</v>
      </c>
      <c r="D60" s="101">
        <v>1.630061086319E12</v>
      </c>
      <c r="E60" s="94" t="s">
        <v>97</v>
      </c>
      <c r="F60" s="1">
        <v>335.0</v>
      </c>
      <c r="G60" s="1" t="s">
        <v>1078</v>
      </c>
      <c r="H60" s="95">
        <v>1.630061446326E12</v>
      </c>
      <c r="T60" s="39"/>
      <c r="X60" s="39"/>
      <c r="AC60" s="94" t="s">
        <v>97</v>
      </c>
      <c r="AD60" s="1">
        <v>785.0</v>
      </c>
      <c r="AE60" s="1" t="s">
        <v>1079</v>
      </c>
      <c r="AF60" s="95">
        <v>1.630074339311E12</v>
      </c>
    </row>
    <row r="61">
      <c r="A61" s="1" t="s">
        <v>1080</v>
      </c>
      <c r="E61" s="94" t="s">
        <v>102</v>
      </c>
      <c r="F61" s="1">
        <v>117.0</v>
      </c>
      <c r="G61" s="1" t="s">
        <v>1078</v>
      </c>
      <c r="H61" s="95">
        <v>1.630061446448E12</v>
      </c>
      <c r="P61" s="39"/>
      <c r="T61" s="39"/>
      <c r="X61" s="39"/>
      <c r="AC61" s="94" t="s">
        <v>102</v>
      </c>
      <c r="AD61" s="1">
        <v>67.0</v>
      </c>
      <c r="AE61" s="1" t="s">
        <v>1079</v>
      </c>
      <c r="AF61" s="95">
        <v>1.630074339377E12</v>
      </c>
    </row>
    <row r="62">
      <c r="E62" s="94" t="s">
        <v>94</v>
      </c>
      <c r="F62" s="1">
        <v>135.0</v>
      </c>
      <c r="G62" s="1" t="s">
        <v>1078</v>
      </c>
      <c r="H62" s="95">
        <v>1.630061446576E12</v>
      </c>
      <c r="L62" s="39"/>
      <c r="P62" s="39"/>
      <c r="T62" s="39"/>
      <c r="X62" s="39"/>
      <c r="AC62" s="99" t="s">
        <v>94</v>
      </c>
      <c r="AD62" s="100">
        <v>156.0</v>
      </c>
      <c r="AE62" s="100" t="s">
        <v>1079</v>
      </c>
      <c r="AF62" s="101">
        <v>1.630074339534E12</v>
      </c>
    </row>
    <row r="63">
      <c r="E63" s="94" t="s">
        <v>102</v>
      </c>
      <c r="F63" s="1">
        <v>327.0</v>
      </c>
      <c r="G63" s="1" t="s">
        <v>1078</v>
      </c>
      <c r="H63" s="95">
        <v>1.630061446901E12</v>
      </c>
      <c r="L63" s="39"/>
      <c r="P63" s="39"/>
      <c r="T63" s="39"/>
      <c r="X63" s="39"/>
      <c r="AJ63" s="39"/>
    </row>
    <row r="64">
      <c r="E64" s="94" t="s">
        <v>97</v>
      </c>
      <c r="F64" s="1">
        <v>147.0</v>
      </c>
      <c r="G64" s="1" t="s">
        <v>1081</v>
      </c>
      <c r="H64" s="95">
        <v>1.630061447047E12</v>
      </c>
      <c r="L64" s="39"/>
      <c r="P64" s="39"/>
      <c r="T64" s="39"/>
      <c r="X64" s="39"/>
      <c r="AJ64" s="39"/>
    </row>
    <row r="65">
      <c r="E65" s="94" t="s">
        <v>75</v>
      </c>
      <c r="F65" s="1">
        <v>150.0</v>
      </c>
      <c r="G65" s="1" t="s">
        <v>1081</v>
      </c>
      <c r="H65" s="95">
        <v>1.630061447192E12</v>
      </c>
      <c r="L65" s="39"/>
      <c r="P65" s="39"/>
      <c r="T65" s="39"/>
      <c r="X65" s="39"/>
      <c r="AJ65" s="39"/>
    </row>
    <row r="66">
      <c r="E66" s="94" t="s">
        <v>92</v>
      </c>
      <c r="F66" s="1">
        <v>128.0</v>
      </c>
      <c r="G66" s="1" t="s">
        <v>1081</v>
      </c>
      <c r="H66" s="95">
        <v>1.630061447329E12</v>
      </c>
      <c r="L66" s="39"/>
      <c r="P66" s="39"/>
      <c r="T66" s="39"/>
      <c r="X66" s="39"/>
      <c r="AJ66" s="39"/>
    </row>
    <row r="67">
      <c r="E67" s="94" t="s">
        <v>97</v>
      </c>
      <c r="F67" s="1">
        <v>149.0</v>
      </c>
      <c r="G67" s="1" t="s">
        <v>1081</v>
      </c>
      <c r="H67" s="95">
        <v>1.630061447482E12</v>
      </c>
      <c r="L67" s="39"/>
      <c r="P67" s="39"/>
      <c r="T67" s="39"/>
      <c r="X67" s="39"/>
      <c r="AJ67" s="39"/>
    </row>
    <row r="68">
      <c r="E68" s="94" t="s">
        <v>75</v>
      </c>
      <c r="F68" s="1">
        <v>151.0</v>
      </c>
      <c r="G68" s="1" t="s">
        <v>1081</v>
      </c>
      <c r="H68" s="95">
        <v>1.630061447629E12</v>
      </c>
      <c r="L68" s="39"/>
      <c r="P68" s="39"/>
      <c r="T68" s="39"/>
      <c r="X68" s="39"/>
      <c r="AB68" s="39"/>
      <c r="AJ68" s="39"/>
    </row>
    <row r="69">
      <c r="E69" s="94" t="s">
        <v>280</v>
      </c>
      <c r="F69" s="1">
        <v>582.0</v>
      </c>
      <c r="G69" s="1" t="s">
        <v>1082</v>
      </c>
      <c r="H69" s="95">
        <v>1.630061448217E12</v>
      </c>
      <c r="L69" s="39"/>
      <c r="P69" s="39"/>
      <c r="T69" s="39"/>
      <c r="X69" s="39"/>
      <c r="AB69" s="39"/>
      <c r="AJ69" s="39"/>
    </row>
    <row r="70">
      <c r="A70" s="40" t="s">
        <v>128</v>
      </c>
      <c r="B70" s="1">
        <v>5435.0</v>
      </c>
      <c r="C70" s="1" t="s">
        <v>1083</v>
      </c>
      <c r="D70" s="1">
        <v>1.630061094334E12</v>
      </c>
      <c r="E70" s="94" t="s">
        <v>92</v>
      </c>
      <c r="F70" s="1">
        <v>166.0</v>
      </c>
      <c r="G70" s="1" t="s">
        <v>1082</v>
      </c>
      <c r="H70" s="95">
        <v>1.630061448363E12</v>
      </c>
      <c r="I70" s="40" t="s">
        <v>137</v>
      </c>
      <c r="J70" s="1">
        <v>8073.0</v>
      </c>
      <c r="K70" s="1" t="s">
        <v>1084</v>
      </c>
      <c r="L70" s="76">
        <v>1.630061910963E12</v>
      </c>
      <c r="M70" s="40" t="s">
        <v>137</v>
      </c>
      <c r="N70" s="1">
        <v>6422.0</v>
      </c>
      <c r="O70" s="1" t="s">
        <v>1085</v>
      </c>
      <c r="P70" s="76">
        <v>1.630066008141E12</v>
      </c>
      <c r="Q70" s="40" t="s">
        <v>128</v>
      </c>
      <c r="R70" s="1">
        <v>6583.0</v>
      </c>
      <c r="S70" s="1" t="s">
        <v>1086</v>
      </c>
      <c r="T70" s="76">
        <v>1.630066833755E12</v>
      </c>
      <c r="U70" s="40" t="s">
        <v>128</v>
      </c>
      <c r="V70" s="1">
        <v>6266.0</v>
      </c>
      <c r="W70" s="1" t="s">
        <v>1087</v>
      </c>
      <c r="X70" s="76">
        <v>1.630067449871E12</v>
      </c>
      <c r="Y70" s="40" t="s">
        <v>128</v>
      </c>
      <c r="Z70" s="1">
        <v>5536.0</v>
      </c>
      <c r="AA70" s="1" t="s">
        <v>1088</v>
      </c>
      <c r="AB70" s="76">
        <v>1.630073879688E12</v>
      </c>
      <c r="AC70" s="40" t="s">
        <v>128</v>
      </c>
      <c r="AD70" s="1">
        <v>6382.0</v>
      </c>
      <c r="AE70" s="1" t="s">
        <v>1089</v>
      </c>
      <c r="AF70" s="76">
        <v>1.630074347935E12</v>
      </c>
      <c r="AG70" s="40" t="s">
        <v>137</v>
      </c>
      <c r="AH70" s="1">
        <v>6501.0</v>
      </c>
      <c r="AI70" s="1" t="s">
        <v>1090</v>
      </c>
      <c r="AJ70" s="76">
        <v>1.630074919606E12</v>
      </c>
    </row>
    <row r="71">
      <c r="A71" s="40" t="s">
        <v>128</v>
      </c>
      <c r="B71" s="1">
        <v>176.0</v>
      </c>
      <c r="C71" s="1" t="s">
        <v>1083</v>
      </c>
      <c r="D71" s="1">
        <v>1.630061094505E12</v>
      </c>
      <c r="E71" s="94" t="s">
        <v>75</v>
      </c>
      <c r="F71" s="1">
        <v>92.0</v>
      </c>
      <c r="G71" s="1" t="s">
        <v>1082</v>
      </c>
      <c r="H71" s="95">
        <v>1.630061448452E12</v>
      </c>
      <c r="I71" s="40" t="s">
        <v>141</v>
      </c>
      <c r="J71" s="1">
        <v>114.0</v>
      </c>
      <c r="K71" s="1" t="s">
        <v>1091</v>
      </c>
      <c r="L71" s="76">
        <v>1.630061911077E12</v>
      </c>
      <c r="M71" s="40" t="s">
        <v>141</v>
      </c>
      <c r="N71" s="1">
        <v>190.0</v>
      </c>
      <c r="O71" s="1" t="s">
        <v>1085</v>
      </c>
      <c r="P71" s="76">
        <v>1.630066008331E12</v>
      </c>
      <c r="Q71" s="40" t="s">
        <v>152</v>
      </c>
      <c r="R71" s="1">
        <v>202.0</v>
      </c>
      <c r="S71" s="1" t="s">
        <v>1086</v>
      </c>
      <c r="T71" s="76">
        <v>1.630066833952E12</v>
      </c>
      <c r="U71" s="40" t="s">
        <v>137</v>
      </c>
      <c r="V71" s="1">
        <v>196.0</v>
      </c>
      <c r="W71" s="1" t="s">
        <v>1092</v>
      </c>
      <c r="X71" s="76">
        <v>1.630067450056E12</v>
      </c>
      <c r="Y71" s="40" t="s">
        <v>152</v>
      </c>
      <c r="Z71" s="1">
        <v>250.0</v>
      </c>
      <c r="AA71" s="1" t="s">
        <v>1088</v>
      </c>
      <c r="AB71" s="76">
        <v>1.630073879933E12</v>
      </c>
      <c r="AC71" s="40" t="s">
        <v>142</v>
      </c>
      <c r="AD71" s="1">
        <v>206.0</v>
      </c>
      <c r="AE71" s="1" t="s">
        <v>1093</v>
      </c>
      <c r="AF71" s="76">
        <v>1.630074348136E12</v>
      </c>
      <c r="AG71" s="40" t="s">
        <v>151</v>
      </c>
      <c r="AH71" s="1">
        <v>226.0</v>
      </c>
      <c r="AI71" s="1" t="s">
        <v>1090</v>
      </c>
      <c r="AJ71" s="76">
        <v>1.630074919835E12</v>
      </c>
    </row>
    <row r="72">
      <c r="A72" s="40" t="s">
        <v>71</v>
      </c>
      <c r="B72" s="1">
        <v>245.0</v>
      </c>
      <c r="C72" s="1" t="s">
        <v>1083</v>
      </c>
      <c r="D72" s="1">
        <v>1.630061094751E12</v>
      </c>
      <c r="E72" s="94" t="s">
        <v>97</v>
      </c>
      <c r="F72" s="1">
        <v>207.0</v>
      </c>
      <c r="G72" s="1" t="s">
        <v>1082</v>
      </c>
      <c r="H72" s="95">
        <v>1.630061448669E12</v>
      </c>
      <c r="I72" s="40" t="s">
        <v>137</v>
      </c>
      <c r="J72" s="1">
        <v>181.0</v>
      </c>
      <c r="K72" s="1" t="s">
        <v>1091</v>
      </c>
      <c r="L72" s="76">
        <v>1.630061911245E12</v>
      </c>
      <c r="M72" s="40" t="s">
        <v>71</v>
      </c>
      <c r="N72" s="1">
        <v>320.0</v>
      </c>
      <c r="O72" s="1" t="s">
        <v>1085</v>
      </c>
      <c r="P72" s="76">
        <v>1.630066008649E12</v>
      </c>
      <c r="Q72" s="40" t="s">
        <v>71</v>
      </c>
      <c r="R72" s="1">
        <v>595.0</v>
      </c>
      <c r="S72" s="1" t="s">
        <v>1094</v>
      </c>
      <c r="T72" s="76">
        <v>1.630066834534E12</v>
      </c>
      <c r="U72" s="40" t="s">
        <v>71</v>
      </c>
      <c r="V72" s="1">
        <v>285.0</v>
      </c>
      <c r="W72" s="1" t="s">
        <v>1092</v>
      </c>
      <c r="X72" s="76">
        <v>1.630067450344E12</v>
      </c>
      <c r="Y72" s="40" t="s">
        <v>71</v>
      </c>
      <c r="Z72" s="1">
        <v>345.0</v>
      </c>
      <c r="AA72" s="1" t="s">
        <v>1095</v>
      </c>
      <c r="AB72" s="76">
        <v>1.630073880282E12</v>
      </c>
      <c r="AC72" s="40" t="s">
        <v>71</v>
      </c>
      <c r="AD72" s="1">
        <v>254.0</v>
      </c>
      <c r="AE72" s="1" t="s">
        <v>1093</v>
      </c>
      <c r="AF72" s="76">
        <v>1.630074348392E12</v>
      </c>
      <c r="AG72" s="40" t="s">
        <v>71</v>
      </c>
      <c r="AH72" s="1">
        <v>370.0</v>
      </c>
      <c r="AI72" s="1" t="s">
        <v>1096</v>
      </c>
      <c r="AJ72" s="76">
        <v>1.630074920199E12</v>
      </c>
    </row>
    <row r="73">
      <c r="A73" s="40" t="s">
        <v>151</v>
      </c>
      <c r="B73" s="1">
        <v>475.0</v>
      </c>
      <c r="C73" s="1" t="s">
        <v>1097</v>
      </c>
      <c r="D73" s="1">
        <v>1.630061095239E12</v>
      </c>
      <c r="E73" s="94" t="s">
        <v>102</v>
      </c>
      <c r="F73" s="1">
        <v>111.0</v>
      </c>
      <c r="G73" s="1" t="s">
        <v>1082</v>
      </c>
      <c r="H73" s="95">
        <v>1.630061448786E12</v>
      </c>
      <c r="I73" s="40" t="s">
        <v>141</v>
      </c>
      <c r="J73" s="1">
        <v>672.0</v>
      </c>
      <c r="K73" s="1" t="s">
        <v>1091</v>
      </c>
      <c r="L73" s="76">
        <v>1.630061911935E12</v>
      </c>
      <c r="M73" s="40" t="s">
        <v>140</v>
      </c>
      <c r="N73" s="1">
        <v>225.0</v>
      </c>
      <c r="O73" s="1" t="s">
        <v>1085</v>
      </c>
      <c r="P73" s="76">
        <v>1.630066008873E12</v>
      </c>
      <c r="Q73" s="40" t="s">
        <v>144</v>
      </c>
      <c r="R73" s="1">
        <v>417.0</v>
      </c>
      <c r="S73" s="1" t="s">
        <v>1094</v>
      </c>
      <c r="T73" s="76">
        <v>1.630066834956E12</v>
      </c>
      <c r="U73" s="40" t="s">
        <v>141</v>
      </c>
      <c r="V73" s="1">
        <v>332.0</v>
      </c>
      <c r="W73" s="1" t="s">
        <v>1092</v>
      </c>
      <c r="X73" s="76">
        <v>1.630067450678E12</v>
      </c>
      <c r="Y73" s="40" t="s">
        <v>142</v>
      </c>
      <c r="Z73" s="1">
        <v>224.0</v>
      </c>
      <c r="AA73" s="1" t="s">
        <v>1095</v>
      </c>
      <c r="AB73" s="76">
        <v>1.630073880511E12</v>
      </c>
      <c r="AC73" s="40" t="s">
        <v>152</v>
      </c>
      <c r="AD73" s="1">
        <v>339.0</v>
      </c>
      <c r="AE73" s="1" t="s">
        <v>1093</v>
      </c>
      <c r="AF73" s="76">
        <v>1.630074348729E12</v>
      </c>
      <c r="AG73" s="40" t="s">
        <v>152</v>
      </c>
      <c r="AH73" s="1">
        <v>323.0</v>
      </c>
      <c r="AI73" s="1" t="s">
        <v>1096</v>
      </c>
      <c r="AJ73" s="76">
        <v>1.630074920527E12</v>
      </c>
    </row>
    <row r="74">
      <c r="A74" s="40" t="s">
        <v>81</v>
      </c>
      <c r="B74" s="1">
        <v>274.0</v>
      </c>
      <c r="C74" s="1" t="s">
        <v>1097</v>
      </c>
      <c r="D74" s="1">
        <v>1.630061095508E12</v>
      </c>
      <c r="E74" s="99" t="s">
        <v>94</v>
      </c>
      <c r="F74" s="100">
        <v>121.0</v>
      </c>
      <c r="G74" s="100" t="s">
        <v>1082</v>
      </c>
      <c r="H74" s="101">
        <v>1.630061448899E12</v>
      </c>
      <c r="I74" s="40" t="s">
        <v>71</v>
      </c>
      <c r="J74" s="1">
        <v>283.0</v>
      </c>
      <c r="K74" s="1" t="s">
        <v>1098</v>
      </c>
      <c r="L74" s="76">
        <v>1.630061912202E12</v>
      </c>
      <c r="M74" s="40" t="s">
        <v>81</v>
      </c>
      <c r="N74" s="1">
        <v>274.0</v>
      </c>
      <c r="O74" s="1" t="s">
        <v>1099</v>
      </c>
      <c r="P74" s="76">
        <v>1.630066009151E12</v>
      </c>
      <c r="Q74" s="40" t="s">
        <v>81</v>
      </c>
      <c r="R74" s="1">
        <v>339.0</v>
      </c>
      <c r="S74" s="1" t="s">
        <v>1100</v>
      </c>
      <c r="T74" s="76">
        <v>1.630066835293E12</v>
      </c>
      <c r="U74" s="40" t="s">
        <v>81</v>
      </c>
      <c r="V74" s="1">
        <v>239.0</v>
      </c>
      <c r="W74" s="1" t="s">
        <v>1092</v>
      </c>
      <c r="X74" s="76">
        <v>1.630067450923E12</v>
      </c>
      <c r="Y74" s="40" t="s">
        <v>81</v>
      </c>
      <c r="Z74" s="1">
        <v>485.0</v>
      </c>
      <c r="AA74" s="1" t="s">
        <v>1095</v>
      </c>
      <c r="AB74" s="76">
        <v>1.630073880998E12</v>
      </c>
      <c r="AC74" s="40" t="s">
        <v>81</v>
      </c>
      <c r="AD74" s="1">
        <v>643.0</v>
      </c>
      <c r="AE74" s="1" t="s">
        <v>1101</v>
      </c>
      <c r="AF74" s="76">
        <v>1.630074349383E12</v>
      </c>
      <c r="AG74" s="40" t="s">
        <v>81</v>
      </c>
      <c r="AH74" s="1">
        <v>305.0</v>
      </c>
      <c r="AI74" s="1" t="s">
        <v>1096</v>
      </c>
      <c r="AJ74" s="76">
        <v>1.630074920842E12</v>
      </c>
    </row>
    <row r="75">
      <c r="A75" s="40" t="s">
        <v>92</v>
      </c>
      <c r="B75" s="1">
        <v>86.0</v>
      </c>
      <c r="C75" s="1" t="s">
        <v>1097</v>
      </c>
      <c r="D75" s="76">
        <v>1.630061095581E12</v>
      </c>
      <c r="I75" s="40" t="s">
        <v>137</v>
      </c>
      <c r="J75" s="1">
        <v>249.0</v>
      </c>
      <c r="K75" s="1" t="s">
        <v>1098</v>
      </c>
      <c r="L75" s="76">
        <v>1.63006191245E12</v>
      </c>
      <c r="M75" s="40" t="s">
        <v>92</v>
      </c>
      <c r="N75" s="1">
        <v>111.0</v>
      </c>
      <c r="O75" s="1" t="s">
        <v>1099</v>
      </c>
      <c r="P75" s="76">
        <v>1.630066009255E12</v>
      </c>
      <c r="Q75" s="40" t="s">
        <v>92</v>
      </c>
      <c r="R75" s="1">
        <v>127.0</v>
      </c>
      <c r="S75" s="1" t="s">
        <v>1100</v>
      </c>
      <c r="T75" s="76">
        <v>1.630066835428E12</v>
      </c>
      <c r="U75" s="40" t="s">
        <v>92</v>
      </c>
      <c r="V75" s="1">
        <v>132.0</v>
      </c>
      <c r="W75" s="1" t="s">
        <v>1102</v>
      </c>
      <c r="X75" s="76">
        <v>1.630067451046E12</v>
      </c>
      <c r="Y75" s="40" t="s">
        <v>92</v>
      </c>
      <c r="Z75" s="1">
        <v>67.0</v>
      </c>
      <c r="AA75" s="1" t="s">
        <v>1103</v>
      </c>
      <c r="AB75" s="76">
        <v>1.630073881052E12</v>
      </c>
      <c r="AC75" s="40" t="s">
        <v>92</v>
      </c>
      <c r="AD75" s="1">
        <v>112.0</v>
      </c>
      <c r="AE75" s="1" t="s">
        <v>1101</v>
      </c>
      <c r="AF75" s="76">
        <v>1.630074349485E12</v>
      </c>
      <c r="AG75" s="40" t="s">
        <v>101</v>
      </c>
      <c r="AH75" s="1">
        <v>90.0</v>
      </c>
      <c r="AI75" s="1" t="s">
        <v>1096</v>
      </c>
      <c r="AJ75" s="76">
        <v>1.630074920914E12</v>
      </c>
    </row>
    <row r="76">
      <c r="A76" s="40" t="s">
        <v>165</v>
      </c>
      <c r="B76" s="1">
        <v>807.0</v>
      </c>
      <c r="C76" s="1" t="s">
        <v>1104</v>
      </c>
      <c r="D76" s="76">
        <v>1.630061096392E12</v>
      </c>
      <c r="I76" s="40" t="s">
        <v>81</v>
      </c>
      <c r="J76" s="1">
        <v>598.0</v>
      </c>
      <c r="K76" s="1" t="s">
        <v>1105</v>
      </c>
      <c r="L76" s="76">
        <v>1.630061913049E12</v>
      </c>
      <c r="M76" s="40" t="s">
        <v>165</v>
      </c>
      <c r="N76" s="1">
        <v>532.0</v>
      </c>
      <c r="O76" s="1" t="s">
        <v>1099</v>
      </c>
      <c r="P76" s="76">
        <v>1.630066009799E12</v>
      </c>
      <c r="Q76" s="40" t="s">
        <v>165</v>
      </c>
      <c r="R76" s="1">
        <v>374.0</v>
      </c>
      <c r="S76" s="1" t="s">
        <v>1100</v>
      </c>
      <c r="T76" s="76">
        <v>1.63006683579E12</v>
      </c>
      <c r="U76" s="40" t="s">
        <v>165</v>
      </c>
      <c r="V76" s="1">
        <v>614.0</v>
      </c>
      <c r="W76" s="1" t="s">
        <v>1102</v>
      </c>
      <c r="X76" s="76">
        <v>1.630067451672E12</v>
      </c>
      <c r="Y76" s="40" t="s">
        <v>165</v>
      </c>
      <c r="Z76" s="1">
        <v>649.0</v>
      </c>
      <c r="AA76" s="1" t="s">
        <v>1103</v>
      </c>
      <c r="AB76" s="76">
        <v>1.630073881705E12</v>
      </c>
      <c r="AC76" s="40" t="s">
        <v>165</v>
      </c>
      <c r="AD76" s="1">
        <v>664.0</v>
      </c>
      <c r="AE76" s="1" t="s">
        <v>1106</v>
      </c>
      <c r="AF76" s="76">
        <v>1.630074350148E12</v>
      </c>
      <c r="AG76" s="40" t="s">
        <v>81</v>
      </c>
      <c r="AH76" s="1">
        <v>721.0</v>
      </c>
      <c r="AI76" s="1" t="s">
        <v>1107</v>
      </c>
      <c r="AJ76" s="76">
        <v>1.630074921639E12</v>
      </c>
    </row>
    <row r="77">
      <c r="A77" s="40" t="s">
        <v>164</v>
      </c>
      <c r="B77" s="1">
        <v>232.0</v>
      </c>
      <c r="C77" s="1" t="s">
        <v>1104</v>
      </c>
      <c r="D77" s="76">
        <v>1.630061096624E12</v>
      </c>
      <c r="I77" s="40" t="s">
        <v>92</v>
      </c>
      <c r="J77" s="1">
        <v>114.0</v>
      </c>
      <c r="K77" s="1" t="s">
        <v>1105</v>
      </c>
      <c r="L77" s="76">
        <v>1.63006191316E12</v>
      </c>
      <c r="M77" s="40" t="s">
        <v>164</v>
      </c>
      <c r="N77" s="1">
        <v>234.0</v>
      </c>
      <c r="O77" s="1" t="s">
        <v>1108</v>
      </c>
      <c r="P77" s="76">
        <v>1.630066010027E12</v>
      </c>
      <c r="Q77" s="40" t="s">
        <v>164</v>
      </c>
      <c r="R77" s="1">
        <v>274.0</v>
      </c>
      <c r="S77" s="1" t="s">
        <v>1109</v>
      </c>
      <c r="T77" s="76">
        <v>1.630066836068E12</v>
      </c>
      <c r="U77" s="40" t="s">
        <v>164</v>
      </c>
      <c r="V77" s="1">
        <v>211.0</v>
      </c>
      <c r="W77" s="1" t="s">
        <v>1102</v>
      </c>
      <c r="X77" s="76">
        <v>1.630067451876E12</v>
      </c>
      <c r="Y77" s="40" t="s">
        <v>164</v>
      </c>
      <c r="Z77" s="1">
        <v>230.0</v>
      </c>
      <c r="AA77" s="1" t="s">
        <v>1103</v>
      </c>
      <c r="AB77" s="76">
        <v>1.630073881938E12</v>
      </c>
      <c r="AC77" s="40" t="s">
        <v>164</v>
      </c>
      <c r="AD77" s="1">
        <v>479.0</v>
      </c>
      <c r="AE77" s="1" t="s">
        <v>1106</v>
      </c>
      <c r="AF77" s="76">
        <v>1.630074350626E12</v>
      </c>
      <c r="AG77" s="40" t="s">
        <v>92</v>
      </c>
      <c r="AH77" s="1">
        <v>349.0</v>
      </c>
      <c r="AI77" s="1" t="s">
        <v>1107</v>
      </c>
      <c r="AJ77" s="76">
        <v>1.630074921985E12</v>
      </c>
    </row>
    <row r="78">
      <c r="A78" s="40" t="s">
        <v>141</v>
      </c>
      <c r="B78" s="1">
        <v>324.0</v>
      </c>
      <c r="C78" s="1" t="s">
        <v>1104</v>
      </c>
      <c r="D78" s="76">
        <v>1.630061096948E12</v>
      </c>
      <c r="I78" s="40" t="s">
        <v>165</v>
      </c>
      <c r="J78" s="1">
        <v>480.0</v>
      </c>
      <c r="K78" s="1" t="s">
        <v>1105</v>
      </c>
      <c r="L78" s="76">
        <v>1.630061913641E12</v>
      </c>
      <c r="M78" s="40" t="s">
        <v>137</v>
      </c>
      <c r="N78" s="1">
        <v>222.0</v>
      </c>
      <c r="O78" s="1" t="s">
        <v>1108</v>
      </c>
      <c r="P78" s="76">
        <v>1.630066010245E12</v>
      </c>
      <c r="Q78" s="40" t="s">
        <v>141</v>
      </c>
      <c r="R78" s="1">
        <v>477.0</v>
      </c>
      <c r="S78" s="1" t="s">
        <v>1109</v>
      </c>
      <c r="T78" s="76">
        <v>1.630066836545E12</v>
      </c>
      <c r="U78" s="40" t="s">
        <v>141</v>
      </c>
      <c r="V78" s="1">
        <v>343.0</v>
      </c>
      <c r="W78" s="1" t="s">
        <v>1110</v>
      </c>
      <c r="X78" s="76">
        <v>1.630067452217E12</v>
      </c>
      <c r="Y78" s="40" t="s">
        <v>141</v>
      </c>
      <c r="Z78" s="1">
        <v>352.0</v>
      </c>
      <c r="AA78" s="1" t="s">
        <v>1111</v>
      </c>
      <c r="AB78" s="76">
        <v>1.630073882289E12</v>
      </c>
      <c r="AC78" s="40" t="s">
        <v>141</v>
      </c>
      <c r="AD78" s="1">
        <v>580.0</v>
      </c>
      <c r="AE78" s="1" t="s">
        <v>1112</v>
      </c>
      <c r="AF78" s="76">
        <v>1.630074351208E12</v>
      </c>
      <c r="AG78" s="40" t="s">
        <v>165</v>
      </c>
      <c r="AH78" s="1">
        <v>354.0</v>
      </c>
      <c r="AI78" s="1" t="s">
        <v>1113</v>
      </c>
      <c r="AJ78" s="76">
        <v>1.630074922343E12</v>
      </c>
    </row>
    <row r="79">
      <c r="A79" s="40" t="s">
        <v>144</v>
      </c>
      <c r="B79" s="1">
        <v>330.0</v>
      </c>
      <c r="C79" s="1" t="s">
        <v>1114</v>
      </c>
      <c r="D79" s="76">
        <v>1.63006109728E12</v>
      </c>
      <c r="I79" s="40" t="s">
        <v>164</v>
      </c>
      <c r="J79" s="1">
        <v>222.0</v>
      </c>
      <c r="K79" s="1" t="s">
        <v>1105</v>
      </c>
      <c r="L79" s="76">
        <v>1.630061913861E12</v>
      </c>
      <c r="M79" s="40" t="s">
        <v>152</v>
      </c>
      <c r="N79" s="1">
        <v>237.0</v>
      </c>
      <c r="O79" s="1" t="s">
        <v>1108</v>
      </c>
      <c r="P79" s="76">
        <v>1.630066010485E12</v>
      </c>
      <c r="Q79" s="40" t="s">
        <v>153</v>
      </c>
      <c r="R79" s="1">
        <v>211.0</v>
      </c>
      <c r="S79" s="1" t="s">
        <v>1109</v>
      </c>
      <c r="T79" s="76">
        <v>1.630066836755E12</v>
      </c>
      <c r="U79" s="40" t="s">
        <v>153</v>
      </c>
      <c r="V79" s="1">
        <v>181.0</v>
      </c>
      <c r="W79" s="1" t="s">
        <v>1110</v>
      </c>
      <c r="X79" s="76">
        <v>1.630067452406E12</v>
      </c>
      <c r="Y79" s="40" t="s">
        <v>141</v>
      </c>
      <c r="Z79" s="1">
        <v>155.0</v>
      </c>
      <c r="AA79" s="1" t="s">
        <v>1111</v>
      </c>
      <c r="AB79" s="76">
        <v>1.630073882453E12</v>
      </c>
      <c r="AC79" s="40" t="s">
        <v>128</v>
      </c>
      <c r="AD79" s="1">
        <v>290.0</v>
      </c>
      <c r="AE79" s="1" t="s">
        <v>1112</v>
      </c>
      <c r="AF79" s="76">
        <v>1.630074351506E12</v>
      </c>
      <c r="AG79" s="40" t="s">
        <v>164</v>
      </c>
      <c r="AH79" s="1">
        <v>323.0</v>
      </c>
      <c r="AI79" s="1" t="s">
        <v>1113</v>
      </c>
      <c r="AJ79" s="76">
        <v>1.630074922667E12</v>
      </c>
    </row>
    <row r="80">
      <c r="A80" s="40" t="s">
        <v>181</v>
      </c>
      <c r="B80" s="1">
        <v>1589.0</v>
      </c>
      <c r="C80" s="1" t="s">
        <v>1115</v>
      </c>
      <c r="D80" s="76">
        <v>1.630061098867E12</v>
      </c>
      <c r="I80" s="40" t="s">
        <v>141</v>
      </c>
      <c r="J80" s="1">
        <v>401.0</v>
      </c>
      <c r="K80" s="1" t="s">
        <v>1116</v>
      </c>
      <c r="L80" s="76">
        <v>1.630061914263E12</v>
      </c>
      <c r="M80" s="40" t="s">
        <v>152</v>
      </c>
      <c r="N80" s="1">
        <v>164.0</v>
      </c>
      <c r="O80" s="1" t="s">
        <v>1108</v>
      </c>
      <c r="P80" s="76">
        <v>1.630066010645E12</v>
      </c>
      <c r="Q80" s="40" t="s">
        <v>181</v>
      </c>
      <c r="R80" s="1">
        <v>1473.0</v>
      </c>
      <c r="S80" s="1" t="s">
        <v>1117</v>
      </c>
      <c r="T80" s="76">
        <v>1.63006683824E12</v>
      </c>
      <c r="U80" s="40" t="s">
        <v>181</v>
      </c>
      <c r="V80" s="1">
        <v>1384.0</v>
      </c>
      <c r="W80" s="1" t="s">
        <v>1118</v>
      </c>
      <c r="X80" s="76">
        <v>1.630067453783E12</v>
      </c>
      <c r="Y80" s="40" t="s">
        <v>181</v>
      </c>
      <c r="Z80" s="1">
        <v>1973.0</v>
      </c>
      <c r="AA80" s="1" t="s">
        <v>1119</v>
      </c>
      <c r="AB80" s="76">
        <v>1.630073884417E12</v>
      </c>
      <c r="AC80" s="40" t="s">
        <v>181</v>
      </c>
      <c r="AD80" s="1">
        <v>1453.0</v>
      </c>
      <c r="AE80" s="1" t="s">
        <v>1120</v>
      </c>
      <c r="AF80" s="76">
        <v>1.63007435295E12</v>
      </c>
      <c r="AG80" s="40" t="s">
        <v>137</v>
      </c>
      <c r="AH80" s="1">
        <v>377.0</v>
      </c>
      <c r="AI80" s="1" t="s">
        <v>1121</v>
      </c>
      <c r="AJ80" s="76">
        <v>1.630074923043E12</v>
      </c>
    </row>
    <row r="81">
      <c r="D81" s="39"/>
      <c r="I81" s="40" t="s">
        <v>141</v>
      </c>
      <c r="J81" s="1">
        <v>163.0</v>
      </c>
      <c r="K81" s="1" t="s">
        <v>1116</v>
      </c>
      <c r="L81" s="76">
        <v>1.630061914438E12</v>
      </c>
      <c r="M81" s="40" t="s">
        <v>181</v>
      </c>
      <c r="N81" s="1">
        <v>1054.0</v>
      </c>
      <c r="O81" s="1" t="s">
        <v>1122</v>
      </c>
      <c r="P81" s="76">
        <v>1.630066011699E12</v>
      </c>
      <c r="T81" s="39"/>
      <c r="X81" s="39"/>
      <c r="AB81" s="39"/>
      <c r="AF81" s="39"/>
      <c r="AG81" s="40" t="s">
        <v>152</v>
      </c>
      <c r="AH81" s="1">
        <v>179.0</v>
      </c>
      <c r="AI81" s="1" t="s">
        <v>1121</v>
      </c>
      <c r="AJ81" s="76">
        <v>1.630074923231E12</v>
      </c>
    </row>
    <row r="82">
      <c r="D82" s="39"/>
      <c r="E82" s="40" t="s">
        <v>128</v>
      </c>
      <c r="F82" s="1">
        <v>6338.0</v>
      </c>
      <c r="G82" s="1" t="s">
        <v>1123</v>
      </c>
      <c r="H82" s="76">
        <v>1.630061457276E12</v>
      </c>
      <c r="I82" s="40" t="s">
        <v>181</v>
      </c>
      <c r="J82" s="1">
        <v>1450.0</v>
      </c>
      <c r="K82" s="1" t="s">
        <v>1124</v>
      </c>
      <c r="L82" s="76">
        <v>1.630061915879E12</v>
      </c>
      <c r="P82" s="39"/>
      <c r="T82" s="39"/>
      <c r="X82" s="39"/>
      <c r="AB82" s="39"/>
      <c r="AF82" s="39"/>
      <c r="AG82" s="40" t="s">
        <v>152</v>
      </c>
      <c r="AH82" s="1">
        <v>147.0</v>
      </c>
      <c r="AI82" s="1" t="s">
        <v>1121</v>
      </c>
      <c r="AJ82" s="76">
        <v>1.630074923369E12</v>
      </c>
    </row>
    <row r="83">
      <c r="D83" s="39"/>
      <c r="E83" s="40" t="s">
        <v>152</v>
      </c>
      <c r="F83" s="1">
        <v>128.0</v>
      </c>
      <c r="G83" s="1" t="s">
        <v>1123</v>
      </c>
      <c r="H83" s="76">
        <v>1.630061457388E12</v>
      </c>
      <c r="L83" s="39"/>
      <c r="P83" s="39"/>
      <c r="T83" s="39"/>
      <c r="X83" s="39"/>
      <c r="AB83" s="39"/>
      <c r="AF83" s="39"/>
      <c r="AG83" s="40" t="s">
        <v>181</v>
      </c>
      <c r="AH83" s="1">
        <v>1239.0</v>
      </c>
      <c r="AI83" s="1" t="s">
        <v>1125</v>
      </c>
      <c r="AJ83" s="76">
        <v>1.630074924609E12</v>
      </c>
    </row>
    <row r="84">
      <c r="D84" s="39"/>
      <c r="E84" s="40" t="s">
        <v>71</v>
      </c>
      <c r="F84" s="1">
        <v>397.0</v>
      </c>
      <c r="G84" s="1" t="s">
        <v>1123</v>
      </c>
      <c r="H84" s="76">
        <v>1.630061457785E12</v>
      </c>
      <c r="L84" s="39"/>
      <c r="P84" s="39"/>
      <c r="T84" s="39"/>
      <c r="X84" s="39"/>
      <c r="AB84" s="39"/>
      <c r="AF84" s="39"/>
      <c r="AJ84" s="39"/>
    </row>
    <row r="85">
      <c r="D85" s="39"/>
      <c r="E85" s="40" t="s">
        <v>152</v>
      </c>
      <c r="F85" s="1">
        <v>367.0</v>
      </c>
      <c r="G85" s="1" t="s">
        <v>1126</v>
      </c>
      <c r="H85" s="76">
        <v>1.63006145815E12</v>
      </c>
      <c r="L85" s="39"/>
      <c r="P85" s="39"/>
      <c r="T85" s="39"/>
      <c r="X85" s="39"/>
      <c r="AB85" s="39"/>
      <c r="AF85" s="39"/>
      <c r="AJ85" s="39"/>
    </row>
    <row r="86">
      <c r="D86" s="39"/>
      <c r="E86" s="40" t="s">
        <v>81</v>
      </c>
      <c r="F86" s="1">
        <v>321.0</v>
      </c>
      <c r="G86" s="1" t="s">
        <v>1126</v>
      </c>
      <c r="H86" s="76">
        <v>1.630061458479E12</v>
      </c>
      <c r="L86" s="39"/>
      <c r="P86" s="39"/>
      <c r="T86" s="39"/>
      <c r="X86" s="39"/>
      <c r="AB86" s="39"/>
      <c r="AF86" s="39"/>
      <c r="AJ86" s="39"/>
    </row>
    <row r="87">
      <c r="D87" s="39"/>
      <c r="E87" s="40" t="s">
        <v>92</v>
      </c>
      <c r="F87" s="1">
        <v>138.0</v>
      </c>
      <c r="G87" s="1" t="s">
        <v>1126</v>
      </c>
      <c r="H87" s="76">
        <v>1.630061458603E12</v>
      </c>
      <c r="L87" s="39"/>
      <c r="P87" s="39"/>
      <c r="T87" s="39"/>
      <c r="X87" s="39"/>
      <c r="AB87" s="39"/>
      <c r="AF87" s="39"/>
      <c r="AJ87" s="39"/>
    </row>
    <row r="88">
      <c r="D88" s="39"/>
      <c r="E88" s="40" t="s">
        <v>165</v>
      </c>
      <c r="F88" s="1">
        <v>1206.0</v>
      </c>
      <c r="G88" s="1" t="s">
        <v>1127</v>
      </c>
      <c r="H88" s="76">
        <v>1.63006145981E12</v>
      </c>
      <c r="L88" s="39"/>
      <c r="P88" s="39"/>
      <c r="T88" s="39"/>
      <c r="X88" s="39"/>
      <c r="AB88" s="39"/>
      <c r="AF88" s="39"/>
      <c r="AJ88" s="39"/>
    </row>
    <row r="89">
      <c r="D89" s="39"/>
      <c r="E89" s="40" t="s">
        <v>164</v>
      </c>
      <c r="F89" s="1">
        <v>313.0</v>
      </c>
      <c r="G89" s="1" t="s">
        <v>1128</v>
      </c>
      <c r="H89" s="76">
        <v>1.630061460124E12</v>
      </c>
      <c r="L89" s="39"/>
      <c r="P89" s="39"/>
      <c r="T89" s="39"/>
      <c r="X89" s="39"/>
      <c r="AB89" s="39"/>
      <c r="AF89" s="39"/>
      <c r="AJ89" s="39"/>
    </row>
    <row r="90">
      <c r="D90" s="39"/>
      <c r="E90" s="40" t="s">
        <v>141</v>
      </c>
      <c r="F90" s="1">
        <v>516.0</v>
      </c>
      <c r="G90" s="1" t="s">
        <v>1128</v>
      </c>
      <c r="H90" s="76">
        <v>1.630061460642E12</v>
      </c>
      <c r="L90" s="39"/>
      <c r="P90" s="39"/>
      <c r="T90" s="39"/>
      <c r="X90" s="39"/>
      <c r="AB90" s="39"/>
      <c r="AF90" s="39"/>
      <c r="AJ90" s="39"/>
    </row>
    <row r="91">
      <c r="D91" s="39"/>
      <c r="E91" s="40" t="s">
        <v>153</v>
      </c>
      <c r="F91" s="1">
        <v>236.0</v>
      </c>
      <c r="G91" s="1" t="s">
        <v>1128</v>
      </c>
      <c r="H91" s="76">
        <v>1.630061460886E12</v>
      </c>
      <c r="L91" s="39"/>
      <c r="P91" s="39"/>
      <c r="T91" s="39"/>
      <c r="X91" s="39"/>
      <c r="AB91" s="39"/>
      <c r="AF91" s="39"/>
      <c r="AJ91" s="39"/>
    </row>
    <row r="92">
      <c r="D92" s="39"/>
      <c r="E92" s="40" t="s">
        <v>181</v>
      </c>
      <c r="F92" s="1">
        <v>2255.0</v>
      </c>
      <c r="G92" s="1" t="s">
        <v>1129</v>
      </c>
      <c r="H92" s="76">
        <v>1.630061463133E12</v>
      </c>
      <c r="L92" s="39"/>
      <c r="P92" s="39"/>
      <c r="T92" s="39"/>
      <c r="X92" s="39"/>
      <c r="AB92" s="39"/>
      <c r="AF92" s="39"/>
      <c r="AJ92" s="39"/>
    </row>
    <row r="93">
      <c r="D93" s="39"/>
      <c r="H93" s="39"/>
      <c r="L93" s="39"/>
      <c r="P93" s="39"/>
      <c r="T93" s="39"/>
      <c r="X93" s="39"/>
      <c r="AB93" s="39"/>
      <c r="AF93" s="39"/>
      <c r="AJ93" s="39"/>
    </row>
    <row r="94">
      <c r="D94" s="39"/>
      <c r="H94" s="39"/>
      <c r="L94" s="39"/>
      <c r="P94" s="39"/>
      <c r="T94" s="39"/>
      <c r="X94" s="39"/>
      <c r="AB94" s="39"/>
      <c r="AF94" s="39"/>
      <c r="AJ94" s="39"/>
    </row>
    <row r="95">
      <c r="D95" s="39"/>
      <c r="H95" s="39"/>
      <c r="L95" s="39"/>
      <c r="P95" s="39"/>
      <c r="T95" s="39"/>
      <c r="X95" s="39"/>
      <c r="AB95" s="39"/>
      <c r="AF95" s="39"/>
      <c r="AJ95" s="39"/>
    </row>
    <row r="96">
      <c r="D96" s="39"/>
      <c r="H96" s="39"/>
      <c r="L96" s="39"/>
      <c r="P96" s="39"/>
      <c r="T96" s="39"/>
      <c r="X96" s="39"/>
      <c r="AB96" s="39"/>
      <c r="AF96" s="39"/>
      <c r="AJ96" s="39"/>
    </row>
    <row r="97">
      <c r="D97" s="39"/>
      <c r="H97" s="39"/>
      <c r="L97" s="39"/>
      <c r="P97" s="39"/>
      <c r="T97" s="39"/>
      <c r="X97" s="39"/>
      <c r="AB97" s="39"/>
      <c r="AF97" s="39"/>
      <c r="AJ97" s="39"/>
    </row>
    <row r="98">
      <c r="D98" s="39"/>
      <c r="H98" s="39"/>
      <c r="L98" s="39"/>
      <c r="P98" s="39"/>
      <c r="T98" s="39"/>
      <c r="X98" s="39"/>
      <c r="AB98" s="39"/>
      <c r="AF98" s="39"/>
      <c r="AJ98" s="39"/>
    </row>
    <row r="99">
      <c r="D99" s="39"/>
      <c r="H99" s="39"/>
      <c r="L99" s="39"/>
      <c r="P99" s="39"/>
      <c r="T99" s="39"/>
      <c r="X99" s="39"/>
      <c r="AB99" s="39"/>
      <c r="AF99" s="39"/>
      <c r="AJ99" s="39"/>
    </row>
    <row r="200">
      <c r="A200" s="41" t="s">
        <v>196</v>
      </c>
      <c r="B200" s="42"/>
      <c r="D200" s="39"/>
      <c r="E200" s="41" t="s">
        <v>196</v>
      </c>
      <c r="F200" s="42"/>
      <c r="H200" s="39"/>
      <c r="I200" s="41" t="s">
        <v>196</v>
      </c>
      <c r="J200" s="42"/>
      <c r="L200" s="39"/>
      <c r="M200" s="41" t="s">
        <v>196</v>
      </c>
      <c r="N200" s="42"/>
      <c r="P200" s="39"/>
      <c r="Q200" s="41" t="s">
        <v>196</v>
      </c>
      <c r="R200" s="42"/>
      <c r="T200" s="39"/>
      <c r="U200" s="41" t="s">
        <v>196</v>
      </c>
      <c r="V200" s="42"/>
      <c r="X200" s="39"/>
      <c r="Y200" s="41" t="s">
        <v>196</v>
      </c>
      <c r="Z200" s="42"/>
      <c r="AB200" s="39"/>
      <c r="AC200" s="41" t="s">
        <v>196</v>
      </c>
      <c r="AD200" s="42"/>
      <c r="AF200" s="39"/>
      <c r="AG200" s="41" t="s">
        <v>196</v>
      </c>
      <c r="AH200" s="42"/>
      <c r="AJ200" s="39"/>
    </row>
    <row r="201">
      <c r="A201" s="43" t="s">
        <v>197</v>
      </c>
      <c r="B201" s="44">
        <f> AVERAGE(B4:B39)</f>
        <v>250.56</v>
      </c>
      <c r="D201" s="39"/>
      <c r="E201" s="43" t="s">
        <v>197</v>
      </c>
      <c r="F201" s="44">
        <f> AVERAGE(F4:F39)</f>
        <v>201.4166667</v>
      </c>
      <c r="H201" s="39"/>
      <c r="I201" s="43" t="s">
        <v>197</v>
      </c>
      <c r="J201" s="44">
        <f> AVERAGE(J4:J39)</f>
        <v>201.8</v>
      </c>
      <c r="L201" s="39"/>
      <c r="M201" s="43" t="s">
        <v>197</v>
      </c>
      <c r="N201" s="44">
        <f> AVERAGE(N4:N39)</f>
        <v>229.7692308</v>
      </c>
      <c r="P201" s="39"/>
      <c r="Q201" s="43" t="s">
        <v>197</v>
      </c>
      <c r="R201" s="44">
        <f> AVERAGE(R4:R39)</f>
        <v>216.05</v>
      </c>
      <c r="T201" s="39"/>
      <c r="U201" s="43" t="s">
        <v>197</v>
      </c>
      <c r="V201" s="44">
        <f> AVERAGE(V4:V39)</f>
        <v>261.2083333</v>
      </c>
      <c r="X201" s="39"/>
      <c r="Y201" s="43" t="s">
        <v>197</v>
      </c>
      <c r="Z201" s="44">
        <f> AVERAGE(Z4:Z39)</f>
        <v>289.8</v>
      </c>
      <c r="AB201" s="39"/>
      <c r="AC201" s="43" t="s">
        <v>197</v>
      </c>
      <c r="AD201" s="44">
        <f> AVERAGE(AD4:AD39)</f>
        <v>223.56</v>
      </c>
      <c r="AF201" s="39"/>
      <c r="AG201" s="43" t="s">
        <v>197</v>
      </c>
      <c r="AH201" s="44">
        <f> AVERAGE(AH4:AH39)</f>
        <v>184.8235294</v>
      </c>
      <c r="AJ201" s="39"/>
    </row>
    <row r="202">
      <c r="A202" s="45" t="s">
        <v>198</v>
      </c>
      <c r="B202" s="46">
        <f>STDEV(B4:B39)</f>
        <v>244.1911956</v>
      </c>
      <c r="D202" s="39"/>
      <c r="E202" s="45" t="s">
        <v>198</v>
      </c>
      <c r="F202" s="46">
        <f>STDEV(F4:F39)</f>
        <v>113.9522847</v>
      </c>
      <c r="H202" s="39"/>
      <c r="I202" s="45" t="s">
        <v>198</v>
      </c>
      <c r="J202" s="46">
        <f>STDEV(J4:J39)</f>
        <v>132.6100734</v>
      </c>
      <c r="L202" s="39"/>
      <c r="M202" s="45" t="s">
        <v>198</v>
      </c>
      <c r="N202" s="46">
        <f>STDEV(N4:N39)</f>
        <v>217.0185813</v>
      </c>
      <c r="P202" s="39"/>
      <c r="Q202" s="45" t="s">
        <v>198</v>
      </c>
      <c r="R202" s="46">
        <f>STDEV(R4:R39)</f>
        <v>151.1912261</v>
      </c>
      <c r="T202" s="39"/>
      <c r="U202" s="45" t="s">
        <v>198</v>
      </c>
      <c r="V202" s="46">
        <f>STDEV(V4:V39)</f>
        <v>343.2153563</v>
      </c>
      <c r="X202" s="39"/>
      <c r="Y202" s="45" t="s">
        <v>198</v>
      </c>
      <c r="Z202" s="46">
        <f>STDEV(Z4:Z39)</f>
        <v>327.1422675</v>
      </c>
      <c r="AB202" s="39"/>
      <c r="AC202" s="45" t="s">
        <v>198</v>
      </c>
      <c r="AD202" s="46">
        <f>STDEV(AD4:AD39)</f>
        <v>173.5415608</v>
      </c>
      <c r="AF202" s="39"/>
      <c r="AG202" s="45" t="s">
        <v>198</v>
      </c>
      <c r="AH202" s="46">
        <f>STDEV(AH4:AH39)</f>
        <v>77.51228555</v>
      </c>
      <c r="AJ202" s="39"/>
    </row>
    <row r="203">
      <c r="A203" s="47" t="s">
        <v>199</v>
      </c>
      <c r="B203" s="46">
        <f>MEDIAN(B4:B39)</f>
        <v>158</v>
      </c>
      <c r="D203" s="39"/>
      <c r="E203" s="47" t="s">
        <v>199</v>
      </c>
      <c r="F203" s="46">
        <f>MEDIAN(F4:F39)</f>
        <v>170</v>
      </c>
      <c r="H203" s="39"/>
      <c r="I203" s="47" t="s">
        <v>199</v>
      </c>
      <c r="J203" s="46">
        <f>MEDIAN(J4:J39)</f>
        <v>183</v>
      </c>
      <c r="L203" s="39"/>
      <c r="M203" s="47" t="s">
        <v>199</v>
      </c>
      <c r="N203" s="46">
        <f>MEDIAN(N4:N39)</f>
        <v>175</v>
      </c>
      <c r="P203" s="39"/>
      <c r="Q203" s="47" t="s">
        <v>199</v>
      </c>
      <c r="R203" s="46">
        <f>MEDIAN(R4:R39)</f>
        <v>190</v>
      </c>
      <c r="T203" s="39"/>
      <c r="U203" s="47" t="s">
        <v>199</v>
      </c>
      <c r="V203" s="46">
        <f>MEDIAN(V4:V39)</f>
        <v>168</v>
      </c>
      <c r="X203" s="39"/>
      <c r="Y203" s="47" t="s">
        <v>199</v>
      </c>
      <c r="Z203" s="46">
        <f>MEDIAN(Z4:Z39)</f>
        <v>201.5</v>
      </c>
      <c r="AB203" s="39"/>
      <c r="AC203" s="47" t="s">
        <v>199</v>
      </c>
      <c r="AD203" s="46">
        <f>MEDIAN(AD4:AD39)</f>
        <v>177</v>
      </c>
      <c r="AF203" s="39"/>
      <c r="AG203" s="47" t="s">
        <v>199</v>
      </c>
      <c r="AH203" s="46">
        <f>MEDIAN(AH4:AH39)</f>
        <v>185</v>
      </c>
      <c r="AJ203" s="39"/>
    </row>
    <row r="204">
      <c r="A204" s="47" t="s">
        <v>200</v>
      </c>
      <c r="B204" s="46">
        <f>min(B4:B39)</f>
        <v>40</v>
      </c>
      <c r="D204" s="39"/>
      <c r="E204" s="47" t="s">
        <v>200</v>
      </c>
      <c r="F204" s="46">
        <f>min(F4:F39)</f>
        <v>37</v>
      </c>
      <c r="H204" s="39"/>
      <c r="I204" s="47" t="s">
        <v>200</v>
      </c>
      <c r="J204" s="46">
        <f>min(J4:J39)</f>
        <v>41</v>
      </c>
      <c r="L204" s="39"/>
      <c r="M204" s="47" t="s">
        <v>200</v>
      </c>
      <c r="N204" s="46">
        <f>min(N4:N39)</f>
        <v>39</v>
      </c>
      <c r="P204" s="39"/>
      <c r="Q204" s="47" t="s">
        <v>200</v>
      </c>
      <c r="R204" s="46">
        <f>min(R4:R39)</f>
        <v>38</v>
      </c>
      <c r="T204" s="39"/>
      <c r="U204" s="47" t="s">
        <v>200</v>
      </c>
      <c r="V204" s="46">
        <f>min(V4:V39)</f>
        <v>37</v>
      </c>
      <c r="X204" s="39"/>
      <c r="Y204" s="47" t="s">
        <v>200</v>
      </c>
      <c r="Z204" s="46">
        <f>min(Z4:Z39)</f>
        <v>40</v>
      </c>
      <c r="AB204" s="39"/>
      <c r="AC204" s="47" t="s">
        <v>200</v>
      </c>
      <c r="AD204" s="46">
        <f>min(AD4:AD39)</f>
        <v>39</v>
      </c>
      <c r="AF204" s="39"/>
      <c r="AG204" s="47" t="s">
        <v>200</v>
      </c>
      <c r="AH204" s="46">
        <f>min(AH4:AH39)</f>
        <v>49</v>
      </c>
      <c r="AJ204" s="39"/>
    </row>
    <row r="205">
      <c r="A205" s="47" t="s">
        <v>201</v>
      </c>
      <c r="B205" s="46">
        <f>max(B4:B39)</f>
        <v>1035</v>
      </c>
      <c r="D205" s="39"/>
      <c r="E205" s="47" t="s">
        <v>201</v>
      </c>
      <c r="F205" s="46">
        <f>max(F4:F39)</f>
        <v>515</v>
      </c>
      <c r="H205" s="39"/>
      <c r="I205" s="47" t="s">
        <v>201</v>
      </c>
      <c r="J205" s="46">
        <f>max(J4:J39)</f>
        <v>638</v>
      </c>
      <c r="L205" s="39"/>
      <c r="M205" s="47" t="s">
        <v>201</v>
      </c>
      <c r="N205" s="46">
        <f>max(N4:N39)</f>
        <v>939</v>
      </c>
      <c r="P205" s="39"/>
      <c r="Q205" s="47" t="s">
        <v>201</v>
      </c>
      <c r="R205" s="46">
        <f>max(R4:R39)</f>
        <v>682</v>
      </c>
      <c r="T205" s="39"/>
      <c r="U205" s="47" t="s">
        <v>201</v>
      </c>
      <c r="V205" s="46">
        <f>max(V4:V39)</f>
        <v>1725</v>
      </c>
      <c r="X205" s="39"/>
      <c r="Y205" s="47" t="s">
        <v>201</v>
      </c>
      <c r="Z205" s="46">
        <f>max(Z4:Z39)</f>
        <v>1403</v>
      </c>
      <c r="AB205" s="39"/>
      <c r="AC205" s="47" t="s">
        <v>201</v>
      </c>
      <c r="AD205" s="46">
        <f>max(AD4:AD39)</f>
        <v>875</v>
      </c>
      <c r="AF205" s="39"/>
      <c r="AG205" s="47" t="s">
        <v>201</v>
      </c>
      <c r="AH205" s="46">
        <f>max(AH4:AH39)</f>
        <v>354</v>
      </c>
      <c r="AJ205" s="39"/>
    </row>
    <row r="206">
      <c r="A206" s="47" t="s">
        <v>202</v>
      </c>
      <c r="B206" s="46">
        <f>sum(B4:B39)/1000</f>
        <v>6.264</v>
      </c>
      <c r="D206" s="39"/>
      <c r="E206" s="47" t="s">
        <v>202</v>
      </c>
      <c r="F206" s="46">
        <f>sum(F4:F39)/1000</f>
        <v>4.834</v>
      </c>
      <c r="H206" s="39"/>
      <c r="I206" s="47" t="s">
        <v>202</v>
      </c>
      <c r="J206" s="46">
        <f>sum(J4:J39)/1000</f>
        <v>4.036</v>
      </c>
      <c r="L206" s="39"/>
      <c r="M206" s="47" t="s">
        <v>202</v>
      </c>
      <c r="N206" s="46">
        <f>sum(N4:N39)/1000</f>
        <v>5.974</v>
      </c>
      <c r="P206" s="39"/>
      <c r="Q206" s="47" t="s">
        <v>202</v>
      </c>
      <c r="R206" s="46">
        <f>sum(R4:R39)/1000</f>
        <v>4.321</v>
      </c>
      <c r="T206" s="39"/>
      <c r="U206" s="47" t="s">
        <v>202</v>
      </c>
      <c r="V206" s="46">
        <f>sum(V4:V39)/1000</f>
        <v>6.269</v>
      </c>
      <c r="X206" s="39"/>
      <c r="Y206" s="47" t="s">
        <v>202</v>
      </c>
      <c r="Z206" s="46">
        <f>sum(Z4:Z39)/1000</f>
        <v>5.796</v>
      </c>
      <c r="AB206" s="39"/>
      <c r="AC206" s="47" t="s">
        <v>202</v>
      </c>
      <c r="AD206" s="46">
        <f>sum(AD4:AD39)/1000</f>
        <v>5.589</v>
      </c>
      <c r="AF206" s="39"/>
      <c r="AG206" s="47" t="s">
        <v>202</v>
      </c>
      <c r="AH206" s="46">
        <f>sum(AH4:AH39)/1000</f>
        <v>3.142</v>
      </c>
      <c r="AJ206" s="39"/>
    </row>
    <row r="207">
      <c r="A207" s="47" t="s">
        <v>203</v>
      </c>
      <c r="B207" s="46">
        <f>COUNTA(B4:B39)+1</f>
        <v>26</v>
      </c>
      <c r="D207" s="39"/>
      <c r="E207" s="47" t="s">
        <v>203</v>
      </c>
      <c r="F207" s="48">
        <v>24.0</v>
      </c>
      <c r="H207" s="39"/>
      <c r="I207" s="47" t="s">
        <v>203</v>
      </c>
      <c r="J207" s="59">
        <v>20.0</v>
      </c>
      <c r="L207" s="39"/>
      <c r="M207" s="47" t="s">
        <v>203</v>
      </c>
      <c r="N207" s="112">
        <v>26.0</v>
      </c>
      <c r="P207" s="39"/>
      <c r="Q207" s="47" t="s">
        <v>203</v>
      </c>
      <c r="R207" s="59">
        <v>20.0</v>
      </c>
      <c r="T207" s="39"/>
      <c r="U207" s="47" t="s">
        <v>203</v>
      </c>
      <c r="V207" s="59">
        <v>24.0</v>
      </c>
      <c r="X207" s="39"/>
      <c r="Y207" s="47" t="s">
        <v>203</v>
      </c>
      <c r="Z207" s="59">
        <v>20.0</v>
      </c>
      <c r="AB207" s="39"/>
      <c r="AC207" s="47" t="s">
        <v>203</v>
      </c>
      <c r="AD207" s="46">
        <f>COUNTA(AD4:AD39)+1</f>
        <v>26</v>
      </c>
      <c r="AF207" s="39"/>
      <c r="AG207" s="47" t="s">
        <v>203</v>
      </c>
      <c r="AH207" s="46">
        <f>COUNTA(AH4:AH39)+1</f>
        <v>18</v>
      </c>
      <c r="AJ207" s="39"/>
    </row>
    <row r="208">
      <c r="A208" s="47" t="s">
        <v>204</v>
      </c>
      <c r="B208" s="49">
        <f>B210+B209+B211+B212</f>
        <v>26</v>
      </c>
      <c r="D208" s="39"/>
      <c r="E208" s="47" t="s">
        <v>204</v>
      </c>
      <c r="F208" s="49">
        <f>F210+F209+F211+F212</f>
        <v>24</v>
      </c>
      <c r="H208" s="39"/>
      <c r="I208" s="47" t="s">
        <v>204</v>
      </c>
      <c r="J208" s="49">
        <f>J210+J209+J211+J212</f>
        <v>20</v>
      </c>
      <c r="L208" s="39"/>
      <c r="M208" s="47" t="s">
        <v>204</v>
      </c>
      <c r="N208" s="49">
        <f>N210+N209+N211+N212</f>
        <v>26</v>
      </c>
      <c r="P208" s="39"/>
      <c r="Q208" s="47" t="s">
        <v>204</v>
      </c>
      <c r="R208" s="49">
        <f>R210+R209+R211+R212</f>
        <v>20</v>
      </c>
      <c r="T208" s="39"/>
      <c r="U208" s="47" t="s">
        <v>204</v>
      </c>
      <c r="V208" s="49">
        <f>V210+V209+V211+V212</f>
        <v>24</v>
      </c>
      <c r="X208" s="39"/>
      <c r="Y208" s="47" t="s">
        <v>204</v>
      </c>
      <c r="Z208" s="49">
        <f>Z210+Z209+Z211+Z212</f>
        <v>20</v>
      </c>
      <c r="AB208" s="39"/>
      <c r="AC208" s="47" t="s">
        <v>204</v>
      </c>
      <c r="AD208" s="49">
        <f>AD210+AD209+AD211+AD212</f>
        <v>26</v>
      </c>
      <c r="AF208" s="39"/>
      <c r="AG208" s="47" t="s">
        <v>204</v>
      </c>
      <c r="AH208" s="49">
        <f>AH210+AH209+AH211+AH212</f>
        <v>18</v>
      </c>
      <c r="AJ208" s="39"/>
    </row>
    <row r="209">
      <c r="A209" s="47" t="s">
        <v>205</v>
      </c>
      <c r="B209" s="50">
        <f>(B207-18)/2</f>
        <v>4</v>
      </c>
      <c r="C209" s="42"/>
      <c r="D209" s="42"/>
      <c r="E209" s="47" t="s">
        <v>205</v>
      </c>
      <c r="F209" s="50">
        <f>(F207-18)/2</f>
        <v>3</v>
      </c>
      <c r="G209" s="42"/>
      <c r="H209" s="42"/>
      <c r="I209" s="47" t="s">
        <v>205</v>
      </c>
      <c r="J209" s="50">
        <f>(J207-18)/2</f>
        <v>1</v>
      </c>
      <c r="K209" s="42"/>
      <c r="L209" s="42"/>
      <c r="M209" s="47" t="s">
        <v>205</v>
      </c>
      <c r="N209" s="50">
        <f>(N207-18)/2</f>
        <v>4</v>
      </c>
      <c r="O209" s="42"/>
      <c r="P209" s="42"/>
      <c r="Q209" s="47" t="s">
        <v>205</v>
      </c>
      <c r="R209" s="50">
        <f>(R207-18)/2</f>
        <v>1</v>
      </c>
      <c r="S209" s="42"/>
      <c r="T209" s="42"/>
      <c r="U209" s="47" t="s">
        <v>205</v>
      </c>
      <c r="V209" s="50">
        <f>(V207-18)/2</f>
        <v>3</v>
      </c>
      <c r="W209" s="42"/>
      <c r="X209" s="42"/>
      <c r="Y209" s="47" t="s">
        <v>205</v>
      </c>
      <c r="Z209" s="50">
        <f>(Z207-18)/2</f>
        <v>1</v>
      </c>
      <c r="AA209" s="42"/>
      <c r="AB209" s="42"/>
      <c r="AC209" s="47" t="s">
        <v>205</v>
      </c>
      <c r="AD209" s="50">
        <f>(AD207-18)/2</f>
        <v>4</v>
      </c>
      <c r="AE209" s="42"/>
      <c r="AF209" s="42"/>
      <c r="AG209" s="47" t="s">
        <v>205</v>
      </c>
      <c r="AH209" s="50">
        <f>(AH207-18)/2</f>
        <v>0</v>
      </c>
      <c r="AI209" s="42"/>
      <c r="AJ209" s="42"/>
      <c r="AK209" s="6"/>
      <c r="AL209" s="6"/>
      <c r="AM209" s="6"/>
      <c r="AN209" s="6"/>
      <c r="AO209" s="6"/>
      <c r="AP209" s="6"/>
      <c r="AQ209" s="6"/>
      <c r="AR209" s="6"/>
    </row>
    <row r="210">
      <c r="A210" s="51" t="s">
        <v>206</v>
      </c>
      <c r="B210" s="52">
        <v>18.0</v>
      </c>
      <c r="E210" s="51" t="s">
        <v>206</v>
      </c>
      <c r="F210" s="52">
        <v>18.0</v>
      </c>
      <c r="I210" s="51" t="s">
        <v>206</v>
      </c>
      <c r="J210" s="52">
        <v>18.0</v>
      </c>
      <c r="M210" s="51" t="s">
        <v>206</v>
      </c>
      <c r="N210" s="52">
        <v>18.0</v>
      </c>
      <c r="Q210" s="51" t="s">
        <v>206</v>
      </c>
      <c r="R210" s="52">
        <v>18.0</v>
      </c>
      <c r="U210" s="51" t="s">
        <v>206</v>
      </c>
      <c r="V210" s="52">
        <v>18.0</v>
      </c>
      <c r="Y210" s="51" t="s">
        <v>206</v>
      </c>
      <c r="Z210" s="52">
        <v>18.0</v>
      </c>
      <c r="AC210" s="51" t="s">
        <v>206</v>
      </c>
      <c r="AD210" s="52">
        <v>18.0</v>
      </c>
      <c r="AG210" s="51" t="s">
        <v>206</v>
      </c>
      <c r="AH210" s="52">
        <v>18.0</v>
      </c>
    </row>
    <row r="211">
      <c r="A211" s="43" t="s">
        <v>207</v>
      </c>
      <c r="B211" s="53">
        <f>B209</f>
        <v>4</v>
      </c>
      <c r="E211" s="43" t="s">
        <v>207</v>
      </c>
      <c r="F211" s="53">
        <f>F209</f>
        <v>3</v>
      </c>
      <c r="I211" s="43" t="s">
        <v>207</v>
      </c>
      <c r="J211" s="53">
        <f>J209</f>
        <v>1</v>
      </c>
      <c r="M211" s="43" t="s">
        <v>207</v>
      </c>
      <c r="N211" s="53">
        <f>N209</f>
        <v>4</v>
      </c>
      <c r="Q211" s="43" t="s">
        <v>207</v>
      </c>
      <c r="R211" s="53">
        <f>R209</f>
        <v>1</v>
      </c>
      <c r="U211" s="43" t="s">
        <v>207</v>
      </c>
      <c r="V211" s="53">
        <f>V209</f>
        <v>3</v>
      </c>
      <c r="Y211" s="43" t="s">
        <v>207</v>
      </c>
      <c r="Z211" s="53">
        <f>Z209</f>
        <v>1</v>
      </c>
      <c r="AC211" s="43" t="s">
        <v>207</v>
      </c>
      <c r="AD211" s="53">
        <f>AD209</f>
        <v>4</v>
      </c>
      <c r="AG211" s="43" t="s">
        <v>207</v>
      </c>
      <c r="AH211" s="53">
        <f>AH209</f>
        <v>0</v>
      </c>
    </row>
    <row r="212">
      <c r="A212" s="43" t="s">
        <v>208</v>
      </c>
      <c r="B212" s="53">
        <v>0.0</v>
      </c>
      <c r="E212" s="43" t="s">
        <v>208</v>
      </c>
      <c r="F212" s="53">
        <v>0.0</v>
      </c>
      <c r="I212" s="43" t="s">
        <v>208</v>
      </c>
      <c r="J212" s="53">
        <v>0.0</v>
      </c>
      <c r="M212" s="43" t="s">
        <v>208</v>
      </c>
      <c r="N212" s="53">
        <v>0.0</v>
      </c>
      <c r="Q212" s="43" t="s">
        <v>208</v>
      </c>
      <c r="R212" s="53">
        <v>0.0</v>
      </c>
      <c r="U212" s="43" t="s">
        <v>208</v>
      </c>
      <c r="V212" s="53">
        <v>0.0</v>
      </c>
      <c r="Y212" s="43" t="s">
        <v>208</v>
      </c>
      <c r="Z212" s="53">
        <v>0.0</v>
      </c>
      <c r="AC212" s="43" t="s">
        <v>208</v>
      </c>
      <c r="AD212" s="53">
        <v>0.0</v>
      </c>
      <c r="AG212" s="43" t="s">
        <v>208</v>
      </c>
      <c r="AH212" s="53">
        <v>0.0</v>
      </c>
    </row>
    <row r="213">
      <c r="A213" s="51" t="s">
        <v>209</v>
      </c>
      <c r="B213" s="53">
        <f>COUNTIF(#REF!,FALSE)</f>
        <v>0</v>
      </c>
      <c r="E213" s="51" t="s">
        <v>209</v>
      </c>
      <c r="F213" s="53">
        <f>COUNTIF(#REF!,FALSE)</f>
        <v>0</v>
      </c>
      <c r="I213" s="51" t="s">
        <v>209</v>
      </c>
      <c r="J213" s="53">
        <f>COUNTIF(#REF!,FALSE)</f>
        <v>0</v>
      </c>
      <c r="M213" s="51" t="s">
        <v>209</v>
      </c>
      <c r="N213" s="53">
        <f>COUNTIF(#REF!,FALSE)</f>
        <v>0</v>
      </c>
      <c r="Q213" s="51" t="s">
        <v>209</v>
      </c>
      <c r="R213" s="53">
        <f>COUNTIF(#REF!,FALSE)</f>
        <v>0</v>
      </c>
      <c r="U213" s="51" t="s">
        <v>209</v>
      </c>
      <c r="V213" s="53">
        <f>COUNTIF(#REF!,FALSE)</f>
        <v>0</v>
      </c>
      <c r="Y213" s="51" t="s">
        <v>209</v>
      </c>
      <c r="Z213" s="53">
        <f>COUNTIF(#REF!,FALSE)</f>
        <v>0</v>
      </c>
      <c r="AC213" s="51" t="s">
        <v>209</v>
      </c>
      <c r="AD213" s="53">
        <f>COUNTIF(#REF!,FALSE)</f>
        <v>0</v>
      </c>
      <c r="AG213" s="51" t="s">
        <v>209</v>
      </c>
      <c r="AH213" s="53">
        <f>COUNTIF(#REF!,FALSE)</f>
        <v>0</v>
      </c>
    </row>
    <row r="214">
      <c r="A214" s="43" t="s">
        <v>210</v>
      </c>
      <c r="B214" s="53">
        <f>B208+B213</f>
        <v>26</v>
      </c>
      <c r="E214" s="43" t="s">
        <v>210</v>
      </c>
      <c r="F214" s="53">
        <f>F208+F213</f>
        <v>24</v>
      </c>
      <c r="I214" s="43" t="s">
        <v>210</v>
      </c>
      <c r="J214" s="53">
        <f>J208+J213</f>
        <v>20</v>
      </c>
      <c r="M214" s="43" t="s">
        <v>210</v>
      </c>
      <c r="N214" s="53">
        <f>N208+N213</f>
        <v>26</v>
      </c>
      <c r="Q214" s="43" t="s">
        <v>210</v>
      </c>
      <c r="R214" s="53">
        <f>R208+R213</f>
        <v>20</v>
      </c>
      <c r="U214" s="43" t="s">
        <v>210</v>
      </c>
      <c r="V214" s="53">
        <f>V208+V213</f>
        <v>24</v>
      </c>
      <c r="Y214" s="43" t="s">
        <v>210</v>
      </c>
      <c r="Z214" s="53">
        <f>Z208+Z213</f>
        <v>20</v>
      </c>
      <c r="AC214" s="43" t="s">
        <v>210</v>
      </c>
      <c r="AD214" s="53">
        <f>AD208+AD213</f>
        <v>26</v>
      </c>
      <c r="AG214" s="43" t="s">
        <v>210</v>
      </c>
      <c r="AH214" s="53">
        <f>AH208+AH213</f>
        <v>18</v>
      </c>
    </row>
    <row r="215">
      <c r="A215" s="43" t="s">
        <v>211</v>
      </c>
      <c r="B215" s="53">
        <f>B207-B209</f>
        <v>22</v>
      </c>
      <c r="E215" s="43" t="s">
        <v>211</v>
      </c>
      <c r="F215" s="53">
        <f>F207-F209</f>
        <v>21</v>
      </c>
      <c r="I215" s="43" t="s">
        <v>211</v>
      </c>
      <c r="J215" s="53">
        <f>J207-J209</f>
        <v>19</v>
      </c>
      <c r="M215" s="43" t="s">
        <v>211</v>
      </c>
      <c r="N215" s="53">
        <f>N207-N209</f>
        <v>22</v>
      </c>
      <c r="Q215" s="43" t="s">
        <v>211</v>
      </c>
      <c r="R215" s="53">
        <f>R207-R209</f>
        <v>19</v>
      </c>
      <c r="U215" s="43" t="s">
        <v>211</v>
      </c>
      <c r="V215" s="53">
        <f>V207-V209</f>
        <v>21</v>
      </c>
      <c r="Y215" s="43" t="s">
        <v>211</v>
      </c>
      <c r="Z215" s="53">
        <f>Z207-Z209</f>
        <v>19</v>
      </c>
      <c r="AC215" s="43" t="s">
        <v>211</v>
      </c>
      <c r="AD215" s="53">
        <f>AD207-AD209</f>
        <v>22</v>
      </c>
      <c r="AG215" s="43" t="s">
        <v>211</v>
      </c>
      <c r="AH215" s="53">
        <f>AH207-AH209</f>
        <v>18</v>
      </c>
    </row>
    <row r="216">
      <c r="A216" s="54" t="s">
        <v>212</v>
      </c>
      <c r="B216" s="53">
        <f>((ABS(B215)-1)/B206)*1/5</f>
        <v>0.6704980843</v>
      </c>
      <c r="E216" s="54" t="s">
        <v>212</v>
      </c>
      <c r="F216" s="53">
        <f>((ABS(F215)-1)/F206)*1/5</f>
        <v>0.8274720728</v>
      </c>
      <c r="I216" s="54" t="s">
        <v>212</v>
      </c>
      <c r="J216" s="53">
        <f>((ABS(J215)-1)/J206)*1/5</f>
        <v>0.8919722498</v>
      </c>
      <c r="M216" s="54" t="s">
        <v>212</v>
      </c>
      <c r="N216" s="53">
        <f>((ABS(N215)-1)/N206)*1/5</f>
        <v>0.703046535</v>
      </c>
      <c r="Q216" s="54" t="s">
        <v>212</v>
      </c>
      <c r="R216" s="53">
        <f>((ABS(R215)-1)/R206)*1/5</f>
        <v>0.8331404767</v>
      </c>
      <c r="U216" s="54" t="s">
        <v>212</v>
      </c>
      <c r="V216" s="53">
        <f>((ABS(V215)-1)/V206)*1/5</f>
        <v>0.6380602967</v>
      </c>
      <c r="Y216" s="54" t="s">
        <v>212</v>
      </c>
      <c r="Z216" s="53">
        <f>((ABS(Z215)-1)/Z206)*1/5</f>
        <v>0.6211180124</v>
      </c>
      <c r="AC216" s="54" t="s">
        <v>212</v>
      </c>
      <c r="AD216" s="53">
        <f>((ABS(AD215)-1)/AD206)*1/5</f>
        <v>0.7514761138</v>
      </c>
      <c r="AG216" s="54" t="s">
        <v>212</v>
      </c>
      <c r="AH216" s="53">
        <f>((ABS(AH215)-1)/AH206)*1/5</f>
        <v>1.082113304</v>
      </c>
    </row>
    <row r="217">
      <c r="A217" s="54" t="s">
        <v>213</v>
      </c>
      <c r="B217" s="53">
        <f>((ABS(B215)-1)/B206)*1/5*60</f>
        <v>40.22988506</v>
      </c>
      <c r="E217" s="54" t="s">
        <v>213</v>
      </c>
      <c r="F217" s="53">
        <f>((ABS(F215)-1)/F206)*1/5*60</f>
        <v>49.64832437</v>
      </c>
      <c r="I217" s="54" t="s">
        <v>213</v>
      </c>
      <c r="J217" s="53">
        <f>((ABS(J215)-1)/J206)*1/5*60</f>
        <v>53.51833499</v>
      </c>
      <c r="M217" s="54" t="s">
        <v>213</v>
      </c>
      <c r="N217" s="53">
        <f>((ABS(N215)-1)/N206)*1/5*60</f>
        <v>42.1827921</v>
      </c>
      <c r="Q217" s="54" t="s">
        <v>213</v>
      </c>
      <c r="R217" s="53">
        <f>((ABS(R215)-1)/R206)*1/5*60</f>
        <v>49.9884286</v>
      </c>
      <c r="U217" s="54" t="s">
        <v>213</v>
      </c>
      <c r="V217" s="53">
        <f>((ABS(V215)-1)/V206)*1/5*60</f>
        <v>38.2836178</v>
      </c>
      <c r="Y217" s="54" t="s">
        <v>213</v>
      </c>
      <c r="Z217" s="53">
        <f>((ABS(Z215)-1)/Z206)*1/5*60</f>
        <v>37.26708075</v>
      </c>
      <c r="AC217" s="54" t="s">
        <v>213</v>
      </c>
      <c r="AD217" s="53">
        <f>((ABS(AD215)-1)/AD206)*1/5*60</f>
        <v>45.08856683</v>
      </c>
      <c r="AG217" s="54" t="s">
        <v>213</v>
      </c>
      <c r="AH217" s="53">
        <f>((ABS(AH215)-1)/AH206)*1/5*60</f>
        <v>64.92679822</v>
      </c>
    </row>
    <row r="218">
      <c r="A218" s="54" t="s">
        <v>214</v>
      </c>
      <c r="B218" s="53">
        <f>B216*(1-B227)</f>
        <v>0.6704980843</v>
      </c>
      <c r="E218" s="54" t="s">
        <v>214</v>
      </c>
      <c r="F218" s="53">
        <f>F216*(1-F227)</f>
        <v>0.8274720728</v>
      </c>
      <c r="I218" s="54" t="s">
        <v>214</v>
      </c>
      <c r="J218" s="53">
        <f>J216*(1-J227)</f>
        <v>0.8919722498</v>
      </c>
      <c r="M218" s="54" t="s">
        <v>214</v>
      </c>
      <c r="N218" s="53">
        <f>N216*(1-N227)</f>
        <v>0.703046535</v>
      </c>
      <c r="Q218" s="54" t="s">
        <v>214</v>
      </c>
      <c r="R218" s="53">
        <f>R216*(1-R227)</f>
        <v>0.8331404767</v>
      </c>
      <c r="U218" s="54" t="s">
        <v>214</v>
      </c>
      <c r="V218" s="53">
        <f>V216*(1-V227)</f>
        <v>0.6380602967</v>
      </c>
      <c r="Y218" s="54" t="s">
        <v>214</v>
      </c>
      <c r="Z218" s="53">
        <f>Z216*(1-Z227)</f>
        <v>0.6211180124</v>
      </c>
      <c r="AC218" s="54" t="s">
        <v>214</v>
      </c>
      <c r="AD218" s="53">
        <f>AD216*(1-AD227)</f>
        <v>0.7514761138</v>
      </c>
      <c r="AG218" s="54" t="s">
        <v>214</v>
      </c>
      <c r="AH218" s="53">
        <f>AH216*(1-AH227)</f>
        <v>1.082113304</v>
      </c>
    </row>
    <row r="219">
      <c r="A219" s="54" t="s">
        <v>215</v>
      </c>
      <c r="B219" s="53">
        <f>B217*(1-B227)</f>
        <v>40.22988506</v>
      </c>
      <c r="E219" s="54" t="s">
        <v>215</v>
      </c>
      <c r="F219" s="53">
        <f>F217*(1-F227)</f>
        <v>49.64832437</v>
      </c>
      <c r="I219" s="54" t="s">
        <v>215</v>
      </c>
      <c r="J219" s="53">
        <f>J217*(1-J227)</f>
        <v>53.51833499</v>
      </c>
      <c r="M219" s="54" t="s">
        <v>215</v>
      </c>
      <c r="N219" s="53">
        <f>N217*(1-N227)</f>
        <v>42.1827921</v>
      </c>
      <c r="Q219" s="54" t="s">
        <v>215</v>
      </c>
      <c r="R219" s="53">
        <f>R217*(1-R227)</f>
        <v>49.9884286</v>
      </c>
      <c r="U219" s="54" t="s">
        <v>215</v>
      </c>
      <c r="V219" s="53">
        <f>V217*(1-V227)</f>
        <v>38.2836178</v>
      </c>
      <c r="Y219" s="54" t="s">
        <v>215</v>
      </c>
      <c r="Z219" s="53">
        <f>Z217*(1-Z227)</f>
        <v>37.26708075</v>
      </c>
      <c r="AC219" s="54" t="s">
        <v>215</v>
      </c>
      <c r="AD219" s="53">
        <f>AD217*(1-AD227)</f>
        <v>45.08856683</v>
      </c>
      <c r="AG219" s="54" t="s">
        <v>215</v>
      </c>
      <c r="AH219" s="53">
        <f>AH217*(1-AH227)</f>
        <v>64.92679822</v>
      </c>
    </row>
    <row r="220">
      <c r="A220" s="54" t="s">
        <v>216</v>
      </c>
      <c r="B220" s="53">
        <f>(ABS(B215)-1)/B206</f>
        <v>3.352490421</v>
      </c>
      <c r="E220" s="54" t="s">
        <v>216</v>
      </c>
      <c r="F220" s="53">
        <f>(ABS(F215)-1)/F206</f>
        <v>4.137360364</v>
      </c>
      <c r="I220" s="54" t="s">
        <v>216</v>
      </c>
      <c r="J220" s="53">
        <f>(ABS(J215)-1)/J206</f>
        <v>4.459861249</v>
      </c>
      <c r="M220" s="54" t="s">
        <v>216</v>
      </c>
      <c r="N220" s="53">
        <f>(ABS(N215)-1)/N206</f>
        <v>3.515232675</v>
      </c>
      <c r="Q220" s="54" t="s">
        <v>216</v>
      </c>
      <c r="R220" s="53">
        <f>(ABS(R215)-1)/R206</f>
        <v>4.165702384</v>
      </c>
      <c r="U220" s="54" t="s">
        <v>216</v>
      </c>
      <c r="V220" s="53">
        <f>(ABS(V215)-1)/V206</f>
        <v>3.190301483</v>
      </c>
      <c r="Y220" s="54" t="s">
        <v>216</v>
      </c>
      <c r="Z220" s="53">
        <f>(ABS(Z215)-1)/Z206</f>
        <v>3.105590062</v>
      </c>
      <c r="AC220" s="54" t="s">
        <v>216</v>
      </c>
      <c r="AD220" s="53">
        <f>(ABS(AD215)-1)/AD206</f>
        <v>3.757380569</v>
      </c>
      <c r="AG220" s="54" t="s">
        <v>216</v>
      </c>
      <c r="AH220" s="53">
        <f>(ABS(AH215)-1)/AH206</f>
        <v>5.410566518</v>
      </c>
    </row>
    <row r="221">
      <c r="A221" s="54" t="s">
        <v>217</v>
      </c>
      <c r="B221" s="53">
        <f>(ABS(B208)-1)/B206</f>
        <v>3.991060026</v>
      </c>
      <c r="E221" s="54" t="s">
        <v>217</v>
      </c>
      <c r="F221" s="53">
        <f>(ABS(F208)-1)/F206</f>
        <v>4.757964419</v>
      </c>
      <c r="I221" s="54" t="s">
        <v>217</v>
      </c>
      <c r="J221" s="53">
        <f>(ABS(J208)-1)/J206</f>
        <v>4.707631318</v>
      </c>
      <c r="M221" s="54" t="s">
        <v>217</v>
      </c>
      <c r="N221" s="53">
        <f>(ABS(N208)-1)/N206</f>
        <v>4.184800803</v>
      </c>
      <c r="Q221" s="54" t="s">
        <v>217</v>
      </c>
      <c r="R221" s="53">
        <f>(ABS(R208)-1)/R206</f>
        <v>4.397130294</v>
      </c>
      <c r="U221" s="54" t="s">
        <v>217</v>
      </c>
      <c r="V221" s="53">
        <f>(ABS(V208)-1)/V206</f>
        <v>3.668846706</v>
      </c>
      <c r="Y221" s="54" t="s">
        <v>217</v>
      </c>
      <c r="Z221" s="53">
        <f>(ABS(Z208)-1)/Z206</f>
        <v>3.278122843</v>
      </c>
      <c r="AC221" s="54" t="s">
        <v>217</v>
      </c>
      <c r="AD221" s="53">
        <f>(ABS(AD208)-1)/AD206</f>
        <v>4.473072106</v>
      </c>
      <c r="AG221" s="54" t="s">
        <v>217</v>
      </c>
      <c r="AH221" s="53">
        <f>(ABS(AH208)-1)/AH206</f>
        <v>5.410566518</v>
      </c>
    </row>
    <row r="222">
      <c r="A222" s="6" t="s">
        <v>218</v>
      </c>
      <c r="B222" s="53">
        <f>(ABS(B214)-1)/B206</f>
        <v>3.991060026</v>
      </c>
      <c r="E222" s="6" t="s">
        <v>218</v>
      </c>
      <c r="F222" s="53">
        <f>(ABS(F214)-1)/F206</f>
        <v>4.757964419</v>
      </c>
      <c r="I222" s="6" t="s">
        <v>218</v>
      </c>
      <c r="J222" s="53">
        <f>(ABS(J214)-1)/J206</f>
        <v>4.707631318</v>
      </c>
      <c r="M222" s="6" t="s">
        <v>218</v>
      </c>
      <c r="N222" s="53">
        <f>(ABS(N214)-1)/N206</f>
        <v>4.184800803</v>
      </c>
      <c r="Q222" s="6" t="s">
        <v>218</v>
      </c>
      <c r="R222" s="53">
        <f>(ABS(R214)-1)/R206</f>
        <v>4.397130294</v>
      </c>
      <c r="U222" s="6" t="s">
        <v>218</v>
      </c>
      <c r="V222" s="53">
        <f>(ABS(V214)-1)/V206</f>
        <v>3.668846706</v>
      </c>
      <c r="Y222" s="6" t="s">
        <v>218</v>
      </c>
      <c r="Z222" s="53">
        <f>(ABS(Z214)-1)/Z206</f>
        <v>3.278122843</v>
      </c>
      <c r="AC222" s="6" t="s">
        <v>218</v>
      </c>
      <c r="AD222" s="53">
        <f>(ABS(AD214)-1)/AD206</f>
        <v>4.473072106</v>
      </c>
      <c r="AG222" s="6" t="s">
        <v>218</v>
      </c>
      <c r="AH222" s="53">
        <f>(ABS(AH214)-1)/AH206</f>
        <v>5.410566518</v>
      </c>
    </row>
    <row r="223">
      <c r="A223" s="6" t="s">
        <v>219</v>
      </c>
      <c r="B223" s="53">
        <f>ABS(B208)/ABS(B215)</f>
        <v>1.181818182</v>
      </c>
      <c r="E223" s="6" t="s">
        <v>219</v>
      </c>
      <c r="F223" s="53">
        <f>ABS(F208)/ABS(F215)</f>
        <v>1.142857143</v>
      </c>
      <c r="I223" s="6" t="s">
        <v>219</v>
      </c>
      <c r="J223" s="53">
        <f>ABS(J208)/ABS(J215)</f>
        <v>1.052631579</v>
      </c>
      <c r="M223" s="6" t="s">
        <v>219</v>
      </c>
      <c r="N223" s="53">
        <f>ABS(N208)/ABS(N215)</f>
        <v>1.181818182</v>
      </c>
      <c r="Q223" s="6" t="s">
        <v>219</v>
      </c>
      <c r="R223" s="53">
        <f>ABS(R208)/ABS(R215)</f>
        <v>1.052631579</v>
      </c>
      <c r="U223" s="6" t="s">
        <v>219</v>
      </c>
      <c r="V223" s="53">
        <f>ABS(V208)/ABS(V215)</f>
        <v>1.142857143</v>
      </c>
      <c r="Y223" s="6" t="s">
        <v>219</v>
      </c>
      <c r="Z223" s="53">
        <f>ABS(Z208)/ABS(Z215)</f>
        <v>1.052631579</v>
      </c>
      <c r="AC223" s="6" t="s">
        <v>219</v>
      </c>
      <c r="AD223" s="53">
        <f>ABS(AD208)/ABS(AD215)</f>
        <v>1.181818182</v>
      </c>
      <c r="AG223" s="6" t="s">
        <v>219</v>
      </c>
      <c r="AH223" s="53">
        <f>ABS(AH208)/ABS(AH215)</f>
        <v>1</v>
      </c>
    </row>
    <row r="224">
      <c r="A224" s="6" t="s">
        <v>220</v>
      </c>
      <c r="B224" s="53">
        <f>ABS(B214)/ABS(B215)</f>
        <v>1.181818182</v>
      </c>
      <c r="E224" s="6" t="s">
        <v>220</v>
      </c>
      <c r="F224" s="53">
        <f>ABS(F214)/ABS(F215)</f>
        <v>1.142857143</v>
      </c>
      <c r="I224" s="6" t="s">
        <v>220</v>
      </c>
      <c r="J224" s="53">
        <f>ABS(J214)/ABS(J215)</f>
        <v>1.052631579</v>
      </c>
      <c r="M224" s="6" t="s">
        <v>220</v>
      </c>
      <c r="N224" s="53">
        <f>ABS(N214)/ABS(N215)</f>
        <v>1.181818182</v>
      </c>
      <c r="Q224" s="6" t="s">
        <v>220</v>
      </c>
      <c r="R224" s="53">
        <f>ABS(R214)/ABS(R215)</f>
        <v>1.052631579</v>
      </c>
      <c r="U224" s="6" t="s">
        <v>220</v>
      </c>
      <c r="V224" s="53">
        <f>ABS(V214)/ABS(V215)</f>
        <v>1.142857143</v>
      </c>
      <c r="Y224" s="6" t="s">
        <v>220</v>
      </c>
      <c r="Z224" s="53">
        <f>ABS(Z214)/ABS(Z215)</f>
        <v>1.052631579</v>
      </c>
      <c r="AC224" s="6" t="s">
        <v>220</v>
      </c>
      <c r="AD224" s="53">
        <f>ABS(AD214)/ABS(AD215)</f>
        <v>1.181818182</v>
      </c>
      <c r="AG224" s="6" t="s">
        <v>220</v>
      </c>
      <c r="AH224" s="53">
        <f>ABS(AH214)/ABS(AH215)</f>
        <v>1</v>
      </c>
    </row>
    <row r="225">
      <c r="A225" s="6" t="s">
        <v>221</v>
      </c>
      <c r="B225" s="53">
        <f>B212/MAX(ABS(B210),ABS(B215))</f>
        <v>0</v>
      </c>
      <c r="E225" s="6" t="s">
        <v>221</v>
      </c>
      <c r="F225" s="53">
        <f>F212/MAX(ABS(F210),ABS(F215))</f>
        <v>0</v>
      </c>
      <c r="I225" s="6" t="s">
        <v>221</v>
      </c>
      <c r="J225" s="53">
        <f>J212/MAX(ABS(J210),ABS(J215))</f>
        <v>0</v>
      </c>
      <c r="M225" s="6" t="s">
        <v>221</v>
      </c>
      <c r="N225" s="53">
        <f>N212/MAX(ABS(N210),ABS(N215))</f>
        <v>0</v>
      </c>
      <c r="Q225" s="6" t="s">
        <v>221</v>
      </c>
      <c r="R225" s="53">
        <f>R212/MAX(ABS(R210),ABS(R215))</f>
        <v>0</v>
      </c>
      <c r="U225" s="6" t="s">
        <v>221</v>
      </c>
      <c r="V225" s="53">
        <f>V212/MAX(ABS(V210),ABS(V215))</f>
        <v>0</v>
      </c>
      <c r="Y225" s="6" t="s">
        <v>221</v>
      </c>
      <c r="Z225" s="53">
        <f>Z212/MAX(ABS(Z210),ABS(Z215))</f>
        <v>0</v>
      </c>
      <c r="AC225" s="6" t="s">
        <v>221</v>
      </c>
      <c r="AD225" s="53">
        <f>AD212/MAX(ABS(AD210),ABS(AD215))</f>
        <v>0</v>
      </c>
      <c r="AG225" s="6" t="s">
        <v>221</v>
      </c>
      <c r="AH225" s="53">
        <f>AH212/MAX(ABS(AH210),ABS(AH215))</f>
        <v>0</v>
      </c>
    </row>
    <row r="226">
      <c r="A226" s="54" t="s">
        <v>222</v>
      </c>
      <c r="B226" s="53">
        <f>B211/(B210+B212+B211)</f>
        <v>0.1818181818</v>
      </c>
      <c r="E226" s="54" t="s">
        <v>222</v>
      </c>
      <c r="F226" s="53">
        <f>F211/(F210+F212+F211)</f>
        <v>0.1428571429</v>
      </c>
      <c r="I226" s="54" t="s">
        <v>222</v>
      </c>
      <c r="J226" s="53">
        <f>J211/(J210+J212+J211)</f>
        <v>0.05263157895</v>
      </c>
      <c r="M226" s="54" t="s">
        <v>222</v>
      </c>
      <c r="N226" s="53">
        <f>N211/(N210+N212+N211)</f>
        <v>0.1818181818</v>
      </c>
      <c r="Q226" s="54" t="s">
        <v>222</v>
      </c>
      <c r="R226" s="53">
        <f>R211/(R210+R212+R211)</f>
        <v>0.05263157895</v>
      </c>
      <c r="U226" s="54" t="s">
        <v>222</v>
      </c>
      <c r="V226" s="53">
        <f>V211/(V210+V212+V211)</f>
        <v>0.1428571429</v>
      </c>
      <c r="Y226" s="54" t="s">
        <v>222</v>
      </c>
      <c r="Z226" s="53">
        <f>Z211/(Z210+Z212+Z211)</f>
        <v>0.05263157895</v>
      </c>
      <c r="AC226" s="54" t="s">
        <v>222</v>
      </c>
      <c r="AD226" s="53">
        <f>AD211/(AD210+AD212+AD211)</f>
        <v>0.1818181818</v>
      </c>
      <c r="AG226" s="54" t="s">
        <v>222</v>
      </c>
      <c r="AH226" s="53">
        <f>AH211/(AH210+AH212+AH211)</f>
        <v>0</v>
      </c>
    </row>
    <row r="227">
      <c r="A227" s="54" t="s">
        <v>223</v>
      </c>
      <c r="B227" s="53">
        <f>B212/(B210+B212+B211)</f>
        <v>0</v>
      </c>
      <c r="E227" s="54" t="s">
        <v>223</v>
      </c>
      <c r="F227" s="53">
        <f>F212/(F210+F212+F211)</f>
        <v>0</v>
      </c>
      <c r="I227" s="54" t="s">
        <v>223</v>
      </c>
      <c r="J227" s="53">
        <f>J212/(J210+J212+J211)</f>
        <v>0</v>
      </c>
      <c r="M227" s="54" t="s">
        <v>223</v>
      </c>
      <c r="N227" s="53">
        <f>N212/(N210+N212+N211)</f>
        <v>0</v>
      </c>
      <c r="Q227" s="54" t="s">
        <v>223</v>
      </c>
      <c r="R227" s="53">
        <f>R212/(R210+R212+R211)</f>
        <v>0</v>
      </c>
      <c r="U227" s="54" t="s">
        <v>223</v>
      </c>
      <c r="V227" s="53">
        <f>V212/(V210+V212+V211)</f>
        <v>0</v>
      </c>
      <c r="Y227" s="54" t="s">
        <v>223</v>
      </c>
      <c r="Z227" s="53">
        <f>Z212/(Z210+Z212+Z211)</f>
        <v>0</v>
      </c>
      <c r="AC227" s="54" t="s">
        <v>223</v>
      </c>
      <c r="AD227" s="53">
        <f>AD212/(AD210+AD212+AD211)</f>
        <v>0</v>
      </c>
      <c r="AG227" s="54" t="s">
        <v>223</v>
      </c>
      <c r="AH227" s="53">
        <f>AH212/(AH210+AH212+AH211)</f>
        <v>0</v>
      </c>
    </row>
    <row r="228">
      <c r="A228" s="54" t="s">
        <v>224</v>
      </c>
      <c r="B228" s="53">
        <f>(B211+B212)/(B210+B211+B212)</f>
        <v>0.1818181818</v>
      </c>
      <c r="D228" s="39"/>
      <c r="E228" s="54" t="s">
        <v>224</v>
      </c>
      <c r="F228" s="53">
        <f>(F211+F212)/(F210+F211+F212)</f>
        <v>0.1428571429</v>
      </c>
      <c r="H228" s="39"/>
      <c r="I228" s="54" t="s">
        <v>224</v>
      </c>
      <c r="J228" s="53">
        <f>(J211+J212)/(J210+J211+J212)</f>
        <v>0.05263157895</v>
      </c>
      <c r="L228" s="39"/>
      <c r="M228" s="54" t="s">
        <v>224</v>
      </c>
      <c r="N228" s="53">
        <f>(N211+N212)/(N210+N211+N212)</f>
        <v>0.1818181818</v>
      </c>
      <c r="P228" s="39"/>
      <c r="Q228" s="54" t="s">
        <v>224</v>
      </c>
      <c r="R228" s="53">
        <f>(R211+R212)/(R210+R211+R212)</f>
        <v>0.05263157895</v>
      </c>
      <c r="T228" s="39"/>
      <c r="U228" s="54" t="s">
        <v>224</v>
      </c>
      <c r="V228" s="53">
        <f>(V211+V212)/(V210+V211+V212)</f>
        <v>0.1428571429</v>
      </c>
      <c r="X228" s="39"/>
      <c r="Y228" s="54" t="s">
        <v>224</v>
      </c>
      <c r="Z228" s="53">
        <f>(Z211+Z212)/(Z210+Z211+Z212)</f>
        <v>0.05263157895</v>
      </c>
      <c r="AB228" s="39"/>
      <c r="AC228" s="54" t="s">
        <v>224</v>
      </c>
      <c r="AD228" s="53">
        <f>(AD211+AD212)/(AD210+AD211+AD212)</f>
        <v>0.1818181818</v>
      </c>
      <c r="AF228" s="39"/>
      <c r="AG228" s="54" t="s">
        <v>224</v>
      </c>
      <c r="AH228" s="53">
        <f>(AH211+AH212)/(AH210+AH211+AH212)</f>
        <v>0</v>
      </c>
      <c r="AJ228" s="39"/>
    </row>
    <row r="229">
      <c r="A229" s="54" t="s">
        <v>225</v>
      </c>
      <c r="B229" s="55">
        <f>ABS(B211)/ABS(B209)</f>
        <v>1</v>
      </c>
      <c r="D229" s="39"/>
      <c r="E229" s="54" t="s">
        <v>225</v>
      </c>
      <c r="F229" s="55">
        <f>ABS(F211)/ABS(F209)</f>
        <v>1</v>
      </c>
      <c r="H229" s="39"/>
      <c r="I229" s="54" t="s">
        <v>225</v>
      </c>
      <c r="J229" s="55">
        <f>ABS(J211)/ABS(J209)</f>
        <v>1</v>
      </c>
      <c r="L229" s="39"/>
      <c r="M229" s="54" t="s">
        <v>225</v>
      </c>
      <c r="N229" s="55">
        <f>ABS(N211)/ABS(N209)</f>
        <v>1</v>
      </c>
      <c r="P229" s="39"/>
      <c r="Q229" s="54" t="s">
        <v>225</v>
      </c>
      <c r="R229" s="55">
        <f>ABS(R211)/ABS(R209)</f>
        <v>1</v>
      </c>
      <c r="T229" s="39"/>
      <c r="U229" s="54" t="s">
        <v>225</v>
      </c>
      <c r="V229" s="55">
        <f>ABS(V211)/ABS(V209)</f>
        <v>1</v>
      </c>
      <c r="X229" s="39"/>
      <c r="Y229" s="54" t="s">
        <v>225</v>
      </c>
      <c r="Z229" s="55">
        <f>ABS(Z211)/ABS(Z209)</f>
        <v>1</v>
      </c>
      <c r="AB229" s="39"/>
      <c r="AC229" s="54" t="s">
        <v>225</v>
      </c>
      <c r="AD229" s="55">
        <f>ABS(AD211)/ABS(AD209)</f>
        <v>1</v>
      </c>
      <c r="AF229" s="39"/>
      <c r="AG229" s="54" t="s">
        <v>225</v>
      </c>
      <c r="AH229" s="55" t="str">
        <f>ABS(AH211)/ABS(AH209)</f>
        <v>#DIV/0!</v>
      </c>
      <c r="AJ229" s="39"/>
    </row>
    <row r="230">
      <c r="A230" s="54" t="s">
        <v>226</v>
      </c>
      <c r="B230" s="55">
        <f>B211/(B211+B212)</f>
        <v>1</v>
      </c>
      <c r="D230" s="39"/>
      <c r="E230" s="54" t="s">
        <v>226</v>
      </c>
      <c r="F230" s="55">
        <f>F211/(F211+F212)</f>
        <v>1</v>
      </c>
      <c r="H230" s="39"/>
      <c r="I230" s="54" t="s">
        <v>226</v>
      </c>
      <c r="J230" s="55">
        <f>J211/(J211+J212)</f>
        <v>1</v>
      </c>
      <c r="L230" s="39"/>
      <c r="M230" s="54" t="s">
        <v>226</v>
      </c>
      <c r="N230" s="55">
        <f>N211/(N211+N212)</f>
        <v>1</v>
      </c>
      <c r="P230" s="39"/>
      <c r="Q230" s="54" t="s">
        <v>226</v>
      </c>
      <c r="R230" s="55">
        <f>R211/(R211+R212)</f>
        <v>1</v>
      </c>
      <c r="T230" s="39"/>
      <c r="U230" s="54" t="s">
        <v>226</v>
      </c>
      <c r="V230" s="55">
        <f>V211/(V211+V212)</f>
        <v>1</v>
      </c>
      <c r="X230" s="39"/>
      <c r="Y230" s="54" t="s">
        <v>226</v>
      </c>
      <c r="Z230" s="55">
        <f>Z211/(Z211+Z212)</f>
        <v>1</v>
      </c>
      <c r="AB230" s="39"/>
      <c r="AC230" s="54" t="s">
        <v>226</v>
      </c>
      <c r="AD230" s="55">
        <f>AD211/(AD211+AD212)</f>
        <v>1</v>
      </c>
      <c r="AF230" s="39"/>
      <c r="AG230" s="54" t="s">
        <v>226</v>
      </c>
      <c r="AH230" s="55" t="str">
        <f>AH211/(AH211+AH212)</f>
        <v>#DIV/0!</v>
      </c>
      <c r="AJ230" s="39"/>
    </row>
    <row r="231">
      <c r="A231" s="54" t="s">
        <v>227</v>
      </c>
      <c r="B231" s="53">
        <f>B210/(B209+B210+B211+B212)</f>
        <v>0.6923076923</v>
      </c>
      <c r="D231" s="39"/>
      <c r="E231" s="54" t="s">
        <v>227</v>
      </c>
      <c r="F231" s="53">
        <f>F210/(F209+F210+F211+F212)</f>
        <v>0.75</v>
      </c>
      <c r="H231" s="39"/>
      <c r="I231" s="54" t="s">
        <v>227</v>
      </c>
      <c r="J231" s="53">
        <f>J210/(J209+J210+J211+J212)</f>
        <v>0.9</v>
      </c>
      <c r="L231" s="39"/>
      <c r="M231" s="54" t="s">
        <v>227</v>
      </c>
      <c r="N231" s="53">
        <f>N210/(N209+N210+N211+N212)</f>
        <v>0.6923076923</v>
      </c>
      <c r="P231" s="39"/>
      <c r="Q231" s="54" t="s">
        <v>227</v>
      </c>
      <c r="R231" s="53">
        <f>R210/(R209+R210+R211+R212)</f>
        <v>0.9</v>
      </c>
      <c r="T231" s="39"/>
      <c r="U231" s="54" t="s">
        <v>227</v>
      </c>
      <c r="V231" s="53">
        <f>V210/(V209+V210+V211+V212)</f>
        <v>0.75</v>
      </c>
      <c r="X231" s="39"/>
      <c r="Y231" s="54" t="s">
        <v>227</v>
      </c>
      <c r="Z231" s="53">
        <f>Z210/(Z209+Z210+Z211+Z212)</f>
        <v>0.9</v>
      </c>
      <c r="AB231" s="39"/>
      <c r="AC231" s="54" t="s">
        <v>227</v>
      </c>
      <c r="AD231" s="53">
        <f>AD210/(AD209+AD210+AD211+AD212)</f>
        <v>0.6923076923</v>
      </c>
      <c r="AF231" s="39"/>
      <c r="AG231" s="54" t="s">
        <v>227</v>
      </c>
      <c r="AH231" s="53">
        <f>AH210/(AH209+AH210+AH211+AH212)</f>
        <v>1</v>
      </c>
      <c r="AJ231" s="39"/>
    </row>
    <row r="232">
      <c r="A232" s="54" t="s">
        <v>228</v>
      </c>
      <c r="B232" s="53">
        <f>(B212+B211+B209)/(B210+B212+B211+B209)</f>
        <v>0.3076923077</v>
      </c>
      <c r="D232" s="39"/>
      <c r="E232" s="54" t="s">
        <v>228</v>
      </c>
      <c r="F232" s="53">
        <f>(F212+F211+F209)/(F210+F212+F211+F209)</f>
        <v>0.25</v>
      </c>
      <c r="H232" s="39"/>
      <c r="I232" s="54" t="s">
        <v>228</v>
      </c>
      <c r="J232" s="53">
        <f>(J212+J211+J209)/(J210+J212+J211+J209)</f>
        <v>0.1</v>
      </c>
      <c r="L232" s="39"/>
      <c r="M232" s="54" t="s">
        <v>228</v>
      </c>
      <c r="N232" s="53">
        <f>(N212+N211+N209)/(N210+N212+N211+N209)</f>
        <v>0.3076923077</v>
      </c>
      <c r="P232" s="39"/>
      <c r="Q232" s="54" t="s">
        <v>228</v>
      </c>
      <c r="R232" s="53">
        <f>(R212+R211+R209)/(R210+R212+R211+R209)</f>
        <v>0.1</v>
      </c>
      <c r="T232" s="39"/>
      <c r="U232" s="54" t="s">
        <v>228</v>
      </c>
      <c r="V232" s="53">
        <f>(V212+V211+V209)/(V210+V212+V211+V209)</f>
        <v>0.25</v>
      </c>
      <c r="X232" s="39"/>
      <c r="Y232" s="54" t="s">
        <v>228</v>
      </c>
      <c r="Z232" s="53">
        <f>(Z212+Z211+Z209)/(Z210+Z212+Z211+Z209)</f>
        <v>0.1</v>
      </c>
      <c r="AB232" s="39"/>
      <c r="AC232" s="54" t="s">
        <v>228</v>
      </c>
      <c r="AD232" s="53">
        <f>(AD212+AD211+AD209)/(AD210+AD212+AD211+AD209)</f>
        <v>0.3076923077</v>
      </c>
      <c r="AF232" s="39"/>
      <c r="AG232" s="54" t="s">
        <v>228</v>
      </c>
      <c r="AH232" s="53">
        <f>(AH212+AH211+AH209)/(AH210+AH212+AH211+AH209)</f>
        <v>0</v>
      </c>
      <c r="AJ232" s="39"/>
    </row>
    <row r="233">
      <c r="A233" s="54" t="s">
        <v>229</v>
      </c>
      <c r="B233" s="53">
        <f>(B211+B209)/B210</f>
        <v>0.4444444444</v>
      </c>
      <c r="D233" s="39"/>
      <c r="E233" s="54" t="s">
        <v>229</v>
      </c>
      <c r="F233" s="53">
        <f>(F211+F209)/F210</f>
        <v>0.3333333333</v>
      </c>
      <c r="H233" s="39"/>
      <c r="I233" s="54" t="s">
        <v>229</v>
      </c>
      <c r="J233" s="53">
        <f>(J211+J209)/J210</f>
        <v>0.1111111111</v>
      </c>
      <c r="L233" s="39"/>
      <c r="M233" s="54" t="s">
        <v>229</v>
      </c>
      <c r="N233" s="53">
        <f>(N211+N209)/N210</f>
        <v>0.4444444444</v>
      </c>
      <c r="P233" s="39"/>
      <c r="Q233" s="54" t="s">
        <v>229</v>
      </c>
      <c r="R233" s="53">
        <f>(R211+R209)/R210</f>
        <v>0.1111111111</v>
      </c>
      <c r="T233" s="39"/>
      <c r="U233" s="54" t="s">
        <v>229</v>
      </c>
      <c r="V233" s="53">
        <f>(V211+V209)/V210</f>
        <v>0.3333333333</v>
      </c>
      <c r="X233" s="39"/>
      <c r="Y233" s="54" t="s">
        <v>229</v>
      </c>
      <c r="Z233" s="53">
        <f>(Z211+Z209)/Z210</f>
        <v>0.1111111111</v>
      </c>
      <c r="AB233" s="39"/>
      <c r="AC233" s="54" t="s">
        <v>229</v>
      </c>
      <c r="AD233" s="53">
        <f>(AD211+AD209)/AD210</f>
        <v>0.4444444444</v>
      </c>
      <c r="AF233" s="39"/>
      <c r="AG233" s="54" t="s">
        <v>229</v>
      </c>
      <c r="AH233" s="53">
        <f>(AH211+AH209)/AH210</f>
        <v>0</v>
      </c>
      <c r="AJ233" s="39"/>
    </row>
    <row r="234">
      <c r="A234" s="56" t="s">
        <v>230</v>
      </c>
      <c r="B234" s="42"/>
      <c r="D234" s="39"/>
      <c r="E234" s="56" t="s">
        <v>230</v>
      </c>
      <c r="F234" s="42"/>
      <c r="H234" s="39"/>
      <c r="I234" s="56" t="s">
        <v>230</v>
      </c>
      <c r="J234" s="42"/>
      <c r="L234" s="39"/>
      <c r="M234" s="56" t="s">
        <v>230</v>
      </c>
      <c r="N234" s="42"/>
      <c r="P234" s="39"/>
      <c r="Q234" s="56" t="s">
        <v>230</v>
      </c>
      <c r="R234" s="42"/>
      <c r="T234" s="39"/>
      <c r="U234" s="56" t="s">
        <v>230</v>
      </c>
      <c r="V234" s="42"/>
      <c r="X234" s="39"/>
      <c r="Y234" s="56" t="s">
        <v>230</v>
      </c>
      <c r="Z234" s="42"/>
      <c r="AB234" s="39"/>
      <c r="AC234" s="56" t="s">
        <v>230</v>
      </c>
      <c r="AD234" s="42"/>
      <c r="AF234" s="39"/>
      <c r="AG234" s="56" t="s">
        <v>230</v>
      </c>
      <c r="AH234" s="42"/>
      <c r="AJ234" s="39"/>
    </row>
    <row r="235">
      <c r="A235" s="43" t="s">
        <v>197</v>
      </c>
      <c r="B235" s="44">
        <f> AVERAGE(B41:B69)</f>
        <v>175.95</v>
      </c>
      <c r="D235" s="39"/>
      <c r="E235" s="43" t="s">
        <v>197</v>
      </c>
      <c r="F235" s="44">
        <f> AVERAGE(F41:F74)</f>
        <v>188.8823529</v>
      </c>
      <c r="H235" s="39"/>
      <c r="I235" s="43" t="s">
        <v>197</v>
      </c>
      <c r="J235" s="44">
        <f> AVERAGE(J41:J69)</f>
        <v>127.5</v>
      </c>
      <c r="L235" s="39"/>
      <c r="M235" s="43" t="s">
        <v>197</v>
      </c>
      <c r="N235" s="44">
        <f> AVERAGE(N41:N69)</f>
        <v>121.5</v>
      </c>
      <c r="P235" s="39"/>
      <c r="Q235" s="43" t="s">
        <v>197</v>
      </c>
      <c r="R235" s="44">
        <f> AVERAGE(R41:R69)</f>
        <v>126</v>
      </c>
      <c r="T235" s="39"/>
      <c r="U235" s="43" t="s">
        <v>197</v>
      </c>
      <c r="V235" s="44">
        <f> AVERAGE(V41:V69)</f>
        <v>131.125</v>
      </c>
      <c r="X235" s="39"/>
      <c r="Y235" s="43" t="s">
        <v>197</v>
      </c>
      <c r="Z235" s="44">
        <f> AVERAGE(Z41:Z69)</f>
        <v>189.375</v>
      </c>
      <c r="AB235" s="39"/>
      <c r="AC235" s="43" t="s">
        <v>197</v>
      </c>
      <c r="AD235" s="44">
        <f> AVERAGE(AD41:AD69)</f>
        <v>213.4090909</v>
      </c>
      <c r="AF235" s="39"/>
      <c r="AG235" s="43" t="s">
        <v>197</v>
      </c>
      <c r="AH235" s="44">
        <f> AVERAGE(AH41:AH69)</f>
        <v>145.125</v>
      </c>
      <c r="AJ235" s="39"/>
    </row>
    <row r="236">
      <c r="A236" s="45" t="s">
        <v>198</v>
      </c>
      <c r="B236" s="46">
        <f>STDEV(B41:B69)</f>
        <v>109.0405405</v>
      </c>
      <c r="D236" s="39"/>
      <c r="E236" s="45" t="s">
        <v>198</v>
      </c>
      <c r="F236" s="46">
        <f>STDEV(F41:F74)</f>
        <v>121.0681663</v>
      </c>
      <c r="H236" s="39"/>
      <c r="I236" s="45" t="s">
        <v>198</v>
      </c>
      <c r="J236" s="46">
        <f>STDEV(J41:J69)</f>
        <v>50.20529283</v>
      </c>
      <c r="L236" s="39"/>
      <c r="M236" s="45" t="s">
        <v>198</v>
      </c>
      <c r="N236" s="46">
        <f>STDEV(N41:N69)</f>
        <v>49.22833098</v>
      </c>
      <c r="P236" s="39"/>
      <c r="Q236" s="45" t="s">
        <v>198</v>
      </c>
      <c r="R236" s="46">
        <f>STDEV(R41:R69)</f>
        <v>52</v>
      </c>
      <c r="T236" s="39"/>
      <c r="U236" s="45" t="s">
        <v>198</v>
      </c>
      <c r="V236" s="46">
        <f>STDEV(V41:V69)</f>
        <v>49.68597819</v>
      </c>
      <c r="X236" s="39"/>
      <c r="Y236" s="45" t="s">
        <v>198</v>
      </c>
      <c r="Z236" s="46">
        <f>STDEV(Z41:Z69)</f>
        <v>120.8668</v>
      </c>
      <c r="AB236" s="39"/>
      <c r="AC236" s="45" t="s">
        <v>198</v>
      </c>
      <c r="AD236" s="46">
        <f>STDEV(AD41:AD69)</f>
        <v>160.2690176</v>
      </c>
      <c r="AF236" s="39"/>
      <c r="AG236" s="45" t="s">
        <v>198</v>
      </c>
      <c r="AH236" s="46">
        <f>STDEV(AH41:AH69)</f>
        <v>53.62685228</v>
      </c>
      <c r="AJ236" s="39"/>
    </row>
    <row r="237">
      <c r="A237" s="47" t="s">
        <v>199</v>
      </c>
      <c r="B237" s="46">
        <f>MEDIAN(B41:B69)</f>
        <v>145.5</v>
      </c>
      <c r="D237" s="39"/>
      <c r="E237" s="47" t="s">
        <v>199</v>
      </c>
      <c r="F237" s="46">
        <f>MEDIAN(F41:F74)</f>
        <v>151.5</v>
      </c>
      <c r="H237" s="39"/>
      <c r="I237" s="47" t="s">
        <v>199</v>
      </c>
      <c r="J237" s="46">
        <f>MEDIAN(J41:J69)</f>
        <v>126.5</v>
      </c>
      <c r="L237" s="39"/>
      <c r="M237" s="47" t="s">
        <v>199</v>
      </c>
      <c r="N237" s="46">
        <f>MEDIAN(N41:N69)</f>
        <v>121</v>
      </c>
      <c r="P237" s="39"/>
      <c r="Q237" s="47" t="s">
        <v>199</v>
      </c>
      <c r="R237" s="46">
        <f>MEDIAN(R41:R69)</f>
        <v>120.5</v>
      </c>
      <c r="T237" s="39"/>
      <c r="U237" s="47" t="s">
        <v>199</v>
      </c>
      <c r="V237" s="46">
        <f>MEDIAN(V41:V69)</f>
        <v>121</v>
      </c>
      <c r="X237" s="39"/>
      <c r="Y237" s="47" t="s">
        <v>199</v>
      </c>
      <c r="Z237" s="46">
        <f>MEDIAN(Z41:Z69)</f>
        <v>167</v>
      </c>
      <c r="AB237" s="39"/>
      <c r="AC237" s="47" t="s">
        <v>199</v>
      </c>
      <c r="AD237" s="46">
        <f>MEDIAN(AD41:AD69)</f>
        <v>160.5</v>
      </c>
      <c r="AF237" s="39"/>
      <c r="AG237" s="47" t="s">
        <v>199</v>
      </c>
      <c r="AH237" s="46">
        <f>MEDIAN(AH41:AH69)</f>
        <v>132.5</v>
      </c>
      <c r="AJ237" s="39"/>
    </row>
    <row r="238">
      <c r="A238" s="47" t="s">
        <v>200</v>
      </c>
      <c r="B238" s="46">
        <f>min(B41:B69)</f>
        <v>53</v>
      </c>
      <c r="D238" s="39"/>
      <c r="E238" s="47" t="s">
        <v>200</v>
      </c>
      <c r="F238" s="46">
        <f>min(F41:F74)</f>
        <v>70</v>
      </c>
      <c r="H238" s="39"/>
      <c r="I238" s="47" t="s">
        <v>200</v>
      </c>
      <c r="J238" s="46">
        <f>min(J41:J69)</f>
        <v>68</v>
      </c>
      <c r="L238" s="39"/>
      <c r="M238" s="47" t="s">
        <v>200</v>
      </c>
      <c r="N238" s="46">
        <f>min(N41:N69)</f>
        <v>62</v>
      </c>
      <c r="P238" s="39"/>
      <c r="Q238" s="47" t="s">
        <v>200</v>
      </c>
      <c r="R238" s="46">
        <f>min(R41:R69)</f>
        <v>58</v>
      </c>
      <c r="T238" s="39"/>
      <c r="U238" s="47" t="s">
        <v>200</v>
      </c>
      <c r="V238" s="46">
        <f>min(V41:V69)</f>
        <v>74</v>
      </c>
      <c r="X238" s="39"/>
      <c r="Y238" s="47" t="s">
        <v>200</v>
      </c>
      <c r="Z238" s="46">
        <f>min(Z41:Z69)</f>
        <v>57</v>
      </c>
      <c r="AB238" s="39"/>
      <c r="AC238" s="47" t="s">
        <v>200</v>
      </c>
      <c r="AD238" s="46">
        <f>min(AD41:AD69)</f>
        <v>67</v>
      </c>
      <c r="AF238" s="39"/>
      <c r="AG238" s="47" t="s">
        <v>200</v>
      </c>
      <c r="AH238" s="46">
        <f>min(AH41:AH69)</f>
        <v>68</v>
      </c>
      <c r="AJ238" s="39"/>
    </row>
    <row r="239">
      <c r="A239" s="47" t="s">
        <v>201</v>
      </c>
      <c r="B239" s="46">
        <f>max(B41:B69)</f>
        <v>427</v>
      </c>
      <c r="D239" s="39"/>
      <c r="E239" s="47" t="s">
        <v>201</v>
      </c>
      <c r="F239" s="46">
        <f>max(F41:F74)</f>
        <v>582</v>
      </c>
      <c r="H239" s="39"/>
      <c r="I239" s="47" t="s">
        <v>201</v>
      </c>
      <c r="J239" s="46">
        <f>max(J41:J69)</f>
        <v>205</v>
      </c>
      <c r="L239" s="39"/>
      <c r="M239" s="47" t="s">
        <v>201</v>
      </c>
      <c r="N239" s="46">
        <f>max(N41:N69)</f>
        <v>189</v>
      </c>
      <c r="P239" s="39"/>
      <c r="Q239" s="47" t="s">
        <v>201</v>
      </c>
      <c r="R239" s="46">
        <f>max(R41:R69)</f>
        <v>197</v>
      </c>
      <c r="T239" s="39"/>
      <c r="U239" s="47" t="s">
        <v>201</v>
      </c>
      <c r="V239" s="46">
        <f>max(V41:V69)</f>
        <v>201</v>
      </c>
      <c r="X239" s="39"/>
      <c r="Y239" s="47" t="s">
        <v>201</v>
      </c>
      <c r="Z239" s="46">
        <f>max(Z41:Z69)</f>
        <v>554</v>
      </c>
      <c r="AB239" s="39"/>
      <c r="AC239" s="47" t="s">
        <v>201</v>
      </c>
      <c r="AD239" s="46">
        <f>max(AD41:AD69)</f>
        <v>785</v>
      </c>
      <c r="AF239" s="39"/>
      <c r="AG239" s="47" t="s">
        <v>201</v>
      </c>
      <c r="AH239" s="46">
        <f>max(AH41:AH69)</f>
        <v>228</v>
      </c>
      <c r="AJ239" s="39"/>
    </row>
    <row r="240">
      <c r="A240" s="47" t="s">
        <v>202</v>
      </c>
      <c r="B240" s="46">
        <f>sum(B41:B69)/1000</f>
        <v>3.519</v>
      </c>
      <c r="D240" s="39"/>
      <c r="E240" s="47" t="s">
        <v>202</v>
      </c>
      <c r="F240" s="46">
        <f>sum(F41:F74)/1000</f>
        <v>6.422</v>
      </c>
      <c r="H240" s="39"/>
      <c r="I240" s="47" t="s">
        <v>202</v>
      </c>
      <c r="J240" s="46">
        <f>sum(J41:J69)/1000</f>
        <v>1.02</v>
      </c>
      <c r="L240" s="39"/>
      <c r="M240" s="47" t="s">
        <v>202</v>
      </c>
      <c r="N240" s="46">
        <f>sum(N41:N69)/1000</f>
        <v>0.972</v>
      </c>
      <c r="P240" s="39"/>
      <c r="Q240" s="47" t="s">
        <v>202</v>
      </c>
      <c r="R240" s="46">
        <f>sum(R41:R69)/1000</f>
        <v>1.008</v>
      </c>
      <c r="T240" s="39"/>
      <c r="U240" s="47" t="s">
        <v>202</v>
      </c>
      <c r="V240" s="46">
        <f>sum(V41:V69)/1000</f>
        <v>1.049</v>
      </c>
      <c r="X240" s="39"/>
      <c r="Y240" s="47" t="s">
        <v>202</v>
      </c>
      <c r="Z240" s="46">
        <f>sum(Z41:Z69)/1000</f>
        <v>3.03</v>
      </c>
      <c r="AB240" s="39"/>
      <c r="AC240" s="47" t="s">
        <v>202</v>
      </c>
      <c r="AD240" s="46">
        <f>sum(AD41:AD69)/1000</f>
        <v>4.695</v>
      </c>
      <c r="AF240" s="39"/>
      <c r="AG240" s="47" t="s">
        <v>202</v>
      </c>
      <c r="AH240" s="46">
        <f>sum(AH41:AH69)/1000</f>
        <v>1.161</v>
      </c>
      <c r="AJ240" s="39"/>
    </row>
    <row r="241">
      <c r="A241" s="47" t="s">
        <v>203</v>
      </c>
      <c r="B241" s="46">
        <f>COUNTA(B41:B69)+1</f>
        <v>21</v>
      </c>
      <c r="D241" s="39"/>
      <c r="E241" s="47" t="s">
        <v>203</v>
      </c>
      <c r="F241" s="46">
        <f>COUNTA(F41:F74)+1</f>
        <v>35</v>
      </c>
      <c r="H241" s="39"/>
      <c r="I241" s="47" t="s">
        <v>203</v>
      </c>
      <c r="J241" s="46">
        <f>COUNTA(J41:J69)+1</f>
        <v>9</v>
      </c>
      <c r="L241" s="39"/>
      <c r="M241" s="47" t="s">
        <v>203</v>
      </c>
      <c r="N241" s="46">
        <f>COUNTA(N41:N69)+1</f>
        <v>9</v>
      </c>
      <c r="P241" s="39"/>
      <c r="Q241" s="47" t="s">
        <v>203</v>
      </c>
      <c r="R241" s="46">
        <f>COUNTA(R41:R69)+1</f>
        <v>9</v>
      </c>
      <c r="T241" s="39"/>
      <c r="U241" s="47" t="s">
        <v>203</v>
      </c>
      <c r="V241" s="46">
        <f>COUNTA(V41:V69)+1</f>
        <v>9</v>
      </c>
      <c r="X241" s="39"/>
      <c r="Y241" s="47" t="s">
        <v>203</v>
      </c>
      <c r="Z241" s="46">
        <f>COUNTA(Z41:Z69)+1</f>
        <v>17</v>
      </c>
      <c r="AB241" s="39"/>
      <c r="AC241" s="47" t="s">
        <v>203</v>
      </c>
      <c r="AD241" s="46">
        <f>COUNTA(AD41:AD69)+1</f>
        <v>23</v>
      </c>
      <c r="AF241" s="39"/>
      <c r="AG241" s="47" t="s">
        <v>203</v>
      </c>
      <c r="AH241" s="46">
        <f>COUNTA(AH41:AH69)+1</f>
        <v>9</v>
      </c>
      <c r="AJ241" s="39"/>
    </row>
    <row r="242">
      <c r="A242" s="47" t="s">
        <v>204</v>
      </c>
      <c r="B242" s="49">
        <f>B244+B243+B245+B246</f>
        <v>21</v>
      </c>
      <c r="D242" s="39"/>
      <c r="E242" s="47" t="s">
        <v>204</v>
      </c>
      <c r="F242" s="49">
        <f>F244+F243+F245+F246</f>
        <v>35</v>
      </c>
      <c r="H242" s="39"/>
      <c r="I242" s="47" t="s">
        <v>204</v>
      </c>
      <c r="J242" s="49">
        <f>J244+J243+J245+J246</f>
        <v>9</v>
      </c>
      <c r="L242" s="39"/>
      <c r="M242" s="47" t="s">
        <v>204</v>
      </c>
      <c r="N242" s="49">
        <f>N244+N243+N245+N246</f>
        <v>9</v>
      </c>
      <c r="P242" s="39"/>
      <c r="Q242" s="47" t="s">
        <v>204</v>
      </c>
      <c r="R242" s="49">
        <f>R244+R243+R245+R246</f>
        <v>9</v>
      </c>
      <c r="T242" s="39"/>
      <c r="U242" s="47" t="s">
        <v>204</v>
      </c>
      <c r="V242" s="49">
        <f>V244+V243+V245+V246</f>
        <v>9</v>
      </c>
      <c r="X242" s="39"/>
      <c r="Y242" s="47" t="s">
        <v>204</v>
      </c>
      <c r="Z242" s="49">
        <f>Z244+Z243+Z245+Z246</f>
        <v>17</v>
      </c>
      <c r="AB242" s="39"/>
      <c r="AC242" s="47" t="s">
        <v>204</v>
      </c>
      <c r="AD242" s="49">
        <f>AD244+AD243+AD245+AD246</f>
        <v>23</v>
      </c>
      <c r="AF242" s="39"/>
      <c r="AG242" s="47" t="s">
        <v>204</v>
      </c>
      <c r="AH242" s="49">
        <f>AH244+AH243+AH245+AH246</f>
        <v>9</v>
      </c>
      <c r="AJ242" s="39"/>
    </row>
    <row r="243">
      <c r="A243" s="47" t="s">
        <v>205</v>
      </c>
      <c r="B243" s="50">
        <f>(B241-9)/2</f>
        <v>6</v>
      </c>
      <c r="C243" s="42"/>
      <c r="D243" s="42"/>
      <c r="E243" s="47" t="s">
        <v>205</v>
      </c>
      <c r="F243" s="50">
        <f>(F241-9)/2</f>
        <v>13</v>
      </c>
      <c r="G243" s="74"/>
      <c r="H243" s="42"/>
      <c r="I243" s="47" t="s">
        <v>205</v>
      </c>
      <c r="J243" s="50">
        <f>(J241-9)/2</f>
        <v>0</v>
      </c>
      <c r="K243" s="42"/>
      <c r="L243" s="42"/>
      <c r="M243" s="47" t="s">
        <v>205</v>
      </c>
      <c r="N243" s="50">
        <f>(N241-9)/2</f>
        <v>0</v>
      </c>
      <c r="O243" s="74"/>
      <c r="P243" s="42"/>
      <c r="Q243" s="47" t="s">
        <v>205</v>
      </c>
      <c r="R243" s="50">
        <f>(R241-9)/2</f>
        <v>0</v>
      </c>
      <c r="S243" s="42"/>
      <c r="T243" s="42"/>
      <c r="U243" s="47" t="s">
        <v>205</v>
      </c>
      <c r="V243" s="50">
        <f>(V241-9)/2</f>
        <v>0</v>
      </c>
      <c r="W243" s="42"/>
      <c r="X243" s="42"/>
      <c r="Y243" s="47" t="s">
        <v>205</v>
      </c>
      <c r="Z243" s="50">
        <f>(Z241-9)/2</f>
        <v>4</v>
      </c>
      <c r="AA243" s="42"/>
      <c r="AB243" s="42"/>
      <c r="AC243" s="47" t="s">
        <v>205</v>
      </c>
      <c r="AD243" s="50">
        <f>(AD241-9)/2</f>
        <v>7</v>
      </c>
      <c r="AE243" s="42"/>
      <c r="AF243" s="42"/>
      <c r="AG243" s="47" t="s">
        <v>205</v>
      </c>
      <c r="AH243" s="50">
        <f>(AH241-9)/2</f>
        <v>0</v>
      </c>
      <c r="AI243" s="42"/>
      <c r="AJ243" s="42"/>
      <c r="AK243" s="6"/>
      <c r="AL243" s="6"/>
      <c r="AM243" s="6"/>
      <c r="AN243" s="6"/>
      <c r="AO243" s="6"/>
      <c r="AP243" s="6"/>
      <c r="AQ243" s="6"/>
      <c r="AR243" s="6"/>
    </row>
    <row r="244">
      <c r="A244" s="51" t="s">
        <v>206</v>
      </c>
      <c r="B244" s="52">
        <v>9.0</v>
      </c>
      <c r="E244" s="51" t="s">
        <v>206</v>
      </c>
      <c r="F244" s="52">
        <v>9.0</v>
      </c>
      <c r="I244" s="51" t="s">
        <v>206</v>
      </c>
      <c r="J244" s="52">
        <v>9.0</v>
      </c>
      <c r="M244" s="51" t="s">
        <v>206</v>
      </c>
      <c r="N244" s="52">
        <v>9.0</v>
      </c>
      <c r="Q244" s="51" t="s">
        <v>206</v>
      </c>
      <c r="R244" s="52">
        <v>9.0</v>
      </c>
      <c r="U244" s="51" t="s">
        <v>206</v>
      </c>
      <c r="V244" s="52">
        <v>9.0</v>
      </c>
      <c r="Y244" s="51" t="s">
        <v>206</v>
      </c>
      <c r="Z244" s="52">
        <v>9.0</v>
      </c>
      <c r="AC244" s="51" t="s">
        <v>206</v>
      </c>
      <c r="AD244" s="52">
        <v>9.0</v>
      </c>
      <c r="AG244" s="51" t="s">
        <v>206</v>
      </c>
      <c r="AH244" s="52">
        <v>9.0</v>
      </c>
    </row>
    <row r="245">
      <c r="A245" s="43" t="s">
        <v>207</v>
      </c>
      <c r="B245" s="53">
        <f>B243</f>
        <v>6</v>
      </c>
      <c r="E245" s="43" t="s">
        <v>207</v>
      </c>
      <c r="F245" s="53">
        <f>F243</f>
        <v>13</v>
      </c>
      <c r="I245" s="43" t="s">
        <v>207</v>
      </c>
      <c r="J245" s="53">
        <f>J243</f>
        <v>0</v>
      </c>
      <c r="M245" s="43" t="s">
        <v>207</v>
      </c>
      <c r="N245" s="53">
        <f>N243</f>
        <v>0</v>
      </c>
      <c r="Q245" s="43" t="s">
        <v>207</v>
      </c>
      <c r="R245" s="53">
        <f>R243</f>
        <v>0</v>
      </c>
      <c r="U245" s="43" t="s">
        <v>207</v>
      </c>
      <c r="V245" s="53">
        <f>V243</f>
        <v>0</v>
      </c>
      <c r="Y245" s="43" t="s">
        <v>207</v>
      </c>
      <c r="Z245" s="53">
        <f>Z243</f>
        <v>4</v>
      </c>
      <c r="AC245" s="43" t="s">
        <v>207</v>
      </c>
      <c r="AD245" s="53">
        <f>AD243</f>
        <v>7</v>
      </c>
      <c r="AG245" s="43" t="s">
        <v>207</v>
      </c>
      <c r="AH245" s="53">
        <f>AH243</f>
        <v>0</v>
      </c>
    </row>
    <row r="246">
      <c r="A246" s="43" t="s">
        <v>208</v>
      </c>
      <c r="B246" s="53">
        <v>0.0</v>
      </c>
      <c r="E246" s="43" t="s">
        <v>208</v>
      </c>
      <c r="F246" s="53">
        <v>0.0</v>
      </c>
      <c r="I246" s="43" t="s">
        <v>208</v>
      </c>
      <c r="J246" s="53">
        <v>0.0</v>
      </c>
      <c r="M246" s="43" t="s">
        <v>208</v>
      </c>
      <c r="N246" s="53">
        <v>0.0</v>
      </c>
      <c r="Q246" s="43" t="s">
        <v>208</v>
      </c>
      <c r="R246" s="53">
        <v>0.0</v>
      </c>
      <c r="U246" s="43" t="s">
        <v>208</v>
      </c>
      <c r="V246" s="53">
        <v>0.0</v>
      </c>
      <c r="Y246" s="43" t="s">
        <v>208</v>
      </c>
      <c r="Z246" s="53">
        <v>0.0</v>
      </c>
      <c r="AC246" s="43" t="s">
        <v>208</v>
      </c>
      <c r="AD246" s="53">
        <v>0.0</v>
      </c>
      <c r="AG246" s="43" t="s">
        <v>208</v>
      </c>
      <c r="AH246" s="53">
        <v>0.0</v>
      </c>
    </row>
    <row r="247">
      <c r="A247" s="51" t="s">
        <v>209</v>
      </c>
      <c r="B247" s="53">
        <f>COUNTIF(#REF!,FALSE)</f>
        <v>0</v>
      </c>
      <c r="E247" s="51" t="s">
        <v>209</v>
      </c>
      <c r="F247" s="53">
        <f>COUNTIF(#REF!,FALSE)</f>
        <v>0</v>
      </c>
      <c r="I247" s="51" t="s">
        <v>209</v>
      </c>
      <c r="J247" s="53">
        <f>COUNTIF(#REF!,FALSE)</f>
        <v>0</v>
      </c>
      <c r="M247" s="51" t="s">
        <v>209</v>
      </c>
      <c r="N247" s="53">
        <f>COUNTIF(#REF!,FALSE)</f>
        <v>0</v>
      </c>
      <c r="Q247" s="51" t="s">
        <v>209</v>
      </c>
      <c r="R247" s="53">
        <f>COUNTIF(#REF!,FALSE)</f>
        <v>0</v>
      </c>
      <c r="U247" s="51" t="s">
        <v>209</v>
      </c>
      <c r="V247" s="53">
        <f>COUNTIF(#REF!,FALSE)</f>
        <v>0</v>
      </c>
      <c r="Y247" s="51" t="s">
        <v>209</v>
      </c>
      <c r="Z247" s="53">
        <f>COUNTIF(#REF!,FALSE)</f>
        <v>0</v>
      </c>
      <c r="AC247" s="51" t="s">
        <v>209</v>
      </c>
      <c r="AD247" s="53">
        <f>COUNTIF(#REF!,FALSE)</f>
        <v>0</v>
      </c>
      <c r="AG247" s="51" t="s">
        <v>209</v>
      </c>
      <c r="AH247" s="53">
        <f>COUNTIF(#REF!,FALSE)</f>
        <v>0</v>
      </c>
    </row>
    <row r="248">
      <c r="A248" s="43" t="s">
        <v>210</v>
      </c>
      <c r="B248" s="53">
        <f>B242+B247</f>
        <v>21</v>
      </c>
      <c r="E248" s="43" t="s">
        <v>210</v>
      </c>
      <c r="F248" s="53">
        <f>F242+F247</f>
        <v>35</v>
      </c>
      <c r="I248" s="43" t="s">
        <v>210</v>
      </c>
      <c r="J248" s="53">
        <f>J242+J247</f>
        <v>9</v>
      </c>
      <c r="M248" s="43" t="s">
        <v>210</v>
      </c>
      <c r="N248" s="53">
        <f>N242+N247</f>
        <v>9</v>
      </c>
      <c r="Q248" s="43" t="s">
        <v>210</v>
      </c>
      <c r="R248" s="53">
        <f>R242+R247</f>
        <v>9</v>
      </c>
      <c r="U248" s="43" t="s">
        <v>210</v>
      </c>
      <c r="V248" s="53">
        <f>V242+V247</f>
        <v>9</v>
      </c>
      <c r="Y248" s="43" t="s">
        <v>210</v>
      </c>
      <c r="Z248" s="53">
        <f>Z242+Z247</f>
        <v>17</v>
      </c>
      <c r="AC248" s="43" t="s">
        <v>210</v>
      </c>
      <c r="AD248" s="53">
        <f>AD242+AD247</f>
        <v>23</v>
      </c>
      <c r="AG248" s="43" t="s">
        <v>210</v>
      </c>
      <c r="AH248" s="53">
        <f>AH242+AH247</f>
        <v>9</v>
      </c>
    </row>
    <row r="249">
      <c r="A249" s="43" t="s">
        <v>211</v>
      </c>
      <c r="B249" s="53">
        <f>B241-B243</f>
        <v>15</v>
      </c>
      <c r="E249" s="43" t="s">
        <v>211</v>
      </c>
      <c r="F249" s="53">
        <f>F241-F243</f>
        <v>22</v>
      </c>
      <c r="I249" s="43" t="s">
        <v>211</v>
      </c>
      <c r="J249" s="53">
        <f>J241-J243</f>
        <v>9</v>
      </c>
      <c r="M249" s="43" t="s">
        <v>211</v>
      </c>
      <c r="N249" s="53">
        <f>N241-N243</f>
        <v>9</v>
      </c>
      <c r="Q249" s="43" t="s">
        <v>211</v>
      </c>
      <c r="R249" s="53">
        <f>R241-R243</f>
        <v>9</v>
      </c>
      <c r="U249" s="43" t="s">
        <v>211</v>
      </c>
      <c r="V249" s="53">
        <f>V241-V243</f>
        <v>9</v>
      </c>
      <c r="Y249" s="43" t="s">
        <v>211</v>
      </c>
      <c r="Z249" s="53">
        <f>Z241-Z243</f>
        <v>13</v>
      </c>
      <c r="AC249" s="43" t="s">
        <v>211</v>
      </c>
      <c r="AD249" s="53">
        <f>AD241-AD243</f>
        <v>16</v>
      </c>
      <c r="AG249" s="43" t="s">
        <v>211</v>
      </c>
      <c r="AH249" s="53">
        <f>AH241-AH243</f>
        <v>9</v>
      </c>
    </row>
    <row r="250">
      <c r="A250" s="54" t="s">
        <v>212</v>
      </c>
      <c r="B250" s="53">
        <f>((ABS(B249)-1)/B240)*1/5</f>
        <v>0.7956805911</v>
      </c>
      <c r="E250" s="54" t="s">
        <v>212</v>
      </c>
      <c r="F250" s="53">
        <f>((ABS(F249)-1)/F240)*1/5</f>
        <v>0.6540018686</v>
      </c>
      <c r="I250" s="54" t="s">
        <v>212</v>
      </c>
      <c r="J250" s="53">
        <f>((ABS(J249)-1)/J240)*1/5</f>
        <v>1.568627451</v>
      </c>
      <c r="M250" s="54" t="s">
        <v>212</v>
      </c>
      <c r="N250" s="53">
        <f>((ABS(N249)-1)/N240)*1/5</f>
        <v>1.646090535</v>
      </c>
      <c r="Q250" s="54" t="s">
        <v>212</v>
      </c>
      <c r="R250" s="53">
        <f>((ABS(R249)-1)/R240)*1/5</f>
        <v>1.587301587</v>
      </c>
      <c r="U250" s="54" t="s">
        <v>212</v>
      </c>
      <c r="V250" s="53">
        <f>((ABS(V249)-1)/V240)*1/5</f>
        <v>1.525262154</v>
      </c>
      <c r="Y250" s="54" t="s">
        <v>212</v>
      </c>
      <c r="Z250" s="53">
        <f>((ABS(Z249)-1)/Z240)*1/5</f>
        <v>0.7920792079</v>
      </c>
      <c r="AC250" s="54" t="s">
        <v>212</v>
      </c>
      <c r="AD250" s="53">
        <f>((ABS(AD249)-1)/AD240)*1/5</f>
        <v>0.6389776358</v>
      </c>
      <c r="AG250" s="54" t="s">
        <v>212</v>
      </c>
      <c r="AH250" s="53">
        <f>((ABS(AH249)-1)/AH240)*1/5</f>
        <v>1.378122308</v>
      </c>
    </row>
    <row r="251">
      <c r="A251" s="54" t="s">
        <v>213</v>
      </c>
      <c r="B251" s="53">
        <f>((ABS(B249)-1)/B240)*1/5*60</f>
        <v>47.74083546</v>
      </c>
      <c r="E251" s="54" t="s">
        <v>213</v>
      </c>
      <c r="F251" s="53">
        <f>((ABS(F249)-1)/F240)*1/5*60</f>
        <v>39.24011211</v>
      </c>
      <c r="I251" s="54" t="s">
        <v>213</v>
      </c>
      <c r="J251" s="53">
        <f>((ABS(J249)-1)/J240)*1/5*60</f>
        <v>94.11764706</v>
      </c>
      <c r="M251" s="54" t="s">
        <v>213</v>
      </c>
      <c r="N251" s="53">
        <f>((ABS(N249)-1)/N240)*1/5*60</f>
        <v>98.7654321</v>
      </c>
      <c r="Q251" s="54" t="s">
        <v>213</v>
      </c>
      <c r="R251" s="53">
        <f>((ABS(R249)-1)/R240)*1/5*60</f>
        <v>95.23809524</v>
      </c>
      <c r="U251" s="54" t="s">
        <v>213</v>
      </c>
      <c r="V251" s="53">
        <f>((ABS(V249)-1)/V240)*1/5*60</f>
        <v>91.51572927</v>
      </c>
      <c r="Y251" s="54" t="s">
        <v>213</v>
      </c>
      <c r="Z251" s="53">
        <f>((ABS(Z249)-1)/Z240)*1/5*60</f>
        <v>47.52475248</v>
      </c>
      <c r="AC251" s="54" t="s">
        <v>213</v>
      </c>
      <c r="AD251" s="53">
        <f>((ABS(AD249)-1)/AD240)*1/5*60</f>
        <v>38.33865815</v>
      </c>
      <c r="AG251" s="54" t="s">
        <v>213</v>
      </c>
      <c r="AH251" s="53">
        <f>((ABS(AH249)-1)/AH240)*1/5*60</f>
        <v>82.6873385</v>
      </c>
    </row>
    <row r="252">
      <c r="A252" s="54" t="s">
        <v>214</v>
      </c>
      <c r="B252" s="53">
        <f>B250*(1-B261)</f>
        <v>0.7956805911</v>
      </c>
      <c r="E252" s="54" t="s">
        <v>214</v>
      </c>
      <c r="F252" s="53">
        <f>F250*(1-F261)</f>
        <v>0.6540018686</v>
      </c>
      <c r="I252" s="54" t="s">
        <v>214</v>
      </c>
      <c r="J252" s="53">
        <f>J250*(1-J261)</f>
        <v>1.568627451</v>
      </c>
      <c r="M252" s="54" t="s">
        <v>214</v>
      </c>
      <c r="N252" s="53">
        <f>N250*(1-N261)</f>
        <v>1.646090535</v>
      </c>
      <c r="Q252" s="54" t="s">
        <v>214</v>
      </c>
      <c r="R252" s="53">
        <f>R250*(1-R261)</f>
        <v>1.587301587</v>
      </c>
      <c r="U252" s="54" t="s">
        <v>214</v>
      </c>
      <c r="V252" s="53">
        <f>V250*(1-V261)</f>
        <v>1.525262154</v>
      </c>
      <c r="Y252" s="54" t="s">
        <v>214</v>
      </c>
      <c r="Z252" s="53">
        <f>Z250*(1-Z261)</f>
        <v>0.7920792079</v>
      </c>
      <c r="AC252" s="54" t="s">
        <v>214</v>
      </c>
      <c r="AD252" s="53">
        <f>AD250*(1-AD261)</f>
        <v>0.6389776358</v>
      </c>
      <c r="AG252" s="54" t="s">
        <v>214</v>
      </c>
      <c r="AH252" s="53">
        <f>AH250*(1-AH261)</f>
        <v>1.378122308</v>
      </c>
    </row>
    <row r="253">
      <c r="A253" s="54" t="s">
        <v>215</v>
      </c>
      <c r="B253" s="53">
        <f>B251*(1-B261)</f>
        <v>47.74083546</v>
      </c>
      <c r="D253" s="39"/>
      <c r="E253" s="54" t="s">
        <v>215</v>
      </c>
      <c r="F253" s="53">
        <f>F251*(1-F261)</f>
        <v>39.24011211</v>
      </c>
      <c r="H253" s="39"/>
      <c r="I253" s="54" t="s">
        <v>215</v>
      </c>
      <c r="J253" s="53">
        <f>J251*(1-J261)</f>
        <v>94.11764706</v>
      </c>
      <c r="L253" s="39"/>
      <c r="M253" s="54" t="s">
        <v>215</v>
      </c>
      <c r="N253" s="53">
        <f>N251*(1-N261)</f>
        <v>98.7654321</v>
      </c>
      <c r="P253" s="39"/>
      <c r="Q253" s="54" t="s">
        <v>215</v>
      </c>
      <c r="R253" s="53">
        <f>R251*(1-R261)</f>
        <v>95.23809524</v>
      </c>
      <c r="T253" s="39"/>
      <c r="U253" s="54" t="s">
        <v>215</v>
      </c>
      <c r="V253" s="53">
        <f>V251*(1-V261)</f>
        <v>91.51572927</v>
      </c>
      <c r="X253" s="39"/>
      <c r="Y253" s="54" t="s">
        <v>215</v>
      </c>
      <c r="Z253" s="53">
        <f>Z251*(1-Z261)</f>
        <v>47.52475248</v>
      </c>
      <c r="AB253" s="39"/>
      <c r="AC253" s="54" t="s">
        <v>215</v>
      </c>
      <c r="AD253" s="53">
        <f>AD251*(1-AD261)</f>
        <v>38.33865815</v>
      </c>
      <c r="AF253" s="39"/>
      <c r="AG253" s="54" t="s">
        <v>215</v>
      </c>
      <c r="AH253" s="53">
        <f>AH251*(1-AH261)</f>
        <v>82.6873385</v>
      </c>
      <c r="AJ253" s="39"/>
    </row>
    <row r="254">
      <c r="A254" s="54" t="s">
        <v>216</v>
      </c>
      <c r="B254" s="53">
        <f>(ABS(B249)-1)/B240</f>
        <v>3.978402955</v>
      </c>
      <c r="D254" s="39"/>
      <c r="E254" s="54" t="s">
        <v>216</v>
      </c>
      <c r="F254" s="53">
        <f>(ABS(F249)-1)/F240</f>
        <v>3.270009343</v>
      </c>
      <c r="H254" s="39"/>
      <c r="I254" s="54" t="s">
        <v>216</v>
      </c>
      <c r="J254" s="53">
        <f>(ABS(J249)-1)/J240</f>
        <v>7.843137255</v>
      </c>
      <c r="L254" s="39"/>
      <c r="M254" s="54" t="s">
        <v>216</v>
      </c>
      <c r="N254" s="53">
        <f>(ABS(N249)-1)/N240</f>
        <v>8.230452675</v>
      </c>
      <c r="P254" s="39"/>
      <c r="Q254" s="54" t="s">
        <v>216</v>
      </c>
      <c r="R254" s="53">
        <f>(ABS(R249)-1)/R240</f>
        <v>7.936507937</v>
      </c>
      <c r="T254" s="39"/>
      <c r="U254" s="54" t="s">
        <v>216</v>
      </c>
      <c r="V254" s="53">
        <f>(ABS(V249)-1)/V240</f>
        <v>7.626310772</v>
      </c>
      <c r="X254" s="39"/>
      <c r="Y254" s="54" t="s">
        <v>216</v>
      </c>
      <c r="Z254" s="53">
        <f>(ABS(Z249)-1)/Z240</f>
        <v>3.96039604</v>
      </c>
      <c r="AB254" s="39"/>
      <c r="AC254" s="54" t="s">
        <v>216</v>
      </c>
      <c r="AD254" s="53">
        <f>(ABS(AD249)-1)/AD240</f>
        <v>3.194888179</v>
      </c>
      <c r="AF254" s="39"/>
      <c r="AG254" s="54" t="s">
        <v>216</v>
      </c>
      <c r="AH254" s="53">
        <f>(ABS(AH249)-1)/AH240</f>
        <v>6.890611542</v>
      </c>
      <c r="AJ254" s="39"/>
    </row>
    <row r="255">
      <c r="A255" s="54" t="s">
        <v>217</v>
      </c>
      <c r="B255" s="53">
        <f>(ABS(B242)-1)/B240</f>
        <v>5.683432793</v>
      </c>
      <c r="D255" s="39"/>
      <c r="E255" s="54" t="s">
        <v>217</v>
      </c>
      <c r="F255" s="53">
        <f>(ABS(F242)-1)/F240</f>
        <v>5.294300841</v>
      </c>
      <c r="H255" s="39"/>
      <c r="I255" s="54" t="s">
        <v>217</v>
      </c>
      <c r="J255" s="53">
        <f>(ABS(J242)-1)/J240</f>
        <v>7.843137255</v>
      </c>
      <c r="L255" s="39"/>
      <c r="M255" s="54" t="s">
        <v>217</v>
      </c>
      <c r="N255" s="53">
        <f>(ABS(N242)-1)/N240</f>
        <v>8.230452675</v>
      </c>
      <c r="P255" s="39"/>
      <c r="Q255" s="54" t="s">
        <v>217</v>
      </c>
      <c r="R255" s="53">
        <f>(ABS(R242)-1)/R240</f>
        <v>7.936507937</v>
      </c>
      <c r="T255" s="39"/>
      <c r="U255" s="54" t="s">
        <v>217</v>
      </c>
      <c r="V255" s="53">
        <f>(ABS(V242)-1)/V240</f>
        <v>7.626310772</v>
      </c>
      <c r="X255" s="39"/>
      <c r="Y255" s="54" t="s">
        <v>217</v>
      </c>
      <c r="Z255" s="53">
        <f>(ABS(Z242)-1)/Z240</f>
        <v>5.280528053</v>
      </c>
      <c r="AB255" s="39"/>
      <c r="AC255" s="54" t="s">
        <v>217</v>
      </c>
      <c r="AD255" s="53">
        <f>(ABS(AD242)-1)/AD240</f>
        <v>4.685835996</v>
      </c>
      <c r="AF255" s="39"/>
      <c r="AG255" s="54" t="s">
        <v>217</v>
      </c>
      <c r="AH255" s="53">
        <f>(ABS(AH242)-1)/AH240</f>
        <v>6.890611542</v>
      </c>
      <c r="AJ255" s="39"/>
    </row>
    <row r="256">
      <c r="A256" s="6" t="s">
        <v>218</v>
      </c>
      <c r="B256" s="53">
        <f>(ABS(B248)-1)/B240</f>
        <v>5.683432793</v>
      </c>
      <c r="D256" s="39"/>
      <c r="E256" s="6" t="s">
        <v>218</v>
      </c>
      <c r="F256" s="53">
        <f>(ABS(F248)-1)/F240</f>
        <v>5.294300841</v>
      </c>
      <c r="H256" s="39"/>
      <c r="I256" s="6" t="s">
        <v>218</v>
      </c>
      <c r="J256" s="53">
        <f>(ABS(J248)-1)/J240</f>
        <v>7.843137255</v>
      </c>
      <c r="L256" s="39"/>
      <c r="M256" s="6" t="s">
        <v>218</v>
      </c>
      <c r="N256" s="53">
        <f>(ABS(N248)-1)/N240</f>
        <v>8.230452675</v>
      </c>
      <c r="P256" s="39"/>
      <c r="Q256" s="6" t="s">
        <v>218</v>
      </c>
      <c r="R256" s="53">
        <f>(ABS(R248)-1)/R240</f>
        <v>7.936507937</v>
      </c>
      <c r="T256" s="39"/>
      <c r="U256" s="6" t="s">
        <v>218</v>
      </c>
      <c r="V256" s="53">
        <f>(ABS(V248)-1)/V240</f>
        <v>7.626310772</v>
      </c>
      <c r="X256" s="39"/>
      <c r="Y256" s="6" t="s">
        <v>218</v>
      </c>
      <c r="Z256" s="53">
        <f>(ABS(Z248)-1)/Z240</f>
        <v>5.280528053</v>
      </c>
      <c r="AB256" s="39"/>
      <c r="AC256" s="6" t="s">
        <v>218</v>
      </c>
      <c r="AD256" s="53">
        <f>(ABS(AD248)-1)/AD240</f>
        <v>4.685835996</v>
      </c>
      <c r="AF256" s="39"/>
      <c r="AG256" s="6" t="s">
        <v>218</v>
      </c>
      <c r="AH256" s="53">
        <f>(ABS(AH248)-1)/AH240</f>
        <v>6.890611542</v>
      </c>
      <c r="AJ256" s="39"/>
    </row>
    <row r="257">
      <c r="A257" s="6" t="s">
        <v>219</v>
      </c>
      <c r="B257" s="53">
        <f>ABS(B242)/ABS(B249)</f>
        <v>1.4</v>
      </c>
      <c r="D257" s="39"/>
      <c r="E257" s="6" t="s">
        <v>219</v>
      </c>
      <c r="F257" s="53">
        <f>ABS(F242)/ABS(F249)</f>
        <v>1.590909091</v>
      </c>
      <c r="H257" s="39"/>
      <c r="I257" s="6" t="s">
        <v>219</v>
      </c>
      <c r="J257" s="53">
        <f>ABS(J242)/ABS(J249)</f>
        <v>1</v>
      </c>
      <c r="L257" s="39"/>
      <c r="M257" s="6" t="s">
        <v>219</v>
      </c>
      <c r="N257" s="53">
        <f>ABS(N242)/ABS(N249)</f>
        <v>1</v>
      </c>
      <c r="P257" s="39"/>
      <c r="Q257" s="6" t="s">
        <v>219</v>
      </c>
      <c r="R257" s="53">
        <f>ABS(R242)/ABS(R249)</f>
        <v>1</v>
      </c>
      <c r="T257" s="39"/>
      <c r="U257" s="6" t="s">
        <v>219</v>
      </c>
      <c r="V257" s="53">
        <f>ABS(V242)/ABS(V249)</f>
        <v>1</v>
      </c>
      <c r="X257" s="39"/>
      <c r="Y257" s="6" t="s">
        <v>219</v>
      </c>
      <c r="Z257" s="53">
        <f>ABS(Z242)/ABS(Z249)</f>
        <v>1.307692308</v>
      </c>
      <c r="AB257" s="39"/>
      <c r="AC257" s="6" t="s">
        <v>219</v>
      </c>
      <c r="AD257" s="53">
        <f>ABS(AD242)/ABS(AD249)</f>
        <v>1.4375</v>
      </c>
      <c r="AF257" s="39"/>
      <c r="AG257" s="6" t="s">
        <v>219</v>
      </c>
      <c r="AH257" s="53">
        <f>ABS(AH242)/ABS(AH249)</f>
        <v>1</v>
      </c>
      <c r="AJ257" s="39"/>
    </row>
    <row r="258">
      <c r="A258" s="6" t="s">
        <v>220</v>
      </c>
      <c r="B258" s="53">
        <f>ABS(B248)/ABS(B249)</f>
        <v>1.4</v>
      </c>
      <c r="D258" s="39"/>
      <c r="E258" s="6" t="s">
        <v>220</v>
      </c>
      <c r="F258" s="53">
        <f>ABS(F248)/ABS(F249)</f>
        <v>1.590909091</v>
      </c>
      <c r="H258" s="39"/>
      <c r="I258" s="6" t="s">
        <v>220</v>
      </c>
      <c r="J258" s="53">
        <f>ABS(J248)/ABS(J249)</f>
        <v>1</v>
      </c>
      <c r="L258" s="39"/>
      <c r="M258" s="6" t="s">
        <v>220</v>
      </c>
      <c r="N258" s="53">
        <f>ABS(N248)/ABS(N249)</f>
        <v>1</v>
      </c>
      <c r="P258" s="39"/>
      <c r="Q258" s="6" t="s">
        <v>220</v>
      </c>
      <c r="R258" s="53">
        <f>ABS(R248)/ABS(R249)</f>
        <v>1</v>
      </c>
      <c r="T258" s="39"/>
      <c r="U258" s="6" t="s">
        <v>220</v>
      </c>
      <c r="V258" s="53">
        <f>ABS(V248)/ABS(V249)</f>
        <v>1</v>
      </c>
      <c r="X258" s="39"/>
      <c r="Y258" s="6" t="s">
        <v>220</v>
      </c>
      <c r="Z258" s="53">
        <f>ABS(Z248)/ABS(Z249)</f>
        <v>1.307692308</v>
      </c>
      <c r="AB258" s="39"/>
      <c r="AC258" s="6" t="s">
        <v>220</v>
      </c>
      <c r="AD258" s="53">
        <f>ABS(AD248)/ABS(AD249)</f>
        <v>1.4375</v>
      </c>
      <c r="AF258" s="39"/>
      <c r="AG258" s="6" t="s">
        <v>220</v>
      </c>
      <c r="AH258" s="53">
        <f>ABS(AH248)/ABS(AH249)</f>
        <v>1</v>
      </c>
      <c r="AJ258" s="39"/>
    </row>
    <row r="259">
      <c r="A259" s="6" t="s">
        <v>221</v>
      </c>
      <c r="B259" s="53">
        <f>B246/MAX(ABS(B244),ABS(B249))</f>
        <v>0</v>
      </c>
      <c r="D259" s="39"/>
      <c r="E259" s="6" t="s">
        <v>221</v>
      </c>
      <c r="F259" s="53">
        <f>F246/MAX(ABS(F244),ABS(F249))</f>
        <v>0</v>
      </c>
      <c r="H259" s="39"/>
      <c r="I259" s="6" t="s">
        <v>221</v>
      </c>
      <c r="J259" s="53">
        <f>J246/MAX(ABS(J244),ABS(J249))</f>
        <v>0</v>
      </c>
      <c r="L259" s="39"/>
      <c r="M259" s="6" t="s">
        <v>221</v>
      </c>
      <c r="N259" s="53">
        <f>N246/MAX(ABS(N244),ABS(N249))</f>
        <v>0</v>
      </c>
      <c r="P259" s="39"/>
      <c r="Q259" s="6" t="s">
        <v>221</v>
      </c>
      <c r="R259" s="53">
        <f>R246/MAX(ABS(R244),ABS(R249))</f>
        <v>0</v>
      </c>
      <c r="T259" s="39"/>
      <c r="U259" s="6" t="s">
        <v>221</v>
      </c>
      <c r="V259" s="53">
        <f>V246/MAX(ABS(V244),ABS(V249))</f>
        <v>0</v>
      </c>
      <c r="X259" s="39"/>
      <c r="Y259" s="6" t="s">
        <v>221</v>
      </c>
      <c r="Z259" s="53">
        <f>Z246/MAX(ABS(Z244),ABS(Z249))</f>
        <v>0</v>
      </c>
      <c r="AB259" s="39"/>
      <c r="AC259" s="6" t="s">
        <v>221</v>
      </c>
      <c r="AD259" s="53">
        <f>AD246/MAX(ABS(AD244),ABS(AD249))</f>
        <v>0</v>
      </c>
      <c r="AF259" s="39"/>
      <c r="AG259" s="6" t="s">
        <v>221</v>
      </c>
      <c r="AH259" s="53">
        <f>AH246/MAX(ABS(AH244),ABS(AH249))</f>
        <v>0</v>
      </c>
      <c r="AJ259" s="39"/>
    </row>
    <row r="260">
      <c r="A260" s="54" t="s">
        <v>222</v>
      </c>
      <c r="B260" s="53">
        <f>B245/(B244+B246+B245)</f>
        <v>0.4</v>
      </c>
      <c r="D260" s="39"/>
      <c r="E260" s="54" t="s">
        <v>222</v>
      </c>
      <c r="F260" s="53">
        <f>F245/(F244+F246+F245)</f>
        <v>0.5909090909</v>
      </c>
      <c r="H260" s="39"/>
      <c r="I260" s="54" t="s">
        <v>222</v>
      </c>
      <c r="J260" s="53">
        <f>J245/(J244+J246+J245)</f>
        <v>0</v>
      </c>
      <c r="L260" s="39"/>
      <c r="M260" s="54" t="s">
        <v>222</v>
      </c>
      <c r="N260" s="53">
        <f>N245/(N244+N246+N245)</f>
        <v>0</v>
      </c>
      <c r="P260" s="39"/>
      <c r="Q260" s="54" t="s">
        <v>222</v>
      </c>
      <c r="R260" s="53">
        <f>R245/(R244+R246+R245)</f>
        <v>0</v>
      </c>
      <c r="T260" s="39"/>
      <c r="U260" s="54" t="s">
        <v>222</v>
      </c>
      <c r="V260" s="53">
        <f>V245/(V244+V246+V245)</f>
        <v>0</v>
      </c>
      <c r="X260" s="39"/>
      <c r="Y260" s="54" t="s">
        <v>222</v>
      </c>
      <c r="Z260" s="53">
        <f>Z245/(Z244+Z246+Z245)</f>
        <v>0.3076923077</v>
      </c>
      <c r="AB260" s="39"/>
      <c r="AC260" s="54" t="s">
        <v>222</v>
      </c>
      <c r="AD260" s="53">
        <f>AD245/(AD244+AD246+AD245)</f>
        <v>0.4375</v>
      </c>
      <c r="AF260" s="39"/>
      <c r="AG260" s="54" t="s">
        <v>222</v>
      </c>
      <c r="AH260" s="53">
        <f>AH245/(AH244+AH246+AH245)</f>
        <v>0</v>
      </c>
      <c r="AJ260" s="39"/>
    </row>
    <row r="261">
      <c r="A261" s="54" t="s">
        <v>223</v>
      </c>
      <c r="B261" s="53">
        <f>B246/(B244+B246+B245)</f>
        <v>0</v>
      </c>
      <c r="D261" s="39"/>
      <c r="E261" s="54" t="s">
        <v>223</v>
      </c>
      <c r="F261" s="53">
        <f>F246/(F244+F246+F245)</f>
        <v>0</v>
      </c>
      <c r="H261" s="39"/>
      <c r="I261" s="54" t="s">
        <v>223</v>
      </c>
      <c r="J261" s="53">
        <f>J246/(J244+J246+J245)</f>
        <v>0</v>
      </c>
      <c r="L261" s="39"/>
      <c r="M261" s="54" t="s">
        <v>223</v>
      </c>
      <c r="N261" s="53">
        <f>N246/(N244+N246+N245)</f>
        <v>0</v>
      </c>
      <c r="P261" s="39"/>
      <c r="Q261" s="54" t="s">
        <v>223</v>
      </c>
      <c r="R261" s="53">
        <f>R246/(R244+R246+R245)</f>
        <v>0</v>
      </c>
      <c r="T261" s="39"/>
      <c r="U261" s="54" t="s">
        <v>223</v>
      </c>
      <c r="V261" s="53">
        <f>V246/(V244+V246+V245)</f>
        <v>0</v>
      </c>
      <c r="X261" s="39"/>
      <c r="Y261" s="54" t="s">
        <v>223</v>
      </c>
      <c r="Z261" s="53">
        <f>Z246/(Z244+Z246+Z245)</f>
        <v>0</v>
      </c>
      <c r="AB261" s="39"/>
      <c r="AC261" s="54" t="s">
        <v>223</v>
      </c>
      <c r="AD261" s="53">
        <f>AD246/(AD244+AD246+AD245)</f>
        <v>0</v>
      </c>
      <c r="AF261" s="39"/>
      <c r="AG261" s="54" t="s">
        <v>223</v>
      </c>
      <c r="AH261" s="53">
        <f>AH246/(AH244+AH246+AH245)</f>
        <v>0</v>
      </c>
      <c r="AJ261" s="39"/>
    </row>
    <row r="262">
      <c r="A262" s="54" t="s">
        <v>224</v>
      </c>
      <c r="B262" s="53">
        <f>(B245+B246)/(B244+B245+B246)</f>
        <v>0.4</v>
      </c>
      <c r="D262" s="39"/>
      <c r="E262" s="54" t="s">
        <v>224</v>
      </c>
      <c r="F262" s="53">
        <f>(F245+F246)/(F244+F245+F246)</f>
        <v>0.5909090909</v>
      </c>
      <c r="H262" s="39"/>
      <c r="I262" s="54" t="s">
        <v>224</v>
      </c>
      <c r="J262" s="53">
        <f>(J245+J246)/(J244+J245+J246)</f>
        <v>0</v>
      </c>
      <c r="L262" s="39"/>
      <c r="M262" s="54" t="s">
        <v>224</v>
      </c>
      <c r="N262" s="53">
        <f>(N245+N246)/(N244+N245+N246)</f>
        <v>0</v>
      </c>
      <c r="P262" s="39"/>
      <c r="Q262" s="54" t="s">
        <v>224</v>
      </c>
      <c r="R262" s="53">
        <f>(R245+R246)/(R244+R245+R246)</f>
        <v>0</v>
      </c>
      <c r="T262" s="39"/>
      <c r="U262" s="54" t="s">
        <v>224</v>
      </c>
      <c r="V262" s="53">
        <f>(V245+V246)/(V244+V245+V246)</f>
        <v>0</v>
      </c>
      <c r="X262" s="39"/>
      <c r="Y262" s="54" t="s">
        <v>224</v>
      </c>
      <c r="Z262" s="53">
        <f>(Z245+Z246)/(Z244+Z245+Z246)</f>
        <v>0.3076923077</v>
      </c>
      <c r="AB262" s="39"/>
      <c r="AC262" s="54" t="s">
        <v>224</v>
      </c>
      <c r="AD262" s="53">
        <f>(AD245+AD246)/(AD244+AD245+AD246)</f>
        <v>0.4375</v>
      </c>
      <c r="AF262" s="39"/>
      <c r="AG262" s="54" t="s">
        <v>224</v>
      </c>
      <c r="AH262" s="53">
        <f>(AH245+AH246)/(AH244+AH245+AH246)</f>
        <v>0</v>
      </c>
      <c r="AJ262" s="39"/>
    </row>
    <row r="263">
      <c r="A263" s="54" t="s">
        <v>225</v>
      </c>
      <c r="B263" s="55">
        <f>ABS(B245)/ABS(B243)</f>
        <v>1</v>
      </c>
      <c r="D263" s="39"/>
      <c r="E263" s="54" t="s">
        <v>225</v>
      </c>
      <c r="F263" s="55">
        <f>ABS(F245)/ABS(F243)</f>
        <v>1</v>
      </c>
      <c r="H263" s="39"/>
      <c r="I263" s="54" t="s">
        <v>225</v>
      </c>
      <c r="J263" s="55" t="str">
        <f>ABS(J245)/ABS(J243)</f>
        <v>#DIV/0!</v>
      </c>
      <c r="L263" s="39"/>
      <c r="M263" s="54" t="s">
        <v>225</v>
      </c>
      <c r="N263" s="55" t="str">
        <f>ABS(N245)/ABS(N243)</f>
        <v>#DIV/0!</v>
      </c>
      <c r="P263" s="39"/>
      <c r="Q263" s="54" t="s">
        <v>225</v>
      </c>
      <c r="R263" s="55" t="str">
        <f>ABS(R245)/ABS(R243)</f>
        <v>#DIV/0!</v>
      </c>
      <c r="T263" s="39"/>
      <c r="U263" s="54" t="s">
        <v>225</v>
      </c>
      <c r="V263" s="55" t="str">
        <f>ABS(V245)/ABS(V243)</f>
        <v>#DIV/0!</v>
      </c>
      <c r="X263" s="39"/>
      <c r="Y263" s="54" t="s">
        <v>225</v>
      </c>
      <c r="Z263" s="55">
        <f>ABS(Z245)/ABS(Z243)</f>
        <v>1</v>
      </c>
      <c r="AB263" s="39"/>
      <c r="AC263" s="54" t="s">
        <v>225</v>
      </c>
      <c r="AD263" s="55">
        <f>ABS(AD245)/ABS(AD243)</f>
        <v>1</v>
      </c>
      <c r="AF263" s="39"/>
      <c r="AG263" s="54" t="s">
        <v>225</v>
      </c>
      <c r="AH263" s="55" t="str">
        <f>ABS(AH245)/ABS(AH243)</f>
        <v>#DIV/0!</v>
      </c>
      <c r="AJ263" s="39"/>
    </row>
    <row r="264">
      <c r="A264" s="54" t="s">
        <v>226</v>
      </c>
      <c r="B264" s="55">
        <f>B245/(B245+B246)</f>
        <v>1</v>
      </c>
      <c r="D264" s="39"/>
      <c r="E264" s="54" t="s">
        <v>226</v>
      </c>
      <c r="F264" s="55">
        <f>F245/(F245+F246)</f>
        <v>1</v>
      </c>
      <c r="H264" s="39"/>
      <c r="I264" s="54" t="s">
        <v>226</v>
      </c>
      <c r="J264" s="55" t="str">
        <f>J245/(J245+J246)</f>
        <v>#DIV/0!</v>
      </c>
      <c r="L264" s="39"/>
      <c r="M264" s="54" t="s">
        <v>226</v>
      </c>
      <c r="N264" s="55" t="str">
        <f>N245/(N245+N246)</f>
        <v>#DIV/0!</v>
      </c>
      <c r="P264" s="39"/>
      <c r="Q264" s="54" t="s">
        <v>226</v>
      </c>
      <c r="R264" s="55" t="str">
        <f>R245/(R245+R246)</f>
        <v>#DIV/0!</v>
      </c>
      <c r="T264" s="39"/>
      <c r="U264" s="54" t="s">
        <v>226</v>
      </c>
      <c r="V264" s="55" t="str">
        <f>V245/(V245+V246)</f>
        <v>#DIV/0!</v>
      </c>
      <c r="X264" s="39"/>
      <c r="Y264" s="54" t="s">
        <v>226</v>
      </c>
      <c r="Z264" s="55">
        <f>Z245/(Z245+Z246)</f>
        <v>1</v>
      </c>
      <c r="AB264" s="39"/>
      <c r="AC264" s="54" t="s">
        <v>226</v>
      </c>
      <c r="AD264" s="55">
        <f>AD245/(AD245+AD246)</f>
        <v>1</v>
      </c>
      <c r="AF264" s="39"/>
      <c r="AG264" s="54" t="s">
        <v>226</v>
      </c>
      <c r="AH264" s="55" t="str">
        <f>AH245/(AH245+AH246)</f>
        <v>#DIV/0!</v>
      </c>
      <c r="AJ264" s="39"/>
    </row>
    <row r="265">
      <c r="A265" s="54" t="s">
        <v>227</v>
      </c>
      <c r="B265" s="53">
        <f>B244/(B243+B244+B245+B246)</f>
        <v>0.4285714286</v>
      </c>
      <c r="D265" s="39"/>
      <c r="E265" s="54" t="s">
        <v>227</v>
      </c>
      <c r="F265" s="53">
        <f>F244/(F243+F244+F245+F246)</f>
        <v>0.2571428571</v>
      </c>
      <c r="H265" s="39"/>
      <c r="I265" s="54" t="s">
        <v>227</v>
      </c>
      <c r="J265" s="53">
        <f>J244/(J243+J244+J245+J246)</f>
        <v>1</v>
      </c>
      <c r="L265" s="39"/>
      <c r="M265" s="54" t="s">
        <v>227</v>
      </c>
      <c r="N265" s="53">
        <f>N244/(N243+N244+N245+N246)</f>
        <v>1</v>
      </c>
      <c r="P265" s="39"/>
      <c r="Q265" s="54" t="s">
        <v>227</v>
      </c>
      <c r="R265" s="53">
        <f>R244/(R243+R244+R245+R246)</f>
        <v>1</v>
      </c>
      <c r="T265" s="39"/>
      <c r="U265" s="54" t="s">
        <v>227</v>
      </c>
      <c r="V265" s="53">
        <f>V244/(V243+V244+V245+V246)</f>
        <v>1</v>
      </c>
      <c r="X265" s="39"/>
      <c r="Y265" s="54" t="s">
        <v>227</v>
      </c>
      <c r="Z265" s="53">
        <f>Z244/(Z243+Z244+Z245+Z246)</f>
        <v>0.5294117647</v>
      </c>
      <c r="AB265" s="39"/>
      <c r="AC265" s="54" t="s">
        <v>227</v>
      </c>
      <c r="AD265" s="53">
        <f>AD244/(AD243+AD244+AD245+AD246)</f>
        <v>0.3913043478</v>
      </c>
      <c r="AF265" s="39"/>
      <c r="AG265" s="54" t="s">
        <v>227</v>
      </c>
      <c r="AH265" s="53">
        <f>AH244/(AH243+AH244+AH245+AH246)</f>
        <v>1</v>
      </c>
      <c r="AJ265" s="39"/>
    </row>
    <row r="266">
      <c r="A266" s="54" t="s">
        <v>228</v>
      </c>
      <c r="B266" s="53">
        <f>(B246+B245+B243)/(B244+B246+B245+B243)</f>
        <v>0.5714285714</v>
      </c>
      <c r="D266" s="39"/>
      <c r="E266" s="54" t="s">
        <v>228</v>
      </c>
      <c r="F266" s="53">
        <f>(F246+F245+F243)/(F244+F246+F245+F243)</f>
        <v>0.7428571429</v>
      </c>
      <c r="H266" s="39"/>
      <c r="I266" s="54" t="s">
        <v>228</v>
      </c>
      <c r="J266" s="53">
        <f>(J246+J245+J243)/(J244+J246+J245+J243)</f>
        <v>0</v>
      </c>
      <c r="L266" s="39"/>
      <c r="M266" s="54" t="s">
        <v>228</v>
      </c>
      <c r="N266" s="53">
        <f>(N246+N245+N243)/(N244+N246+N245+N243)</f>
        <v>0</v>
      </c>
      <c r="P266" s="39"/>
      <c r="Q266" s="54" t="s">
        <v>228</v>
      </c>
      <c r="R266" s="53">
        <f>(R246+R245+R243)/(R244+R246+R245+R243)</f>
        <v>0</v>
      </c>
      <c r="T266" s="39"/>
      <c r="U266" s="54" t="s">
        <v>228</v>
      </c>
      <c r="V266" s="53">
        <f>(V246+V245+V243)/(V244+V246+V245+V243)</f>
        <v>0</v>
      </c>
      <c r="X266" s="39"/>
      <c r="Y266" s="54" t="s">
        <v>228</v>
      </c>
      <c r="Z266" s="53">
        <f>(Z246+Z245+Z243)/(Z244+Z246+Z245+Z243)</f>
        <v>0.4705882353</v>
      </c>
      <c r="AB266" s="39"/>
      <c r="AC266" s="54" t="s">
        <v>228</v>
      </c>
      <c r="AD266" s="53">
        <f>(AD246+AD245+AD243)/(AD244+AD246+AD245+AD243)</f>
        <v>0.6086956522</v>
      </c>
      <c r="AF266" s="39"/>
      <c r="AG266" s="54" t="s">
        <v>228</v>
      </c>
      <c r="AH266" s="53">
        <f>(AH246+AH245+AH243)/(AH244+AH246+AH245+AH243)</f>
        <v>0</v>
      </c>
      <c r="AJ266" s="39"/>
    </row>
    <row r="267">
      <c r="A267" s="54" t="s">
        <v>229</v>
      </c>
      <c r="B267" s="53">
        <f>(B245+B243)/B244</f>
        <v>1.333333333</v>
      </c>
      <c r="D267" s="39"/>
      <c r="E267" s="54" t="s">
        <v>229</v>
      </c>
      <c r="F267" s="53">
        <f>(F245+F243)/F244</f>
        <v>2.888888889</v>
      </c>
      <c r="H267" s="39"/>
      <c r="I267" s="54" t="s">
        <v>229</v>
      </c>
      <c r="J267" s="53">
        <f>(J245+J243)/J244</f>
        <v>0</v>
      </c>
      <c r="L267" s="39"/>
      <c r="M267" s="54" t="s">
        <v>229</v>
      </c>
      <c r="N267" s="53">
        <f>(N245+N243)/N244</f>
        <v>0</v>
      </c>
      <c r="P267" s="39"/>
      <c r="Q267" s="54" t="s">
        <v>229</v>
      </c>
      <c r="R267" s="53">
        <f>(R245+R243)/R244</f>
        <v>0</v>
      </c>
      <c r="T267" s="39"/>
      <c r="U267" s="54" t="s">
        <v>229</v>
      </c>
      <c r="V267" s="53">
        <f>(V245+V243)/V244</f>
        <v>0</v>
      </c>
      <c r="X267" s="39"/>
      <c r="Y267" s="54" t="s">
        <v>229</v>
      </c>
      <c r="Z267" s="53">
        <f>(Z245+Z243)/Z244</f>
        <v>0.8888888889</v>
      </c>
      <c r="AB267" s="39"/>
      <c r="AC267" s="54" t="s">
        <v>229</v>
      </c>
      <c r="AD267" s="53">
        <f>(AD245+AD243)/AD244</f>
        <v>1.555555556</v>
      </c>
      <c r="AF267" s="39"/>
      <c r="AG267" s="54" t="s">
        <v>229</v>
      </c>
      <c r="AH267" s="53">
        <f>(AH245+AH243)/AH244</f>
        <v>0</v>
      </c>
      <c r="AJ267" s="39"/>
    </row>
    <row r="268">
      <c r="A268" s="56" t="s">
        <v>231</v>
      </c>
      <c r="B268" s="42"/>
      <c r="D268" s="39"/>
      <c r="E268" s="56" t="s">
        <v>231</v>
      </c>
      <c r="F268" s="42"/>
      <c r="H268" s="39"/>
      <c r="I268" s="56" t="s">
        <v>231</v>
      </c>
      <c r="J268" s="42"/>
      <c r="L268" s="39"/>
      <c r="M268" s="56" t="s">
        <v>231</v>
      </c>
      <c r="N268" s="42"/>
      <c r="P268" s="39"/>
      <c r="Q268" s="56" t="s">
        <v>231</v>
      </c>
      <c r="R268" s="42"/>
      <c r="T268" s="39"/>
      <c r="U268" s="56" t="s">
        <v>231</v>
      </c>
      <c r="V268" s="42"/>
      <c r="X268" s="39"/>
      <c r="Y268" s="56" t="s">
        <v>231</v>
      </c>
      <c r="Z268" s="42"/>
      <c r="AB268" s="39"/>
      <c r="AC268" s="56" t="s">
        <v>231</v>
      </c>
      <c r="AD268" s="42"/>
      <c r="AF268" s="39"/>
      <c r="AG268" s="56" t="s">
        <v>231</v>
      </c>
      <c r="AH268" s="42"/>
      <c r="AJ268" s="39"/>
    </row>
    <row r="269">
      <c r="A269" s="43" t="s">
        <v>197</v>
      </c>
      <c r="B269" s="44">
        <f> AVERAGE(B71:B99)</f>
        <v>453.8</v>
      </c>
      <c r="D269" s="39"/>
      <c r="E269" s="43" t="s">
        <v>197</v>
      </c>
      <c r="F269" s="44">
        <f> AVERAGE(F83:F92)</f>
        <v>587.7</v>
      </c>
      <c r="H269" s="39"/>
      <c r="I269" s="43" t="s">
        <v>197</v>
      </c>
      <c r="J269" s="44">
        <f> AVERAGE(J71:J99)</f>
        <v>410.5833333</v>
      </c>
      <c r="L269" s="39"/>
      <c r="M269" s="43" t="s">
        <v>197</v>
      </c>
      <c r="N269" s="44">
        <f> AVERAGE(N71:N99)</f>
        <v>323.9090909</v>
      </c>
      <c r="P269" s="39"/>
      <c r="Q269" s="43" t="s">
        <v>197</v>
      </c>
      <c r="R269" s="44">
        <f> AVERAGE(R71:R99)</f>
        <v>448.9</v>
      </c>
      <c r="T269" s="39"/>
      <c r="U269" s="43" t="s">
        <v>197</v>
      </c>
      <c r="V269" s="44">
        <f> AVERAGE(V71:V99)</f>
        <v>391.7</v>
      </c>
      <c r="X269" s="39"/>
      <c r="Y269" s="43" t="s">
        <v>197</v>
      </c>
      <c r="Z269" s="44">
        <f> AVERAGE(Z71:Z99)</f>
        <v>473</v>
      </c>
      <c r="AB269" s="39"/>
      <c r="AC269" s="43" t="s">
        <v>197</v>
      </c>
      <c r="AD269" s="44">
        <f> AVERAGE(AD71:AD99)</f>
        <v>502</v>
      </c>
      <c r="AF269" s="39"/>
      <c r="AG269" s="43" t="s">
        <v>197</v>
      </c>
      <c r="AH269" s="44">
        <f> AVERAGE(AH71:AH99)</f>
        <v>384.8461538</v>
      </c>
      <c r="AJ269" s="39"/>
    </row>
    <row r="270">
      <c r="A270" s="45" t="s">
        <v>198</v>
      </c>
      <c r="B270" s="46">
        <f>STDEV(B71:B99)</f>
        <v>445.1745725</v>
      </c>
      <c r="D270" s="39"/>
      <c r="E270" s="45" t="s">
        <v>198</v>
      </c>
      <c r="F270" s="46">
        <f>STDEV(F83:F92)</f>
        <v>661.3316616</v>
      </c>
      <c r="H270" s="39"/>
      <c r="I270" s="45" t="s">
        <v>198</v>
      </c>
      <c r="J270" s="46">
        <f>STDEV(J71:J99)</f>
        <v>376.181885</v>
      </c>
      <c r="L270" s="39"/>
      <c r="M270" s="45" t="s">
        <v>198</v>
      </c>
      <c r="N270" s="46">
        <f>STDEV(N71:N99)</f>
        <v>265.2317683</v>
      </c>
      <c r="P270" s="39"/>
      <c r="Q270" s="45" t="s">
        <v>198</v>
      </c>
      <c r="R270" s="46">
        <f>STDEV(R71:R99)</f>
        <v>386.0608616</v>
      </c>
      <c r="T270" s="39"/>
      <c r="U270" s="45" t="s">
        <v>198</v>
      </c>
      <c r="V270" s="46">
        <f>STDEV(V71:V99)</f>
        <v>373.7949676</v>
      </c>
      <c r="X270" s="39"/>
      <c r="Y270" s="45" t="s">
        <v>198</v>
      </c>
      <c r="Z270" s="46">
        <f>STDEV(Z71:Z99)</f>
        <v>552.6586248</v>
      </c>
      <c r="AB270" s="39"/>
      <c r="AC270" s="45" t="s">
        <v>198</v>
      </c>
      <c r="AD270" s="46">
        <f>STDEV(AD71:AD99)</f>
        <v>384.4002544</v>
      </c>
      <c r="AF270" s="39"/>
      <c r="AG270" s="45" t="s">
        <v>198</v>
      </c>
      <c r="AH270" s="46">
        <f>STDEV(AH71:AH99)</f>
        <v>298.6402089</v>
      </c>
      <c r="AJ270" s="39"/>
    </row>
    <row r="271">
      <c r="A271" s="47" t="s">
        <v>199</v>
      </c>
      <c r="B271" s="46">
        <f>MEDIAN(B71:B99)</f>
        <v>299</v>
      </c>
      <c r="D271" s="39"/>
      <c r="E271" s="47" t="s">
        <v>199</v>
      </c>
      <c r="F271" s="46">
        <f>MEDIAN(F83:F92)</f>
        <v>344</v>
      </c>
      <c r="H271" s="39"/>
      <c r="I271" s="47" t="s">
        <v>199</v>
      </c>
      <c r="J271" s="46">
        <f>MEDIAN(J71:J99)</f>
        <v>266</v>
      </c>
      <c r="L271" s="39"/>
      <c r="M271" s="47" t="s">
        <v>199</v>
      </c>
      <c r="N271" s="46">
        <f>MEDIAN(N71:N99)</f>
        <v>234</v>
      </c>
      <c r="P271" s="39"/>
      <c r="Q271" s="47" t="s">
        <v>199</v>
      </c>
      <c r="R271" s="46">
        <f>MEDIAN(R71:R99)</f>
        <v>356.5</v>
      </c>
      <c r="T271" s="39"/>
      <c r="U271" s="47" t="s">
        <v>199</v>
      </c>
      <c r="V271" s="46">
        <f>MEDIAN(V71:V99)</f>
        <v>262</v>
      </c>
      <c r="X271" s="39"/>
      <c r="Y271" s="47" t="s">
        <v>199</v>
      </c>
      <c r="Z271" s="46">
        <f>MEDIAN(Z71:Z99)</f>
        <v>297.5</v>
      </c>
      <c r="AB271" s="39"/>
      <c r="AC271" s="47" t="s">
        <v>199</v>
      </c>
      <c r="AD271" s="46">
        <f>MEDIAN(AD71:AD99)</f>
        <v>409</v>
      </c>
      <c r="AF271" s="39"/>
      <c r="AG271" s="47" t="s">
        <v>199</v>
      </c>
      <c r="AH271" s="46">
        <f>MEDIAN(AH71:AH99)</f>
        <v>323</v>
      </c>
      <c r="AJ271" s="39"/>
    </row>
    <row r="272">
      <c r="A272" s="47" t="s">
        <v>200</v>
      </c>
      <c r="B272" s="46">
        <f>min(B71:B99)</f>
        <v>86</v>
      </c>
      <c r="D272" s="39"/>
      <c r="E272" s="47" t="s">
        <v>200</v>
      </c>
      <c r="F272" s="46">
        <f>min(F83:F92)</f>
        <v>128</v>
      </c>
      <c r="H272" s="39"/>
      <c r="I272" s="47" t="s">
        <v>200</v>
      </c>
      <c r="J272" s="46">
        <f>min(J71:J99)</f>
        <v>114</v>
      </c>
      <c r="L272" s="39"/>
      <c r="M272" s="47" t="s">
        <v>200</v>
      </c>
      <c r="N272" s="46">
        <f>min(N71:N99)</f>
        <v>111</v>
      </c>
      <c r="P272" s="39"/>
      <c r="Q272" s="47" t="s">
        <v>200</v>
      </c>
      <c r="R272" s="46">
        <f>min(R71:R99)</f>
        <v>127</v>
      </c>
      <c r="T272" s="39"/>
      <c r="U272" s="47" t="s">
        <v>200</v>
      </c>
      <c r="V272" s="46">
        <f>min(V71:V99)</f>
        <v>132</v>
      </c>
      <c r="X272" s="39"/>
      <c r="Y272" s="47" t="s">
        <v>200</v>
      </c>
      <c r="Z272" s="46">
        <f>min(Z71:Z99)</f>
        <v>67</v>
      </c>
      <c r="AB272" s="39"/>
      <c r="AC272" s="47" t="s">
        <v>200</v>
      </c>
      <c r="AD272" s="46">
        <f>min(AD71:AD99)</f>
        <v>112</v>
      </c>
      <c r="AF272" s="39"/>
      <c r="AG272" s="47" t="s">
        <v>200</v>
      </c>
      <c r="AH272" s="46">
        <f>min(AH71:AH99)</f>
        <v>90</v>
      </c>
      <c r="AJ272" s="39"/>
    </row>
    <row r="273">
      <c r="A273" s="47" t="s">
        <v>201</v>
      </c>
      <c r="B273" s="46">
        <f>max(B71:B99)</f>
        <v>1589</v>
      </c>
      <c r="D273" s="39"/>
      <c r="E273" s="47" t="s">
        <v>201</v>
      </c>
      <c r="F273" s="46">
        <f>max(F83:F92)</f>
        <v>2255</v>
      </c>
      <c r="H273" s="39"/>
      <c r="I273" s="47" t="s">
        <v>201</v>
      </c>
      <c r="J273" s="46">
        <f>max(J71:J99)</f>
        <v>1450</v>
      </c>
      <c r="L273" s="39"/>
      <c r="M273" s="47" t="s">
        <v>201</v>
      </c>
      <c r="N273" s="46">
        <f>max(N71:N99)</f>
        <v>1054</v>
      </c>
      <c r="P273" s="39"/>
      <c r="Q273" s="47" t="s">
        <v>201</v>
      </c>
      <c r="R273" s="46">
        <f>max(R71:R99)</f>
        <v>1473</v>
      </c>
      <c r="T273" s="39"/>
      <c r="U273" s="47" t="s">
        <v>201</v>
      </c>
      <c r="V273" s="46">
        <f>max(V71:V99)</f>
        <v>1384</v>
      </c>
      <c r="X273" s="39"/>
      <c r="Y273" s="47" t="s">
        <v>201</v>
      </c>
      <c r="Z273" s="46">
        <f>max(Z71:Z99)</f>
        <v>1973</v>
      </c>
      <c r="AB273" s="39"/>
      <c r="AC273" s="47" t="s">
        <v>201</v>
      </c>
      <c r="AD273" s="46">
        <f>max(AD71:AD99)</f>
        <v>1453</v>
      </c>
      <c r="AF273" s="39"/>
      <c r="AG273" s="47" t="s">
        <v>201</v>
      </c>
      <c r="AH273" s="46">
        <f>max(AH71:AH99)</f>
        <v>1239</v>
      </c>
      <c r="AJ273" s="39"/>
    </row>
    <row r="274">
      <c r="A274" s="47" t="s">
        <v>202</v>
      </c>
      <c r="B274" s="46">
        <f>sum(B71:B99)/1000</f>
        <v>4.538</v>
      </c>
      <c r="D274" s="39"/>
      <c r="E274" s="47" t="s">
        <v>202</v>
      </c>
      <c r="F274" s="46">
        <f>sum(F83:F92)/1000</f>
        <v>5.877</v>
      </c>
      <c r="H274" s="39"/>
      <c r="I274" s="47" t="s">
        <v>202</v>
      </c>
      <c r="J274" s="46">
        <f>sum(J71:J99)/1000</f>
        <v>4.927</v>
      </c>
      <c r="L274" s="39"/>
      <c r="M274" s="47" t="s">
        <v>202</v>
      </c>
      <c r="N274" s="46">
        <f>sum(N71:N99)/1000</f>
        <v>3.563</v>
      </c>
      <c r="P274" s="39"/>
      <c r="Q274" s="47" t="s">
        <v>202</v>
      </c>
      <c r="R274" s="46">
        <f>sum(R71:R99)/1000</f>
        <v>4.489</v>
      </c>
      <c r="T274" s="39"/>
      <c r="U274" s="47" t="s">
        <v>202</v>
      </c>
      <c r="V274" s="46">
        <f>sum(V71:V99)/1000</f>
        <v>3.917</v>
      </c>
      <c r="X274" s="39"/>
      <c r="Y274" s="47" t="s">
        <v>202</v>
      </c>
      <c r="Z274" s="46">
        <f>sum(Z71:Z99)/1000</f>
        <v>4.73</v>
      </c>
      <c r="AB274" s="39"/>
      <c r="AC274" s="47" t="s">
        <v>202</v>
      </c>
      <c r="AD274" s="46">
        <f>sum(AD71:AD99)/1000</f>
        <v>5.02</v>
      </c>
      <c r="AF274" s="39"/>
      <c r="AG274" s="47" t="s">
        <v>202</v>
      </c>
      <c r="AH274" s="46">
        <f>sum(AH71:AH99)/1000</f>
        <v>5.003</v>
      </c>
      <c r="AJ274" s="39"/>
    </row>
    <row r="275">
      <c r="A275" s="47" t="s">
        <v>203</v>
      </c>
      <c r="B275" s="46">
        <f>COUNTA(B71:B99)+1</f>
        <v>11</v>
      </c>
      <c r="D275" s="39"/>
      <c r="E275" s="47" t="s">
        <v>203</v>
      </c>
      <c r="F275" s="46">
        <f>COUNTA(F83:F92)+1</f>
        <v>11</v>
      </c>
      <c r="H275" s="39"/>
      <c r="I275" s="47" t="s">
        <v>203</v>
      </c>
      <c r="J275" s="46">
        <f>COUNTA(J71:J99)+1</f>
        <v>13</v>
      </c>
      <c r="L275" s="39"/>
      <c r="M275" s="47" t="s">
        <v>203</v>
      </c>
      <c r="N275" s="46">
        <f>COUNTA(N71:N99)+1</f>
        <v>12</v>
      </c>
      <c r="P275" s="39"/>
      <c r="Q275" s="47" t="s">
        <v>203</v>
      </c>
      <c r="R275" s="46">
        <f>COUNTA(R71:R99)+1</f>
        <v>11</v>
      </c>
      <c r="T275" s="39"/>
      <c r="U275" s="47" t="s">
        <v>203</v>
      </c>
      <c r="V275" s="46">
        <f>COUNTA(V71:V99)+1</f>
        <v>11</v>
      </c>
      <c r="X275" s="39"/>
      <c r="Y275" s="47" t="s">
        <v>203</v>
      </c>
      <c r="Z275" s="46">
        <f>COUNTA(Z71:Z99)+1</f>
        <v>11</v>
      </c>
      <c r="AB275" s="39"/>
      <c r="AC275" s="47" t="s">
        <v>203</v>
      </c>
      <c r="AD275" s="46">
        <f>COUNTA(AD71:AD99)+1</f>
        <v>11</v>
      </c>
      <c r="AF275" s="39"/>
      <c r="AG275" s="47" t="s">
        <v>203</v>
      </c>
      <c r="AH275" s="46">
        <f>COUNTA(AH71:AH99)+1</f>
        <v>14</v>
      </c>
      <c r="AJ275" s="39"/>
    </row>
    <row r="276">
      <c r="A276" s="47" t="s">
        <v>204</v>
      </c>
      <c r="B276" s="49">
        <f>B278+B277+B279+B280</f>
        <v>11</v>
      </c>
      <c r="D276" s="39"/>
      <c r="E276" s="47" t="s">
        <v>204</v>
      </c>
      <c r="F276" s="49">
        <f>F278+F277+F279+F280</f>
        <v>11</v>
      </c>
      <c r="H276" s="39"/>
      <c r="I276" s="47" t="s">
        <v>204</v>
      </c>
      <c r="J276" s="49">
        <f>J278+J277+J279+J280</f>
        <v>13</v>
      </c>
      <c r="L276" s="39"/>
      <c r="M276" s="47" t="s">
        <v>204</v>
      </c>
      <c r="N276" s="49">
        <f>N278+N277+N279+N280</f>
        <v>12</v>
      </c>
      <c r="P276" s="39"/>
      <c r="Q276" s="47" t="s">
        <v>204</v>
      </c>
      <c r="R276" s="49">
        <f>R278+R277+R279+R280</f>
        <v>11</v>
      </c>
      <c r="T276" s="39"/>
      <c r="U276" s="47" t="s">
        <v>204</v>
      </c>
      <c r="V276" s="49">
        <f>V278+V277+V279+V280</f>
        <v>11</v>
      </c>
      <c r="X276" s="39"/>
      <c r="Y276" s="47" t="s">
        <v>204</v>
      </c>
      <c r="Z276" s="49">
        <f>Z278+Z277+Z279+Z280</f>
        <v>11</v>
      </c>
      <c r="AB276" s="39"/>
      <c r="AC276" s="47" t="s">
        <v>204</v>
      </c>
      <c r="AD276" s="49">
        <f>AD278+AD277+AD279+AD280</f>
        <v>11</v>
      </c>
      <c r="AF276" s="39"/>
      <c r="AG276" s="47" t="s">
        <v>204</v>
      </c>
      <c r="AH276" s="49">
        <f>AH278+AH277+AH279+AH280</f>
        <v>14</v>
      </c>
      <c r="AJ276" s="39"/>
    </row>
    <row r="277">
      <c r="A277" s="47" t="s">
        <v>205</v>
      </c>
      <c r="B277" s="50">
        <f>(B275-11)/2</f>
        <v>0</v>
      </c>
      <c r="C277" s="42"/>
      <c r="D277" s="42"/>
      <c r="E277" s="47" t="s">
        <v>205</v>
      </c>
      <c r="F277" s="50">
        <f>(F275-11)/2</f>
        <v>0</v>
      </c>
      <c r="G277" s="42"/>
      <c r="H277" s="42"/>
      <c r="I277" s="47" t="s">
        <v>205</v>
      </c>
      <c r="J277" s="50">
        <f>(J275-11)/2</f>
        <v>1</v>
      </c>
      <c r="K277" s="42"/>
      <c r="L277" s="42"/>
      <c r="M277" s="47" t="s">
        <v>205</v>
      </c>
      <c r="N277" s="50">
        <f>(N275-12)/2</f>
        <v>0</v>
      </c>
      <c r="O277" s="42"/>
      <c r="P277" s="42"/>
      <c r="Q277" s="47" t="s">
        <v>205</v>
      </c>
      <c r="R277" s="50">
        <f>(R275-11)/2</f>
        <v>0</v>
      </c>
      <c r="S277" s="42"/>
      <c r="T277" s="42"/>
      <c r="U277" s="47" t="s">
        <v>205</v>
      </c>
      <c r="V277" s="50">
        <f>(V275-11)/2</f>
        <v>0</v>
      </c>
      <c r="W277" s="42"/>
      <c r="X277" s="42"/>
      <c r="Y277" s="47" t="s">
        <v>205</v>
      </c>
      <c r="Z277" s="50">
        <f>(Z275-11)/2</f>
        <v>0</v>
      </c>
      <c r="AA277" s="42"/>
      <c r="AB277" s="42"/>
      <c r="AC277" s="47" t="s">
        <v>205</v>
      </c>
      <c r="AD277" s="50">
        <f>(AD275-11)/2</f>
        <v>0</v>
      </c>
      <c r="AE277" s="42"/>
      <c r="AF277" s="42"/>
      <c r="AG277" s="47" t="s">
        <v>205</v>
      </c>
      <c r="AH277" s="50">
        <f>(AH275-12)/2</f>
        <v>1</v>
      </c>
      <c r="AI277" s="42"/>
      <c r="AJ277" s="42"/>
      <c r="AK277" s="6"/>
      <c r="AL277" s="6"/>
      <c r="AM277" s="6"/>
      <c r="AN277" s="6"/>
      <c r="AO277" s="6"/>
      <c r="AP277" s="6"/>
      <c r="AQ277" s="6"/>
      <c r="AR277" s="6"/>
    </row>
    <row r="278">
      <c r="A278" s="51" t="s">
        <v>206</v>
      </c>
      <c r="B278" s="52">
        <v>11.0</v>
      </c>
      <c r="D278" s="39"/>
      <c r="E278" s="51" t="s">
        <v>206</v>
      </c>
      <c r="F278" s="52">
        <v>11.0</v>
      </c>
      <c r="H278" s="39"/>
      <c r="I278" s="51" t="s">
        <v>206</v>
      </c>
      <c r="J278" s="52">
        <v>11.0</v>
      </c>
      <c r="L278" s="39"/>
      <c r="M278" s="51" t="s">
        <v>206</v>
      </c>
      <c r="N278" s="52">
        <v>12.0</v>
      </c>
      <c r="P278" s="39"/>
      <c r="Q278" s="51" t="s">
        <v>206</v>
      </c>
      <c r="R278" s="52">
        <v>11.0</v>
      </c>
      <c r="T278" s="39"/>
      <c r="U278" s="51" t="s">
        <v>206</v>
      </c>
      <c r="V278" s="52">
        <v>11.0</v>
      </c>
      <c r="X278" s="39"/>
      <c r="Y278" s="51" t="s">
        <v>206</v>
      </c>
      <c r="Z278" s="52">
        <v>11.0</v>
      </c>
      <c r="AB278" s="39"/>
      <c r="AC278" s="51" t="s">
        <v>206</v>
      </c>
      <c r="AD278" s="52">
        <v>11.0</v>
      </c>
      <c r="AF278" s="39"/>
      <c r="AG278" s="51" t="s">
        <v>206</v>
      </c>
      <c r="AH278" s="52">
        <v>12.0</v>
      </c>
      <c r="AJ278" s="39"/>
    </row>
    <row r="279">
      <c r="A279" s="43" t="s">
        <v>207</v>
      </c>
      <c r="B279" s="53">
        <f>B277</f>
        <v>0</v>
      </c>
      <c r="D279" s="39"/>
      <c r="E279" s="43" t="s">
        <v>207</v>
      </c>
      <c r="F279" s="53">
        <f>F277</f>
        <v>0</v>
      </c>
      <c r="H279" s="39"/>
      <c r="I279" s="43" t="s">
        <v>207</v>
      </c>
      <c r="J279" s="53">
        <f>J277</f>
        <v>1</v>
      </c>
      <c r="L279" s="39"/>
      <c r="M279" s="43" t="s">
        <v>207</v>
      </c>
      <c r="N279" s="53">
        <f>N277</f>
        <v>0</v>
      </c>
      <c r="P279" s="39"/>
      <c r="Q279" s="43" t="s">
        <v>207</v>
      </c>
      <c r="R279" s="53">
        <f>R277</f>
        <v>0</v>
      </c>
      <c r="T279" s="39"/>
      <c r="U279" s="43" t="s">
        <v>207</v>
      </c>
      <c r="V279" s="53">
        <f>V277</f>
        <v>0</v>
      </c>
      <c r="X279" s="39"/>
      <c r="Y279" s="43" t="s">
        <v>207</v>
      </c>
      <c r="Z279" s="53">
        <f>Z277</f>
        <v>0</v>
      </c>
      <c r="AB279" s="39"/>
      <c r="AC279" s="43" t="s">
        <v>207</v>
      </c>
      <c r="AD279" s="53">
        <f>AD277</f>
        <v>0</v>
      </c>
      <c r="AF279" s="39"/>
      <c r="AG279" s="43" t="s">
        <v>207</v>
      </c>
      <c r="AH279" s="53">
        <f>AH277</f>
        <v>1</v>
      </c>
      <c r="AJ279" s="39"/>
    </row>
    <row r="280">
      <c r="A280" s="43" t="s">
        <v>208</v>
      </c>
      <c r="B280" s="53">
        <v>0.0</v>
      </c>
      <c r="D280" s="39"/>
      <c r="E280" s="43" t="s">
        <v>208</v>
      </c>
      <c r="F280" s="53">
        <v>0.0</v>
      </c>
      <c r="H280" s="39"/>
      <c r="I280" s="43" t="s">
        <v>208</v>
      </c>
      <c r="J280" s="53">
        <v>0.0</v>
      </c>
      <c r="L280" s="39"/>
      <c r="M280" s="43" t="s">
        <v>208</v>
      </c>
      <c r="N280" s="53">
        <v>0.0</v>
      </c>
      <c r="P280" s="39"/>
      <c r="Q280" s="43" t="s">
        <v>208</v>
      </c>
      <c r="R280" s="53">
        <v>0.0</v>
      </c>
      <c r="T280" s="39"/>
      <c r="U280" s="43" t="s">
        <v>208</v>
      </c>
      <c r="V280" s="53">
        <v>0.0</v>
      </c>
      <c r="X280" s="39"/>
      <c r="Y280" s="43" t="s">
        <v>208</v>
      </c>
      <c r="Z280" s="53">
        <v>0.0</v>
      </c>
      <c r="AB280" s="39"/>
      <c r="AC280" s="43" t="s">
        <v>208</v>
      </c>
      <c r="AD280" s="53">
        <v>0.0</v>
      </c>
      <c r="AF280" s="39"/>
      <c r="AG280" s="43" t="s">
        <v>208</v>
      </c>
      <c r="AH280" s="53">
        <v>0.0</v>
      </c>
      <c r="AJ280" s="39"/>
    </row>
    <row r="281">
      <c r="A281" s="51" t="s">
        <v>209</v>
      </c>
      <c r="B281" s="60">
        <v>1.0</v>
      </c>
      <c r="D281" s="39"/>
      <c r="E281" s="51" t="s">
        <v>209</v>
      </c>
      <c r="F281" s="60">
        <v>1.0</v>
      </c>
      <c r="H281" s="39"/>
      <c r="I281" s="51" t="s">
        <v>209</v>
      </c>
      <c r="J281" s="60">
        <v>1.0</v>
      </c>
      <c r="L281" s="39"/>
      <c r="M281" s="51" t="s">
        <v>209</v>
      </c>
      <c r="N281" s="60">
        <v>1.0</v>
      </c>
      <c r="P281" s="39"/>
      <c r="Q281" s="51" t="s">
        <v>209</v>
      </c>
      <c r="R281" s="60">
        <v>1.0</v>
      </c>
      <c r="T281" s="39"/>
      <c r="U281" s="51" t="s">
        <v>209</v>
      </c>
      <c r="V281" s="60">
        <v>1.0</v>
      </c>
      <c r="X281" s="39"/>
      <c r="Y281" s="51" t="s">
        <v>209</v>
      </c>
      <c r="Z281" s="60">
        <v>1.0</v>
      </c>
      <c r="AB281" s="39"/>
      <c r="AC281" s="51" t="s">
        <v>209</v>
      </c>
      <c r="AD281" s="60">
        <v>1.0</v>
      </c>
      <c r="AF281" s="39"/>
      <c r="AG281" s="51" t="s">
        <v>209</v>
      </c>
      <c r="AH281" s="60">
        <v>1.0</v>
      </c>
      <c r="AJ281" s="39"/>
    </row>
    <row r="282">
      <c r="A282" s="43" t="s">
        <v>210</v>
      </c>
      <c r="B282" s="53">
        <f>B276+B281</f>
        <v>12</v>
      </c>
      <c r="D282" s="39"/>
      <c r="E282" s="43" t="s">
        <v>210</v>
      </c>
      <c r="F282" s="53">
        <f>F276+F281</f>
        <v>12</v>
      </c>
      <c r="H282" s="39"/>
      <c r="I282" s="43" t="s">
        <v>210</v>
      </c>
      <c r="J282" s="53">
        <f>J276+J281</f>
        <v>14</v>
      </c>
      <c r="L282" s="39"/>
      <c r="M282" s="43" t="s">
        <v>210</v>
      </c>
      <c r="N282" s="53">
        <f>N276+N281</f>
        <v>13</v>
      </c>
      <c r="P282" s="39"/>
      <c r="Q282" s="43" t="s">
        <v>210</v>
      </c>
      <c r="R282" s="53">
        <f>R276+R281</f>
        <v>12</v>
      </c>
      <c r="T282" s="39"/>
      <c r="U282" s="43" t="s">
        <v>210</v>
      </c>
      <c r="V282" s="53">
        <f>V276+V281</f>
        <v>12</v>
      </c>
      <c r="X282" s="39"/>
      <c r="Y282" s="43" t="s">
        <v>210</v>
      </c>
      <c r="Z282" s="53">
        <f>Z276+Z281</f>
        <v>12</v>
      </c>
      <c r="AB282" s="39"/>
      <c r="AC282" s="43" t="s">
        <v>210</v>
      </c>
      <c r="AD282" s="53">
        <f>AD276+AD281</f>
        <v>12</v>
      </c>
      <c r="AF282" s="39"/>
      <c r="AG282" s="43" t="s">
        <v>210</v>
      </c>
      <c r="AH282" s="53">
        <f>AH276+AH281</f>
        <v>15</v>
      </c>
      <c r="AJ282" s="39"/>
    </row>
    <row r="283">
      <c r="A283" s="43" t="s">
        <v>211</v>
      </c>
      <c r="B283" s="53">
        <f>B275-B277</f>
        <v>11</v>
      </c>
      <c r="D283" s="39"/>
      <c r="E283" s="43" t="s">
        <v>211</v>
      </c>
      <c r="F283" s="53">
        <f>F275-F277</f>
        <v>11</v>
      </c>
      <c r="H283" s="39"/>
      <c r="I283" s="43" t="s">
        <v>211</v>
      </c>
      <c r="J283" s="53">
        <f>J275-J277</f>
        <v>12</v>
      </c>
      <c r="L283" s="39"/>
      <c r="M283" s="43" t="s">
        <v>211</v>
      </c>
      <c r="N283" s="53">
        <f>N275-N277</f>
        <v>12</v>
      </c>
      <c r="P283" s="39"/>
      <c r="Q283" s="43" t="s">
        <v>211</v>
      </c>
      <c r="R283" s="53">
        <f>R275-R277</f>
        <v>11</v>
      </c>
      <c r="T283" s="39"/>
      <c r="U283" s="43" t="s">
        <v>211</v>
      </c>
      <c r="V283" s="53">
        <f>V275-V277</f>
        <v>11</v>
      </c>
      <c r="X283" s="39"/>
      <c r="Y283" s="43" t="s">
        <v>211</v>
      </c>
      <c r="Z283" s="53">
        <f>Z275-Z277</f>
        <v>11</v>
      </c>
      <c r="AB283" s="39"/>
      <c r="AC283" s="43" t="s">
        <v>211</v>
      </c>
      <c r="AD283" s="53">
        <f>AD275-AD277</f>
        <v>11</v>
      </c>
      <c r="AF283" s="39"/>
      <c r="AG283" s="43" t="s">
        <v>211</v>
      </c>
      <c r="AH283" s="53">
        <f>AH275-AH277</f>
        <v>13</v>
      </c>
      <c r="AJ283" s="39"/>
    </row>
    <row r="284">
      <c r="A284" s="54" t="s">
        <v>212</v>
      </c>
      <c r="B284" s="53">
        <f>((ABS(B283)-1)/B274)*1/5</f>
        <v>0.4407227854</v>
      </c>
      <c r="D284" s="39"/>
      <c r="E284" s="54" t="s">
        <v>212</v>
      </c>
      <c r="F284" s="53">
        <f>((ABS(F283)-1)/F274)*1/5</f>
        <v>0.3403096818</v>
      </c>
      <c r="H284" s="39"/>
      <c r="I284" s="54" t="s">
        <v>212</v>
      </c>
      <c r="J284" s="53">
        <f>((ABS(J283)-1)/J274)*1/5</f>
        <v>0.44651918</v>
      </c>
      <c r="L284" s="39"/>
      <c r="M284" s="54" t="s">
        <v>212</v>
      </c>
      <c r="N284" s="53">
        <f>((ABS(N283)-1)/N274)*1/5</f>
        <v>0.617457199</v>
      </c>
      <c r="P284" s="39"/>
      <c r="Q284" s="54" t="s">
        <v>212</v>
      </c>
      <c r="R284" s="53">
        <f>((ABS(R283)-1)/R274)*1/5</f>
        <v>0.4455335264</v>
      </c>
      <c r="T284" s="39"/>
      <c r="U284" s="54" t="s">
        <v>212</v>
      </c>
      <c r="V284" s="53">
        <f>((ABS(V283)-1)/V274)*1/5</f>
        <v>0.510594843</v>
      </c>
      <c r="X284" s="39"/>
      <c r="Y284" s="54" t="s">
        <v>212</v>
      </c>
      <c r="Z284" s="53">
        <f>((ABS(Z283)-1)/Z274)*1/5</f>
        <v>0.422832981</v>
      </c>
      <c r="AB284" s="39"/>
      <c r="AC284" s="54" t="s">
        <v>212</v>
      </c>
      <c r="AD284" s="53">
        <f>((ABS(AD283)-1)/AD274)*1/5</f>
        <v>0.3984063745</v>
      </c>
      <c r="AF284" s="39"/>
      <c r="AG284" s="54" t="s">
        <v>212</v>
      </c>
      <c r="AH284" s="53">
        <f>((ABS(AH283)-1)/AH274)*1/5</f>
        <v>0.4797121727</v>
      </c>
      <c r="AJ284" s="39"/>
    </row>
    <row r="285">
      <c r="A285" s="54" t="s">
        <v>213</v>
      </c>
      <c r="B285" s="53">
        <f>((ABS(B283)-1)/B274)*1/5*60</f>
        <v>26.44336712</v>
      </c>
      <c r="D285" s="39"/>
      <c r="E285" s="54" t="s">
        <v>213</v>
      </c>
      <c r="F285" s="53">
        <f>((ABS(F283)-1)/F274)*1/5*60</f>
        <v>20.41858091</v>
      </c>
      <c r="H285" s="39"/>
      <c r="I285" s="54" t="s">
        <v>213</v>
      </c>
      <c r="J285" s="53">
        <f>((ABS(J283)-1)/J274)*1/5*60</f>
        <v>26.7911508</v>
      </c>
      <c r="L285" s="39"/>
      <c r="M285" s="54" t="s">
        <v>213</v>
      </c>
      <c r="N285" s="53">
        <f>((ABS(N283)-1)/N274)*1/5*60</f>
        <v>37.04743194</v>
      </c>
      <c r="P285" s="39"/>
      <c r="Q285" s="54" t="s">
        <v>213</v>
      </c>
      <c r="R285" s="53">
        <f>((ABS(R283)-1)/R274)*1/5*60</f>
        <v>26.73201158</v>
      </c>
      <c r="T285" s="39"/>
      <c r="U285" s="54" t="s">
        <v>213</v>
      </c>
      <c r="V285" s="53">
        <f>((ABS(V283)-1)/V274)*1/5*60</f>
        <v>30.63569058</v>
      </c>
      <c r="X285" s="39"/>
      <c r="Y285" s="54" t="s">
        <v>213</v>
      </c>
      <c r="Z285" s="53">
        <f>((ABS(Z283)-1)/Z274)*1/5*60</f>
        <v>25.36997886</v>
      </c>
      <c r="AB285" s="39"/>
      <c r="AC285" s="54" t="s">
        <v>213</v>
      </c>
      <c r="AD285" s="53">
        <f>((ABS(AD283)-1)/AD274)*1/5*60</f>
        <v>23.90438247</v>
      </c>
      <c r="AF285" s="39"/>
      <c r="AG285" s="54" t="s">
        <v>213</v>
      </c>
      <c r="AH285" s="53">
        <f>((ABS(AH283)-1)/AH274)*1/5*60</f>
        <v>28.78273036</v>
      </c>
      <c r="AJ285" s="39"/>
    </row>
    <row r="286">
      <c r="A286" s="54" t="s">
        <v>214</v>
      </c>
      <c r="B286" s="53">
        <f>B284*(1-B295)</f>
        <v>0.4407227854</v>
      </c>
      <c r="D286" s="39"/>
      <c r="E286" s="54" t="s">
        <v>214</v>
      </c>
      <c r="F286" s="53">
        <f>F284*(1-F295)</f>
        <v>0.3403096818</v>
      </c>
      <c r="H286" s="39"/>
      <c r="I286" s="54" t="s">
        <v>214</v>
      </c>
      <c r="J286" s="53">
        <f>J284*(1-J295)</f>
        <v>0.44651918</v>
      </c>
      <c r="L286" s="39"/>
      <c r="M286" s="54" t="s">
        <v>214</v>
      </c>
      <c r="N286" s="53">
        <f>N284*(1-N295)</f>
        <v>0.617457199</v>
      </c>
      <c r="P286" s="39"/>
      <c r="Q286" s="54" t="s">
        <v>214</v>
      </c>
      <c r="R286" s="53">
        <f>R284*(1-R295)</f>
        <v>0.4455335264</v>
      </c>
      <c r="T286" s="39"/>
      <c r="U286" s="54" t="s">
        <v>214</v>
      </c>
      <c r="V286" s="53">
        <f>V284*(1-V295)</f>
        <v>0.510594843</v>
      </c>
      <c r="X286" s="39"/>
      <c r="Y286" s="54" t="s">
        <v>214</v>
      </c>
      <c r="Z286" s="53">
        <f>Z284*(1-Z295)</f>
        <v>0.422832981</v>
      </c>
      <c r="AB286" s="39"/>
      <c r="AC286" s="54" t="s">
        <v>214</v>
      </c>
      <c r="AD286" s="53">
        <f>AD284*(1-AD295)</f>
        <v>0.3984063745</v>
      </c>
      <c r="AF286" s="39"/>
      <c r="AG286" s="54" t="s">
        <v>214</v>
      </c>
      <c r="AH286" s="53">
        <f>AH284*(1-AH295)</f>
        <v>0.4797121727</v>
      </c>
      <c r="AJ286" s="39"/>
    </row>
    <row r="287">
      <c r="A287" s="54" t="s">
        <v>215</v>
      </c>
      <c r="B287" s="53">
        <f>B285*(1-B295)</f>
        <v>26.44336712</v>
      </c>
      <c r="D287" s="39"/>
      <c r="E287" s="54" t="s">
        <v>215</v>
      </c>
      <c r="F287" s="53">
        <f>F285*(1-F295)</f>
        <v>20.41858091</v>
      </c>
      <c r="H287" s="39"/>
      <c r="I287" s="54" t="s">
        <v>215</v>
      </c>
      <c r="J287" s="53">
        <f>J285*(1-J295)</f>
        <v>26.7911508</v>
      </c>
      <c r="L287" s="39"/>
      <c r="M287" s="54" t="s">
        <v>215</v>
      </c>
      <c r="N287" s="53">
        <f>N285*(1-N295)</f>
        <v>37.04743194</v>
      </c>
      <c r="P287" s="39"/>
      <c r="Q287" s="54" t="s">
        <v>215</v>
      </c>
      <c r="R287" s="53">
        <f>R285*(1-R295)</f>
        <v>26.73201158</v>
      </c>
      <c r="T287" s="39"/>
      <c r="U287" s="54" t="s">
        <v>215</v>
      </c>
      <c r="V287" s="53">
        <f>V285*(1-V295)</f>
        <v>30.63569058</v>
      </c>
      <c r="X287" s="39"/>
      <c r="Y287" s="54" t="s">
        <v>215</v>
      </c>
      <c r="Z287" s="53">
        <f>Z285*(1-Z295)</f>
        <v>25.36997886</v>
      </c>
      <c r="AB287" s="39"/>
      <c r="AC287" s="54" t="s">
        <v>215</v>
      </c>
      <c r="AD287" s="53">
        <f>AD285*(1-AD295)</f>
        <v>23.90438247</v>
      </c>
      <c r="AF287" s="39"/>
      <c r="AG287" s="54" t="s">
        <v>215</v>
      </c>
      <c r="AH287" s="53">
        <f>AH285*(1-AH295)</f>
        <v>28.78273036</v>
      </c>
      <c r="AJ287" s="39"/>
    </row>
    <row r="288">
      <c r="A288" s="54" t="s">
        <v>216</v>
      </c>
      <c r="B288" s="53">
        <f>(ABS(B283)-1)/B274</f>
        <v>2.203613927</v>
      </c>
      <c r="D288" s="39"/>
      <c r="E288" s="54" t="s">
        <v>216</v>
      </c>
      <c r="F288" s="53">
        <f>(ABS(F283)-1)/F274</f>
        <v>1.701548409</v>
      </c>
      <c r="H288" s="39"/>
      <c r="I288" s="54" t="s">
        <v>216</v>
      </c>
      <c r="J288" s="53">
        <f>(ABS(J283)-1)/J274</f>
        <v>2.2325959</v>
      </c>
      <c r="L288" s="39"/>
      <c r="M288" s="54" t="s">
        <v>216</v>
      </c>
      <c r="N288" s="53">
        <f>(ABS(N283)-1)/N274</f>
        <v>3.087285995</v>
      </c>
      <c r="P288" s="39"/>
      <c r="Q288" s="54" t="s">
        <v>216</v>
      </c>
      <c r="R288" s="53">
        <f>(ABS(R283)-1)/R274</f>
        <v>2.227667632</v>
      </c>
      <c r="T288" s="39"/>
      <c r="U288" s="54" t="s">
        <v>216</v>
      </c>
      <c r="V288" s="53">
        <f>(ABS(V283)-1)/V274</f>
        <v>2.552974215</v>
      </c>
      <c r="X288" s="39"/>
      <c r="Y288" s="54" t="s">
        <v>216</v>
      </c>
      <c r="Z288" s="53">
        <f>(ABS(Z283)-1)/Z274</f>
        <v>2.114164905</v>
      </c>
      <c r="AB288" s="39"/>
      <c r="AC288" s="54" t="s">
        <v>216</v>
      </c>
      <c r="AD288" s="53">
        <f>(ABS(AD283)-1)/AD274</f>
        <v>1.992031873</v>
      </c>
      <c r="AF288" s="39"/>
      <c r="AG288" s="54" t="s">
        <v>216</v>
      </c>
      <c r="AH288" s="53">
        <f>(ABS(AH283)-1)/AH274</f>
        <v>2.398560863</v>
      </c>
      <c r="AJ288" s="39"/>
    </row>
    <row r="289">
      <c r="A289" s="54" t="s">
        <v>217</v>
      </c>
      <c r="B289" s="53">
        <f>(ABS(B276)-1)/B274</f>
        <v>2.203613927</v>
      </c>
      <c r="D289" s="39"/>
      <c r="E289" s="54" t="s">
        <v>217</v>
      </c>
      <c r="F289" s="53">
        <f>(ABS(F276)-1)/F274</f>
        <v>1.701548409</v>
      </c>
      <c r="H289" s="39"/>
      <c r="I289" s="54" t="s">
        <v>217</v>
      </c>
      <c r="J289" s="53">
        <f>(ABS(J276)-1)/J274</f>
        <v>2.435559164</v>
      </c>
      <c r="L289" s="39"/>
      <c r="M289" s="54" t="s">
        <v>217</v>
      </c>
      <c r="N289" s="53">
        <f>(ABS(N276)-1)/N274</f>
        <v>3.087285995</v>
      </c>
      <c r="P289" s="39"/>
      <c r="Q289" s="54" t="s">
        <v>217</v>
      </c>
      <c r="R289" s="53">
        <f>(ABS(R276)-1)/R274</f>
        <v>2.227667632</v>
      </c>
      <c r="T289" s="39"/>
      <c r="U289" s="54" t="s">
        <v>217</v>
      </c>
      <c r="V289" s="53">
        <f>(ABS(V276)-1)/V274</f>
        <v>2.552974215</v>
      </c>
      <c r="X289" s="39"/>
      <c r="Y289" s="54" t="s">
        <v>217</v>
      </c>
      <c r="Z289" s="53">
        <f>(ABS(Z276)-1)/Z274</f>
        <v>2.114164905</v>
      </c>
      <c r="AB289" s="39"/>
      <c r="AC289" s="54" t="s">
        <v>217</v>
      </c>
      <c r="AD289" s="53">
        <f>(ABS(AD276)-1)/AD274</f>
        <v>1.992031873</v>
      </c>
      <c r="AF289" s="39"/>
      <c r="AG289" s="54" t="s">
        <v>217</v>
      </c>
      <c r="AH289" s="53">
        <f>(ABS(AH276)-1)/AH274</f>
        <v>2.598440935</v>
      </c>
      <c r="AJ289" s="39"/>
    </row>
    <row r="290">
      <c r="A290" s="6" t="s">
        <v>218</v>
      </c>
      <c r="B290" s="53">
        <f>(ABS(B282)-1)/B274</f>
        <v>2.42397532</v>
      </c>
      <c r="D290" s="39"/>
      <c r="E290" s="6" t="s">
        <v>218</v>
      </c>
      <c r="F290" s="53">
        <f>(ABS(F282)-1)/F274</f>
        <v>1.87170325</v>
      </c>
      <c r="H290" s="39"/>
      <c r="I290" s="6" t="s">
        <v>218</v>
      </c>
      <c r="J290" s="53">
        <f>(ABS(J282)-1)/J274</f>
        <v>2.638522427</v>
      </c>
      <c r="L290" s="39"/>
      <c r="M290" s="6" t="s">
        <v>218</v>
      </c>
      <c r="N290" s="53">
        <f>(ABS(N282)-1)/N274</f>
        <v>3.367948358</v>
      </c>
      <c r="P290" s="39"/>
      <c r="Q290" s="6" t="s">
        <v>218</v>
      </c>
      <c r="R290" s="53">
        <f>(ABS(R282)-1)/R274</f>
        <v>2.450434395</v>
      </c>
      <c r="T290" s="39"/>
      <c r="U290" s="6" t="s">
        <v>218</v>
      </c>
      <c r="V290" s="53">
        <f>(ABS(V282)-1)/V274</f>
        <v>2.808271636</v>
      </c>
      <c r="X290" s="39"/>
      <c r="Y290" s="6" t="s">
        <v>218</v>
      </c>
      <c r="Z290" s="53">
        <f>(ABS(Z282)-1)/Z274</f>
        <v>2.325581395</v>
      </c>
      <c r="AB290" s="39"/>
      <c r="AC290" s="6" t="s">
        <v>218</v>
      </c>
      <c r="AD290" s="53">
        <f>(ABS(AD282)-1)/AD274</f>
        <v>2.19123506</v>
      </c>
      <c r="AF290" s="39"/>
      <c r="AG290" s="6" t="s">
        <v>218</v>
      </c>
      <c r="AH290" s="53">
        <f>(ABS(AH282)-1)/AH274</f>
        <v>2.798321007</v>
      </c>
      <c r="AJ290" s="39"/>
    </row>
    <row r="291">
      <c r="A291" s="6" t="s">
        <v>219</v>
      </c>
      <c r="B291" s="53">
        <f>ABS(B276)/ABS(B283)</f>
        <v>1</v>
      </c>
      <c r="D291" s="39"/>
      <c r="E291" s="6" t="s">
        <v>219</v>
      </c>
      <c r="F291" s="53">
        <f>ABS(F276)/ABS(F283)</f>
        <v>1</v>
      </c>
      <c r="H291" s="39"/>
      <c r="I291" s="6" t="s">
        <v>219</v>
      </c>
      <c r="J291" s="53">
        <f>ABS(J276)/ABS(J283)</f>
        <v>1.083333333</v>
      </c>
      <c r="L291" s="39"/>
      <c r="M291" s="6" t="s">
        <v>219</v>
      </c>
      <c r="N291" s="53">
        <f>ABS(N276)/ABS(N283)</f>
        <v>1</v>
      </c>
      <c r="P291" s="39"/>
      <c r="Q291" s="6" t="s">
        <v>219</v>
      </c>
      <c r="R291" s="53">
        <f>ABS(R276)/ABS(R283)</f>
        <v>1</v>
      </c>
      <c r="T291" s="39"/>
      <c r="U291" s="6" t="s">
        <v>219</v>
      </c>
      <c r="V291" s="53">
        <f>ABS(V276)/ABS(V283)</f>
        <v>1</v>
      </c>
      <c r="X291" s="39"/>
      <c r="Y291" s="6" t="s">
        <v>219</v>
      </c>
      <c r="Z291" s="53">
        <f>ABS(Z276)/ABS(Z283)</f>
        <v>1</v>
      </c>
      <c r="AB291" s="39"/>
      <c r="AC291" s="6" t="s">
        <v>219</v>
      </c>
      <c r="AD291" s="53">
        <f>ABS(AD276)/ABS(AD283)</f>
        <v>1</v>
      </c>
      <c r="AF291" s="39"/>
      <c r="AG291" s="6" t="s">
        <v>219</v>
      </c>
      <c r="AH291" s="53">
        <f>ABS(AH276)/ABS(AH283)</f>
        <v>1.076923077</v>
      </c>
      <c r="AJ291" s="39"/>
    </row>
    <row r="292">
      <c r="A292" s="6" t="s">
        <v>220</v>
      </c>
      <c r="B292" s="53">
        <f>ABS(B282)/ABS(B283)</f>
        <v>1.090909091</v>
      </c>
      <c r="D292" s="39"/>
      <c r="E292" s="6" t="s">
        <v>220</v>
      </c>
      <c r="F292" s="53">
        <f>ABS(F282)/ABS(F283)</f>
        <v>1.090909091</v>
      </c>
      <c r="H292" s="39"/>
      <c r="I292" s="6" t="s">
        <v>220</v>
      </c>
      <c r="J292" s="53">
        <f>ABS(J282)/ABS(J283)</f>
        <v>1.166666667</v>
      </c>
      <c r="L292" s="39"/>
      <c r="M292" s="6" t="s">
        <v>220</v>
      </c>
      <c r="N292" s="53">
        <f>ABS(N282)/ABS(N283)</f>
        <v>1.083333333</v>
      </c>
      <c r="P292" s="39"/>
      <c r="Q292" s="6" t="s">
        <v>220</v>
      </c>
      <c r="R292" s="53">
        <f>ABS(R282)/ABS(R283)</f>
        <v>1.090909091</v>
      </c>
      <c r="T292" s="39"/>
      <c r="U292" s="6" t="s">
        <v>220</v>
      </c>
      <c r="V292" s="53">
        <f>ABS(V282)/ABS(V283)</f>
        <v>1.090909091</v>
      </c>
      <c r="X292" s="39"/>
      <c r="Y292" s="6" t="s">
        <v>220</v>
      </c>
      <c r="Z292" s="53">
        <f>ABS(Z282)/ABS(Z283)</f>
        <v>1.090909091</v>
      </c>
      <c r="AB292" s="39"/>
      <c r="AC292" s="6" t="s">
        <v>220</v>
      </c>
      <c r="AD292" s="53">
        <f>ABS(AD282)/ABS(AD283)</f>
        <v>1.090909091</v>
      </c>
      <c r="AF292" s="39"/>
      <c r="AG292" s="6" t="s">
        <v>220</v>
      </c>
      <c r="AH292" s="53">
        <f>ABS(AH282)/ABS(AH283)</f>
        <v>1.153846154</v>
      </c>
      <c r="AJ292" s="39"/>
    </row>
    <row r="293">
      <c r="A293" s="6" t="s">
        <v>221</v>
      </c>
      <c r="B293" s="53">
        <f>B280/MAX(ABS(B278),ABS(B283))</f>
        <v>0</v>
      </c>
      <c r="D293" s="39"/>
      <c r="E293" s="6" t="s">
        <v>221</v>
      </c>
      <c r="F293" s="53">
        <f>F280/MAX(ABS(F278),ABS(F283))</f>
        <v>0</v>
      </c>
      <c r="H293" s="39"/>
      <c r="I293" s="6" t="s">
        <v>221</v>
      </c>
      <c r="J293" s="53">
        <f>J280/MAX(ABS(J278),ABS(J283))</f>
        <v>0</v>
      </c>
      <c r="L293" s="39"/>
      <c r="M293" s="6" t="s">
        <v>221</v>
      </c>
      <c r="N293" s="53">
        <f>N280/MAX(ABS(N278),ABS(N283))</f>
        <v>0</v>
      </c>
      <c r="P293" s="39"/>
      <c r="Q293" s="6" t="s">
        <v>221</v>
      </c>
      <c r="R293" s="53">
        <f>R280/MAX(ABS(R278),ABS(R283))</f>
        <v>0</v>
      </c>
      <c r="T293" s="39"/>
      <c r="U293" s="6" t="s">
        <v>221</v>
      </c>
      <c r="V293" s="53">
        <f>V280/MAX(ABS(V278),ABS(V283))</f>
        <v>0</v>
      </c>
      <c r="X293" s="39"/>
      <c r="Y293" s="6" t="s">
        <v>221</v>
      </c>
      <c r="Z293" s="53">
        <f>Z280/MAX(ABS(Z278),ABS(Z283))</f>
        <v>0</v>
      </c>
      <c r="AB293" s="39"/>
      <c r="AC293" s="6" t="s">
        <v>221</v>
      </c>
      <c r="AD293" s="53">
        <f>AD280/MAX(ABS(AD278),ABS(AD283))</f>
        <v>0</v>
      </c>
      <c r="AF293" s="39"/>
      <c r="AG293" s="6" t="s">
        <v>221</v>
      </c>
      <c r="AH293" s="53">
        <f>AH280/MAX(ABS(AH278),ABS(AH283))</f>
        <v>0</v>
      </c>
      <c r="AJ293" s="39"/>
    </row>
    <row r="294">
      <c r="A294" s="54" t="s">
        <v>222</v>
      </c>
      <c r="B294" s="53">
        <f>B279/(B278+B280+B279)</f>
        <v>0</v>
      </c>
      <c r="D294" s="39"/>
      <c r="E294" s="54" t="s">
        <v>222</v>
      </c>
      <c r="F294" s="53">
        <f>F279/(F278+F280+F279)</f>
        <v>0</v>
      </c>
      <c r="H294" s="39"/>
      <c r="I294" s="54" t="s">
        <v>222</v>
      </c>
      <c r="J294" s="53">
        <f>J279/(J278+J280+J279)</f>
        <v>0.08333333333</v>
      </c>
      <c r="L294" s="39"/>
      <c r="M294" s="54" t="s">
        <v>222</v>
      </c>
      <c r="N294" s="53">
        <f>N279/(N278+N280+N279)</f>
        <v>0</v>
      </c>
      <c r="P294" s="39"/>
      <c r="Q294" s="54" t="s">
        <v>222</v>
      </c>
      <c r="R294" s="53">
        <f>R279/(R278+R280+R279)</f>
        <v>0</v>
      </c>
      <c r="T294" s="39"/>
      <c r="U294" s="54" t="s">
        <v>222</v>
      </c>
      <c r="V294" s="53">
        <f>V279/(V278+V280+V279)</f>
        <v>0</v>
      </c>
      <c r="X294" s="39"/>
      <c r="Y294" s="54" t="s">
        <v>222</v>
      </c>
      <c r="Z294" s="53">
        <f>Z279/(Z278+Z280+Z279)</f>
        <v>0</v>
      </c>
      <c r="AB294" s="39"/>
      <c r="AC294" s="54" t="s">
        <v>222</v>
      </c>
      <c r="AD294" s="53">
        <f>AD279/(AD278+AD280+AD279)</f>
        <v>0</v>
      </c>
      <c r="AF294" s="39"/>
      <c r="AG294" s="54" t="s">
        <v>222</v>
      </c>
      <c r="AH294" s="53">
        <f>AH279/(AH278+AH280+AH279)</f>
        <v>0.07692307692</v>
      </c>
      <c r="AJ294" s="39"/>
    </row>
    <row r="295">
      <c r="A295" s="54" t="s">
        <v>223</v>
      </c>
      <c r="B295" s="53">
        <f>B280/(B278+B280+B279)</f>
        <v>0</v>
      </c>
      <c r="D295" s="39"/>
      <c r="E295" s="54" t="s">
        <v>223</v>
      </c>
      <c r="F295" s="53">
        <f>F280/(F278+F280+F279)</f>
        <v>0</v>
      </c>
      <c r="H295" s="39"/>
      <c r="I295" s="54" t="s">
        <v>223</v>
      </c>
      <c r="J295" s="53">
        <f>J280/(J278+J280+J279)</f>
        <v>0</v>
      </c>
      <c r="L295" s="39"/>
      <c r="M295" s="54" t="s">
        <v>223</v>
      </c>
      <c r="N295" s="53">
        <f>N280/(N278+N280+N279)</f>
        <v>0</v>
      </c>
      <c r="P295" s="39"/>
      <c r="Q295" s="54" t="s">
        <v>223</v>
      </c>
      <c r="R295" s="53">
        <f>R280/(R278+R280+R279)</f>
        <v>0</v>
      </c>
      <c r="T295" s="39"/>
      <c r="U295" s="54" t="s">
        <v>223</v>
      </c>
      <c r="V295" s="53">
        <f>V280/(V278+V280+V279)</f>
        <v>0</v>
      </c>
      <c r="X295" s="39"/>
      <c r="Y295" s="54" t="s">
        <v>223</v>
      </c>
      <c r="Z295" s="53">
        <f>Z280/(Z278+Z280+Z279)</f>
        <v>0</v>
      </c>
      <c r="AB295" s="39"/>
      <c r="AC295" s="54" t="s">
        <v>223</v>
      </c>
      <c r="AD295" s="53">
        <f>AD280/(AD278+AD280+AD279)</f>
        <v>0</v>
      </c>
      <c r="AF295" s="39"/>
      <c r="AG295" s="54" t="s">
        <v>223</v>
      </c>
      <c r="AH295" s="53">
        <f>AH280/(AH278+AH280+AH279)</f>
        <v>0</v>
      </c>
      <c r="AJ295" s="39"/>
    </row>
    <row r="296">
      <c r="A296" s="54" t="s">
        <v>224</v>
      </c>
      <c r="B296" s="53">
        <f>(B279+B280)/(B278+B279+B280)</f>
        <v>0</v>
      </c>
      <c r="D296" s="39"/>
      <c r="E296" s="54" t="s">
        <v>224</v>
      </c>
      <c r="F296" s="53">
        <f>(F279+F280)/(F278+F279+F280)</f>
        <v>0</v>
      </c>
      <c r="H296" s="39"/>
      <c r="I296" s="54" t="s">
        <v>224</v>
      </c>
      <c r="J296" s="53">
        <f>(J279+J280)/(J278+J279+J280)</f>
        <v>0.08333333333</v>
      </c>
      <c r="L296" s="39"/>
      <c r="M296" s="54" t="s">
        <v>224</v>
      </c>
      <c r="N296" s="53">
        <f>(N279+N280)/(N278+N279+N280)</f>
        <v>0</v>
      </c>
      <c r="P296" s="39"/>
      <c r="Q296" s="54" t="s">
        <v>224</v>
      </c>
      <c r="R296" s="53">
        <f>(R279+R280)/(R278+R279+R280)</f>
        <v>0</v>
      </c>
      <c r="T296" s="39"/>
      <c r="U296" s="54" t="s">
        <v>224</v>
      </c>
      <c r="V296" s="53">
        <f>(V279+V280)/(V278+V279+V280)</f>
        <v>0</v>
      </c>
      <c r="X296" s="39"/>
      <c r="Y296" s="54" t="s">
        <v>224</v>
      </c>
      <c r="Z296" s="53">
        <f>(Z279+Z280)/(Z278+Z279+Z280)</f>
        <v>0</v>
      </c>
      <c r="AB296" s="39"/>
      <c r="AC296" s="54" t="s">
        <v>224</v>
      </c>
      <c r="AD296" s="53">
        <f>(AD279+AD280)/(AD278+AD279+AD280)</f>
        <v>0</v>
      </c>
      <c r="AF296" s="39"/>
      <c r="AG296" s="54" t="s">
        <v>224</v>
      </c>
      <c r="AH296" s="53">
        <f>(AH279+AH280)/(AH278+AH279+AH280)</f>
        <v>0.07692307692</v>
      </c>
      <c r="AJ296" s="39"/>
    </row>
    <row r="297">
      <c r="A297" s="54" t="s">
        <v>225</v>
      </c>
      <c r="B297" s="55" t="str">
        <f>ABS(B279)/ABS(B277)</f>
        <v>#DIV/0!</v>
      </c>
      <c r="D297" s="39"/>
      <c r="E297" s="54" t="s">
        <v>225</v>
      </c>
      <c r="F297" s="55" t="str">
        <f>ABS(F279)/ABS(F277)</f>
        <v>#DIV/0!</v>
      </c>
      <c r="H297" s="39"/>
      <c r="I297" s="54" t="s">
        <v>225</v>
      </c>
      <c r="J297" s="55">
        <f>ABS(J279)/ABS(J277)</f>
        <v>1</v>
      </c>
      <c r="L297" s="39"/>
      <c r="M297" s="54" t="s">
        <v>225</v>
      </c>
      <c r="N297" s="55" t="str">
        <f>ABS(N279)/ABS(N277)</f>
        <v>#DIV/0!</v>
      </c>
      <c r="P297" s="39"/>
      <c r="Q297" s="54" t="s">
        <v>225</v>
      </c>
      <c r="R297" s="55" t="str">
        <f>ABS(R279)/ABS(R277)</f>
        <v>#DIV/0!</v>
      </c>
      <c r="T297" s="39"/>
      <c r="U297" s="54" t="s">
        <v>225</v>
      </c>
      <c r="V297" s="55" t="str">
        <f>ABS(V279)/ABS(V277)</f>
        <v>#DIV/0!</v>
      </c>
      <c r="X297" s="39"/>
      <c r="Y297" s="54" t="s">
        <v>225</v>
      </c>
      <c r="Z297" s="55" t="str">
        <f>ABS(Z279)/ABS(Z277)</f>
        <v>#DIV/0!</v>
      </c>
      <c r="AB297" s="39"/>
      <c r="AC297" s="54" t="s">
        <v>225</v>
      </c>
      <c r="AD297" s="55" t="str">
        <f>ABS(AD279)/ABS(AD277)</f>
        <v>#DIV/0!</v>
      </c>
      <c r="AF297" s="39"/>
      <c r="AG297" s="54" t="s">
        <v>225</v>
      </c>
      <c r="AH297" s="55">
        <f>ABS(AH279)/ABS(AH277)</f>
        <v>1</v>
      </c>
      <c r="AJ297" s="39"/>
    </row>
    <row r="298">
      <c r="A298" s="54" t="s">
        <v>226</v>
      </c>
      <c r="B298" s="55" t="str">
        <f>B279/(B279+B280)</f>
        <v>#DIV/0!</v>
      </c>
      <c r="D298" s="39"/>
      <c r="E298" s="54" t="s">
        <v>226</v>
      </c>
      <c r="F298" s="55" t="str">
        <f>F279/(F279+F280)</f>
        <v>#DIV/0!</v>
      </c>
      <c r="H298" s="39"/>
      <c r="I298" s="54" t="s">
        <v>226</v>
      </c>
      <c r="J298" s="55">
        <f>J279/(J279+J280)</f>
        <v>1</v>
      </c>
      <c r="L298" s="39"/>
      <c r="M298" s="54" t="s">
        <v>226</v>
      </c>
      <c r="N298" s="55" t="str">
        <f>N279/(N279+N280)</f>
        <v>#DIV/0!</v>
      </c>
      <c r="P298" s="39"/>
      <c r="Q298" s="54" t="s">
        <v>226</v>
      </c>
      <c r="R298" s="55" t="str">
        <f>R279/(R279+R280)</f>
        <v>#DIV/0!</v>
      </c>
      <c r="T298" s="39"/>
      <c r="U298" s="54" t="s">
        <v>226</v>
      </c>
      <c r="V298" s="55" t="str">
        <f>V279/(V279+V280)</f>
        <v>#DIV/0!</v>
      </c>
      <c r="X298" s="39"/>
      <c r="Y298" s="54" t="s">
        <v>226</v>
      </c>
      <c r="Z298" s="55" t="str">
        <f>Z279/(Z279+Z280)</f>
        <v>#DIV/0!</v>
      </c>
      <c r="AB298" s="39"/>
      <c r="AC298" s="54" t="s">
        <v>226</v>
      </c>
      <c r="AD298" s="55" t="str">
        <f>AD279/(AD279+AD280)</f>
        <v>#DIV/0!</v>
      </c>
      <c r="AF298" s="39"/>
      <c r="AG298" s="54" t="s">
        <v>226</v>
      </c>
      <c r="AH298" s="55">
        <f>AH279/(AH279+AH280)</f>
        <v>1</v>
      </c>
      <c r="AJ298" s="39"/>
    </row>
    <row r="299">
      <c r="A299" s="54" t="s">
        <v>227</v>
      </c>
      <c r="B299" s="53">
        <f>B278/(B277+B278+B279+B280)</f>
        <v>1</v>
      </c>
      <c r="D299" s="39"/>
      <c r="E299" s="54" t="s">
        <v>227</v>
      </c>
      <c r="F299" s="53">
        <f>F278/(F277+F278+F279+F280)</f>
        <v>1</v>
      </c>
      <c r="H299" s="39"/>
      <c r="I299" s="54" t="s">
        <v>227</v>
      </c>
      <c r="J299" s="53">
        <f>J278/(J277+J278+J279+J280)</f>
        <v>0.8461538462</v>
      </c>
      <c r="L299" s="39"/>
      <c r="M299" s="54" t="s">
        <v>227</v>
      </c>
      <c r="N299" s="53">
        <f>N278/(N277+N278+N279+N280)</f>
        <v>1</v>
      </c>
      <c r="P299" s="39"/>
      <c r="Q299" s="54" t="s">
        <v>227</v>
      </c>
      <c r="R299" s="53">
        <f>R278/(R277+R278+R279+R280)</f>
        <v>1</v>
      </c>
      <c r="T299" s="39"/>
      <c r="U299" s="54" t="s">
        <v>227</v>
      </c>
      <c r="V299" s="53">
        <f>V278/(V277+V278+V279+V280)</f>
        <v>1</v>
      </c>
      <c r="X299" s="39"/>
      <c r="Y299" s="54" t="s">
        <v>227</v>
      </c>
      <c r="Z299" s="53">
        <f>Z278/(Z277+Z278+Z279+Z280)</f>
        <v>1</v>
      </c>
      <c r="AB299" s="39"/>
      <c r="AC299" s="54" t="s">
        <v>227</v>
      </c>
      <c r="AD299" s="53">
        <f>AD278/(AD277+AD278+AD279+AD280)</f>
        <v>1</v>
      </c>
      <c r="AF299" s="39"/>
      <c r="AG299" s="54" t="s">
        <v>227</v>
      </c>
      <c r="AH299" s="53">
        <f>AH278/(AH277+AH278+AH279+AH280)</f>
        <v>0.8571428571</v>
      </c>
      <c r="AJ299" s="39"/>
    </row>
    <row r="300">
      <c r="A300" s="54" t="s">
        <v>228</v>
      </c>
      <c r="B300" s="53">
        <f>(B280+B279+B277)/(B278+B280+B279+B277)</f>
        <v>0</v>
      </c>
      <c r="D300" s="39"/>
      <c r="E300" s="54" t="s">
        <v>228</v>
      </c>
      <c r="F300" s="53">
        <f>(F280+F279+F277)/(F278+F280+F279+F277)</f>
        <v>0</v>
      </c>
      <c r="H300" s="39"/>
      <c r="I300" s="54" t="s">
        <v>228</v>
      </c>
      <c r="J300" s="53">
        <f>(J280+J279+J277)/(J278+J280+J279+J277)</f>
        <v>0.1538461538</v>
      </c>
      <c r="L300" s="39"/>
      <c r="M300" s="54" t="s">
        <v>228</v>
      </c>
      <c r="N300" s="53">
        <f>(N280+N279+N277)/(N278+N280+N279+N277)</f>
        <v>0</v>
      </c>
      <c r="P300" s="39"/>
      <c r="Q300" s="54" t="s">
        <v>228</v>
      </c>
      <c r="R300" s="53">
        <f>(R280+R279+R277)/(R278+R280+R279+R277)</f>
        <v>0</v>
      </c>
      <c r="T300" s="39"/>
      <c r="U300" s="54" t="s">
        <v>228</v>
      </c>
      <c r="V300" s="53">
        <f>(V280+V279+V277)/(V278+V280+V279+V277)</f>
        <v>0</v>
      </c>
      <c r="X300" s="39"/>
      <c r="Y300" s="54" t="s">
        <v>228</v>
      </c>
      <c r="Z300" s="53">
        <f>(Z280+Z279+Z277)/(Z278+Z280+Z279+Z277)</f>
        <v>0</v>
      </c>
      <c r="AB300" s="39"/>
      <c r="AC300" s="54" t="s">
        <v>228</v>
      </c>
      <c r="AD300" s="53">
        <f>(AD280+AD279+AD277)/(AD278+AD280+AD279+AD277)</f>
        <v>0</v>
      </c>
      <c r="AF300" s="39"/>
      <c r="AG300" s="54" t="s">
        <v>228</v>
      </c>
      <c r="AH300" s="53">
        <f>(AH280+AH279+AH277)/(AH278+AH280+AH279+AH277)</f>
        <v>0.1428571429</v>
      </c>
      <c r="AJ300" s="39"/>
    </row>
    <row r="301">
      <c r="A301" s="54" t="s">
        <v>229</v>
      </c>
      <c r="B301" s="53">
        <f>(B279+B277)/B278</f>
        <v>0</v>
      </c>
      <c r="D301" s="39"/>
      <c r="E301" s="54" t="s">
        <v>229</v>
      </c>
      <c r="F301" s="53">
        <f>(F279+F277)/F278</f>
        <v>0</v>
      </c>
      <c r="H301" s="39"/>
      <c r="I301" s="54" t="s">
        <v>229</v>
      </c>
      <c r="J301" s="53">
        <f>(J279+J277)/J278</f>
        <v>0.1818181818</v>
      </c>
      <c r="L301" s="39"/>
      <c r="M301" s="54" t="s">
        <v>229</v>
      </c>
      <c r="N301" s="53">
        <f>(N279+N277)/N278</f>
        <v>0</v>
      </c>
      <c r="P301" s="39"/>
      <c r="Q301" s="54" t="s">
        <v>229</v>
      </c>
      <c r="R301" s="53">
        <f>(R279+R277)/R278</f>
        <v>0</v>
      </c>
      <c r="T301" s="39"/>
      <c r="U301" s="54" t="s">
        <v>229</v>
      </c>
      <c r="V301" s="53">
        <f>(V279+V277)/V278</f>
        <v>0</v>
      </c>
      <c r="X301" s="39"/>
      <c r="Y301" s="54" t="s">
        <v>229</v>
      </c>
      <c r="Z301" s="53">
        <f>(Z279+Z277)/Z278</f>
        <v>0</v>
      </c>
      <c r="AB301" s="39"/>
      <c r="AC301" s="54" t="s">
        <v>229</v>
      </c>
      <c r="AD301" s="53">
        <f>(AD279+AD277)/AD278</f>
        <v>0</v>
      </c>
      <c r="AF301" s="39"/>
      <c r="AG301" s="54" t="s">
        <v>229</v>
      </c>
      <c r="AH301" s="53">
        <f>(AH279+AH277)/AH278</f>
        <v>0.1666666667</v>
      </c>
      <c r="AJ301" s="39"/>
    </row>
    <row r="302">
      <c r="D302" s="39"/>
      <c r="H302" s="39"/>
      <c r="L302" s="39"/>
      <c r="P302" s="39"/>
      <c r="T302" s="39"/>
      <c r="X302" s="39"/>
      <c r="AB302" s="39"/>
      <c r="AF302" s="39"/>
      <c r="AJ302" s="39"/>
    </row>
    <row r="303">
      <c r="D303" s="39"/>
      <c r="H303" s="39"/>
      <c r="L303" s="39"/>
      <c r="P303" s="39"/>
      <c r="T303" s="39"/>
      <c r="X303" s="39"/>
      <c r="AB303" s="39"/>
      <c r="AF303" s="39"/>
      <c r="AJ303" s="39"/>
    </row>
    <row r="304">
      <c r="D304" s="39"/>
      <c r="H304" s="39"/>
      <c r="L304" s="39"/>
      <c r="P304" s="39"/>
      <c r="T304" s="39"/>
      <c r="X304" s="39"/>
      <c r="AB304" s="39"/>
      <c r="AF304" s="39"/>
      <c r="AJ304" s="39"/>
    </row>
    <row r="305">
      <c r="D305" s="39"/>
      <c r="H305" s="39"/>
      <c r="L305" s="39"/>
      <c r="P305" s="39"/>
      <c r="T305" s="39"/>
      <c r="X305" s="39"/>
      <c r="AB305" s="39"/>
      <c r="AF305" s="39"/>
      <c r="AJ305" s="39"/>
    </row>
    <row r="306">
      <c r="D306" s="39"/>
      <c r="H306" s="39"/>
      <c r="L306" s="39"/>
      <c r="P306" s="39"/>
      <c r="T306" s="39"/>
      <c r="X306" s="39"/>
      <c r="AB306" s="39"/>
      <c r="AF306" s="39"/>
      <c r="AJ306" s="39"/>
    </row>
    <row r="307">
      <c r="D307" s="39"/>
      <c r="H307" s="39"/>
      <c r="L307" s="39"/>
      <c r="P307" s="39"/>
      <c r="T307" s="39"/>
      <c r="X307" s="39"/>
      <c r="AB307" s="39"/>
      <c r="AF307" s="39"/>
      <c r="AJ307" s="39"/>
    </row>
    <row r="308">
      <c r="D308" s="39"/>
      <c r="H308" s="39"/>
      <c r="L308" s="39"/>
      <c r="P308" s="39"/>
      <c r="T308" s="39"/>
      <c r="X308" s="39"/>
      <c r="AB308" s="39"/>
      <c r="AF308" s="39"/>
      <c r="AJ308" s="39"/>
    </row>
    <row r="309">
      <c r="D309" s="39"/>
      <c r="H309" s="39"/>
      <c r="L309" s="39"/>
      <c r="P309" s="39"/>
      <c r="T309" s="39"/>
      <c r="X309" s="39"/>
      <c r="AB309" s="39"/>
      <c r="AF309" s="39"/>
      <c r="AJ309" s="39"/>
    </row>
    <row r="310">
      <c r="D310" s="39"/>
      <c r="H310" s="39"/>
      <c r="L310" s="39"/>
      <c r="P310" s="39"/>
      <c r="T310" s="39"/>
      <c r="X310" s="39"/>
      <c r="AB310" s="39"/>
      <c r="AF310" s="39"/>
      <c r="AJ310" s="39"/>
    </row>
    <row r="311">
      <c r="D311" s="39"/>
      <c r="H311" s="39"/>
      <c r="L311" s="39"/>
      <c r="P311" s="39"/>
      <c r="T311" s="39"/>
      <c r="X311" s="39"/>
      <c r="AB311" s="39"/>
      <c r="AF311" s="39"/>
      <c r="AJ311" s="39"/>
    </row>
    <row r="312">
      <c r="D312" s="39"/>
      <c r="H312" s="39"/>
      <c r="L312" s="39"/>
      <c r="P312" s="39"/>
      <c r="T312" s="39"/>
      <c r="X312" s="39"/>
      <c r="AB312" s="39"/>
      <c r="AF312" s="39"/>
      <c r="AJ312" s="39"/>
    </row>
    <row r="313">
      <c r="D313" s="39"/>
      <c r="H313" s="39"/>
      <c r="L313" s="39"/>
      <c r="P313" s="39"/>
      <c r="T313" s="39"/>
      <c r="X313" s="39"/>
      <c r="AB313" s="39"/>
      <c r="AF313" s="39"/>
      <c r="AJ313" s="39"/>
    </row>
    <row r="314">
      <c r="D314" s="39"/>
      <c r="H314" s="39"/>
      <c r="L314" s="39"/>
      <c r="P314" s="39"/>
      <c r="T314" s="39"/>
      <c r="X314" s="39"/>
      <c r="AB314" s="39"/>
      <c r="AF314" s="39"/>
      <c r="AJ314" s="39"/>
    </row>
    <row r="315">
      <c r="D315" s="39"/>
      <c r="H315" s="39"/>
      <c r="L315" s="39"/>
      <c r="P315" s="39"/>
      <c r="T315" s="39"/>
      <c r="X315" s="39"/>
      <c r="AB315" s="39"/>
      <c r="AF315" s="39"/>
      <c r="AJ315" s="39"/>
    </row>
    <row r="316">
      <c r="D316" s="39"/>
      <c r="H316" s="39"/>
      <c r="L316" s="39"/>
      <c r="P316" s="39"/>
      <c r="T316" s="39"/>
      <c r="X316" s="39"/>
      <c r="AB316" s="39"/>
      <c r="AF316" s="39"/>
      <c r="AJ316" s="39"/>
    </row>
    <row r="317">
      <c r="D317" s="39"/>
      <c r="H317" s="39"/>
      <c r="L317" s="39"/>
      <c r="P317" s="39"/>
      <c r="T317" s="39"/>
      <c r="X317" s="39"/>
      <c r="AB317" s="39"/>
      <c r="AF317" s="39"/>
      <c r="AJ317" s="39"/>
    </row>
    <row r="318">
      <c r="D318" s="39"/>
      <c r="H318" s="39"/>
      <c r="L318" s="39"/>
      <c r="P318" s="39"/>
      <c r="T318" s="39"/>
      <c r="X318" s="39"/>
      <c r="AB318" s="39"/>
      <c r="AF318" s="39"/>
      <c r="AJ318" s="39"/>
    </row>
    <row r="319">
      <c r="D319" s="39"/>
      <c r="H319" s="39"/>
      <c r="L319" s="39"/>
      <c r="P319" s="39"/>
      <c r="T319" s="39"/>
      <c r="X319" s="39"/>
      <c r="AB319" s="39"/>
      <c r="AF319" s="39"/>
      <c r="AJ319" s="39"/>
    </row>
    <row r="320">
      <c r="D320" s="39"/>
      <c r="H320" s="39"/>
      <c r="L320" s="39"/>
      <c r="P320" s="39"/>
      <c r="T320" s="39"/>
      <c r="X320" s="39"/>
      <c r="AB320" s="39"/>
      <c r="AF320" s="39"/>
      <c r="AJ320" s="39"/>
    </row>
    <row r="321">
      <c r="D321" s="39"/>
      <c r="H321" s="39"/>
      <c r="L321" s="39"/>
      <c r="P321" s="39"/>
      <c r="T321" s="39"/>
      <c r="X321" s="39"/>
      <c r="AB321" s="39"/>
      <c r="AF321" s="39"/>
      <c r="AJ321" s="39"/>
    </row>
    <row r="322">
      <c r="D322" s="39"/>
      <c r="H322" s="39"/>
      <c r="L322" s="39"/>
      <c r="P322" s="39"/>
      <c r="T322" s="39"/>
      <c r="X322" s="39"/>
      <c r="AB322" s="39"/>
      <c r="AF322" s="39"/>
      <c r="AJ322" s="39"/>
    </row>
    <row r="323">
      <c r="D323" s="39"/>
      <c r="H323" s="39"/>
      <c r="L323" s="39"/>
      <c r="P323" s="39"/>
      <c r="T323" s="39"/>
      <c r="X323" s="39"/>
      <c r="AB323" s="39"/>
      <c r="AF323" s="39"/>
      <c r="AJ323" s="39"/>
    </row>
    <row r="324">
      <c r="D324" s="39"/>
      <c r="H324" s="39"/>
      <c r="L324" s="39"/>
      <c r="P324" s="39"/>
      <c r="T324" s="39"/>
      <c r="X324" s="39"/>
      <c r="AB324" s="39"/>
      <c r="AF324" s="39"/>
      <c r="AJ324" s="39"/>
    </row>
    <row r="325">
      <c r="D325" s="39"/>
      <c r="H325" s="39"/>
      <c r="L325" s="39"/>
      <c r="P325" s="39"/>
      <c r="T325" s="39"/>
      <c r="X325" s="39"/>
      <c r="AB325" s="39"/>
      <c r="AF325" s="39"/>
      <c r="AJ325" s="39"/>
    </row>
    <row r="326">
      <c r="D326" s="39"/>
      <c r="H326" s="39"/>
      <c r="L326" s="39"/>
      <c r="P326" s="39"/>
      <c r="T326" s="39"/>
      <c r="X326" s="39"/>
      <c r="AB326" s="39"/>
      <c r="AF326" s="39"/>
      <c r="AJ326" s="39"/>
    </row>
    <row r="327">
      <c r="D327" s="39"/>
      <c r="H327" s="39"/>
      <c r="L327" s="39"/>
      <c r="P327" s="39"/>
      <c r="T327" s="39"/>
      <c r="X327" s="39"/>
      <c r="AB327" s="39"/>
      <c r="AF327" s="39"/>
      <c r="AJ327" s="39"/>
    </row>
    <row r="328">
      <c r="D328" s="39"/>
      <c r="H328" s="39"/>
      <c r="L328" s="39"/>
      <c r="P328" s="39"/>
      <c r="T328" s="39"/>
      <c r="X328" s="39"/>
      <c r="AB328" s="39"/>
      <c r="AF328" s="39"/>
      <c r="AJ328" s="39"/>
    </row>
    <row r="329">
      <c r="D329" s="39"/>
      <c r="H329" s="39"/>
      <c r="L329" s="39"/>
      <c r="P329" s="39"/>
      <c r="T329" s="39"/>
      <c r="X329" s="39"/>
      <c r="AB329" s="39"/>
      <c r="AF329" s="39"/>
      <c r="AJ329" s="39"/>
    </row>
    <row r="330">
      <c r="D330" s="39"/>
      <c r="H330" s="39"/>
      <c r="L330" s="39"/>
      <c r="P330" s="39"/>
      <c r="T330" s="39"/>
      <c r="X330" s="39"/>
      <c r="AB330" s="39"/>
      <c r="AF330" s="39"/>
      <c r="AJ330" s="39"/>
    </row>
    <row r="331">
      <c r="D331" s="39"/>
      <c r="H331" s="39"/>
      <c r="L331" s="39"/>
      <c r="P331" s="39"/>
      <c r="T331" s="39"/>
      <c r="X331" s="39"/>
      <c r="AB331" s="39"/>
      <c r="AF331" s="39"/>
      <c r="AJ331" s="39"/>
    </row>
    <row r="332">
      <c r="D332" s="39"/>
      <c r="H332" s="39"/>
      <c r="L332" s="39"/>
      <c r="P332" s="39"/>
      <c r="T332" s="39"/>
      <c r="X332" s="39"/>
      <c r="AB332" s="39"/>
      <c r="AF332" s="39"/>
      <c r="AJ332" s="39"/>
    </row>
    <row r="333">
      <c r="D333" s="39"/>
      <c r="H333" s="39"/>
      <c r="L333" s="39"/>
      <c r="P333" s="39"/>
      <c r="T333" s="39"/>
      <c r="X333" s="39"/>
      <c r="AB333" s="39"/>
      <c r="AF333" s="39"/>
      <c r="AJ333" s="39"/>
    </row>
    <row r="334">
      <c r="D334" s="39"/>
      <c r="H334" s="39"/>
      <c r="L334" s="39"/>
      <c r="P334" s="39"/>
      <c r="T334" s="39"/>
      <c r="X334" s="39"/>
      <c r="AB334" s="39"/>
      <c r="AF334" s="39"/>
      <c r="AJ334" s="39"/>
    </row>
    <row r="335">
      <c r="D335" s="39"/>
      <c r="H335" s="39"/>
      <c r="L335" s="39"/>
      <c r="P335" s="39"/>
      <c r="T335" s="39"/>
      <c r="X335" s="39"/>
      <c r="AB335" s="39"/>
      <c r="AF335" s="39"/>
      <c r="AJ335" s="39"/>
    </row>
    <row r="336">
      <c r="D336" s="39"/>
      <c r="H336" s="39"/>
      <c r="L336" s="39"/>
      <c r="P336" s="39"/>
      <c r="T336" s="39"/>
      <c r="X336" s="39"/>
      <c r="AB336" s="39"/>
      <c r="AF336" s="39"/>
      <c r="AJ336" s="39"/>
    </row>
    <row r="337">
      <c r="D337" s="39"/>
      <c r="H337" s="39"/>
      <c r="L337" s="39"/>
      <c r="P337" s="39"/>
      <c r="T337" s="39"/>
      <c r="X337" s="39"/>
      <c r="AB337" s="39"/>
      <c r="AF337" s="39"/>
      <c r="AJ337" s="39"/>
    </row>
    <row r="338">
      <c r="D338" s="39"/>
      <c r="H338" s="39"/>
      <c r="L338" s="39"/>
      <c r="P338" s="39"/>
      <c r="T338" s="39"/>
      <c r="X338" s="39"/>
      <c r="AB338" s="39"/>
      <c r="AF338" s="39"/>
      <c r="AJ338" s="39"/>
    </row>
    <row r="339">
      <c r="D339" s="39"/>
      <c r="H339" s="39"/>
      <c r="L339" s="39"/>
      <c r="P339" s="39"/>
      <c r="T339" s="39"/>
      <c r="X339" s="39"/>
      <c r="AB339" s="39"/>
      <c r="AF339" s="39"/>
      <c r="AJ339" s="39"/>
    </row>
    <row r="340">
      <c r="D340" s="39"/>
      <c r="H340" s="39"/>
      <c r="L340" s="39"/>
      <c r="P340" s="39"/>
      <c r="T340" s="39"/>
      <c r="X340" s="39"/>
      <c r="AB340" s="39"/>
      <c r="AF340" s="39"/>
      <c r="AJ340" s="39"/>
    </row>
    <row r="341">
      <c r="D341" s="39"/>
      <c r="H341" s="39"/>
      <c r="L341" s="39"/>
      <c r="P341" s="39"/>
      <c r="T341" s="39"/>
      <c r="X341" s="39"/>
      <c r="AB341" s="39"/>
      <c r="AF341" s="39"/>
      <c r="AJ341" s="39"/>
    </row>
    <row r="342">
      <c r="D342" s="39"/>
      <c r="H342" s="39"/>
      <c r="L342" s="39"/>
      <c r="P342" s="39"/>
      <c r="T342" s="39"/>
      <c r="X342" s="39"/>
      <c r="AB342" s="39"/>
      <c r="AF342" s="39"/>
      <c r="AJ342" s="39"/>
    </row>
    <row r="343">
      <c r="D343" s="39"/>
      <c r="H343" s="39"/>
      <c r="L343" s="39"/>
      <c r="P343" s="39"/>
      <c r="T343" s="39"/>
      <c r="X343" s="39"/>
      <c r="AB343" s="39"/>
      <c r="AF343" s="39"/>
      <c r="AJ343" s="39"/>
    </row>
    <row r="344">
      <c r="D344" s="39"/>
      <c r="H344" s="39"/>
      <c r="L344" s="39"/>
      <c r="P344" s="39"/>
      <c r="T344" s="39"/>
      <c r="X344" s="39"/>
      <c r="AB344" s="39"/>
      <c r="AF344" s="39"/>
      <c r="AJ344" s="39"/>
    </row>
    <row r="345">
      <c r="D345" s="39"/>
      <c r="H345" s="39"/>
      <c r="L345" s="39"/>
      <c r="P345" s="39"/>
      <c r="T345" s="39"/>
      <c r="X345" s="39"/>
      <c r="AB345" s="39"/>
      <c r="AF345" s="39"/>
      <c r="AJ345" s="39"/>
    </row>
    <row r="346">
      <c r="D346" s="39"/>
      <c r="H346" s="39"/>
      <c r="L346" s="39"/>
      <c r="P346" s="39"/>
      <c r="T346" s="39"/>
      <c r="X346" s="39"/>
      <c r="AB346" s="39"/>
      <c r="AF346" s="39"/>
      <c r="AJ346" s="39"/>
    </row>
    <row r="347">
      <c r="D347" s="39"/>
      <c r="H347" s="39"/>
      <c r="L347" s="39"/>
      <c r="P347" s="39"/>
      <c r="T347" s="39"/>
      <c r="X347" s="39"/>
      <c r="AB347" s="39"/>
      <c r="AF347" s="39"/>
      <c r="AJ347" s="39"/>
    </row>
    <row r="348">
      <c r="D348" s="39"/>
      <c r="H348" s="39"/>
      <c r="L348" s="39"/>
      <c r="P348" s="39"/>
      <c r="T348" s="39"/>
      <c r="X348" s="39"/>
      <c r="AB348" s="39"/>
      <c r="AF348" s="39"/>
      <c r="AJ348" s="39"/>
    </row>
    <row r="349">
      <c r="D349" s="39"/>
      <c r="H349" s="39"/>
      <c r="L349" s="39"/>
      <c r="P349" s="39"/>
      <c r="T349" s="39"/>
      <c r="X349" s="39"/>
      <c r="AB349" s="39"/>
      <c r="AF349" s="39"/>
      <c r="AJ349" s="39"/>
    </row>
    <row r="350">
      <c r="D350" s="39"/>
      <c r="H350" s="39"/>
      <c r="L350" s="39"/>
      <c r="P350" s="39"/>
      <c r="T350" s="39"/>
      <c r="X350" s="39"/>
      <c r="AB350" s="39"/>
      <c r="AF350" s="39"/>
      <c r="AJ350" s="39"/>
    </row>
    <row r="351">
      <c r="D351" s="39"/>
      <c r="H351" s="39"/>
      <c r="L351" s="39"/>
      <c r="P351" s="39"/>
      <c r="T351" s="39"/>
      <c r="X351" s="39"/>
      <c r="AB351" s="39"/>
      <c r="AF351" s="39"/>
      <c r="AJ351" s="39"/>
    </row>
    <row r="352">
      <c r="D352" s="39"/>
      <c r="H352" s="39"/>
      <c r="L352" s="39"/>
      <c r="P352" s="39"/>
      <c r="T352" s="39"/>
      <c r="X352" s="39"/>
      <c r="AB352" s="39"/>
      <c r="AF352" s="39"/>
      <c r="AJ352" s="39"/>
    </row>
    <row r="353">
      <c r="D353" s="39"/>
      <c r="H353" s="39"/>
      <c r="L353" s="39"/>
      <c r="P353" s="39"/>
      <c r="T353" s="39"/>
      <c r="X353" s="39"/>
      <c r="AB353" s="39"/>
      <c r="AF353" s="39"/>
      <c r="AJ353" s="39"/>
    </row>
    <row r="354">
      <c r="D354" s="39"/>
      <c r="H354" s="39"/>
      <c r="L354" s="39"/>
      <c r="P354" s="39"/>
      <c r="T354" s="39"/>
      <c r="X354" s="39"/>
      <c r="AB354" s="39"/>
      <c r="AF354" s="39"/>
      <c r="AJ354" s="39"/>
    </row>
    <row r="355">
      <c r="D355" s="39"/>
      <c r="H355" s="39"/>
      <c r="L355" s="39"/>
      <c r="P355" s="39"/>
      <c r="T355" s="39"/>
      <c r="X355" s="39"/>
      <c r="AB355" s="39"/>
      <c r="AF355" s="39"/>
      <c r="AJ355" s="39"/>
    </row>
    <row r="356">
      <c r="D356" s="39"/>
      <c r="H356" s="39"/>
      <c r="L356" s="39"/>
      <c r="P356" s="39"/>
      <c r="T356" s="39"/>
      <c r="X356" s="39"/>
      <c r="AB356" s="39"/>
      <c r="AF356" s="39"/>
      <c r="AJ356" s="39"/>
    </row>
    <row r="357">
      <c r="D357" s="39"/>
      <c r="H357" s="39"/>
      <c r="L357" s="39"/>
      <c r="P357" s="39"/>
      <c r="T357" s="39"/>
      <c r="X357" s="39"/>
      <c r="AB357" s="39"/>
      <c r="AF357" s="39"/>
      <c r="AJ357" s="39"/>
    </row>
    <row r="358">
      <c r="D358" s="39"/>
      <c r="H358" s="39"/>
      <c r="L358" s="39"/>
      <c r="P358" s="39"/>
      <c r="T358" s="39"/>
      <c r="X358" s="39"/>
      <c r="AB358" s="39"/>
      <c r="AF358" s="39"/>
      <c r="AJ358" s="39"/>
    </row>
    <row r="359">
      <c r="D359" s="39"/>
      <c r="H359" s="39"/>
      <c r="L359" s="39"/>
      <c r="P359" s="39"/>
      <c r="T359" s="39"/>
      <c r="X359" s="39"/>
      <c r="AB359" s="39"/>
      <c r="AF359" s="39"/>
      <c r="AJ359" s="39"/>
    </row>
    <row r="360">
      <c r="D360" s="39"/>
      <c r="H360" s="39"/>
      <c r="L360" s="39"/>
      <c r="P360" s="39"/>
      <c r="T360" s="39"/>
      <c r="X360" s="39"/>
      <c r="AB360" s="39"/>
      <c r="AF360" s="39"/>
      <c r="AJ360" s="39"/>
    </row>
    <row r="361">
      <c r="D361" s="39"/>
      <c r="H361" s="39"/>
      <c r="L361" s="39"/>
      <c r="P361" s="39"/>
      <c r="T361" s="39"/>
      <c r="X361" s="39"/>
      <c r="AB361" s="39"/>
      <c r="AF361" s="39"/>
      <c r="AJ361" s="39"/>
    </row>
    <row r="362">
      <c r="D362" s="39"/>
      <c r="H362" s="39"/>
      <c r="L362" s="39"/>
      <c r="P362" s="39"/>
      <c r="T362" s="39"/>
      <c r="X362" s="39"/>
      <c r="AB362" s="39"/>
      <c r="AF362" s="39"/>
      <c r="AJ362" s="39"/>
    </row>
    <row r="363">
      <c r="D363" s="39"/>
      <c r="H363" s="39"/>
      <c r="L363" s="39"/>
      <c r="P363" s="39"/>
      <c r="T363" s="39"/>
      <c r="X363" s="39"/>
      <c r="AB363" s="39"/>
      <c r="AF363" s="39"/>
      <c r="AJ363" s="39"/>
    </row>
    <row r="364">
      <c r="D364" s="39"/>
      <c r="H364" s="39"/>
      <c r="L364" s="39"/>
      <c r="P364" s="39"/>
      <c r="T364" s="39"/>
      <c r="X364" s="39"/>
      <c r="AB364" s="39"/>
      <c r="AF364" s="39"/>
      <c r="AJ364" s="39"/>
    </row>
    <row r="365">
      <c r="D365" s="39"/>
      <c r="H365" s="39"/>
      <c r="L365" s="39"/>
      <c r="P365" s="39"/>
      <c r="T365" s="39"/>
      <c r="X365" s="39"/>
      <c r="AB365" s="39"/>
      <c r="AF365" s="39"/>
      <c r="AJ365" s="39"/>
    </row>
    <row r="366">
      <c r="D366" s="39"/>
      <c r="H366" s="39"/>
      <c r="L366" s="39"/>
      <c r="P366" s="39"/>
      <c r="T366" s="39"/>
      <c r="X366" s="39"/>
      <c r="AB366" s="39"/>
      <c r="AF366" s="39"/>
      <c r="AJ366" s="39"/>
    </row>
    <row r="367">
      <c r="D367" s="39"/>
      <c r="H367" s="39"/>
      <c r="L367" s="39"/>
      <c r="P367" s="39"/>
      <c r="T367" s="39"/>
      <c r="X367" s="39"/>
      <c r="AB367" s="39"/>
      <c r="AF367" s="39"/>
      <c r="AJ367" s="39"/>
    </row>
    <row r="368">
      <c r="D368" s="39"/>
      <c r="H368" s="39"/>
      <c r="L368" s="39"/>
      <c r="P368" s="39"/>
      <c r="T368" s="39"/>
      <c r="X368" s="39"/>
      <c r="AB368" s="39"/>
      <c r="AF368" s="39"/>
      <c r="AJ368" s="39"/>
    </row>
    <row r="369">
      <c r="D369" s="39"/>
      <c r="H369" s="39"/>
      <c r="L369" s="39"/>
      <c r="P369" s="39"/>
      <c r="T369" s="39"/>
      <c r="X369" s="39"/>
      <c r="AB369" s="39"/>
      <c r="AF369" s="39"/>
      <c r="AJ369" s="39"/>
    </row>
    <row r="370">
      <c r="D370" s="39"/>
      <c r="H370" s="39"/>
      <c r="L370" s="39"/>
      <c r="P370" s="39"/>
      <c r="T370" s="39"/>
      <c r="X370" s="39"/>
      <c r="AB370" s="39"/>
      <c r="AF370" s="39"/>
      <c r="AJ370" s="39"/>
    </row>
    <row r="371">
      <c r="D371" s="39"/>
      <c r="H371" s="39"/>
      <c r="L371" s="39"/>
      <c r="P371" s="39"/>
      <c r="T371" s="39"/>
      <c r="X371" s="39"/>
      <c r="AB371" s="39"/>
      <c r="AF371" s="39"/>
      <c r="AJ371" s="39"/>
    </row>
    <row r="372">
      <c r="D372" s="39"/>
      <c r="H372" s="39"/>
      <c r="L372" s="39"/>
      <c r="P372" s="39"/>
      <c r="T372" s="39"/>
      <c r="X372" s="39"/>
      <c r="AB372" s="39"/>
      <c r="AF372" s="39"/>
      <c r="AJ372" s="39"/>
    </row>
    <row r="373">
      <c r="D373" s="39"/>
      <c r="H373" s="39"/>
      <c r="L373" s="39"/>
      <c r="P373" s="39"/>
      <c r="T373" s="39"/>
      <c r="X373" s="39"/>
      <c r="AB373" s="39"/>
      <c r="AF373" s="39"/>
      <c r="AJ373" s="39"/>
    </row>
    <row r="374">
      <c r="D374" s="39"/>
      <c r="H374" s="39"/>
      <c r="L374" s="39"/>
      <c r="P374" s="39"/>
      <c r="T374" s="39"/>
      <c r="X374" s="39"/>
      <c r="AB374" s="39"/>
      <c r="AF374" s="39"/>
      <c r="AJ374" s="39"/>
    </row>
    <row r="375">
      <c r="D375" s="39"/>
      <c r="H375" s="39"/>
      <c r="L375" s="39"/>
      <c r="P375" s="39"/>
      <c r="T375" s="39"/>
      <c r="X375" s="39"/>
      <c r="AB375" s="39"/>
      <c r="AF375" s="39"/>
      <c r="AJ375" s="39"/>
    </row>
    <row r="376">
      <c r="D376" s="39"/>
      <c r="H376" s="39"/>
      <c r="L376" s="39"/>
      <c r="P376" s="39"/>
      <c r="T376" s="39"/>
      <c r="X376" s="39"/>
      <c r="AB376" s="39"/>
      <c r="AF376" s="39"/>
      <c r="AJ376" s="39"/>
    </row>
    <row r="377">
      <c r="D377" s="39"/>
      <c r="H377" s="39"/>
      <c r="L377" s="39"/>
      <c r="P377" s="39"/>
      <c r="T377" s="39"/>
      <c r="X377" s="39"/>
      <c r="AB377" s="39"/>
      <c r="AF377" s="39"/>
      <c r="AJ377" s="39"/>
    </row>
    <row r="378">
      <c r="D378" s="39"/>
      <c r="H378" s="39"/>
      <c r="L378" s="39"/>
      <c r="P378" s="39"/>
      <c r="T378" s="39"/>
      <c r="X378" s="39"/>
      <c r="AB378" s="39"/>
      <c r="AF378" s="39"/>
      <c r="AJ378" s="39"/>
    </row>
    <row r="379">
      <c r="D379" s="39"/>
      <c r="H379" s="39"/>
      <c r="L379" s="39"/>
      <c r="P379" s="39"/>
      <c r="T379" s="39"/>
      <c r="X379" s="39"/>
      <c r="AB379" s="39"/>
      <c r="AF379" s="39"/>
      <c r="AJ379" s="39"/>
    </row>
    <row r="380">
      <c r="D380" s="39"/>
      <c r="H380" s="39"/>
      <c r="L380" s="39"/>
      <c r="P380" s="39"/>
      <c r="T380" s="39"/>
      <c r="X380" s="39"/>
      <c r="AB380" s="39"/>
      <c r="AF380" s="39"/>
      <c r="AJ380" s="39"/>
    </row>
    <row r="381">
      <c r="D381" s="39"/>
      <c r="H381" s="39"/>
      <c r="L381" s="39"/>
      <c r="P381" s="39"/>
      <c r="T381" s="39"/>
      <c r="X381" s="39"/>
      <c r="AB381" s="39"/>
      <c r="AF381" s="39"/>
      <c r="AJ381" s="39"/>
    </row>
    <row r="382">
      <c r="D382" s="39"/>
      <c r="H382" s="39"/>
      <c r="L382" s="39"/>
      <c r="P382" s="39"/>
      <c r="T382" s="39"/>
      <c r="X382" s="39"/>
      <c r="AB382" s="39"/>
      <c r="AF382" s="39"/>
      <c r="AJ382" s="39"/>
    </row>
    <row r="383">
      <c r="D383" s="39"/>
      <c r="H383" s="39"/>
      <c r="L383" s="39"/>
      <c r="P383" s="39"/>
      <c r="T383" s="39"/>
      <c r="X383" s="39"/>
      <c r="AB383" s="39"/>
      <c r="AF383" s="39"/>
      <c r="AJ383" s="39"/>
    </row>
    <row r="384">
      <c r="D384" s="39"/>
      <c r="H384" s="39"/>
      <c r="L384" s="39"/>
      <c r="P384" s="39"/>
      <c r="T384" s="39"/>
      <c r="X384" s="39"/>
      <c r="AB384" s="39"/>
      <c r="AF384" s="39"/>
      <c r="AJ384" s="39"/>
    </row>
    <row r="385">
      <c r="D385" s="39"/>
      <c r="H385" s="39"/>
      <c r="L385" s="39"/>
      <c r="P385" s="39"/>
      <c r="T385" s="39"/>
      <c r="X385" s="39"/>
      <c r="AB385" s="39"/>
      <c r="AF385" s="39"/>
      <c r="AJ385" s="39"/>
    </row>
    <row r="386">
      <c r="D386" s="39"/>
      <c r="H386" s="39"/>
      <c r="L386" s="39"/>
      <c r="P386" s="39"/>
      <c r="T386" s="39"/>
      <c r="X386" s="39"/>
      <c r="AB386" s="39"/>
      <c r="AF386" s="39"/>
      <c r="AJ386" s="39"/>
    </row>
    <row r="387">
      <c r="D387" s="39"/>
      <c r="H387" s="39"/>
      <c r="L387" s="39"/>
      <c r="P387" s="39"/>
      <c r="T387" s="39"/>
      <c r="X387" s="39"/>
      <c r="AB387" s="39"/>
      <c r="AF387" s="39"/>
      <c r="AJ387" s="39"/>
    </row>
    <row r="388">
      <c r="D388" s="39"/>
      <c r="H388" s="39"/>
      <c r="L388" s="39"/>
      <c r="P388" s="39"/>
      <c r="T388" s="39"/>
      <c r="X388" s="39"/>
      <c r="AB388" s="39"/>
      <c r="AF388" s="39"/>
      <c r="AJ388" s="39"/>
    </row>
    <row r="389">
      <c r="D389" s="39"/>
      <c r="H389" s="39"/>
      <c r="L389" s="39"/>
      <c r="P389" s="39"/>
      <c r="T389" s="39"/>
      <c r="X389" s="39"/>
      <c r="AB389" s="39"/>
      <c r="AF389" s="39"/>
      <c r="AJ389" s="39"/>
    </row>
    <row r="390">
      <c r="D390" s="39"/>
      <c r="H390" s="39"/>
      <c r="L390" s="39"/>
      <c r="P390" s="39"/>
      <c r="T390" s="39"/>
      <c r="X390" s="39"/>
      <c r="AB390" s="39"/>
      <c r="AF390" s="39"/>
      <c r="AJ390" s="39"/>
    </row>
    <row r="391">
      <c r="D391" s="39"/>
      <c r="H391" s="39"/>
      <c r="L391" s="39"/>
      <c r="P391" s="39"/>
      <c r="T391" s="39"/>
      <c r="X391" s="39"/>
      <c r="AB391" s="39"/>
      <c r="AF391" s="39"/>
      <c r="AJ391" s="39"/>
    </row>
    <row r="392">
      <c r="D392" s="39"/>
      <c r="H392" s="39"/>
      <c r="L392" s="39"/>
      <c r="P392" s="39"/>
      <c r="T392" s="39"/>
      <c r="X392" s="39"/>
      <c r="AB392" s="39"/>
      <c r="AF392" s="39"/>
      <c r="AJ392" s="39"/>
    </row>
    <row r="393">
      <c r="D393" s="39"/>
      <c r="H393" s="39"/>
      <c r="L393" s="39"/>
      <c r="P393" s="39"/>
      <c r="T393" s="39"/>
      <c r="X393" s="39"/>
      <c r="AB393" s="39"/>
      <c r="AF393" s="39"/>
      <c r="AJ393" s="39"/>
    </row>
    <row r="394">
      <c r="D394" s="39"/>
      <c r="H394" s="39"/>
      <c r="L394" s="39"/>
      <c r="P394" s="39"/>
      <c r="T394" s="39"/>
      <c r="X394" s="39"/>
      <c r="AB394" s="39"/>
      <c r="AF394" s="39"/>
      <c r="AJ394" s="39"/>
    </row>
    <row r="395">
      <c r="D395" s="39"/>
      <c r="H395" s="39"/>
      <c r="L395" s="39"/>
      <c r="P395" s="39"/>
      <c r="T395" s="39"/>
      <c r="X395" s="39"/>
      <c r="AB395" s="39"/>
      <c r="AF395" s="39"/>
      <c r="AJ395" s="39"/>
    </row>
    <row r="396">
      <c r="D396" s="39"/>
      <c r="H396" s="39"/>
      <c r="L396" s="39"/>
      <c r="P396" s="39"/>
      <c r="T396" s="39"/>
      <c r="X396" s="39"/>
      <c r="AB396" s="39"/>
      <c r="AF396" s="39"/>
      <c r="AJ396" s="39"/>
    </row>
    <row r="397">
      <c r="D397" s="39"/>
      <c r="H397" s="39"/>
      <c r="L397" s="39"/>
      <c r="P397" s="39"/>
      <c r="T397" s="39"/>
      <c r="X397" s="39"/>
      <c r="AB397" s="39"/>
      <c r="AF397" s="39"/>
      <c r="AJ397" s="39"/>
    </row>
    <row r="398">
      <c r="D398" s="39"/>
      <c r="H398" s="39"/>
      <c r="L398" s="39"/>
      <c r="P398" s="39"/>
      <c r="T398" s="39"/>
      <c r="X398" s="39"/>
      <c r="AB398" s="39"/>
      <c r="AF398" s="39"/>
      <c r="AJ398" s="39"/>
    </row>
    <row r="399">
      <c r="D399" s="39"/>
      <c r="H399" s="39"/>
      <c r="L399" s="39"/>
      <c r="P399" s="39"/>
      <c r="T399" s="39"/>
      <c r="X399" s="39"/>
      <c r="AB399" s="39"/>
      <c r="AF399" s="39"/>
      <c r="AJ399" s="39"/>
    </row>
    <row r="400">
      <c r="D400" s="39"/>
      <c r="H400" s="39"/>
      <c r="L400" s="39"/>
      <c r="P400" s="39"/>
      <c r="T400" s="39"/>
      <c r="X400" s="39"/>
      <c r="AB400" s="39"/>
      <c r="AF400" s="39"/>
      <c r="AJ400" s="39"/>
    </row>
    <row r="401">
      <c r="D401" s="39"/>
      <c r="H401" s="39"/>
      <c r="L401" s="39"/>
      <c r="P401" s="39"/>
      <c r="T401" s="39"/>
      <c r="X401" s="39"/>
      <c r="AB401" s="39"/>
      <c r="AF401" s="39"/>
      <c r="AJ401" s="39"/>
    </row>
    <row r="402">
      <c r="D402" s="39"/>
      <c r="H402" s="39"/>
      <c r="L402" s="39"/>
      <c r="P402" s="39"/>
      <c r="T402" s="39"/>
      <c r="X402" s="39"/>
      <c r="AB402" s="39"/>
      <c r="AF402" s="39"/>
      <c r="AJ402" s="39"/>
    </row>
    <row r="403">
      <c r="D403" s="39"/>
      <c r="H403" s="39"/>
      <c r="L403" s="39"/>
      <c r="P403" s="39"/>
      <c r="T403" s="39"/>
      <c r="X403" s="39"/>
      <c r="AB403" s="39"/>
      <c r="AF403" s="39"/>
      <c r="AJ403" s="39"/>
    </row>
    <row r="404">
      <c r="D404" s="39"/>
      <c r="H404" s="39"/>
      <c r="L404" s="39"/>
      <c r="P404" s="39"/>
      <c r="T404" s="39"/>
      <c r="X404" s="39"/>
      <c r="AB404" s="39"/>
      <c r="AF404" s="39"/>
      <c r="AJ404" s="39"/>
    </row>
    <row r="405">
      <c r="D405" s="39"/>
      <c r="H405" s="39"/>
      <c r="L405" s="39"/>
      <c r="P405" s="39"/>
      <c r="T405" s="39"/>
      <c r="X405" s="39"/>
      <c r="AB405" s="39"/>
      <c r="AF405" s="39"/>
      <c r="AJ405" s="39"/>
    </row>
    <row r="406">
      <c r="D406" s="39"/>
      <c r="H406" s="39"/>
      <c r="L406" s="39"/>
      <c r="P406" s="39"/>
      <c r="T406" s="39"/>
      <c r="X406" s="39"/>
      <c r="AB406" s="39"/>
      <c r="AF406" s="39"/>
      <c r="AJ406" s="39"/>
    </row>
    <row r="407">
      <c r="D407" s="39"/>
      <c r="H407" s="39"/>
      <c r="L407" s="39"/>
      <c r="P407" s="39"/>
      <c r="T407" s="39"/>
      <c r="X407" s="39"/>
      <c r="AB407" s="39"/>
      <c r="AF407" s="39"/>
      <c r="AJ407" s="39"/>
    </row>
    <row r="408">
      <c r="D408" s="39"/>
      <c r="H408" s="39"/>
      <c r="L408" s="39"/>
      <c r="P408" s="39"/>
      <c r="T408" s="39"/>
      <c r="X408" s="39"/>
      <c r="AB408" s="39"/>
      <c r="AF408" s="39"/>
      <c r="AJ408" s="39"/>
    </row>
    <row r="409">
      <c r="D409" s="39"/>
      <c r="H409" s="39"/>
      <c r="L409" s="39"/>
      <c r="P409" s="39"/>
      <c r="T409" s="39"/>
      <c r="X409" s="39"/>
      <c r="AB409" s="39"/>
      <c r="AF409" s="39"/>
      <c r="AJ409" s="39"/>
    </row>
    <row r="410">
      <c r="D410" s="39"/>
      <c r="H410" s="39"/>
      <c r="L410" s="39"/>
      <c r="P410" s="39"/>
      <c r="T410" s="39"/>
      <c r="X410" s="39"/>
      <c r="AB410" s="39"/>
      <c r="AF410" s="39"/>
      <c r="AJ410" s="39"/>
    </row>
    <row r="411">
      <c r="D411" s="39"/>
      <c r="H411" s="39"/>
      <c r="L411" s="39"/>
      <c r="P411" s="39"/>
      <c r="T411" s="39"/>
      <c r="X411" s="39"/>
      <c r="AB411" s="39"/>
      <c r="AF411" s="39"/>
      <c r="AJ411" s="39"/>
    </row>
    <row r="412">
      <c r="D412" s="39"/>
      <c r="H412" s="39"/>
      <c r="L412" s="39"/>
      <c r="P412" s="39"/>
      <c r="T412" s="39"/>
      <c r="X412" s="39"/>
      <c r="AB412" s="39"/>
      <c r="AF412" s="39"/>
      <c r="AJ412" s="39"/>
    </row>
    <row r="413">
      <c r="D413" s="39"/>
      <c r="H413" s="39"/>
      <c r="L413" s="39"/>
      <c r="P413" s="39"/>
      <c r="T413" s="39"/>
      <c r="X413" s="39"/>
      <c r="AB413" s="39"/>
      <c r="AF413" s="39"/>
      <c r="AJ413" s="39"/>
    </row>
    <row r="414">
      <c r="D414" s="39"/>
      <c r="H414" s="39"/>
      <c r="L414" s="39"/>
      <c r="P414" s="39"/>
      <c r="T414" s="39"/>
      <c r="X414" s="39"/>
      <c r="AB414" s="39"/>
      <c r="AF414" s="39"/>
      <c r="AJ414" s="39"/>
    </row>
    <row r="415">
      <c r="D415" s="39"/>
      <c r="H415" s="39"/>
      <c r="L415" s="39"/>
      <c r="P415" s="39"/>
      <c r="T415" s="39"/>
      <c r="X415" s="39"/>
      <c r="AB415" s="39"/>
      <c r="AF415" s="39"/>
      <c r="AJ415" s="39"/>
    </row>
    <row r="416">
      <c r="D416" s="39"/>
      <c r="H416" s="39"/>
      <c r="L416" s="39"/>
      <c r="P416" s="39"/>
      <c r="T416" s="39"/>
      <c r="X416" s="39"/>
      <c r="AB416" s="39"/>
      <c r="AF416" s="39"/>
      <c r="AJ416" s="39"/>
    </row>
    <row r="417">
      <c r="D417" s="39"/>
      <c r="H417" s="39"/>
      <c r="L417" s="39"/>
      <c r="P417" s="39"/>
      <c r="T417" s="39"/>
      <c r="X417" s="39"/>
      <c r="AB417" s="39"/>
      <c r="AF417" s="39"/>
      <c r="AJ417" s="39"/>
    </row>
    <row r="418">
      <c r="D418" s="39"/>
      <c r="H418" s="39"/>
      <c r="L418" s="39"/>
      <c r="P418" s="39"/>
      <c r="T418" s="39"/>
      <c r="X418" s="39"/>
      <c r="AB418" s="39"/>
      <c r="AF418" s="39"/>
      <c r="AJ418" s="39"/>
    </row>
    <row r="419">
      <c r="D419" s="39"/>
      <c r="H419" s="39"/>
      <c r="L419" s="39"/>
      <c r="P419" s="39"/>
      <c r="T419" s="39"/>
      <c r="X419" s="39"/>
      <c r="AB419" s="39"/>
      <c r="AF419" s="39"/>
      <c r="AJ419" s="39"/>
    </row>
    <row r="420">
      <c r="D420" s="39"/>
      <c r="H420" s="39"/>
      <c r="L420" s="39"/>
      <c r="P420" s="39"/>
      <c r="T420" s="39"/>
      <c r="X420" s="39"/>
      <c r="AB420" s="39"/>
      <c r="AF420" s="39"/>
      <c r="AJ420" s="39"/>
    </row>
    <row r="421">
      <c r="D421" s="39"/>
      <c r="H421" s="39"/>
      <c r="L421" s="39"/>
      <c r="P421" s="39"/>
      <c r="T421" s="39"/>
      <c r="X421" s="39"/>
      <c r="AB421" s="39"/>
      <c r="AF421" s="39"/>
      <c r="AJ421" s="39"/>
    </row>
    <row r="422">
      <c r="D422" s="39"/>
      <c r="H422" s="39"/>
      <c r="L422" s="39"/>
      <c r="P422" s="39"/>
      <c r="T422" s="39"/>
      <c r="X422" s="39"/>
      <c r="AB422" s="39"/>
      <c r="AF422" s="39"/>
      <c r="AJ422" s="39"/>
    </row>
    <row r="423">
      <c r="D423" s="39"/>
      <c r="H423" s="39"/>
      <c r="L423" s="39"/>
      <c r="P423" s="39"/>
      <c r="T423" s="39"/>
      <c r="X423" s="39"/>
      <c r="AB423" s="39"/>
      <c r="AF423" s="39"/>
      <c r="AJ423" s="39"/>
    </row>
    <row r="424">
      <c r="D424" s="39"/>
      <c r="H424" s="39"/>
      <c r="L424" s="39"/>
      <c r="P424" s="39"/>
      <c r="T424" s="39"/>
      <c r="X424" s="39"/>
      <c r="AB424" s="39"/>
      <c r="AF424" s="39"/>
      <c r="AJ424" s="39"/>
    </row>
    <row r="425">
      <c r="D425" s="39"/>
      <c r="H425" s="39"/>
      <c r="L425" s="39"/>
      <c r="P425" s="39"/>
      <c r="T425" s="39"/>
      <c r="X425" s="39"/>
      <c r="AB425" s="39"/>
      <c r="AF425" s="39"/>
      <c r="AJ425" s="39"/>
    </row>
    <row r="426">
      <c r="D426" s="39"/>
      <c r="H426" s="39"/>
      <c r="L426" s="39"/>
      <c r="P426" s="39"/>
      <c r="T426" s="39"/>
      <c r="X426" s="39"/>
      <c r="AB426" s="39"/>
      <c r="AF426" s="39"/>
      <c r="AJ426" s="39"/>
    </row>
    <row r="427">
      <c r="D427" s="39"/>
      <c r="H427" s="39"/>
      <c r="L427" s="39"/>
      <c r="P427" s="39"/>
      <c r="T427" s="39"/>
      <c r="X427" s="39"/>
      <c r="AB427" s="39"/>
      <c r="AF427" s="39"/>
      <c r="AJ427" s="39"/>
    </row>
    <row r="428">
      <c r="D428" s="39"/>
      <c r="H428" s="39"/>
      <c r="L428" s="39"/>
      <c r="P428" s="39"/>
      <c r="T428" s="39"/>
      <c r="X428" s="39"/>
      <c r="AB428" s="39"/>
      <c r="AF428" s="39"/>
      <c r="AJ428" s="39"/>
    </row>
    <row r="429">
      <c r="D429" s="39"/>
      <c r="H429" s="39"/>
      <c r="L429" s="39"/>
      <c r="P429" s="39"/>
      <c r="T429" s="39"/>
      <c r="X429" s="39"/>
      <c r="AB429" s="39"/>
      <c r="AF429" s="39"/>
      <c r="AJ429" s="39"/>
    </row>
    <row r="430">
      <c r="D430" s="39"/>
      <c r="H430" s="39"/>
      <c r="L430" s="39"/>
      <c r="P430" s="39"/>
      <c r="T430" s="39"/>
      <c r="X430" s="39"/>
      <c r="AB430" s="39"/>
      <c r="AF430" s="39"/>
      <c r="AJ430" s="39"/>
    </row>
    <row r="431">
      <c r="D431" s="39"/>
      <c r="H431" s="39"/>
      <c r="L431" s="39"/>
      <c r="P431" s="39"/>
      <c r="T431" s="39"/>
      <c r="X431" s="39"/>
      <c r="AB431" s="39"/>
      <c r="AF431" s="39"/>
      <c r="AJ431" s="39"/>
    </row>
    <row r="432">
      <c r="D432" s="39"/>
      <c r="H432" s="39"/>
      <c r="L432" s="39"/>
      <c r="P432" s="39"/>
      <c r="T432" s="39"/>
      <c r="X432" s="39"/>
      <c r="AB432" s="39"/>
      <c r="AF432" s="39"/>
      <c r="AJ432" s="39"/>
    </row>
    <row r="433">
      <c r="D433" s="39"/>
      <c r="H433" s="39"/>
      <c r="L433" s="39"/>
      <c r="P433" s="39"/>
      <c r="T433" s="39"/>
      <c r="X433" s="39"/>
      <c r="AB433" s="39"/>
      <c r="AF433" s="39"/>
      <c r="AJ433" s="39"/>
    </row>
    <row r="434">
      <c r="D434" s="39"/>
      <c r="H434" s="39"/>
      <c r="L434" s="39"/>
      <c r="P434" s="39"/>
      <c r="T434" s="39"/>
      <c r="X434" s="39"/>
      <c r="AB434" s="39"/>
      <c r="AF434" s="39"/>
      <c r="AJ434" s="39"/>
    </row>
    <row r="435">
      <c r="D435" s="39"/>
      <c r="H435" s="39"/>
      <c r="L435" s="39"/>
      <c r="P435" s="39"/>
      <c r="T435" s="39"/>
      <c r="X435" s="39"/>
      <c r="AB435" s="39"/>
      <c r="AF435" s="39"/>
      <c r="AJ435" s="39"/>
    </row>
    <row r="436">
      <c r="D436" s="39"/>
      <c r="H436" s="39"/>
      <c r="L436" s="39"/>
      <c r="P436" s="39"/>
      <c r="T436" s="39"/>
      <c r="X436" s="39"/>
      <c r="AB436" s="39"/>
      <c r="AF436" s="39"/>
      <c r="AJ436" s="39"/>
    </row>
    <row r="437">
      <c r="D437" s="39"/>
      <c r="H437" s="39"/>
      <c r="L437" s="39"/>
      <c r="P437" s="39"/>
      <c r="T437" s="39"/>
      <c r="X437" s="39"/>
      <c r="AB437" s="39"/>
      <c r="AF437" s="39"/>
      <c r="AJ437" s="39"/>
    </row>
    <row r="438">
      <c r="D438" s="39"/>
      <c r="H438" s="39"/>
      <c r="L438" s="39"/>
      <c r="P438" s="39"/>
      <c r="T438" s="39"/>
      <c r="X438" s="39"/>
      <c r="AB438" s="39"/>
      <c r="AF438" s="39"/>
      <c r="AJ438" s="39"/>
    </row>
    <row r="439">
      <c r="D439" s="39"/>
      <c r="H439" s="39"/>
      <c r="L439" s="39"/>
      <c r="P439" s="39"/>
      <c r="T439" s="39"/>
      <c r="X439" s="39"/>
      <c r="AB439" s="39"/>
      <c r="AF439" s="39"/>
      <c r="AJ439" s="39"/>
    </row>
    <row r="440">
      <c r="D440" s="39"/>
      <c r="H440" s="39"/>
      <c r="L440" s="39"/>
      <c r="P440" s="39"/>
      <c r="T440" s="39"/>
      <c r="X440" s="39"/>
      <c r="AB440" s="39"/>
      <c r="AF440" s="39"/>
      <c r="AJ440" s="39"/>
    </row>
    <row r="441">
      <c r="D441" s="39"/>
      <c r="H441" s="39"/>
      <c r="L441" s="39"/>
      <c r="P441" s="39"/>
      <c r="T441" s="39"/>
      <c r="X441" s="39"/>
      <c r="AB441" s="39"/>
      <c r="AF441" s="39"/>
      <c r="AJ441" s="39"/>
    </row>
    <row r="442">
      <c r="D442" s="39"/>
      <c r="H442" s="39"/>
      <c r="L442" s="39"/>
      <c r="P442" s="39"/>
      <c r="T442" s="39"/>
      <c r="X442" s="39"/>
      <c r="AB442" s="39"/>
      <c r="AF442" s="39"/>
      <c r="AJ442" s="39"/>
    </row>
    <row r="443">
      <c r="D443" s="39"/>
      <c r="H443" s="39"/>
      <c r="L443" s="39"/>
      <c r="P443" s="39"/>
      <c r="T443" s="39"/>
      <c r="X443" s="39"/>
      <c r="AB443" s="39"/>
      <c r="AF443" s="39"/>
      <c r="AJ443" s="39"/>
    </row>
    <row r="444">
      <c r="D444" s="39"/>
      <c r="H444" s="39"/>
      <c r="L444" s="39"/>
      <c r="P444" s="39"/>
      <c r="T444" s="39"/>
      <c r="X444" s="39"/>
      <c r="AB444" s="39"/>
      <c r="AF444" s="39"/>
      <c r="AJ444" s="39"/>
    </row>
    <row r="445">
      <c r="D445" s="39"/>
      <c r="H445" s="39"/>
      <c r="L445" s="39"/>
      <c r="P445" s="39"/>
      <c r="T445" s="39"/>
      <c r="X445" s="39"/>
      <c r="AB445" s="39"/>
      <c r="AF445" s="39"/>
      <c r="AJ445" s="39"/>
    </row>
    <row r="446">
      <c r="D446" s="39"/>
      <c r="H446" s="39"/>
      <c r="L446" s="39"/>
      <c r="P446" s="39"/>
      <c r="T446" s="39"/>
      <c r="X446" s="39"/>
      <c r="AB446" s="39"/>
      <c r="AF446" s="39"/>
      <c r="AJ446" s="39"/>
    </row>
    <row r="447">
      <c r="D447" s="39"/>
      <c r="H447" s="39"/>
      <c r="L447" s="39"/>
      <c r="P447" s="39"/>
      <c r="T447" s="39"/>
      <c r="X447" s="39"/>
      <c r="AB447" s="39"/>
      <c r="AF447" s="39"/>
      <c r="AJ447" s="39"/>
    </row>
    <row r="448">
      <c r="D448" s="39"/>
      <c r="H448" s="39"/>
      <c r="L448" s="39"/>
      <c r="P448" s="39"/>
      <c r="T448" s="39"/>
      <c r="X448" s="39"/>
      <c r="AB448" s="39"/>
      <c r="AF448" s="39"/>
      <c r="AJ448" s="39"/>
    </row>
    <row r="449">
      <c r="D449" s="39"/>
      <c r="H449" s="39"/>
      <c r="L449" s="39"/>
      <c r="P449" s="39"/>
      <c r="T449" s="39"/>
      <c r="X449" s="39"/>
      <c r="AB449" s="39"/>
      <c r="AF449" s="39"/>
      <c r="AJ449" s="39"/>
    </row>
    <row r="450">
      <c r="D450" s="39"/>
      <c r="H450" s="39"/>
      <c r="L450" s="39"/>
      <c r="P450" s="39"/>
      <c r="T450" s="39"/>
      <c r="X450" s="39"/>
      <c r="AB450" s="39"/>
      <c r="AF450" s="39"/>
      <c r="AJ450" s="39"/>
    </row>
    <row r="451">
      <c r="D451" s="39"/>
      <c r="H451" s="39"/>
      <c r="L451" s="39"/>
      <c r="P451" s="39"/>
      <c r="T451" s="39"/>
      <c r="X451" s="39"/>
      <c r="AB451" s="39"/>
      <c r="AF451" s="39"/>
      <c r="AJ451" s="39"/>
    </row>
    <row r="452">
      <c r="D452" s="39"/>
      <c r="H452" s="39"/>
      <c r="L452" s="39"/>
      <c r="P452" s="39"/>
      <c r="T452" s="39"/>
      <c r="X452" s="39"/>
      <c r="AB452" s="39"/>
      <c r="AF452" s="39"/>
      <c r="AJ452" s="39"/>
    </row>
    <row r="453">
      <c r="D453" s="39"/>
      <c r="H453" s="39"/>
      <c r="L453" s="39"/>
      <c r="P453" s="39"/>
      <c r="T453" s="39"/>
      <c r="X453" s="39"/>
      <c r="AB453" s="39"/>
      <c r="AF453" s="39"/>
      <c r="AJ453" s="39"/>
    </row>
    <row r="454">
      <c r="D454" s="39"/>
      <c r="H454" s="39"/>
      <c r="L454" s="39"/>
      <c r="P454" s="39"/>
      <c r="T454" s="39"/>
      <c r="X454" s="39"/>
      <c r="AB454" s="39"/>
      <c r="AF454" s="39"/>
      <c r="AJ454" s="39"/>
    </row>
    <row r="455">
      <c r="D455" s="39"/>
      <c r="H455" s="39"/>
      <c r="L455" s="39"/>
      <c r="P455" s="39"/>
      <c r="T455" s="39"/>
      <c r="X455" s="39"/>
      <c r="AB455" s="39"/>
      <c r="AF455" s="39"/>
      <c r="AJ455" s="39"/>
    </row>
    <row r="456">
      <c r="D456" s="39"/>
      <c r="H456" s="39"/>
      <c r="L456" s="39"/>
      <c r="P456" s="39"/>
      <c r="T456" s="39"/>
      <c r="X456" s="39"/>
      <c r="AB456" s="39"/>
      <c r="AF456" s="39"/>
      <c r="AJ456" s="39"/>
    </row>
    <row r="457">
      <c r="D457" s="39"/>
      <c r="H457" s="39"/>
      <c r="L457" s="39"/>
      <c r="P457" s="39"/>
      <c r="T457" s="39"/>
      <c r="X457" s="39"/>
      <c r="AB457" s="39"/>
      <c r="AF457" s="39"/>
      <c r="AJ457" s="39"/>
    </row>
    <row r="458">
      <c r="D458" s="39"/>
      <c r="H458" s="39"/>
      <c r="L458" s="39"/>
      <c r="P458" s="39"/>
      <c r="T458" s="39"/>
      <c r="X458" s="39"/>
      <c r="AB458" s="39"/>
      <c r="AF458" s="39"/>
      <c r="AJ458" s="39"/>
    </row>
    <row r="459">
      <c r="D459" s="39"/>
      <c r="H459" s="39"/>
      <c r="L459" s="39"/>
      <c r="P459" s="39"/>
      <c r="T459" s="39"/>
      <c r="X459" s="39"/>
      <c r="AB459" s="39"/>
      <c r="AF459" s="39"/>
      <c r="AJ459" s="39"/>
    </row>
    <row r="460">
      <c r="D460" s="39"/>
      <c r="H460" s="39"/>
      <c r="L460" s="39"/>
      <c r="P460" s="39"/>
      <c r="T460" s="39"/>
      <c r="X460" s="39"/>
      <c r="AB460" s="39"/>
      <c r="AF460" s="39"/>
      <c r="AJ460" s="39"/>
    </row>
    <row r="461">
      <c r="D461" s="39"/>
      <c r="H461" s="39"/>
      <c r="L461" s="39"/>
      <c r="P461" s="39"/>
      <c r="T461" s="39"/>
      <c r="X461" s="39"/>
      <c r="AB461" s="39"/>
      <c r="AF461" s="39"/>
      <c r="AJ461" s="39"/>
    </row>
    <row r="462">
      <c r="D462" s="39"/>
      <c r="H462" s="39"/>
      <c r="L462" s="39"/>
      <c r="P462" s="39"/>
      <c r="T462" s="39"/>
      <c r="X462" s="39"/>
      <c r="AB462" s="39"/>
      <c r="AF462" s="39"/>
      <c r="AJ462" s="39"/>
    </row>
    <row r="463">
      <c r="D463" s="39"/>
      <c r="H463" s="39"/>
      <c r="L463" s="39"/>
      <c r="P463" s="39"/>
      <c r="T463" s="39"/>
      <c r="X463" s="39"/>
      <c r="AB463" s="39"/>
      <c r="AF463" s="39"/>
      <c r="AJ463" s="39"/>
    </row>
    <row r="464">
      <c r="D464" s="39"/>
      <c r="H464" s="39"/>
      <c r="L464" s="39"/>
      <c r="P464" s="39"/>
      <c r="T464" s="39"/>
      <c r="X464" s="39"/>
      <c r="AB464" s="39"/>
      <c r="AF464" s="39"/>
      <c r="AJ464" s="39"/>
    </row>
    <row r="465">
      <c r="D465" s="39"/>
      <c r="H465" s="39"/>
      <c r="L465" s="39"/>
      <c r="P465" s="39"/>
      <c r="T465" s="39"/>
      <c r="X465" s="39"/>
      <c r="AB465" s="39"/>
      <c r="AF465" s="39"/>
      <c r="AJ465" s="39"/>
    </row>
    <row r="466">
      <c r="D466" s="39"/>
      <c r="H466" s="39"/>
      <c r="L466" s="39"/>
      <c r="P466" s="39"/>
      <c r="T466" s="39"/>
      <c r="X466" s="39"/>
      <c r="AB466" s="39"/>
      <c r="AF466" s="39"/>
      <c r="AJ466" s="39"/>
    </row>
    <row r="467">
      <c r="D467" s="39"/>
      <c r="H467" s="39"/>
      <c r="L467" s="39"/>
      <c r="P467" s="39"/>
      <c r="T467" s="39"/>
      <c r="X467" s="39"/>
      <c r="AB467" s="39"/>
      <c r="AF467" s="39"/>
      <c r="AJ467" s="39"/>
    </row>
    <row r="468">
      <c r="D468" s="39"/>
      <c r="H468" s="39"/>
      <c r="L468" s="39"/>
      <c r="P468" s="39"/>
      <c r="T468" s="39"/>
      <c r="X468" s="39"/>
      <c r="AB468" s="39"/>
      <c r="AF468" s="39"/>
      <c r="AJ468" s="39"/>
    </row>
    <row r="469">
      <c r="D469" s="39"/>
      <c r="H469" s="39"/>
      <c r="L469" s="39"/>
      <c r="P469" s="39"/>
      <c r="T469" s="39"/>
      <c r="X469" s="39"/>
      <c r="AB469" s="39"/>
      <c r="AF469" s="39"/>
      <c r="AJ469" s="39"/>
    </row>
    <row r="470">
      <c r="D470" s="39"/>
      <c r="H470" s="39"/>
      <c r="L470" s="39"/>
      <c r="P470" s="39"/>
      <c r="T470" s="39"/>
      <c r="X470" s="39"/>
      <c r="AB470" s="39"/>
      <c r="AF470" s="39"/>
      <c r="AJ470" s="39"/>
    </row>
    <row r="471">
      <c r="D471" s="39"/>
      <c r="H471" s="39"/>
      <c r="L471" s="39"/>
      <c r="P471" s="39"/>
      <c r="T471" s="39"/>
      <c r="X471" s="39"/>
      <c r="AB471" s="39"/>
      <c r="AF471" s="39"/>
      <c r="AJ471" s="39"/>
    </row>
    <row r="472">
      <c r="D472" s="39"/>
      <c r="H472" s="39"/>
      <c r="L472" s="39"/>
      <c r="P472" s="39"/>
      <c r="T472" s="39"/>
      <c r="X472" s="39"/>
      <c r="AB472" s="39"/>
      <c r="AF472" s="39"/>
      <c r="AJ472" s="39"/>
    </row>
    <row r="473">
      <c r="D473" s="39"/>
      <c r="H473" s="39"/>
      <c r="L473" s="39"/>
      <c r="P473" s="39"/>
      <c r="T473" s="39"/>
      <c r="X473" s="39"/>
      <c r="AB473" s="39"/>
      <c r="AF473" s="39"/>
      <c r="AJ473" s="39"/>
    </row>
    <row r="474">
      <c r="D474" s="39"/>
      <c r="H474" s="39"/>
      <c r="L474" s="39"/>
      <c r="P474" s="39"/>
      <c r="T474" s="39"/>
      <c r="X474" s="39"/>
      <c r="AB474" s="39"/>
      <c r="AF474" s="39"/>
      <c r="AJ474" s="39"/>
    </row>
    <row r="475">
      <c r="D475" s="39"/>
      <c r="H475" s="39"/>
      <c r="L475" s="39"/>
      <c r="P475" s="39"/>
      <c r="T475" s="39"/>
      <c r="X475" s="39"/>
      <c r="AB475" s="39"/>
      <c r="AF475" s="39"/>
      <c r="AJ475" s="39"/>
    </row>
    <row r="476">
      <c r="D476" s="39"/>
      <c r="H476" s="39"/>
      <c r="L476" s="39"/>
      <c r="P476" s="39"/>
      <c r="T476" s="39"/>
      <c r="X476" s="39"/>
      <c r="AB476" s="39"/>
      <c r="AF476" s="39"/>
      <c r="AJ476" s="39"/>
    </row>
    <row r="477">
      <c r="D477" s="39"/>
      <c r="H477" s="39"/>
      <c r="L477" s="39"/>
      <c r="P477" s="39"/>
      <c r="T477" s="39"/>
      <c r="X477" s="39"/>
      <c r="AB477" s="39"/>
      <c r="AF477" s="39"/>
      <c r="AJ477" s="39"/>
    </row>
    <row r="478">
      <c r="D478" s="39"/>
      <c r="H478" s="39"/>
      <c r="L478" s="39"/>
      <c r="P478" s="39"/>
      <c r="T478" s="39"/>
      <c r="X478" s="39"/>
      <c r="AB478" s="39"/>
      <c r="AF478" s="39"/>
      <c r="AJ478" s="39"/>
    </row>
    <row r="479">
      <c r="D479" s="39"/>
      <c r="H479" s="39"/>
      <c r="L479" s="39"/>
      <c r="P479" s="39"/>
      <c r="T479" s="39"/>
      <c r="X479" s="39"/>
      <c r="AB479" s="39"/>
      <c r="AF479" s="39"/>
      <c r="AJ479" s="39"/>
    </row>
    <row r="480">
      <c r="D480" s="39"/>
      <c r="H480" s="39"/>
      <c r="L480" s="39"/>
      <c r="P480" s="39"/>
      <c r="T480" s="39"/>
      <c r="X480" s="39"/>
      <c r="AB480" s="39"/>
      <c r="AF480" s="39"/>
      <c r="AJ480" s="39"/>
    </row>
    <row r="481">
      <c r="D481" s="39"/>
      <c r="H481" s="39"/>
      <c r="L481" s="39"/>
      <c r="P481" s="39"/>
      <c r="T481" s="39"/>
      <c r="X481" s="39"/>
      <c r="AB481" s="39"/>
      <c r="AF481" s="39"/>
      <c r="AJ481" s="39"/>
    </row>
    <row r="482">
      <c r="D482" s="39"/>
      <c r="H482" s="39"/>
      <c r="L482" s="39"/>
      <c r="P482" s="39"/>
      <c r="T482" s="39"/>
      <c r="X482" s="39"/>
      <c r="AB482" s="39"/>
      <c r="AF482" s="39"/>
      <c r="AJ482" s="39"/>
    </row>
    <row r="483">
      <c r="D483" s="39"/>
      <c r="H483" s="39"/>
      <c r="L483" s="39"/>
      <c r="P483" s="39"/>
      <c r="T483" s="39"/>
      <c r="X483" s="39"/>
      <c r="AB483" s="39"/>
      <c r="AF483" s="39"/>
      <c r="AJ483" s="39"/>
    </row>
    <row r="484">
      <c r="D484" s="39"/>
      <c r="H484" s="39"/>
      <c r="L484" s="39"/>
      <c r="P484" s="39"/>
      <c r="T484" s="39"/>
      <c r="X484" s="39"/>
      <c r="AB484" s="39"/>
      <c r="AF484" s="39"/>
      <c r="AJ484" s="39"/>
    </row>
    <row r="485">
      <c r="D485" s="39"/>
      <c r="H485" s="39"/>
      <c r="L485" s="39"/>
      <c r="P485" s="39"/>
      <c r="T485" s="39"/>
      <c r="X485" s="39"/>
      <c r="AB485" s="39"/>
      <c r="AF485" s="39"/>
      <c r="AJ485" s="39"/>
    </row>
    <row r="486">
      <c r="D486" s="39"/>
      <c r="H486" s="39"/>
      <c r="L486" s="39"/>
      <c r="P486" s="39"/>
      <c r="T486" s="39"/>
      <c r="X486" s="39"/>
      <c r="AB486" s="39"/>
      <c r="AF486" s="39"/>
      <c r="AJ486" s="39"/>
    </row>
    <row r="487">
      <c r="D487" s="39"/>
      <c r="H487" s="39"/>
      <c r="L487" s="39"/>
      <c r="P487" s="39"/>
      <c r="T487" s="39"/>
      <c r="X487" s="39"/>
      <c r="AB487" s="39"/>
      <c r="AF487" s="39"/>
      <c r="AJ487" s="39"/>
    </row>
    <row r="488">
      <c r="D488" s="39"/>
      <c r="H488" s="39"/>
      <c r="L488" s="39"/>
      <c r="P488" s="39"/>
      <c r="T488" s="39"/>
      <c r="X488" s="39"/>
      <c r="AB488" s="39"/>
      <c r="AF488" s="39"/>
      <c r="AJ488" s="39"/>
    </row>
    <row r="489">
      <c r="D489" s="39"/>
      <c r="H489" s="39"/>
      <c r="L489" s="39"/>
      <c r="P489" s="39"/>
      <c r="T489" s="39"/>
      <c r="X489" s="39"/>
      <c r="AB489" s="39"/>
      <c r="AF489" s="39"/>
      <c r="AJ489" s="39"/>
    </row>
    <row r="490">
      <c r="D490" s="39"/>
      <c r="H490" s="39"/>
      <c r="L490" s="39"/>
      <c r="P490" s="39"/>
      <c r="T490" s="39"/>
      <c r="X490" s="39"/>
      <c r="AB490" s="39"/>
      <c r="AF490" s="39"/>
      <c r="AJ490" s="39"/>
    </row>
    <row r="491">
      <c r="D491" s="39"/>
      <c r="H491" s="39"/>
      <c r="L491" s="39"/>
      <c r="P491" s="39"/>
      <c r="T491" s="39"/>
      <c r="X491" s="39"/>
      <c r="AB491" s="39"/>
      <c r="AF491" s="39"/>
      <c r="AJ491" s="39"/>
    </row>
    <row r="492">
      <c r="D492" s="39"/>
      <c r="H492" s="39"/>
      <c r="L492" s="39"/>
      <c r="P492" s="39"/>
      <c r="T492" s="39"/>
      <c r="X492" s="39"/>
      <c r="AB492" s="39"/>
      <c r="AF492" s="39"/>
      <c r="AJ492" s="39"/>
    </row>
    <row r="493">
      <c r="D493" s="39"/>
      <c r="H493" s="39"/>
      <c r="L493" s="39"/>
      <c r="P493" s="39"/>
      <c r="T493" s="39"/>
      <c r="X493" s="39"/>
      <c r="AB493" s="39"/>
      <c r="AF493" s="39"/>
      <c r="AJ493" s="39"/>
    </row>
    <row r="494">
      <c r="D494" s="39"/>
      <c r="H494" s="39"/>
      <c r="L494" s="39"/>
      <c r="P494" s="39"/>
      <c r="T494" s="39"/>
      <c r="X494" s="39"/>
      <c r="AB494" s="39"/>
      <c r="AF494" s="39"/>
      <c r="AJ494" s="39"/>
    </row>
    <row r="495">
      <c r="D495" s="39"/>
      <c r="H495" s="39"/>
      <c r="L495" s="39"/>
      <c r="P495" s="39"/>
      <c r="T495" s="39"/>
      <c r="X495" s="39"/>
      <c r="AB495" s="39"/>
      <c r="AF495" s="39"/>
      <c r="AJ495" s="39"/>
    </row>
    <row r="496">
      <c r="D496" s="39"/>
      <c r="H496" s="39"/>
      <c r="L496" s="39"/>
      <c r="P496" s="39"/>
      <c r="T496" s="39"/>
      <c r="X496" s="39"/>
      <c r="AB496" s="39"/>
      <c r="AF496" s="39"/>
      <c r="AJ496" s="39"/>
    </row>
    <row r="497">
      <c r="D497" s="39"/>
      <c r="H497" s="39"/>
      <c r="L497" s="39"/>
      <c r="P497" s="39"/>
      <c r="T497" s="39"/>
      <c r="X497" s="39"/>
      <c r="AB497" s="39"/>
      <c r="AF497" s="39"/>
      <c r="AJ497" s="39"/>
    </row>
    <row r="498">
      <c r="D498" s="39"/>
      <c r="H498" s="39"/>
      <c r="L498" s="39"/>
      <c r="P498" s="39"/>
      <c r="T498" s="39"/>
      <c r="X498" s="39"/>
      <c r="AB498" s="39"/>
      <c r="AF498" s="39"/>
      <c r="AJ498" s="39"/>
    </row>
    <row r="499">
      <c r="D499" s="39"/>
      <c r="H499" s="39"/>
      <c r="L499" s="39"/>
      <c r="P499" s="39"/>
      <c r="T499" s="39"/>
      <c r="X499" s="39"/>
      <c r="AB499" s="39"/>
      <c r="AF499" s="39"/>
      <c r="AJ499" s="39"/>
    </row>
    <row r="500">
      <c r="D500" s="39"/>
      <c r="H500" s="39"/>
      <c r="L500" s="39"/>
      <c r="P500" s="39"/>
      <c r="T500" s="39"/>
      <c r="X500" s="39"/>
      <c r="AB500" s="39"/>
      <c r="AF500" s="39"/>
      <c r="AJ500" s="39"/>
    </row>
    <row r="501">
      <c r="D501" s="39"/>
      <c r="H501" s="39"/>
      <c r="L501" s="39"/>
      <c r="P501" s="39"/>
      <c r="T501" s="39"/>
      <c r="X501" s="39"/>
      <c r="AB501" s="39"/>
      <c r="AF501" s="39"/>
      <c r="AJ501" s="39"/>
    </row>
    <row r="502">
      <c r="D502" s="39"/>
      <c r="H502" s="39"/>
      <c r="L502" s="39"/>
      <c r="P502" s="39"/>
      <c r="T502" s="39"/>
      <c r="X502" s="39"/>
      <c r="AB502" s="39"/>
      <c r="AF502" s="39"/>
      <c r="AJ502" s="39"/>
    </row>
    <row r="503">
      <c r="D503" s="39"/>
      <c r="H503" s="39"/>
      <c r="L503" s="39"/>
      <c r="P503" s="39"/>
      <c r="T503" s="39"/>
      <c r="X503" s="39"/>
      <c r="AB503" s="39"/>
      <c r="AF503" s="39"/>
      <c r="AJ503" s="39"/>
    </row>
    <row r="504">
      <c r="D504" s="39"/>
      <c r="H504" s="39"/>
      <c r="L504" s="39"/>
      <c r="P504" s="39"/>
      <c r="T504" s="39"/>
      <c r="X504" s="39"/>
      <c r="AB504" s="39"/>
      <c r="AF504" s="39"/>
      <c r="AJ504" s="39"/>
    </row>
    <row r="505">
      <c r="D505" s="39"/>
      <c r="H505" s="39"/>
      <c r="L505" s="39"/>
      <c r="P505" s="39"/>
      <c r="T505" s="39"/>
      <c r="X505" s="39"/>
      <c r="AB505" s="39"/>
      <c r="AF505" s="39"/>
      <c r="AJ505" s="39"/>
    </row>
    <row r="506">
      <c r="D506" s="39"/>
      <c r="H506" s="39"/>
      <c r="L506" s="39"/>
      <c r="P506" s="39"/>
      <c r="T506" s="39"/>
      <c r="X506" s="39"/>
      <c r="AB506" s="39"/>
      <c r="AF506" s="39"/>
      <c r="AJ506" s="39"/>
    </row>
    <row r="507">
      <c r="D507" s="39"/>
      <c r="H507" s="39"/>
      <c r="L507" s="39"/>
      <c r="P507" s="39"/>
      <c r="T507" s="39"/>
      <c r="X507" s="39"/>
      <c r="AB507" s="39"/>
      <c r="AF507" s="39"/>
      <c r="AJ507" s="39"/>
    </row>
    <row r="508">
      <c r="D508" s="39"/>
      <c r="H508" s="39"/>
      <c r="L508" s="39"/>
      <c r="P508" s="39"/>
      <c r="T508" s="39"/>
      <c r="X508" s="39"/>
      <c r="AB508" s="39"/>
      <c r="AF508" s="39"/>
      <c r="AJ508" s="39"/>
    </row>
    <row r="509">
      <c r="D509" s="39"/>
      <c r="H509" s="39"/>
      <c r="L509" s="39"/>
      <c r="P509" s="39"/>
      <c r="T509" s="39"/>
      <c r="X509" s="39"/>
      <c r="AB509" s="39"/>
      <c r="AF509" s="39"/>
      <c r="AJ509" s="39"/>
    </row>
    <row r="510">
      <c r="D510" s="39"/>
      <c r="H510" s="39"/>
      <c r="L510" s="39"/>
      <c r="P510" s="39"/>
      <c r="T510" s="39"/>
      <c r="X510" s="39"/>
      <c r="AB510" s="39"/>
      <c r="AF510" s="39"/>
      <c r="AJ510" s="39"/>
    </row>
    <row r="511">
      <c r="D511" s="39"/>
      <c r="H511" s="39"/>
      <c r="L511" s="39"/>
      <c r="P511" s="39"/>
      <c r="T511" s="39"/>
      <c r="X511" s="39"/>
      <c r="AB511" s="39"/>
      <c r="AF511" s="39"/>
      <c r="AJ511" s="39"/>
    </row>
    <row r="512">
      <c r="D512" s="39"/>
      <c r="H512" s="39"/>
      <c r="L512" s="39"/>
      <c r="P512" s="39"/>
      <c r="T512" s="39"/>
      <c r="X512" s="39"/>
      <c r="AB512" s="39"/>
      <c r="AF512" s="39"/>
      <c r="AJ512" s="39"/>
    </row>
    <row r="513">
      <c r="D513" s="39"/>
      <c r="H513" s="39"/>
      <c r="L513" s="39"/>
      <c r="P513" s="39"/>
      <c r="T513" s="39"/>
      <c r="X513" s="39"/>
      <c r="AB513" s="39"/>
      <c r="AF513" s="39"/>
      <c r="AJ513" s="39"/>
    </row>
    <row r="514">
      <c r="D514" s="39"/>
      <c r="H514" s="39"/>
      <c r="L514" s="39"/>
      <c r="P514" s="39"/>
      <c r="T514" s="39"/>
      <c r="X514" s="39"/>
      <c r="AB514" s="39"/>
      <c r="AF514" s="39"/>
      <c r="AJ514" s="39"/>
    </row>
    <row r="515">
      <c r="D515" s="39"/>
      <c r="H515" s="39"/>
      <c r="L515" s="39"/>
      <c r="P515" s="39"/>
      <c r="T515" s="39"/>
      <c r="X515" s="39"/>
      <c r="AB515" s="39"/>
      <c r="AF515" s="39"/>
      <c r="AJ515" s="39"/>
    </row>
    <row r="516">
      <c r="D516" s="39"/>
      <c r="H516" s="39"/>
      <c r="L516" s="39"/>
      <c r="P516" s="39"/>
      <c r="T516" s="39"/>
      <c r="X516" s="39"/>
      <c r="AB516" s="39"/>
      <c r="AF516" s="39"/>
      <c r="AJ516" s="39"/>
    </row>
    <row r="517">
      <c r="D517" s="39"/>
      <c r="H517" s="39"/>
      <c r="L517" s="39"/>
      <c r="P517" s="39"/>
      <c r="T517" s="39"/>
      <c r="X517" s="39"/>
      <c r="AB517" s="39"/>
      <c r="AF517" s="39"/>
      <c r="AJ517" s="39"/>
    </row>
    <row r="518">
      <c r="D518" s="39"/>
      <c r="H518" s="39"/>
      <c r="L518" s="39"/>
      <c r="P518" s="39"/>
      <c r="T518" s="39"/>
      <c r="X518" s="39"/>
      <c r="AB518" s="39"/>
      <c r="AF518" s="39"/>
      <c r="AJ518" s="39"/>
    </row>
    <row r="519">
      <c r="D519" s="39"/>
      <c r="H519" s="39"/>
      <c r="L519" s="39"/>
      <c r="P519" s="39"/>
      <c r="T519" s="39"/>
      <c r="X519" s="39"/>
      <c r="AB519" s="39"/>
      <c r="AF519" s="39"/>
      <c r="AJ519" s="39"/>
    </row>
    <row r="520">
      <c r="D520" s="39"/>
      <c r="H520" s="39"/>
      <c r="L520" s="39"/>
      <c r="P520" s="39"/>
      <c r="T520" s="39"/>
      <c r="X520" s="39"/>
      <c r="AB520" s="39"/>
      <c r="AF520" s="39"/>
      <c r="AJ520" s="39"/>
    </row>
    <row r="521">
      <c r="D521" s="39"/>
      <c r="H521" s="39"/>
      <c r="L521" s="39"/>
      <c r="P521" s="39"/>
      <c r="T521" s="39"/>
      <c r="X521" s="39"/>
      <c r="AB521" s="39"/>
      <c r="AF521" s="39"/>
      <c r="AJ521" s="39"/>
    </row>
    <row r="522">
      <c r="D522" s="39"/>
      <c r="H522" s="39"/>
      <c r="L522" s="39"/>
      <c r="P522" s="39"/>
      <c r="T522" s="39"/>
      <c r="X522" s="39"/>
      <c r="AB522" s="39"/>
      <c r="AF522" s="39"/>
      <c r="AJ522" s="39"/>
    </row>
    <row r="523">
      <c r="D523" s="39"/>
      <c r="H523" s="39"/>
      <c r="L523" s="39"/>
      <c r="P523" s="39"/>
      <c r="T523" s="39"/>
      <c r="X523" s="39"/>
      <c r="AB523" s="39"/>
      <c r="AF523" s="39"/>
      <c r="AJ523" s="39"/>
    </row>
    <row r="524">
      <c r="D524" s="39"/>
      <c r="H524" s="39"/>
      <c r="L524" s="39"/>
      <c r="P524" s="39"/>
      <c r="T524" s="39"/>
      <c r="X524" s="39"/>
      <c r="AB524" s="39"/>
      <c r="AF524" s="39"/>
      <c r="AJ524" s="39"/>
    </row>
    <row r="525">
      <c r="D525" s="39"/>
      <c r="H525" s="39"/>
      <c r="L525" s="39"/>
      <c r="P525" s="39"/>
      <c r="T525" s="39"/>
      <c r="X525" s="39"/>
      <c r="AB525" s="39"/>
      <c r="AF525" s="39"/>
      <c r="AJ525" s="39"/>
    </row>
    <row r="526">
      <c r="D526" s="39"/>
      <c r="H526" s="39"/>
      <c r="L526" s="39"/>
      <c r="P526" s="39"/>
      <c r="T526" s="39"/>
      <c r="X526" s="39"/>
      <c r="AB526" s="39"/>
      <c r="AF526" s="39"/>
      <c r="AJ526" s="39"/>
    </row>
    <row r="527">
      <c r="D527" s="39"/>
      <c r="H527" s="39"/>
      <c r="L527" s="39"/>
      <c r="P527" s="39"/>
      <c r="T527" s="39"/>
      <c r="X527" s="39"/>
      <c r="AB527" s="39"/>
      <c r="AF527" s="39"/>
      <c r="AJ527" s="39"/>
    </row>
    <row r="528">
      <c r="D528" s="39"/>
      <c r="H528" s="39"/>
      <c r="L528" s="39"/>
      <c r="P528" s="39"/>
      <c r="T528" s="39"/>
      <c r="X528" s="39"/>
      <c r="AB528" s="39"/>
      <c r="AF528" s="39"/>
      <c r="AJ528" s="39"/>
    </row>
    <row r="529">
      <c r="D529" s="39"/>
      <c r="H529" s="39"/>
      <c r="L529" s="39"/>
      <c r="P529" s="39"/>
      <c r="T529" s="39"/>
      <c r="X529" s="39"/>
      <c r="AB529" s="39"/>
      <c r="AF529" s="39"/>
      <c r="AJ529" s="39"/>
    </row>
    <row r="530">
      <c r="D530" s="39"/>
      <c r="H530" s="39"/>
      <c r="L530" s="39"/>
      <c r="P530" s="39"/>
      <c r="T530" s="39"/>
      <c r="X530" s="39"/>
      <c r="AB530" s="39"/>
      <c r="AF530" s="39"/>
      <c r="AJ530" s="39"/>
    </row>
    <row r="531">
      <c r="D531" s="39"/>
      <c r="H531" s="39"/>
      <c r="L531" s="39"/>
      <c r="P531" s="39"/>
      <c r="T531" s="39"/>
      <c r="X531" s="39"/>
      <c r="AB531" s="39"/>
      <c r="AF531" s="39"/>
      <c r="AJ531" s="39"/>
    </row>
    <row r="532">
      <c r="D532" s="39"/>
      <c r="H532" s="39"/>
      <c r="L532" s="39"/>
      <c r="P532" s="39"/>
      <c r="T532" s="39"/>
      <c r="X532" s="39"/>
      <c r="AB532" s="39"/>
      <c r="AF532" s="39"/>
      <c r="AJ532" s="39"/>
    </row>
    <row r="533">
      <c r="D533" s="39"/>
      <c r="H533" s="39"/>
      <c r="L533" s="39"/>
      <c r="P533" s="39"/>
      <c r="T533" s="39"/>
      <c r="X533" s="39"/>
      <c r="AB533" s="39"/>
      <c r="AF533" s="39"/>
      <c r="AJ533" s="39"/>
    </row>
    <row r="534">
      <c r="D534" s="39"/>
      <c r="H534" s="39"/>
      <c r="L534" s="39"/>
      <c r="P534" s="39"/>
      <c r="T534" s="39"/>
      <c r="X534" s="39"/>
      <c r="AB534" s="39"/>
      <c r="AF534" s="39"/>
      <c r="AJ534" s="39"/>
    </row>
    <row r="535">
      <c r="D535" s="39"/>
      <c r="H535" s="39"/>
      <c r="L535" s="39"/>
      <c r="P535" s="39"/>
      <c r="T535" s="39"/>
      <c r="X535" s="39"/>
      <c r="AB535" s="39"/>
      <c r="AF535" s="39"/>
      <c r="AJ535" s="39"/>
    </row>
    <row r="536">
      <c r="D536" s="39"/>
      <c r="H536" s="39"/>
      <c r="L536" s="39"/>
      <c r="P536" s="39"/>
      <c r="T536" s="39"/>
      <c r="X536" s="39"/>
      <c r="AB536" s="39"/>
      <c r="AF536" s="39"/>
      <c r="AJ536" s="39"/>
    </row>
    <row r="537">
      <c r="D537" s="39"/>
      <c r="H537" s="39"/>
      <c r="L537" s="39"/>
      <c r="P537" s="39"/>
      <c r="T537" s="39"/>
      <c r="X537" s="39"/>
      <c r="AB537" s="39"/>
      <c r="AF537" s="39"/>
      <c r="AJ537" s="39"/>
    </row>
    <row r="538">
      <c r="D538" s="39"/>
      <c r="H538" s="39"/>
      <c r="L538" s="39"/>
      <c r="P538" s="39"/>
      <c r="T538" s="39"/>
      <c r="X538" s="39"/>
      <c r="AB538" s="39"/>
      <c r="AF538" s="39"/>
      <c r="AJ538" s="39"/>
    </row>
    <row r="539">
      <c r="D539" s="39"/>
      <c r="H539" s="39"/>
      <c r="L539" s="39"/>
      <c r="P539" s="39"/>
      <c r="T539" s="39"/>
      <c r="X539" s="39"/>
      <c r="AB539" s="39"/>
      <c r="AF539" s="39"/>
      <c r="AJ539" s="39"/>
    </row>
    <row r="540">
      <c r="D540" s="39"/>
      <c r="H540" s="39"/>
      <c r="L540" s="39"/>
      <c r="P540" s="39"/>
      <c r="T540" s="39"/>
      <c r="X540" s="39"/>
      <c r="AB540" s="39"/>
      <c r="AF540" s="39"/>
      <c r="AJ540" s="39"/>
    </row>
    <row r="541">
      <c r="D541" s="39"/>
      <c r="H541" s="39"/>
      <c r="L541" s="39"/>
      <c r="P541" s="39"/>
      <c r="T541" s="39"/>
      <c r="X541" s="39"/>
      <c r="AB541" s="39"/>
      <c r="AF541" s="39"/>
      <c r="AJ541" s="39"/>
    </row>
    <row r="542">
      <c r="D542" s="39"/>
      <c r="H542" s="39"/>
      <c r="L542" s="39"/>
      <c r="P542" s="39"/>
      <c r="T542" s="39"/>
      <c r="X542" s="39"/>
      <c r="AB542" s="39"/>
      <c r="AF542" s="39"/>
      <c r="AJ542" s="39"/>
    </row>
    <row r="543">
      <c r="D543" s="39"/>
      <c r="H543" s="39"/>
      <c r="L543" s="39"/>
      <c r="P543" s="39"/>
      <c r="T543" s="39"/>
      <c r="X543" s="39"/>
      <c r="AB543" s="39"/>
      <c r="AF543" s="39"/>
      <c r="AJ543" s="39"/>
    </row>
    <row r="544">
      <c r="D544" s="39"/>
      <c r="H544" s="39"/>
      <c r="L544" s="39"/>
      <c r="P544" s="39"/>
      <c r="T544" s="39"/>
      <c r="X544" s="39"/>
      <c r="AB544" s="39"/>
      <c r="AF544" s="39"/>
      <c r="AJ544" s="39"/>
    </row>
    <row r="545">
      <c r="D545" s="39"/>
      <c r="H545" s="39"/>
      <c r="L545" s="39"/>
      <c r="P545" s="39"/>
      <c r="T545" s="39"/>
      <c r="X545" s="39"/>
      <c r="AB545" s="39"/>
      <c r="AF545" s="39"/>
      <c r="AJ545" s="39"/>
    </row>
    <row r="546">
      <c r="D546" s="39"/>
      <c r="H546" s="39"/>
      <c r="L546" s="39"/>
      <c r="P546" s="39"/>
      <c r="T546" s="39"/>
      <c r="X546" s="39"/>
      <c r="AB546" s="39"/>
      <c r="AF546" s="39"/>
      <c r="AJ546" s="39"/>
    </row>
    <row r="547">
      <c r="D547" s="39"/>
      <c r="H547" s="39"/>
      <c r="L547" s="39"/>
      <c r="P547" s="39"/>
      <c r="T547" s="39"/>
      <c r="X547" s="39"/>
      <c r="AB547" s="39"/>
      <c r="AF547" s="39"/>
      <c r="AJ547" s="39"/>
    </row>
    <row r="548">
      <c r="D548" s="39"/>
      <c r="H548" s="39"/>
      <c r="L548" s="39"/>
      <c r="P548" s="39"/>
      <c r="T548" s="39"/>
      <c r="X548" s="39"/>
      <c r="AB548" s="39"/>
      <c r="AF548" s="39"/>
      <c r="AJ548" s="39"/>
    </row>
    <row r="549">
      <c r="D549" s="39"/>
      <c r="H549" s="39"/>
      <c r="L549" s="39"/>
      <c r="P549" s="39"/>
      <c r="T549" s="39"/>
      <c r="X549" s="39"/>
      <c r="AB549" s="39"/>
      <c r="AF549" s="39"/>
      <c r="AJ549" s="39"/>
    </row>
    <row r="550">
      <c r="D550" s="39"/>
      <c r="H550" s="39"/>
      <c r="L550" s="39"/>
      <c r="P550" s="39"/>
      <c r="T550" s="39"/>
      <c r="X550" s="39"/>
      <c r="AB550" s="39"/>
      <c r="AF550" s="39"/>
      <c r="AJ550" s="39"/>
    </row>
    <row r="551">
      <c r="D551" s="39"/>
      <c r="H551" s="39"/>
      <c r="L551" s="39"/>
      <c r="P551" s="39"/>
      <c r="T551" s="39"/>
      <c r="X551" s="39"/>
      <c r="AB551" s="39"/>
      <c r="AF551" s="39"/>
      <c r="AJ551" s="39"/>
    </row>
    <row r="552">
      <c r="D552" s="39"/>
      <c r="H552" s="39"/>
      <c r="L552" s="39"/>
      <c r="P552" s="39"/>
      <c r="T552" s="39"/>
      <c r="X552" s="39"/>
      <c r="AB552" s="39"/>
      <c r="AF552" s="39"/>
      <c r="AJ552" s="39"/>
    </row>
    <row r="553">
      <c r="D553" s="39"/>
      <c r="H553" s="39"/>
      <c r="L553" s="39"/>
      <c r="P553" s="39"/>
      <c r="T553" s="39"/>
      <c r="X553" s="39"/>
      <c r="AB553" s="39"/>
      <c r="AF553" s="39"/>
      <c r="AJ553" s="39"/>
    </row>
    <row r="554">
      <c r="D554" s="39"/>
      <c r="H554" s="39"/>
      <c r="L554" s="39"/>
      <c r="P554" s="39"/>
      <c r="T554" s="39"/>
      <c r="X554" s="39"/>
      <c r="AB554" s="39"/>
      <c r="AF554" s="39"/>
      <c r="AJ554" s="39"/>
    </row>
    <row r="555">
      <c r="D555" s="39"/>
      <c r="H555" s="39"/>
      <c r="L555" s="39"/>
      <c r="P555" s="39"/>
      <c r="T555" s="39"/>
      <c r="X555" s="39"/>
      <c r="AB555" s="39"/>
      <c r="AF555" s="39"/>
      <c r="AJ555" s="39"/>
    </row>
    <row r="556">
      <c r="D556" s="39"/>
      <c r="H556" s="39"/>
      <c r="L556" s="39"/>
      <c r="P556" s="39"/>
      <c r="T556" s="39"/>
      <c r="X556" s="39"/>
      <c r="AB556" s="39"/>
      <c r="AF556" s="39"/>
      <c r="AJ556" s="39"/>
    </row>
    <row r="557">
      <c r="D557" s="39"/>
      <c r="H557" s="39"/>
      <c r="L557" s="39"/>
      <c r="P557" s="39"/>
      <c r="T557" s="39"/>
      <c r="X557" s="39"/>
      <c r="AB557" s="39"/>
      <c r="AF557" s="39"/>
      <c r="AJ557" s="39"/>
    </row>
    <row r="558">
      <c r="D558" s="39"/>
      <c r="H558" s="39"/>
      <c r="L558" s="39"/>
      <c r="P558" s="39"/>
      <c r="T558" s="39"/>
      <c r="X558" s="39"/>
      <c r="AB558" s="39"/>
      <c r="AF558" s="39"/>
      <c r="AJ558" s="39"/>
    </row>
    <row r="559">
      <c r="D559" s="39"/>
      <c r="H559" s="39"/>
      <c r="L559" s="39"/>
      <c r="P559" s="39"/>
      <c r="T559" s="39"/>
      <c r="X559" s="39"/>
      <c r="AB559" s="39"/>
      <c r="AF559" s="39"/>
      <c r="AJ559" s="39"/>
    </row>
    <row r="560">
      <c r="D560" s="39"/>
      <c r="H560" s="39"/>
      <c r="L560" s="39"/>
      <c r="P560" s="39"/>
      <c r="T560" s="39"/>
      <c r="X560" s="39"/>
      <c r="AB560" s="39"/>
      <c r="AF560" s="39"/>
      <c r="AJ560" s="39"/>
    </row>
    <row r="561">
      <c r="D561" s="39"/>
      <c r="H561" s="39"/>
      <c r="L561" s="39"/>
      <c r="P561" s="39"/>
      <c r="T561" s="39"/>
      <c r="X561" s="39"/>
      <c r="AB561" s="39"/>
      <c r="AF561" s="39"/>
      <c r="AJ561" s="39"/>
    </row>
    <row r="562">
      <c r="D562" s="39"/>
      <c r="H562" s="39"/>
      <c r="L562" s="39"/>
      <c r="P562" s="39"/>
      <c r="T562" s="39"/>
      <c r="X562" s="39"/>
      <c r="AB562" s="39"/>
      <c r="AF562" s="39"/>
      <c r="AJ562" s="39"/>
    </row>
    <row r="563">
      <c r="D563" s="39"/>
      <c r="H563" s="39"/>
      <c r="L563" s="39"/>
      <c r="P563" s="39"/>
      <c r="T563" s="39"/>
      <c r="X563" s="39"/>
      <c r="AB563" s="39"/>
      <c r="AF563" s="39"/>
      <c r="AJ563" s="39"/>
    </row>
    <row r="564">
      <c r="D564" s="39"/>
      <c r="H564" s="39"/>
      <c r="L564" s="39"/>
      <c r="P564" s="39"/>
      <c r="T564" s="39"/>
      <c r="X564" s="39"/>
      <c r="AB564" s="39"/>
      <c r="AF564" s="39"/>
      <c r="AJ564" s="39"/>
    </row>
    <row r="565">
      <c r="D565" s="39"/>
      <c r="H565" s="39"/>
      <c r="L565" s="39"/>
      <c r="P565" s="39"/>
      <c r="T565" s="39"/>
      <c r="X565" s="39"/>
      <c r="AB565" s="39"/>
      <c r="AF565" s="39"/>
      <c r="AJ565" s="39"/>
    </row>
    <row r="566">
      <c r="D566" s="39"/>
      <c r="H566" s="39"/>
      <c r="L566" s="39"/>
      <c r="P566" s="39"/>
      <c r="T566" s="39"/>
      <c r="X566" s="39"/>
      <c r="AB566" s="39"/>
      <c r="AF566" s="39"/>
      <c r="AJ566" s="39"/>
    </row>
    <row r="567">
      <c r="D567" s="39"/>
      <c r="H567" s="39"/>
      <c r="L567" s="39"/>
      <c r="P567" s="39"/>
      <c r="T567" s="39"/>
      <c r="X567" s="39"/>
      <c r="AB567" s="39"/>
      <c r="AF567" s="39"/>
      <c r="AJ567" s="39"/>
    </row>
    <row r="568">
      <c r="D568" s="39"/>
      <c r="H568" s="39"/>
      <c r="L568" s="39"/>
      <c r="P568" s="39"/>
      <c r="T568" s="39"/>
      <c r="X568" s="39"/>
      <c r="AB568" s="39"/>
      <c r="AF568" s="39"/>
      <c r="AJ568" s="39"/>
    </row>
    <row r="569">
      <c r="D569" s="39"/>
      <c r="H569" s="39"/>
      <c r="L569" s="39"/>
      <c r="P569" s="39"/>
      <c r="T569" s="39"/>
      <c r="X569" s="39"/>
      <c r="AB569" s="39"/>
      <c r="AF569" s="39"/>
      <c r="AJ569" s="39"/>
    </row>
    <row r="570">
      <c r="D570" s="39"/>
      <c r="H570" s="39"/>
      <c r="L570" s="39"/>
      <c r="P570" s="39"/>
      <c r="T570" s="39"/>
      <c r="X570" s="39"/>
      <c r="AB570" s="39"/>
      <c r="AF570" s="39"/>
      <c r="AJ570" s="39"/>
    </row>
    <row r="571">
      <c r="D571" s="39"/>
      <c r="H571" s="39"/>
      <c r="L571" s="39"/>
      <c r="P571" s="39"/>
      <c r="T571" s="39"/>
      <c r="X571" s="39"/>
      <c r="AB571" s="39"/>
      <c r="AF571" s="39"/>
      <c r="AJ571" s="39"/>
    </row>
    <row r="572">
      <c r="D572" s="39"/>
      <c r="H572" s="39"/>
      <c r="L572" s="39"/>
      <c r="P572" s="39"/>
      <c r="T572" s="39"/>
      <c r="X572" s="39"/>
      <c r="AB572" s="39"/>
      <c r="AF572" s="39"/>
      <c r="AJ572" s="39"/>
    </row>
    <row r="573">
      <c r="D573" s="39"/>
      <c r="H573" s="39"/>
      <c r="L573" s="39"/>
      <c r="P573" s="39"/>
      <c r="T573" s="39"/>
      <c r="X573" s="39"/>
      <c r="AB573" s="39"/>
      <c r="AF573" s="39"/>
      <c r="AJ573" s="39"/>
    </row>
    <row r="574">
      <c r="D574" s="39"/>
      <c r="H574" s="39"/>
      <c r="L574" s="39"/>
      <c r="P574" s="39"/>
      <c r="T574" s="39"/>
      <c r="X574" s="39"/>
      <c r="AB574" s="39"/>
      <c r="AF574" s="39"/>
      <c r="AJ574" s="39"/>
    </row>
    <row r="575">
      <c r="D575" s="39"/>
      <c r="H575" s="39"/>
      <c r="L575" s="39"/>
      <c r="P575" s="39"/>
      <c r="T575" s="39"/>
      <c r="X575" s="39"/>
      <c r="AB575" s="39"/>
      <c r="AF575" s="39"/>
      <c r="AJ575" s="39"/>
    </row>
    <row r="576">
      <c r="D576" s="39"/>
      <c r="H576" s="39"/>
      <c r="L576" s="39"/>
      <c r="P576" s="39"/>
      <c r="T576" s="39"/>
      <c r="X576" s="39"/>
      <c r="AB576" s="39"/>
      <c r="AF576" s="39"/>
      <c r="AJ576" s="39"/>
    </row>
    <row r="577">
      <c r="D577" s="39"/>
      <c r="H577" s="39"/>
      <c r="L577" s="39"/>
      <c r="P577" s="39"/>
      <c r="T577" s="39"/>
      <c r="X577" s="39"/>
      <c r="AB577" s="39"/>
      <c r="AF577" s="39"/>
      <c r="AJ577" s="39"/>
    </row>
    <row r="578">
      <c r="D578" s="39"/>
      <c r="H578" s="39"/>
      <c r="L578" s="39"/>
      <c r="P578" s="39"/>
      <c r="T578" s="39"/>
      <c r="X578" s="39"/>
      <c r="AB578" s="39"/>
      <c r="AF578" s="39"/>
      <c r="AJ578" s="39"/>
    </row>
    <row r="579">
      <c r="D579" s="39"/>
      <c r="H579" s="39"/>
      <c r="L579" s="39"/>
      <c r="P579" s="39"/>
      <c r="T579" s="39"/>
      <c r="X579" s="39"/>
      <c r="AB579" s="39"/>
      <c r="AF579" s="39"/>
      <c r="AJ579" s="39"/>
    </row>
    <row r="580">
      <c r="D580" s="39"/>
      <c r="H580" s="39"/>
      <c r="L580" s="39"/>
      <c r="P580" s="39"/>
      <c r="T580" s="39"/>
      <c r="X580" s="39"/>
      <c r="AB580" s="39"/>
      <c r="AF580" s="39"/>
      <c r="AJ580" s="39"/>
    </row>
    <row r="581">
      <c r="D581" s="39"/>
      <c r="H581" s="39"/>
      <c r="L581" s="39"/>
      <c r="P581" s="39"/>
      <c r="T581" s="39"/>
      <c r="X581" s="39"/>
      <c r="AB581" s="39"/>
      <c r="AF581" s="39"/>
      <c r="AJ581" s="39"/>
    </row>
    <row r="582">
      <c r="D582" s="39"/>
      <c r="H582" s="39"/>
      <c r="L582" s="39"/>
      <c r="P582" s="39"/>
      <c r="T582" s="39"/>
      <c r="X582" s="39"/>
      <c r="AB582" s="39"/>
      <c r="AF582" s="39"/>
      <c r="AJ582" s="39"/>
    </row>
    <row r="583">
      <c r="D583" s="39"/>
      <c r="H583" s="39"/>
      <c r="L583" s="39"/>
      <c r="P583" s="39"/>
      <c r="T583" s="39"/>
      <c r="X583" s="39"/>
      <c r="AB583" s="39"/>
      <c r="AF583" s="39"/>
      <c r="AJ583" s="39"/>
    </row>
    <row r="584">
      <c r="D584" s="39"/>
      <c r="H584" s="39"/>
      <c r="L584" s="39"/>
      <c r="P584" s="39"/>
      <c r="T584" s="39"/>
      <c r="X584" s="39"/>
      <c r="AB584" s="39"/>
      <c r="AF584" s="39"/>
      <c r="AJ584" s="39"/>
    </row>
    <row r="585">
      <c r="D585" s="39"/>
      <c r="H585" s="39"/>
      <c r="L585" s="39"/>
      <c r="P585" s="39"/>
      <c r="T585" s="39"/>
      <c r="X585" s="39"/>
      <c r="AB585" s="39"/>
      <c r="AF585" s="39"/>
      <c r="AJ585" s="39"/>
    </row>
    <row r="586">
      <c r="D586" s="39"/>
      <c r="H586" s="39"/>
      <c r="L586" s="39"/>
      <c r="P586" s="39"/>
      <c r="T586" s="39"/>
      <c r="X586" s="39"/>
      <c r="AB586" s="39"/>
      <c r="AF586" s="39"/>
      <c r="AJ586" s="39"/>
    </row>
    <row r="587">
      <c r="D587" s="39"/>
      <c r="H587" s="39"/>
      <c r="L587" s="39"/>
      <c r="P587" s="39"/>
      <c r="T587" s="39"/>
      <c r="X587" s="39"/>
      <c r="AB587" s="39"/>
      <c r="AF587" s="39"/>
      <c r="AJ587" s="39"/>
    </row>
    <row r="588">
      <c r="D588" s="39"/>
      <c r="H588" s="39"/>
      <c r="L588" s="39"/>
      <c r="P588" s="39"/>
      <c r="T588" s="39"/>
      <c r="X588" s="39"/>
      <c r="AB588" s="39"/>
      <c r="AF588" s="39"/>
      <c r="AJ588" s="39"/>
    </row>
    <row r="589">
      <c r="D589" s="39"/>
      <c r="H589" s="39"/>
      <c r="L589" s="39"/>
      <c r="P589" s="39"/>
      <c r="T589" s="39"/>
      <c r="X589" s="39"/>
      <c r="AB589" s="39"/>
      <c r="AF589" s="39"/>
      <c r="AJ589" s="39"/>
    </row>
    <row r="590">
      <c r="D590" s="39"/>
      <c r="H590" s="39"/>
      <c r="L590" s="39"/>
      <c r="P590" s="39"/>
      <c r="T590" s="39"/>
      <c r="X590" s="39"/>
      <c r="AB590" s="39"/>
      <c r="AF590" s="39"/>
      <c r="AJ590" s="39"/>
    </row>
    <row r="591">
      <c r="D591" s="39"/>
      <c r="H591" s="39"/>
      <c r="L591" s="39"/>
      <c r="P591" s="39"/>
      <c r="T591" s="39"/>
      <c r="X591" s="39"/>
      <c r="AB591" s="39"/>
      <c r="AF591" s="39"/>
      <c r="AJ591" s="39"/>
    </row>
    <row r="592">
      <c r="D592" s="39"/>
      <c r="H592" s="39"/>
      <c r="L592" s="39"/>
      <c r="P592" s="39"/>
      <c r="T592" s="39"/>
      <c r="X592" s="39"/>
      <c r="AB592" s="39"/>
      <c r="AF592" s="39"/>
      <c r="AJ592" s="39"/>
    </row>
    <row r="593">
      <c r="D593" s="39"/>
      <c r="H593" s="39"/>
      <c r="L593" s="39"/>
      <c r="P593" s="39"/>
      <c r="T593" s="39"/>
      <c r="X593" s="39"/>
      <c r="AB593" s="39"/>
      <c r="AF593" s="39"/>
      <c r="AJ593" s="39"/>
    </row>
    <row r="594">
      <c r="D594" s="39"/>
      <c r="H594" s="39"/>
      <c r="L594" s="39"/>
      <c r="P594" s="39"/>
      <c r="T594" s="39"/>
      <c r="X594" s="39"/>
      <c r="AB594" s="39"/>
      <c r="AF594" s="39"/>
      <c r="AJ594" s="39"/>
    </row>
    <row r="595">
      <c r="D595" s="39"/>
      <c r="H595" s="39"/>
      <c r="L595" s="39"/>
      <c r="P595" s="39"/>
      <c r="T595" s="39"/>
      <c r="X595" s="39"/>
      <c r="AB595" s="39"/>
      <c r="AF595" s="39"/>
      <c r="AJ595" s="39"/>
    </row>
    <row r="596">
      <c r="D596" s="39"/>
      <c r="H596" s="39"/>
      <c r="L596" s="39"/>
      <c r="P596" s="39"/>
      <c r="T596" s="39"/>
      <c r="X596" s="39"/>
      <c r="AB596" s="39"/>
      <c r="AF596" s="39"/>
      <c r="AJ596" s="39"/>
    </row>
    <row r="597">
      <c r="D597" s="39"/>
      <c r="H597" s="39"/>
      <c r="L597" s="39"/>
      <c r="P597" s="39"/>
      <c r="T597" s="39"/>
      <c r="X597" s="39"/>
      <c r="AB597" s="39"/>
      <c r="AF597" s="39"/>
      <c r="AJ597" s="39"/>
    </row>
    <row r="598">
      <c r="D598" s="39"/>
      <c r="H598" s="39"/>
      <c r="L598" s="39"/>
      <c r="P598" s="39"/>
      <c r="T598" s="39"/>
      <c r="X598" s="39"/>
      <c r="AB598" s="39"/>
      <c r="AF598" s="39"/>
      <c r="AJ598" s="39"/>
    </row>
    <row r="599">
      <c r="D599" s="39"/>
      <c r="H599" s="39"/>
      <c r="L599" s="39"/>
      <c r="P599" s="39"/>
      <c r="T599" s="39"/>
      <c r="X599" s="39"/>
      <c r="AB599" s="39"/>
      <c r="AF599" s="39"/>
      <c r="AJ599" s="39"/>
    </row>
    <row r="600">
      <c r="D600" s="39"/>
      <c r="H600" s="39"/>
      <c r="L600" s="39"/>
      <c r="P600" s="39"/>
      <c r="T600" s="39"/>
      <c r="X600" s="39"/>
      <c r="AB600" s="39"/>
      <c r="AF600" s="39"/>
      <c r="AJ600" s="39"/>
    </row>
    <row r="601">
      <c r="D601" s="39"/>
      <c r="H601" s="39"/>
      <c r="L601" s="39"/>
      <c r="P601" s="39"/>
      <c r="T601" s="39"/>
      <c r="X601" s="39"/>
      <c r="AB601" s="39"/>
      <c r="AF601" s="39"/>
      <c r="AJ601" s="39"/>
    </row>
    <row r="602">
      <c r="D602" s="39"/>
      <c r="H602" s="39"/>
      <c r="L602" s="39"/>
      <c r="P602" s="39"/>
      <c r="T602" s="39"/>
      <c r="X602" s="39"/>
      <c r="AB602" s="39"/>
      <c r="AF602" s="39"/>
      <c r="AJ602" s="39"/>
    </row>
    <row r="603">
      <c r="D603" s="39"/>
      <c r="H603" s="39"/>
      <c r="L603" s="39"/>
      <c r="P603" s="39"/>
      <c r="T603" s="39"/>
      <c r="X603" s="39"/>
      <c r="AB603" s="39"/>
      <c r="AF603" s="39"/>
      <c r="AJ603" s="39"/>
    </row>
    <row r="604">
      <c r="D604" s="39"/>
      <c r="H604" s="39"/>
      <c r="L604" s="39"/>
      <c r="P604" s="39"/>
      <c r="T604" s="39"/>
      <c r="X604" s="39"/>
      <c r="AB604" s="39"/>
      <c r="AF604" s="39"/>
      <c r="AJ604" s="39"/>
    </row>
    <row r="605">
      <c r="D605" s="39"/>
      <c r="H605" s="39"/>
      <c r="L605" s="39"/>
      <c r="P605" s="39"/>
      <c r="T605" s="39"/>
      <c r="X605" s="39"/>
      <c r="AB605" s="39"/>
      <c r="AF605" s="39"/>
      <c r="AJ605" s="39"/>
    </row>
    <row r="606">
      <c r="D606" s="39"/>
      <c r="H606" s="39"/>
      <c r="L606" s="39"/>
      <c r="P606" s="39"/>
      <c r="T606" s="39"/>
      <c r="X606" s="39"/>
      <c r="AB606" s="39"/>
      <c r="AF606" s="39"/>
      <c r="AJ606" s="39"/>
    </row>
    <row r="607">
      <c r="D607" s="39"/>
      <c r="H607" s="39"/>
      <c r="L607" s="39"/>
      <c r="P607" s="39"/>
      <c r="T607" s="39"/>
      <c r="X607" s="39"/>
      <c r="AB607" s="39"/>
      <c r="AF607" s="39"/>
      <c r="AJ607" s="39"/>
    </row>
    <row r="608">
      <c r="D608" s="39"/>
      <c r="H608" s="39"/>
      <c r="L608" s="39"/>
      <c r="P608" s="39"/>
      <c r="T608" s="39"/>
      <c r="X608" s="39"/>
      <c r="AB608" s="39"/>
      <c r="AF608" s="39"/>
      <c r="AJ608" s="39"/>
    </row>
    <row r="609">
      <c r="D609" s="39"/>
      <c r="H609" s="39"/>
      <c r="L609" s="39"/>
      <c r="P609" s="39"/>
      <c r="T609" s="39"/>
      <c r="X609" s="39"/>
      <c r="AB609" s="39"/>
      <c r="AF609" s="39"/>
      <c r="AJ609" s="39"/>
    </row>
    <row r="610">
      <c r="D610" s="39"/>
      <c r="H610" s="39"/>
      <c r="L610" s="39"/>
      <c r="P610" s="39"/>
      <c r="T610" s="39"/>
      <c r="X610" s="39"/>
      <c r="AB610" s="39"/>
      <c r="AF610" s="39"/>
      <c r="AJ610" s="39"/>
    </row>
    <row r="611">
      <c r="D611" s="39"/>
      <c r="H611" s="39"/>
      <c r="L611" s="39"/>
      <c r="P611" s="39"/>
      <c r="T611" s="39"/>
      <c r="X611" s="39"/>
      <c r="AB611" s="39"/>
      <c r="AF611" s="39"/>
      <c r="AJ611" s="39"/>
    </row>
    <row r="612">
      <c r="D612" s="39"/>
      <c r="H612" s="39"/>
      <c r="L612" s="39"/>
      <c r="P612" s="39"/>
      <c r="T612" s="39"/>
      <c r="X612" s="39"/>
      <c r="AB612" s="39"/>
      <c r="AF612" s="39"/>
      <c r="AJ612" s="39"/>
    </row>
    <row r="613">
      <c r="D613" s="39"/>
      <c r="H613" s="39"/>
      <c r="L613" s="39"/>
      <c r="P613" s="39"/>
      <c r="T613" s="39"/>
      <c r="X613" s="39"/>
      <c r="AB613" s="39"/>
      <c r="AF613" s="39"/>
      <c r="AJ613" s="39"/>
    </row>
    <row r="614">
      <c r="D614" s="39"/>
      <c r="H614" s="39"/>
      <c r="L614" s="39"/>
      <c r="P614" s="39"/>
      <c r="T614" s="39"/>
      <c r="X614" s="39"/>
      <c r="AB614" s="39"/>
      <c r="AF614" s="39"/>
      <c r="AJ614" s="39"/>
    </row>
    <row r="615">
      <c r="D615" s="39"/>
      <c r="H615" s="39"/>
      <c r="L615" s="39"/>
      <c r="P615" s="39"/>
      <c r="T615" s="39"/>
      <c r="X615" s="39"/>
      <c r="AB615" s="39"/>
      <c r="AF615" s="39"/>
      <c r="AJ615" s="39"/>
    </row>
    <row r="616">
      <c r="D616" s="39"/>
      <c r="H616" s="39"/>
      <c r="L616" s="39"/>
      <c r="P616" s="39"/>
      <c r="T616" s="39"/>
      <c r="X616" s="39"/>
      <c r="AB616" s="39"/>
      <c r="AF616" s="39"/>
      <c r="AJ616" s="39"/>
    </row>
    <row r="617">
      <c r="D617" s="39"/>
      <c r="H617" s="39"/>
      <c r="L617" s="39"/>
      <c r="P617" s="39"/>
      <c r="T617" s="39"/>
      <c r="X617" s="39"/>
      <c r="AB617" s="39"/>
      <c r="AF617" s="39"/>
      <c r="AJ617" s="39"/>
    </row>
    <row r="618">
      <c r="D618" s="39"/>
      <c r="H618" s="39"/>
      <c r="L618" s="39"/>
      <c r="P618" s="39"/>
      <c r="T618" s="39"/>
      <c r="X618" s="39"/>
      <c r="AB618" s="39"/>
      <c r="AF618" s="39"/>
      <c r="AJ618" s="39"/>
    </row>
    <row r="619">
      <c r="D619" s="39"/>
      <c r="H619" s="39"/>
      <c r="L619" s="39"/>
      <c r="P619" s="39"/>
      <c r="T619" s="39"/>
      <c r="X619" s="39"/>
      <c r="AB619" s="39"/>
      <c r="AF619" s="39"/>
      <c r="AJ619" s="39"/>
    </row>
    <row r="620">
      <c r="D620" s="39"/>
      <c r="H620" s="39"/>
      <c r="L620" s="39"/>
      <c r="P620" s="39"/>
      <c r="T620" s="39"/>
      <c r="X620" s="39"/>
      <c r="AB620" s="39"/>
      <c r="AF620" s="39"/>
      <c r="AJ620" s="39"/>
    </row>
    <row r="621">
      <c r="D621" s="39"/>
      <c r="H621" s="39"/>
      <c r="L621" s="39"/>
      <c r="P621" s="39"/>
      <c r="T621" s="39"/>
      <c r="X621" s="39"/>
      <c r="AB621" s="39"/>
      <c r="AF621" s="39"/>
      <c r="AJ621" s="39"/>
    </row>
    <row r="622">
      <c r="D622" s="39"/>
      <c r="H622" s="39"/>
      <c r="L622" s="39"/>
      <c r="P622" s="39"/>
      <c r="T622" s="39"/>
      <c r="X622" s="39"/>
      <c r="AB622" s="39"/>
      <c r="AF622" s="39"/>
      <c r="AJ622" s="39"/>
    </row>
    <row r="623">
      <c r="D623" s="39"/>
      <c r="H623" s="39"/>
      <c r="L623" s="39"/>
      <c r="P623" s="39"/>
      <c r="T623" s="39"/>
      <c r="X623" s="39"/>
      <c r="AB623" s="39"/>
      <c r="AF623" s="39"/>
      <c r="AJ623" s="39"/>
    </row>
    <row r="624">
      <c r="D624" s="39"/>
      <c r="H624" s="39"/>
      <c r="L624" s="39"/>
      <c r="P624" s="39"/>
      <c r="T624" s="39"/>
      <c r="X624" s="39"/>
      <c r="AB624" s="39"/>
      <c r="AF624" s="39"/>
      <c r="AJ624" s="39"/>
    </row>
    <row r="625">
      <c r="D625" s="39"/>
      <c r="H625" s="39"/>
      <c r="L625" s="39"/>
      <c r="P625" s="39"/>
      <c r="T625" s="39"/>
      <c r="X625" s="39"/>
      <c r="AB625" s="39"/>
      <c r="AF625" s="39"/>
      <c r="AJ625" s="39"/>
    </row>
    <row r="626">
      <c r="D626" s="39"/>
      <c r="H626" s="39"/>
      <c r="L626" s="39"/>
      <c r="P626" s="39"/>
      <c r="T626" s="39"/>
      <c r="X626" s="39"/>
      <c r="AB626" s="39"/>
      <c r="AF626" s="39"/>
      <c r="AJ626" s="39"/>
    </row>
    <row r="627">
      <c r="D627" s="39"/>
      <c r="H627" s="39"/>
      <c r="L627" s="39"/>
      <c r="P627" s="39"/>
      <c r="T627" s="39"/>
      <c r="X627" s="39"/>
      <c r="AB627" s="39"/>
      <c r="AF627" s="39"/>
      <c r="AJ627" s="39"/>
    </row>
    <row r="628">
      <c r="D628" s="39"/>
      <c r="H628" s="39"/>
      <c r="L628" s="39"/>
      <c r="P628" s="39"/>
      <c r="T628" s="39"/>
      <c r="X628" s="39"/>
      <c r="AB628" s="39"/>
      <c r="AF628" s="39"/>
      <c r="AJ628" s="39"/>
    </row>
    <row r="629">
      <c r="D629" s="39"/>
      <c r="H629" s="39"/>
      <c r="L629" s="39"/>
      <c r="P629" s="39"/>
      <c r="T629" s="39"/>
      <c r="X629" s="39"/>
      <c r="AB629" s="39"/>
      <c r="AF629" s="39"/>
      <c r="AJ629" s="39"/>
    </row>
    <row r="630">
      <c r="D630" s="39"/>
      <c r="H630" s="39"/>
      <c r="L630" s="39"/>
      <c r="P630" s="39"/>
      <c r="T630" s="39"/>
      <c r="X630" s="39"/>
      <c r="AB630" s="39"/>
      <c r="AF630" s="39"/>
      <c r="AJ630" s="39"/>
    </row>
    <row r="631">
      <c r="D631" s="39"/>
      <c r="H631" s="39"/>
      <c r="L631" s="39"/>
      <c r="P631" s="39"/>
      <c r="T631" s="39"/>
      <c r="X631" s="39"/>
      <c r="AB631" s="39"/>
      <c r="AF631" s="39"/>
      <c r="AJ631" s="39"/>
    </row>
    <row r="632">
      <c r="D632" s="39"/>
      <c r="H632" s="39"/>
      <c r="L632" s="39"/>
      <c r="P632" s="39"/>
      <c r="T632" s="39"/>
      <c r="X632" s="39"/>
      <c r="AB632" s="39"/>
      <c r="AF632" s="39"/>
      <c r="AJ632" s="39"/>
    </row>
    <row r="633">
      <c r="D633" s="39"/>
      <c r="H633" s="39"/>
      <c r="L633" s="39"/>
      <c r="P633" s="39"/>
      <c r="T633" s="39"/>
      <c r="X633" s="39"/>
      <c r="AB633" s="39"/>
      <c r="AF633" s="39"/>
      <c r="AJ633" s="39"/>
    </row>
    <row r="634">
      <c r="D634" s="39"/>
      <c r="H634" s="39"/>
      <c r="L634" s="39"/>
      <c r="P634" s="39"/>
      <c r="T634" s="39"/>
      <c r="X634" s="39"/>
      <c r="AB634" s="39"/>
      <c r="AF634" s="39"/>
      <c r="AJ634" s="39"/>
    </row>
    <row r="635">
      <c r="D635" s="39"/>
      <c r="H635" s="39"/>
      <c r="L635" s="39"/>
      <c r="P635" s="39"/>
      <c r="T635" s="39"/>
      <c r="X635" s="39"/>
      <c r="AB635" s="39"/>
      <c r="AF635" s="39"/>
      <c r="AJ635" s="39"/>
    </row>
    <row r="636">
      <c r="D636" s="39"/>
      <c r="H636" s="39"/>
      <c r="L636" s="39"/>
      <c r="P636" s="39"/>
      <c r="T636" s="39"/>
      <c r="X636" s="39"/>
      <c r="AB636" s="39"/>
      <c r="AF636" s="39"/>
      <c r="AJ636" s="39"/>
    </row>
    <row r="637">
      <c r="D637" s="39"/>
      <c r="H637" s="39"/>
      <c r="L637" s="39"/>
      <c r="P637" s="39"/>
      <c r="T637" s="39"/>
      <c r="X637" s="39"/>
      <c r="AB637" s="39"/>
      <c r="AF637" s="39"/>
      <c r="AJ637" s="39"/>
    </row>
    <row r="638">
      <c r="D638" s="39"/>
      <c r="H638" s="39"/>
      <c r="L638" s="39"/>
      <c r="P638" s="39"/>
      <c r="T638" s="39"/>
      <c r="X638" s="39"/>
      <c r="AB638" s="39"/>
      <c r="AF638" s="39"/>
      <c r="AJ638" s="39"/>
    </row>
    <row r="639">
      <c r="D639" s="39"/>
      <c r="H639" s="39"/>
      <c r="L639" s="39"/>
      <c r="P639" s="39"/>
      <c r="T639" s="39"/>
      <c r="X639" s="39"/>
      <c r="AB639" s="39"/>
      <c r="AF639" s="39"/>
      <c r="AJ639" s="39"/>
    </row>
    <row r="640">
      <c r="D640" s="39"/>
      <c r="H640" s="39"/>
      <c r="L640" s="39"/>
      <c r="P640" s="39"/>
      <c r="T640" s="39"/>
      <c r="X640" s="39"/>
      <c r="AB640" s="39"/>
      <c r="AF640" s="39"/>
      <c r="AJ640" s="39"/>
    </row>
    <row r="641">
      <c r="D641" s="39"/>
      <c r="H641" s="39"/>
      <c r="L641" s="39"/>
      <c r="P641" s="39"/>
      <c r="T641" s="39"/>
      <c r="X641" s="39"/>
      <c r="AB641" s="39"/>
      <c r="AF641" s="39"/>
      <c r="AJ641" s="39"/>
    </row>
    <row r="642">
      <c r="D642" s="39"/>
      <c r="H642" s="39"/>
      <c r="L642" s="39"/>
      <c r="P642" s="39"/>
      <c r="T642" s="39"/>
      <c r="X642" s="39"/>
      <c r="AB642" s="39"/>
      <c r="AF642" s="39"/>
      <c r="AJ642" s="39"/>
    </row>
    <row r="643">
      <c r="D643" s="39"/>
      <c r="H643" s="39"/>
      <c r="L643" s="39"/>
      <c r="P643" s="39"/>
      <c r="T643" s="39"/>
      <c r="X643" s="39"/>
      <c r="AB643" s="39"/>
      <c r="AF643" s="39"/>
      <c r="AJ643" s="39"/>
    </row>
    <row r="644">
      <c r="D644" s="39"/>
      <c r="H644" s="39"/>
      <c r="L644" s="39"/>
      <c r="P644" s="39"/>
      <c r="T644" s="39"/>
      <c r="X644" s="39"/>
      <c r="AB644" s="39"/>
      <c r="AF644" s="39"/>
      <c r="AJ644" s="39"/>
    </row>
    <row r="645">
      <c r="D645" s="39"/>
      <c r="H645" s="39"/>
      <c r="L645" s="39"/>
      <c r="P645" s="39"/>
      <c r="T645" s="39"/>
      <c r="X645" s="39"/>
      <c r="AB645" s="39"/>
      <c r="AF645" s="39"/>
      <c r="AJ645" s="39"/>
    </row>
    <row r="646">
      <c r="D646" s="39"/>
      <c r="H646" s="39"/>
      <c r="L646" s="39"/>
      <c r="P646" s="39"/>
      <c r="T646" s="39"/>
      <c r="X646" s="39"/>
      <c r="AB646" s="39"/>
      <c r="AF646" s="39"/>
      <c r="AJ646" s="39"/>
    </row>
    <row r="647">
      <c r="D647" s="39"/>
      <c r="H647" s="39"/>
      <c r="L647" s="39"/>
      <c r="P647" s="39"/>
      <c r="T647" s="39"/>
      <c r="X647" s="39"/>
      <c r="AB647" s="39"/>
      <c r="AF647" s="39"/>
      <c r="AJ647" s="39"/>
    </row>
    <row r="648">
      <c r="D648" s="39"/>
      <c r="H648" s="39"/>
      <c r="L648" s="39"/>
      <c r="P648" s="39"/>
      <c r="T648" s="39"/>
      <c r="X648" s="39"/>
      <c r="AB648" s="39"/>
      <c r="AF648" s="39"/>
      <c r="AJ648" s="39"/>
    </row>
    <row r="649">
      <c r="D649" s="39"/>
      <c r="H649" s="39"/>
      <c r="L649" s="39"/>
      <c r="P649" s="39"/>
      <c r="T649" s="39"/>
      <c r="X649" s="39"/>
      <c r="AB649" s="39"/>
      <c r="AF649" s="39"/>
      <c r="AJ649" s="39"/>
    </row>
    <row r="650">
      <c r="D650" s="39"/>
      <c r="H650" s="39"/>
      <c r="L650" s="39"/>
      <c r="P650" s="39"/>
      <c r="T650" s="39"/>
      <c r="X650" s="39"/>
      <c r="AB650" s="39"/>
      <c r="AF650" s="39"/>
      <c r="AJ650" s="39"/>
    </row>
    <row r="651">
      <c r="D651" s="39"/>
      <c r="H651" s="39"/>
      <c r="L651" s="39"/>
      <c r="P651" s="39"/>
      <c r="T651" s="39"/>
      <c r="X651" s="39"/>
      <c r="AB651" s="39"/>
      <c r="AF651" s="39"/>
      <c r="AJ651" s="39"/>
    </row>
    <row r="652">
      <c r="D652" s="39"/>
      <c r="H652" s="39"/>
      <c r="L652" s="39"/>
      <c r="P652" s="39"/>
      <c r="T652" s="39"/>
      <c r="X652" s="39"/>
      <c r="AB652" s="39"/>
      <c r="AF652" s="39"/>
      <c r="AJ652" s="39"/>
    </row>
    <row r="653">
      <c r="D653" s="39"/>
      <c r="H653" s="39"/>
      <c r="L653" s="39"/>
      <c r="P653" s="39"/>
      <c r="T653" s="39"/>
      <c r="X653" s="39"/>
      <c r="AB653" s="39"/>
      <c r="AF653" s="39"/>
      <c r="AJ653" s="39"/>
    </row>
    <row r="654">
      <c r="D654" s="39"/>
      <c r="H654" s="39"/>
      <c r="L654" s="39"/>
      <c r="P654" s="39"/>
      <c r="T654" s="39"/>
      <c r="X654" s="39"/>
      <c r="AB654" s="39"/>
      <c r="AF654" s="39"/>
      <c r="AJ654" s="39"/>
    </row>
    <row r="655">
      <c r="D655" s="39"/>
      <c r="H655" s="39"/>
      <c r="L655" s="39"/>
      <c r="P655" s="39"/>
      <c r="T655" s="39"/>
      <c r="X655" s="39"/>
      <c r="AB655" s="39"/>
      <c r="AF655" s="39"/>
      <c r="AJ655" s="39"/>
    </row>
    <row r="656">
      <c r="D656" s="39"/>
      <c r="H656" s="39"/>
      <c r="L656" s="39"/>
      <c r="P656" s="39"/>
      <c r="T656" s="39"/>
      <c r="X656" s="39"/>
      <c r="AB656" s="39"/>
      <c r="AF656" s="39"/>
      <c r="AJ656" s="39"/>
    </row>
    <row r="657">
      <c r="D657" s="39"/>
      <c r="H657" s="39"/>
      <c r="L657" s="39"/>
      <c r="P657" s="39"/>
      <c r="T657" s="39"/>
      <c r="X657" s="39"/>
      <c r="AB657" s="39"/>
      <c r="AF657" s="39"/>
      <c r="AJ657" s="39"/>
    </row>
    <row r="658">
      <c r="D658" s="39"/>
      <c r="H658" s="39"/>
      <c r="L658" s="39"/>
      <c r="P658" s="39"/>
      <c r="T658" s="39"/>
      <c r="X658" s="39"/>
      <c r="AB658" s="39"/>
      <c r="AF658" s="39"/>
      <c r="AJ658" s="39"/>
    </row>
    <row r="659">
      <c r="D659" s="39"/>
      <c r="H659" s="39"/>
      <c r="L659" s="39"/>
      <c r="P659" s="39"/>
      <c r="T659" s="39"/>
      <c r="X659" s="39"/>
      <c r="AB659" s="39"/>
      <c r="AF659" s="39"/>
      <c r="AJ659" s="39"/>
    </row>
    <row r="660">
      <c r="D660" s="39"/>
      <c r="H660" s="39"/>
      <c r="L660" s="39"/>
      <c r="P660" s="39"/>
      <c r="T660" s="39"/>
      <c r="X660" s="39"/>
      <c r="AB660" s="39"/>
      <c r="AF660" s="39"/>
      <c r="AJ660" s="39"/>
    </row>
    <row r="661">
      <c r="D661" s="39"/>
      <c r="H661" s="39"/>
      <c r="L661" s="39"/>
      <c r="P661" s="39"/>
      <c r="T661" s="39"/>
      <c r="X661" s="39"/>
      <c r="AB661" s="39"/>
      <c r="AF661" s="39"/>
      <c r="AJ661" s="39"/>
    </row>
    <row r="662">
      <c r="D662" s="39"/>
      <c r="H662" s="39"/>
      <c r="L662" s="39"/>
      <c r="P662" s="39"/>
      <c r="T662" s="39"/>
      <c r="X662" s="39"/>
      <c r="AB662" s="39"/>
      <c r="AF662" s="39"/>
      <c r="AJ662" s="39"/>
    </row>
    <row r="663">
      <c r="D663" s="39"/>
      <c r="H663" s="39"/>
      <c r="L663" s="39"/>
      <c r="P663" s="39"/>
      <c r="T663" s="39"/>
      <c r="X663" s="39"/>
      <c r="AB663" s="39"/>
      <c r="AF663" s="39"/>
      <c r="AJ663" s="39"/>
    </row>
    <row r="664">
      <c r="D664" s="39"/>
      <c r="H664" s="39"/>
      <c r="L664" s="39"/>
      <c r="P664" s="39"/>
      <c r="T664" s="39"/>
      <c r="X664" s="39"/>
      <c r="AB664" s="39"/>
      <c r="AF664" s="39"/>
      <c r="AJ664" s="39"/>
    </row>
    <row r="665">
      <c r="D665" s="39"/>
      <c r="H665" s="39"/>
      <c r="L665" s="39"/>
      <c r="P665" s="39"/>
      <c r="T665" s="39"/>
      <c r="X665" s="39"/>
      <c r="AB665" s="39"/>
      <c r="AF665" s="39"/>
      <c r="AJ665" s="39"/>
    </row>
    <row r="666">
      <c r="D666" s="39"/>
      <c r="H666" s="39"/>
      <c r="L666" s="39"/>
      <c r="P666" s="39"/>
      <c r="T666" s="39"/>
      <c r="X666" s="39"/>
      <c r="AB666" s="39"/>
      <c r="AF666" s="39"/>
      <c r="AJ666" s="39"/>
    </row>
    <row r="667">
      <c r="D667" s="39"/>
      <c r="H667" s="39"/>
      <c r="L667" s="39"/>
      <c r="P667" s="39"/>
      <c r="T667" s="39"/>
      <c r="X667" s="39"/>
      <c r="AB667" s="39"/>
      <c r="AF667" s="39"/>
      <c r="AJ667" s="39"/>
    </row>
    <row r="668">
      <c r="D668" s="39"/>
      <c r="H668" s="39"/>
      <c r="L668" s="39"/>
      <c r="P668" s="39"/>
      <c r="T668" s="39"/>
      <c r="X668" s="39"/>
      <c r="AB668" s="39"/>
      <c r="AF668" s="39"/>
      <c r="AJ668" s="39"/>
    </row>
    <row r="669">
      <c r="D669" s="39"/>
      <c r="H669" s="39"/>
      <c r="L669" s="39"/>
      <c r="P669" s="39"/>
      <c r="T669" s="39"/>
      <c r="X669" s="39"/>
      <c r="AB669" s="39"/>
      <c r="AF669" s="39"/>
      <c r="AJ669" s="39"/>
    </row>
    <row r="670">
      <c r="D670" s="39"/>
      <c r="H670" s="39"/>
      <c r="L670" s="39"/>
      <c r="P670" s="39"/>
      <c r="T670" s="39"/>
      <c r="X670" s="39"/>
      <c r="AB670" s="39"/>
      <c r="AF670" s="39"/>
      <c r="AJ670" s="39"/>
    </row>
    <row r="671">
      <c r="D671" s="39"/>
      <c r="H671" s="39"/>
      <c r="L671" s="39"/>
      <c r="P671" s="39"/>
      <c r="T671" s="39"/>
      <c r="X671" s="39"/>
      <c r="AB671" s="39"/>
      <c r="AF671" s="39"/>
      <c r="AJ671" s="39"/>
    </row>
    <row r="672">
      <c r="D672" s="39"/>
      <c r="H672" s="39"/>
      <c r="L672" s="39"/>
      <c r="P672" s="39"/>
      <c r="T672" s="39"/>
      <c r="X672" s="39"/>
      <c r="AB672" s="39"/>
      <c r="AF672" s="39"/>
      <c r="AJ672" s="39"/>
    </row>
    <row r="673">
      <c r="D673" s="39"/>
      <c r="H673" s="39"/>
      <c r="L673" s="39"/>
      <c r="P673" s="39"/>
      <c r="T673" s="39"/>
      <c r="X673" s="39"/>
      <c r="AB673" s="39"/>
      <c r="AF673" s="39"/>
      <c r="AJ673" s="39"/>
    </row>
    <row r="674">
      <c r="D674" s="39"/>
      <c r="H674" s="39"/>
      <c r="L674" s="39"/>
      <c r="P674" s="39"/>
      <c r="T674" s="39"/>
      <c r="X674" s="39"/>
      <c r="AB674" s="39"/>
      <c r="AF674" s="39"/>
      <c r="AJ674" s="39"/>
    </row>
    <row r="675">
      <c r="D675" s="39"/>
      <c r="H675" s="39"/>
      <c r="L675" s="39"/>
      <c r="P675" s="39"/>
      <c r="T675" s="39"/>
      <c r="X675" s="39"/>
      <c r="AB675" s="39"/>
      <c r="AF675" s="39"/>
      <c r="AJ675" s="39"/>
    </row>
    <row r="676">
      <c r="D676" s="39"/>
      <c r="H676" s="39"/>
      <c r="L676" s="39"/>
      <c r="P676" s="39"/>
      <c r="T676" s="39"/>
      <c r="X676" s="39"/>
      <c r="AB676" s="39"/>
      <c r="AF676" s="39"/>
      <c r="AJ676" s="39"/>
    </row>
    <row r="677">
      <c r="D677" s="39"/>
      <c r="H677" s="39"/>
      <c r="L677" s="39"/>
      <c r="P677" s="39"/>
      <c r="T677" s="39"/>
      <c r="X677" s="39"/>
      <c r="AB677" s="39"/>
      <c r="AF677" s="39"/>
      <c r="AJ677" s="39"/>
    </row>
    <row r="678">
      <c r="D678" s="39"/>
      <c r="H678" s="39"/>
      <c r="L678" s="39"/>
      <c r="P678" s="39"/>
      <c r="T678" s="39"/>
      <c r="X678" s="39"/>
      <c r="AB678" s="39"/>
      <c r="AF678" s="39"/>
      <c r="AJ678" s="39"/>
    </row>
    <row r="679">
      <c r="D679" s="39"/>
      <c r="H679" s="39"/>
      <c r="L679" s="39"/>
      <c r="P679" s="39"/>
      <c r="T679" s="39"/>
      <c r="X679" s="39"/>
      <c r="AB679" s="39"/>
      <c r="AF679" s="39"/>
      <c r="AJ679" s="39"/>
    </row>
    <row r="680">
      <c r="D680" s="39"/>
      <c r="H680" s="39"/>
      <c r="L680" s="39"/>
      <c r="P680" s="39"/>
      <c r="T680" s="39"/>
      <c r="X680" s="39"/>
      <c r="AB680" s="39"/>
      <c r="AF680" s="39"/>
      <c r="AJ680" s="39"/>
    </row>
    <row r="681">
      <c r="D681" s="39"/>
      <c r="H681" s="39"/>
      <c r="L681" s="39"/>
      <c r="P681" s="39"/>
      <c r="T681" s="39"/>
      <c r="X681" s="39"/>
      <c r="AB681" s="39"/>
      <c r="AF681" s="39"/>
      <c r="AJ681" s="39"/>
    </row>
    <row r="682">
      <c r="D682" s="39"/>
      <c r="H682" s="39"/>
      <c r="L682" s="39"/>
      <c r="P682" s="39"/>
      <c r="T682" s="39"/>
      <c r="X682" s="39"/>
      <c r="AB682" s="39"/>
      <c r="AF682" s="39"/>
      <c r="AJ682" s="39"/>
    </row>
    <row r="683">
      <c r="D683" s="39"/>
      <c r="H683" s="39"/>
      <c r="L683" s="39"/>
      <c r="P683" s="39"/>
      <c r="T683" s="39"/>
      <c r="X683" s="39"/>
      <c r="AB683" s="39"/>
      <c r="AF683" s="39"/>
      <c r="AJ683" s="39"/>
    </row>
    <row r="684">
      <c r="D684" s="39"/>
      <c r="H684" s="39"/>
      <c r="L684" s="39"/>
      <c r="P684" s="39"/>
      <c r="T684" s="39"/>
      <c r="X684" s="39"/>
      <c r="AB684" s="39"/>
      <c r="AF684" s="39"/>
      <c r="AJ684" s="39"/>
    </row>
    <row r="685">
      <c r="D685" s="39"/>
      <c r="H685" s="39"/>
      <c r="L685" s="39"/>
      <c r="P685" s="39"/>
      <c r="T685" s="39"/>
      <c r="X685" s="39"/>
      <c r="AB685" s="39"/>
      <c r="AF685" s="39"/>
      <c r="AJ685" s="39"/>
    </row>
    <row r="686">
      <c r="D686" s="39"/>
      <c r="H686" s="39"/>
      <c r="L686" s="39"/>
      <c r="P686" s="39"/>
      <c r="T686" s="39"/>
      <c r="X686" s="39"/>
      <c r="AB686" s="39"/>
      <c r="AF686" s="39"/>
      <c r="AJ686" s="39"/>
    </row>
    <row r="687">
      <c r="D687" s="39"/>
      <c r="H687" s="39"/>
      <c r="L687" s="39"/>
      <c r="P687" s="39"/>
      <c r="T687" s="39"/>
      <c r="X687" s="39"/>
      <c r="AB687" s="39"/>
      <c r="AF687" s="39"/>
      <c r="AJ687" s="39"/>
    </row>
    <row r="688">
      <c r="D688" s="39"/>
      <c r="H688" s="39"/>
      <c r="L688" s="39"/>
      <c r="P688" s="39"/>
      <c r="T688" s="39"/>
      <c r="X688" s="39"/>
      <c r="AB688" s="39"/>
      <c r="AF688" s="39"/>
      <c r="AJ688" s="39"/>
    </row>
    <row r="689">
      <c r="D689" s="39"/>
      <c r="H689" s="39"/>
      <c r="L689" s="39"/>
      <c r="P689" s="39"/>
      <c r="T689" s="39"/>
      <c r="X689" s="39"/>
      <c r="AB689" s="39"/>
      <c r="AF689" s="39"/>
      <c r="AJ689" s="39"/>
    </row>
    <row r="690">
      <c r="D690" s="39"/>
      <c r="H690" s="39"/>
      <c r="L690" s="39"/>
      <c r="P690" s="39"/>
      <c r="T690" s="39"/>
      <c r="X690" s="39"/>
      <c r="AB690" s="39"/>
      <c r="AF690" s="39"/>
      <c r="AJ690" s="39"/>
    </row>
    <row r="691">
      <c r="D691" s="39"/>
      <c r="H691" s="39"/>
      <c r="L691" s="39"/>
      <c r="P691" s="39"/>
      <c r="T691" s="39"/>
      <c r="X691" s="39"/>
      <c r="AB691" s="39"/>
      <c r="AF691" s="39"/>
      <c r="AJ691" s="39"/>
    </row>
    <row r="692">
      <c r="D692" s="39"/>
      <c r="H692" s="39"/>
      <c r="L692" s="39"/>
      <c r="P692" s="39"/>
      <c r="T692" s="39"/>
      <c r="X692" s="39"/>
      <c r="AB692" s="39"/>
      <c r="AF692" s="39"/>
      <c r="AJ692" s="39"/>
    </row>
    <row r="693">
      <c r="D693" s="39"/>
      <c r="H693" s="39"/>
      <c r="L693" s="39"/>
      <c r="P693" s="39"/>
      <c r="T693" s="39"/>
      <c r="X693" s="39"/>
      <c r="AB693" s="39"/>
      <c r="AF693" s="39"/>
      <c r="AJ693" s="39"/>
    </row>
    <row r="694">
      <c r="D694" s="39"/>
      <c r="H694" s="39"/>
      <c r="L694" s="39"/>
      <c r="P694" s="39"/>
      <c r="T694" s="39"/>
      <c r="X694" s="39"/>
      <c r="AB694" s="39"/>
      <c r="AF694" s="39"/>
      <c r="AJ694" s="39"/>
    </row>
    <row r="695">
      <c r="D695" s="39"/>
      <c r="H695" s="39"/>
      <c r="L695" s="39"/>
      <c r="P695" s="39"/>
      <c r="T695" s="39"/>
      <c r="X695" s="39"/>
      <c r="AB695" s="39"/>
      <c r="AF695" s="39"/>
      <c r="AJ695" s="39"/>
    </row>
    <row r="696">
      <c r="D696" s="39"/>
      <c r="H696" s="39"/>
      <c r="L696" s="39"/>
      <c r="P696" s="39"/>
      <c r="T696" s="39"/>
      <c r="X696" s="39"/>
      <c r="AB696" s="39"/>
      <c r="AF696" s="39"/>
      <c r="AJ696" s="39"/>
    </row>
    <row r="697">
      <c r="D697" s="39"/>
      <c r="H697" s="39"/>
      <c r="L697" s="39"/>
      <c r="P697" s="39"/>
      <c r="T697" s="39"/>
      <c r="X697" s="39"/>
      <c r="AB697" s="39"/>
      <c r="AF697" s="39"/>
      <c r="AJ697" s="39"/>
    </row>
    <row r="698">
      <c r="D698" s="39"/>
      <c r="H698" s="39"/>
      <c r="L698" s="39"/>
      <c r="P698" s="39"/>
      <c r="T698" s="39"/>
      <c r="X698" s="39"/>
      <c r="AB698" s="39"/>
      <c r="AF698" s="39"/>
      <c r="AJ698" s="39"/>
    </row>
    <row r="699">
      <c r="D699" s="39"/>
      <c r="H699" s="39"/>
      <c r="L699" s="39"/>
      <c r="P699" s="39"/>
      <c r="T699" s="39"/>
      <c r="X699" s="39"/>
      <c r="AB699" s="39"/>
      <c r="AF699" s="39"/>
      <c r="AJ699" s="39"/>
    </row>
    <row r="700">
      <c r="D700" s="39"/>
      <c r="H700" s="39"/>
      <c r="L700" s="39"/>
      <c r="P700" s="39"/>
      <c r="T700" s="39"/>
      <c r="X700" s="39"/>
      <c r="AB700" s="39"/>
      <c r="AF700" s="39"/>
      <c r="AJ700" s="39"/>
    </row>
    <row r="701">
      <c r="D701" s="39"/>
      <c r="H701" s="39"/>
      <c r="L701" s="39"/>
      <c r="P701" s="39"/>
      <c r="T701" s="39"/>
      <c r="X701" s="39"/>
      <c r="AB701" s="39"/>
      <c r="AF701" s="39"/>
      <c r="AJ701" s="39"/>
    </row>
    <row r="702">
      <c r="D702" s="39"/>
      <c r="H702" s="39"/>
      <c r="L702" s="39"/>
      <c r="P702" s="39"/>
      <c r="T702" s="39"/>
      <c r="X702" s="39"/>
      <c r="AB702" s="39"/>
      <c r="AF702" s="39"/>
      <c r="AJ702" s="39"/>
    </row>
    <row r="703">
      <c r="D703" s="39"/>
      <c r="H703" s="39"/>
      <c r="L703" s="39"/>
      <c r="P703" s="39"/>
      <c r="T703" s="39"/>
      <c r="X703" s="39"/>
      <c r="AB703" s="39"/>
      <c r="AF703" s="39"/>
      <c r="AJ703" s="39"/>
    </row>
    <row r="704">
      <c r="D704" s="39"/>
      <c r="H704" s="39"/>
      <c r="L704" s="39"/>
      <c r="P704" s="39"/>
      <c r="T704" s="39"/>
      <c r="X704" s="39"/>
      <c r="AB704" s="39"/>
      <c r="AF704" s="39"/>
      <c r="AJ704" s="39"/>
    </row>
    <row r="705">
      <c r="D705" s="39"/>
      <c r="H705" s="39"/>
      <c r="L705" s="39"/>
      <c r="P705" s="39"/>
      <c r="T705" s="39"/>
      <c r="X705" s="39"/>
      <c r="AB705" s="39"/>
      <c r="AF705" s="39"/>
      <c r="AJ705" s="39"/>
    </row>
    <row r="706">
      <c r="D706" s="39"/>
      <c r="H706" s="39"/>
      <c r="L706" s="39"/>
      <c r="P706" s="39"/>
      <c r="T706" s="39"/>
      <c r="X706" s="39"/>
      <c r="AB706" s="39"/>
      <c r="AF706" s="39"/>
      <c r="AJ706" s="39"/>
    </row>
    <row r="707">
      <c r="D707" s="39"/>
      <c r="H707" s="39"/>
      <c r="L707" s="39"/>
      <c r="P707" s="39"/>
      <c r="T707" s="39"/>
      <c r="X707" s="39"/>
      <c r="AB707" s="39"/>
      <c r="AF707" s="39"/>
      <c r="AJ707" s="39"/>
    </row>
    <row r="708">
      <c r="D708" s="39"/>
      <c r="H708" s="39"/>
      <c r="L708" s="39"/>
      <c r="P708" s="39"/>
      <c r="T708" s="39"/>
      <c r="X708" s="39"/>
      <c r="AB708" s="39"/>
      <c r="AF708" s="39"/>
      <c r="AJ708" s="39"/>
    </row>
    <row r="709">
      <c r="D709" s="39"/>
      <c r="H709" s="39"/>
      <c r="L709" s="39"/>
      <c r="P709" s="39"/>
      <c r="T709" s="39"/>
      <c r="X709" s="39"/>
      <c r="AB709" s="39"/>
      <c r="AF709" s="39"/>
      <c r="AJ709" s="39"/>
    </row>
    <row r="710">
      <c r="D710" s="39"/>
      <c r="H710" s="39"/>
      <c r="L710" s="39"/>
      <c r="P710" s="39"/>
      <c r="T710" s="39"/>
      <c r="X710" s="39"/>
      <c r="AB710" s="39"/>
      <c r="AF710" s="39"/>
      <c r="AJ710" s="39"/>
    </row>
    <row r="711">
      <c r="D711" s="39"/>
      <c r="H711" s="39"/>
      <c r="L711" s="39"/>
      <c r="P711" s="39"/>
      <c r="T711" s="39"/>
      <c r="X711" s="39"/>
      <c r="AB711" s="39"/>
      <c r="AF711" s="39"/>
      <c r="AJ711" s="39"/>
    </row>
    <row r="712">
      <c r="D712" s="39"/>
      <c r="H712" s="39"/>
      <c r="L712" s="39"/>
      <c r="P712" s="39"/>
      <c r="T712" s="39"/>
      <c r="X712" s="39"/>
      <c r="AB712" s="39"/>
      <c r="AF712" s="39"/>
      <c r="AJ712" s="39"/>
    </row>
    <row r="713">
      <c r="D713" s="39"/>
      <c r="H713" s="39"/>
      <c r="L713" s="39"/>
      <c r="P713" s="39"/>
      <c r="T713" s="39"/>
      <c r="X713" s="39"/>
      <c r="AB713" s="39"/>
      <c r="AF713" s="39"/>
      <c r="AJ713" s="39"/>
    </row>
    <row r="714">
      <c r="D714" s="39"/>
      <c r="H714" s="39"/>
      <c r="L714" s="39"/>
      <c r="P714" s="39"/>
      <c r="T714" s="39"/>
      <c r="X714" s="39"/>
      <c r="AB714" s="39"/>
      <c r="AF714" s="39"/>
      <c r="AJ714" s="39"/>
    </row>
    <row r="715">
      <c r="D715" s="39"/>
      <c r="H715" s="39"/>
      <c r="L715" s="39"/>
      <c r="P715" s="39"/>
      <c r="T715" s="39"/>
      <c r="X715" s="39"/>
      <c r="AB715" s="39"/>
      <c r="AF715" s="39"/>
      <c r="AJ715" s="39"/>
    </row>
    <row r="716">
      <c r="D716" s="39"/>
      <c r="H716" s="39"/>
      <c r="L716" s="39"/>
      <c r="P716" s="39"/>
      <c r="T716" s="39"/>
      <c r="X716" s="39"/>
      <c r="AB716" s="39"/>
      <c r="AF716" s="39"/>
      <c r="AJ716" s="39"/>
    </row>
    <row r="717">
      <c r="D717" s="39"/>
      <c r="H717" s="39"/>
      <c r="L717" s="39"/>
      <c r="P717" s="39"/>
      <c r="T717" s="39"/>
      <c r="X717" s="39"/>
      <c r="AB717" s="39"/>
      <c r="AF717" s="39"/>
      <c r="AJ717" s="39"/>
    </row>
    <row r="718">
      <c r="D718" s="39"/>
      <c r="H718" s="39"/>
      <c r="L718" s="39"/>
      <c r="P718" s="39"/>
      <c r="T718" s="39"/>
      <c r="X718" s="39"/>
      <c r="AB718" s="39"/>
      <c r="AF718" s="39"/>
      <c r="AJ718" s="39"/>
    </row>
    <row r="719">
      <c r="D719" s="39"/>
      <c r="H719" s="39"/>
      <c r="L719" s="39"/>
      <c r="P719" s="39"/>
      <c r="T719" s="39"/>
      <c r="X719" s="39"/>
      <c r="AB719" s="39"/>
      <c r="AF719" s="39"/>
      <c r="AJ719" s="39"/>
    </row>
    <row r="720">
      <c r="D720" s="39"/>
      <c r="H720" s="39"/>
      <c r="L720" s="39"/>
      <c r="P720" s="39"/>
      <c r="T720" s="39"/>
      <c r="X720" s="39"/>
      <c r="AB720" s="39"/>
      <c r="AF720" s="39"/>
      <c r="AJ720" s="39"/>
    </row>
    <row r="721">
      <c r="D721" s="39"/>
      <c r="H721" s="39"/>
      <c r="L721" s="39"/>
      <c r="P721" s="39"/>
      <c r="T721" s="39"/>
      <c r="X721" s="39"/>
      <c r="AB721" s="39"/>
      <c r="AF721" s="39"/>
      <c r="AJ721" s="39"/>
    </row>
    <row r="722">
      <c r="D722" s="39"/>
      <c r="H722" s="39"/>
      <c r="L722" s="39"/>
      <c r="P722" s="39"/>
      <c r="T722" s="39"/>
      <c r="X722" s="39"/>
      <c r="AB722" s="39"/>
      <c r="AF722" s="39"/>
      <c r="AJ722" s="39"/>
    </row>
    <row r="723">
      <c r="D723" s="39"/>
      <c r="H723" s="39"/>
      <c r="L723" s="39"/>
      <c r="P723" s="39"/>
      <c r="T723" s="39"/>
      <c r="X723" s="39"/>
      <c r="AB723" s="39"/>
      <c r="AF723" s="39"/>
      <c r="AJ723" s="39"/>
    </row>
    <row r="724">
      <c r="D724" s="39"/>
      <c r="H724" s="39"/>
      <c r="L724" s="39"/>
      <c r="P724" s="39"/>
      <c r="T724" s="39"/>
      <c r="X724" s="39"/>
      <c r="AB724" s="39"/>
      <c r="AF724" s="39"/>
      <c r="AJ724" s="39"/>
    </row>
    <row r="725">
      <c r="D725" s="39"/>
      <c r="H725" s="39"/>
      <c r="L725" s="39"/>
      <c r="P725" s="39"/>
      <c r="T725" s="39"/>
      <c r="X725" s="39"/>
      <c r="AB725" s="39"/>
      <c r="AF725" s="39"/>
      <c r="AJ725" s="39"/>
    </row>
    <row r="726">
      <c r="D726" s="39"/>
      <c r="H726" s="39"/>
      <c r="L726" s="39"/>
      <c r="P726" s="39"/>
      <c r="T726" s="39"/>
      <c r="X726" s="39"/>
      <c r="AB726" s="39"/>
      <c r="AF726" s="39"/>
      <c r="AJ726" s="39"/>
    </row>
    <row r="727">
      <c r="D727" s="39"/>
      <c r="H727" s="39"/>
      <c r="L727" s="39"/>
      <c r="P727" s="39"/>
      <c r="T727" s="39"/>
      <c r="X727" s="39"/>
      <c r="AB727" s="39"/>
      <c r="AF727" s="39"/>
      <c r="AJ727" s="39"/>
    </row>
    <row r="728">
      <c r="D728" s="39"/>
      <c r="H728" s="39"/>
      <c r="L728" s="39"/>
      <c r="P728" s="39"/>
      <c r="T728" s="39"/>
      <c r="X728" s="39"/>
      <c r="AB728" s="39"/>
      <c r="AF728" s="39"/>
      <c r="AJ728" s="39"/>
    </row>
    <row r="729">
      <c r="D729" s="39"/>
      <c r="H729" s="39"/>
      <c r="L729" s="39"/>
      <c r="P729" s="39"/>
      <c r="T729" s="39"/>
      <c r="X729" s="39"/>
      <c r="AB729" s="39"/>
      <c r="AF729" s="39"/>
      <c r="AJ729" s="39"/>
    </row>
    <row r="730">
      <c r="D730" s="39"/>
      <c r="H730" s="39"/>
      <c r="L730" s="39"/>
      <c r="P730" s="39"/>
      <c r="T730" s="39"/>
      <c r="X730" s="39"/>
      <c r="AB730" s="39"/>
      <c r="AF730" s="39"/>
      <c r="AJ730" s="39"/>
    </row>
    <row r="731">
      <c r="D731" s="39"/>
      <c r="H731" s="39"/>
      <c r="L731" s="39"/>
      <c r="P731" s="39"/>
      <c r="T731" s="39"/>
      <c r="X731" s="39"/>
      <c r="AB731" s="39"/>
      <c r="AF731" s="39"/>
      <c r="AJ731" s="39"/>
    </row>
    <row r="732">
      <c r="D732" s="39"/>
      <c r="H732" s="39"/>
      <c r="L732" s="39"/>
      <c r="P732" s="39"/>
      <c r="T732" s="39"/>
      <c r="X732" s="39"/>
      <c r="AB732" s="39"/>
      <c r="AF732" s="39"/>
      <c r="AJ732" s="39"/>
    </row>
    <row r="733">
      <c r="D733" s="39"/>
      <c r="H733" s="39"/>
      <c r="L733" s="39"/>
      <c r="P733" s="39"/>
      <c r="T733" s="39"/>
      <c r="X733" s="39"/>
      <c r="AB733" s="39"/>
      <c r="AF733" s="39"/>
      <c r="AJ733" s="39"/>
    </row>
    <row r="734">
      <c r="D734" s="39"/>
      <c r="H734" s="39"/>
      <c r="L734" s="39"/>
      <c r="P734" s="39"/>
      <c r="T734" s="39"/>
      <c r="X734" s="39"/>
      <c r="AB734" s="39"/>
      <c r="AF734" s="39"/>
      <c r="AJ734" s="39"/>
    </row>
    <row r="735">
      <c r="D735" s="39"/>
      <c r="H735" s="39"/>
      <c r="L735" s="39"/>
      <c r="P735" s="39"/>
      <c r="T735" s="39"/>
      <c r="X735" s="39"/>
      <c r="AB735" s="39"/>
      <c r="AF735" s="39"/>
      <c r="AJ735" s="39"/>
    </row>
    <row r="736">
      <c r="D736" s="39"/>
      <c r="H736" s="39"/>
      <c r="L736" s="39"/>
      <c r="P736" s="39"/>
      <c r="T736" s="39"/>
      <c r="X736" s="39"/>
      <c r="AB736" s="39"/>
      <c r="AF736" s="39"/>
      <c r="AJ736" s="39"/>
    </row>
    <row r="737">
      <c r="D737" s="39"/>
      <c r="H737" s="39"/>
      <c r="L737" s="39"/>
      <c r="P737" s="39"/>
      <c r="T737" s="39"/>
      <c r="X737" s="39"/>
      <c r="AB737" s="39"/>
      <c r="AF737" s="39"/>
      <c r="AJ737" s="39"/>
    </row>
    <row r="738">
      <c r="D738" s="39"/>
      <c r="H738" s="39"/>
      <c r="L738" s="39"/>
      <c r="P738" s="39"/>
      <c r="T738" s="39"/>
      <c r="X738" s="39"/>
      <c r="AB738" s="39"/>
      <c r="AF738" s="39"/>
      <c r="AJ738" s="39"/>
    </row>
    <row r="739">
      <c r="D739" s="39"/>
      <c r="H739" s="39"/>
      <c r="L739" s="39"/>
      <c r="P739" s="39"/>
      <c r="T739" s="39"/>
      <c r="X739" s="39"/>
      <c r="AB739" s="39"/>
      <c r="AF739" s="39"/>
      <c r="AJ739" s="39"/>
    </row>
    <row r="740">
      <c r="D740" s="39"/>
      <c r="H740" s="39"/>
      <c r="L740" s="39"/>
      <c r="P740" s="39"/>
      <c r="T740" s="39"/>
      <c r="X740" s="39"/>
      <c r="AB740" s="39"/>
      <c r="AF740" s="39"/>
      <c r="AJ740" s="39"/>
    </row>
    <row r="741">
      <c r="D741" s="39"/>
      <c r="H741" s="39"/>
      <c r="L741" s="39"/>
      <c r="P741" s="39"/>
      <c r="T741" s="39"/>
      <c r="X741" s="39"/>
      <c r="AB741" s="39"/>
      <c r="AF741" s="39"/>
      <c r="AJ741" s="39"/>
    </row>
    <row r="742">
      <c r="D742" s="39"/>
      <c r="H742" s="39"/>
      <c r="L742" s="39"/>
      <c r="P742" s="39"/>
      <c r="T742" s="39"/>
      <c r="X742" s="39"/>
      <c r="AB742" s="39"/>
      <c r="AF742" s="39"/>
      <c r="AJ742" s="39"/>
    </row>
    <row r="743">
      <c r="D743" s="39"/>
      <c r="H743" s="39"/>
      <c r="L743" s="39"/>
      <c r="P743" s="39"/>
      <c r="T743" s="39"/>
      <c r="X743" s="39"/>
      <c r="AB743" s="39"/>
      <c r="AF743" s="39"/>
      <c r="AJ743" s="39"/>
    </row>
    <row r="744">
      <c r="D744" s="39"/>
      <c r="H744" s="39"/>
      <c r="L744" s="39"/>
      <c r="P744" s="39"/>
      <c r="T744" s="39"/>
      <c r="X744" s="39"/>
      <c r="AB744" s="39"/>
      <c r="AF744" s="39"/>
      <c r="AJ744" s="39"/>
    </row>
    <row r="745">
      <c r="D745" s="39"/>
      <c r="H745" s="39"/>
      <c r="L745" s="39"/>
      <c r="P745" s="39"/>
      <c r="T745" s="39"/>
      <c r="X745" s="39"/>
      <c r="AB745" s="39"/>
      <c r="AF745" s="39"/>
      <c r="AJ745" s="39"/>
    </row>
    <row r="746">
      <c r="D746" s="39"/>
      <c r="H746" s="39"/>
      <c r="L746" s="39"/>
      <c r="P746" s="39"/>
      <c r="T746" s="39"/>
      <c r="X746" s="39"/>
      <c r="AB746" s="39"/>
      <c r="AF746" s="39"/>
      <c r="AJ746" s="39"/>
    </row>
    <row r="747">
      <c r="D747" s="39"/>
      <c r="H747" s="39"/>
      <c r="L747" s="39"/>
      <c r="P747" s="39"/>
      <c r="T747" s="39"/>
      <c r="X747" s="39"/>
      <c r="AB747" s="39"/>
      <c r="AF747" s="39"/>
      <c r="AJ747" s="39"/>
    </row>
    <row r="748">
      <c r="D748" s="39"/>
      <c r="H748" s="39"/>
      <c r="L748" s="39"/>
      <c r="P748" s="39"/>
      <c r="T748" s="39"/>
      <c r="X748" s="39"/>
      <c r="AB748" s="39"/>
      <c r="AF748" s="39"/>
      <c r="AJ748" s="39"/>
    </row>
    <row r="749">
      <c r="D749" s="39"/>
      <c r="H749" s="39"/>
      <c r="L749" s="39"/>
      <c r="P749" s="39"/>
      <c r="T749" s="39"/>
      <c r="X749" s="39"/>
      <c r="AB749" s="39"/>
      <c r="AF749" s="39"/>
      <c r="AJ749" s="39"/>
    </row>
    <row r="750">
      <c r="D750" s="39"/>
      <c r="H750" s="39"/>
      <c r="L750" s="39"/>
      <c r="P750" s="39"/>
      <c r="T750" s="39"/>
      <c r="X750" s="39"/>
      <c r="AB750" s="39"/>
      <c r="AF750" s="39"/>
      <c r="AJ750" s="39"/>
    </row>
    <row r="751">
      <c r="D751" s="39"/>
      <c r="H751" s="39"/>
      <c r="L751" s="39"/>
      <c r="P751" s="39"/>
      <c r="T751" s="39"/>
      <c r="X751" s="39"/>
      <c r="AB751" s="39"/>
      <c r="AF751" s="39"/>
      <c r="AJ751" s="39"/>
    </row>
    <row r="752">
      <c r="D752" s="39"/>
      <c r="H752" s="39"/>
      <c r="L752" s="39"/>
      <c r="P752" s="39"/>
      <c r="T752" s="39"/>
      <c r="X752" s="39"/>
      <c r="AB752" s="39"/>
      <c r="AF752" s="39"/>
      <c r="AJ752" s="39"/>
    </row>
    <row r="753">
      <c r="D753" s="39"/>
      <c r="H753" s="39"/>
      <c r="L753" s="39"/>
      <c r="P753" s="39"/>
      <c r="T753" s="39"/>
      <c r="X753" s="39"/>
      <c r="AB753" s="39"/>
      <c r="AF753" s="39"/>
      <c r="AJ753" s="39"/>
    </row>
    <row r="754">
      <c r="D754" s="39"/>
      <c r="H754" s="39"/>
      <c r="L754" s="39"/>
      <c r="P754" s="39"/>
      <c r="T754" s="39"/>
      <c r="X754" s="39"/>
      <c r="AB754" s="39"/>
      <c r="AF754" s="39"/>
      <c r="AJ754" s="39"/>
    </row>
    <row r="755">
      <c r="D755" s="39"/>
      <c r="H755" s="39"/>
      <c r="L755" s="39"/>
      <c r="P755" s="39"/>
      <c r="T755" s="39"/>
      <c r="X755" s="39"/>
      <c r="AB755" s="39"/>
      <c r="AF755" s="39"/>
      <c r="AJ755" s="39"/>
    </row>
    <row r="756">
      <c r="D756" s="39"/>
      <c r="H756" s="39"/>
      <c r="L756" s="39"/>
      <c r="P756" s="39"/>
      <c r="T756" s="39"/>
      <c r="X756" s="39"/>
      <c r="AB756" s="39"/>
      <c r="AF756" s="39"/>
      <c r="AJ756" s="39"/>
    </row>
    <row r="757">
      <c r="D757" s="39"/>
      <c r="H757" s="39"/>
      <c r="L757" s="39"/>
      <c r="P757" s="39"/>
      <c r="T757" s="39"/>
      <c r="X757" s="39"/>
      <c r="AB757" s="39"/>
      <c r="AF757" s="39"/>
      <c r="AJ757" s="39"/>
    </row>
    <row r="758">
      <c r="D758" s="39"/>
      <c r="H758" s="39"/>
      <c r="L758" s="39"/>
      <c r="P758" s="39"/>
      <c r="T758" s="39"/>
      <c r="X758" s="39"/>
      <c r="AB758" s="39"/>
      <c r="AF758" s="39"/>
      <c r="AJ758" s="39"/>
    </row>
    <row r="759">
      <c r="D759" s="39"/>
      <c r="H759" s="39"/>
      <c r="L759" s="39"/>
      <c r="P759" s="39"/>
      <c r="T759" s="39"/>
      <c r="X759" s="39"/>
      <c r="AB759" s="39"/>
      <c r="AF759" s="39"/>
      <c r="AJ759" s="39"/>
    </row>
    <row r="760">
      <c r="D760" s="39"/>
      <c r="H760" s="39"/>
      <c r="L760" s="39"/>
      <c r="P760" s="39"/>
      <c r="T760" s="39"/>
      <c r="X760" s="39"/>
      <c r="AB760" s="39"/>
      <c r="AF760" s="39"/>
      <c r="AJ760" s="39"/>
    </row>
    <row r="761">
      <c r="D761" s="39"/>
      <c r="H761" s="39"/>
      <c r="L761" s="39"/>
      <c r="P761" s="39"/>
      <c r="T761" s="39"/>
      <c r="X761" s="39"/>
      <c r="AB761" s="39"/>
      <c r="AF761" s="39"/>
      <c r="AJ761" s="39"/>
    </row>
    <row r="762">
      <c r="D762" s="39"/>
      <c r="H762" s="39"/>
      <c r="L762" s="39"/>
      <c r="P762" s="39"/>
      <c r="T762" s="39"/>
      <c r="X762" s="39"/>
      <c r="AB762" s="39"/>
      <c r="AF762" s="39"/>
      <c r="AJ762" s="39"/>
    </row>
    <row r="763">
      <c r="D763" s="39"/>
      <c r="H763" s="39"/>
      <c r="L763" s="39"/>
      <c r="P763" s="39"/>
      <c r="T763" s="39"/>
      <c r="X763" s="39"/>
      <c r="AB763" s="39"/>
      <c r="AF763" s="39"/>
      <c r="AJ763" s="39"/>
    </row>
    <row r="764">
      <c r="D764" s="39"/>
      <c r="H764" s="39"/>
      <c r="L764" s="39"/>
      <c r="P764" s="39"/>
      <c r="T764" s="39"/>
      <c r="X764" s="39"/>
      <c r="AB764" s="39"/>
      <c r="AF764" s="39"/>
      <c r="AJ764" s="39"/>
    </row>
    <row r="765">
      <c r="D765" s="39"/>
      <c r="H765" s="39"/>
      <c r="L765" s="39"/>
      <c r="P765" s="39"/>
      <c r="T765" s="39"/>
      <c r="X765" s="39"/>
      <c r="AB765" s="39"/>
      <c r="AF765" s="39"/>
      <c r="AJ765" s="39"/>
    </row>
    <row r="766">
      <c r="D766" s="39"/>
      <c r="H766" s="39"/>
      <c r="L766" s="39"/>
      <c r="P766" s="39"/>
      <c r="T766" s="39"/>
      <c r="X766" s="39"/>
      <c r="AB766" s="39"/>
      <c r="AF766" s="39"/>
      <c r="AJ766" s="39"/>
    </row>
    <row r="767">
      <c r="D767" s="39"/>
      <c r="H767" s="39"/>
      <c r="L767" s="39"/>
      <c r="P767" s="39"/>
      <c r="T767" s="39"/>
      <c r="X767" s="39"/>
      <c r="AB767" s="39"/>
      <c r="AF767" s="39"/>
      <c r="AJ767" s="39"/>
    </row>
    <row r="768">
      <c r="D768" s="39"/>
      <c r="H768" s="39"/>
      <c r="L768" s="39"/>
      <c r="P768" s="39"/>
      <c r="T768" s="39"/>
      <c r="X768" s="39"/>
      <c r="AB768" s="39"/>
      <c r="AF768" s="39"/>
      <c r="AJ768" s="39"/>
    </row>
    <row r="769">
      <c r="D769" s="39"/>
      <c r="H769" s="39"/>
      <c r="L769" s="39"/>
      <c r="P769" s="39"/>
      <c r="T769" s="39"/>
      <c r="X769" s="39"/>
      <c r="AB769" s="39"/>
      <c r="AF769" s="39"/>
      <c r="AJ769" s="39"/>
    </row>
    <row r="770">
      <c r="D770" s="39"/>
      <c r="H770" s="39"/>
      <c r="L770" s="39"/>
      <c r="P770" s="39"/>
      <c r="T770" s="39"/>
      <c r="X770" s="39"/>
      <c r="AB770" s="39"/>
      <c r="AF770" s="39"/>
      <c r="AJ770" s="39"/>
    </row>
    <row r="771">
      <c r="D771" s="39"/>
      <c r="H771" s="39"/>
      <c r="L771" s="39"/>
      <c r="P771" s="39"/>
      <c r="T771" s="39"/>
      <c r="X771" s="39"/>
      <c r="AB771" s="39"/>
      <c r="AF771" s="39"/>
      <c r="AJ771" s="39"/>
    </row>
    <row r="772">
      <c r="D772" s="39"/>
      <c r="H772" s="39"/>
      <c r="L772" s="39"/>
      <c r="P772" s="39"/>
      <c r="T772" s="39"/>
      <c r="X772" s="39"/>
      <c r="AB772" s="39"/>
      <c r="AF772" s="39"/>
      <c r="AJ772" s="39"/>
    </row>
    <row r="773">
      <c r="D773" s="39"/>
      <c r="H773" s="39"/>
      <c r="L773" s="39"/>
      <c r="P773" s="39"/>
      <c r="T773" s="39"/>
      <c r="X773" s="39"/>
      <c r="AB773" s="39"/>
      <c r="AF773" s="39"/>
      <c r="AJ773" s="39"/>
    </row>
    <row r="774">
      <c r="D774" s="39"/>
      <c r="H774" s="39"/>
      <c r="L774" s="39"/>
      <c r="P774" s="39"/>
      <c r="T774" s="39"/>
      <c r="X774" s="39"/>
      <c r="AB774" s="39"/>
      <c r="AF774" s="39"/>
      <c r="AJ774" s="39"/>
    </row>
    <row r="775">
      <c r="D775" s="39"/>
      <c r="H775" s="39"/>
      <c r="L775" s="39"/>
      <c r="P775" s="39"/>
      <c r="T775" s="39"/>
      <c r="X775" s="39"/>
      <c r="AB775" s="39"/>
      <c r="AF775" s="39"/>
      <c r="AJ775" s="39"/>
    </row>
    <row r="776">
      <c r="D776" s="39"/>
      <c r="H776" s="39"/>
      <c r="L776" s="39"/>
      <c r="P776" s="39"/>
      <c r="T776" s="39"/>
      <c r="X776" s="39"/>
      <c r="AB776" s="39"/>
      <c r="AF776" s="39"/>
      <c r="AJ776" s="39"/>
    </row>
    <row r="777">
      <c r="D777" s="39"/>
      <c r="H777" s="39"/>
      <c r="L777" s="39"/>
      <c r="P777" s="39"/>
      <c r="T777" s="39"/>
      <c r="X777" s="39"/>
      <c r="AB777" s="39"/>
      <c r="AF777" s="39"/>
      <c r="AJ777" s="39"/>
    </row>
    <row r="778">
      <c r="D778" s="39"/>
      <c r="H778" s="39"/>
      <c r="L778" s="39"/>
      <c r="P778" s="39"/>
      <c r="T778" s="39"/>
      <c r="X778" s="39"/>
      <c r="AB778" s="39"/>
      <c r="AF778" s="39"/>
      <c r="AJ778" s="39"/>
    </row>
    <row r="779">
      <c r="D779" s="39"/>
      <c r="H779" s="39"/>
      <c r="L779" s="39"/>
      <c r="P779" s="39"/>
      <c r="T779" s="39"/>
      <c r="X779" s="39"/>
      <c r="AB779" s="39"/>
      <c r="AF779" s="39"/>
      <c r="AJ779" s="39"/>
    </row>
    <row r="780">
      <c r="D780" s="39"/>
      <c r="H780" s="39"/>
      <c r="L780" s="39"/>
      <c r="P780" s="39"/>
      <c r="T780" s="39"/>
      <c r="X780" s="39"/>
      <c r="AB780" s="39"/>
      <c r="AF780" s="39"/>
      <c r="AJ780" s="39"/>
    </row>
    <row r="781">
      <c r="D781" s="39"/>
      <c r="H781" s="39"/>
      <c r="L781" s="39"/>
      <c r="P781" s="39"/>
      <c r="T781" s="39"/>
      <c r="X781" s="39"/>
      <c r="AB781" s="39"/>
      <c r="AF781" s="39"/>
      <c r="AJ781" s="39"/>
    </row>
    <row r="782">
      <c r="D782" s="39"/>
      <c r="H782" s="39"/>
      <c r="L782" s="39"/>
      <c r="P782" s="39"/>
      <c r="T782" s="39"/>
      <c r="X782" s="39"/>
      <c r="AB782" s="39"/>
      <c r="AF782" s="39"/>
      <c r="AJ782" s="39"/>
    </row>
    <row r="783">
      <c r="D783" s="39"/>
      <c r="H783" s="39"/>
      <c r="L783" s="39"/>
      <c r="P783" s="39"/>
      <c r="T783" s="39"/>
      <c r="X783" s="39"/>
      <c r="AB783" s="39"/>
      <c r="AF783" s="39"/>
      <c r="AJ783" s="39"/>
    </row>
    <row r="784">
      <c r="D784" s="39"/>
      <c r="H784" s="39"/>
      <c r="L784" s="39"/>
      <c r="P784" s="39"/>
      <c r="T784" s="39"/>
      <c r="X784" s="39"/>
      <c r="AB784" s="39"/>
      <c r="AF784" s="39"/>
      <c r="AJ784" s="39"/>
    </row>
    <row r="785">
      <c r="D785" s="39"/>
      <c r="H785" s="39"/>
      <c r="L785" s="39"/>
      <c r="P785" s="39"/>
      <c r="T785" s="39"/>
      <c r="X785" s="39"/>
      <c r="AB785" s="39"/>
      <c r="AF785" s="39"/>
      <c r="AJ785" s="39"/>
    </row>
    <row r="786">
      <c r="D786" s="39"/>
      <c r="H786" s="39"/>
      <c r="L786" s="39"/>
      <c r="P786" s="39"/>
      <c r="T786" s="39"/>
      <c r="X786" s="39"/>
      <c r="AB786" s="39"/>
      <c r="AF786" s="39"/>
      <c r="AJ786" s="39"/>
    </row>
    <row r="787">
      <c r="D787" s="39"/>
      <c r="H787" s="39"/>
      <c r="L787" s="39"/>
      <c r="P787" s="39"/>
      <c r="T787" s="39"/>
      <c r="X787" s="39"/>
      <c r="AB787" s="39"/>
      <c r="AF787" s="39"/>
      <c r="AJ787" s="39"/>
    </row>
    <row r="788">
      <c r="D788" s="39"/>
      <c r="H788" s="39"/>
      <c r="L788" s="39"/>
      <c r="P788" s="39"/>
      <c r="T788" s="39"/>
      <c r="X788" s="39"/>
      <c r="AB788" s="39"/>
      <c r="AF788" s="39"/>
      <c r="AJ788" s="39"/>
    </row>
    <row r="789">
      <c r="D789" s="39"/>
      <c r="H789" s="39"/>
      <c r="L789" s="39"/>
      <c r="P789" s="39"/>
      <c r="T789" s="39"/>
      <c r="X789" s="39"/>
      <c r="AB789" s="39"/>
      <c r="AF789" s="39"/>
      <c r="AJ789" s="39"/>
    </row>
    <row r="790">
      <c r="D790" s="39"/>
      <c r="H790" s="39"/>
      <c r="L790" s="39"/>
      <c r="P790" s="39"/>
      <c r="T790" s="39"/>
      <c r="X790" s="39"/>
      <c r="AB790" s="39"/>
      <c r="AF790" s="39"/>
      <c r="AJ790" s="39"/>
    </row>
    <row r="791">
      <c r="D791" s="39"/>
      <c r="H791" s="39"/>
      <c r="L791" s="39"/>
      <c r="P791" s="39"/>
      <c r="T791" s="39"/>
      <c r="X791" s="39"/>
      <c r="AB791" s="39"/>
      <c r="AF791" s="39"/>
      <c r="AJ791" s="39"/>
    </row>
    <row r="792">
      <c r="D792" s="39"/>
      <c r="H792" s="39"/>
      <c r="L792" s="39"/>
      <c r="P792" s="39"/>
      <c r="T792" s="39"/>
      <c r="X792" s="39"/>
      <c r="AB792" s="39"/>
      <c r="AF792" s="39"/>
      <c r="AJ792" s="39"/>
    </row>
    <row r="793">
      <c r="D793" s="39"/>
      <c r="H793" s="39"/>
      <c r="L793" s="39"/>
      <c r="P793" s="39"/>
      <c r="T793" s="39"/>
      <c r="X793" s="39"/>
      <c r="AB793" s="39"/>
      <c r="AF793" s="39"/>
      <c r="AJ793" s="39"/>
    </row>
    <row r="794">
      <c r="D794" s="39"/>
      <c r="H794" s="39"/>
      <c r="L794" s="39"/>
      <c r="P794" s="39"/>
      <c r="T794" s="39"/>
      <c r="X794" s="39"/>
      <c r="AB794" s="39"/>
      <c r="AF794" s="39"/>
      <c r="AJ794" s="39"/>
    </row>
    <row r="795">
      <c r="D795" s="39"/>
      <c r="H795" s="39"/>
      <c r="L795" s="39"/>
      <c r="P795" s="39"/>
      <c r="T795" s="39"/>
      <c r="X795" s="39"/>
      <c r="AB795" s="39"/>
      <c r="AF795" s="39"/>
      <c r="AJ795" s="39"/>
    </row>
    <row r="796">
      <c r="D796" s="39"/>
      <c r="H796" s="39"/>
      <c r="L796" s="39"/>
      <c r="P796" s="39"/>
      <c r="T796" s="39"/>
      <c r="X796" s="39"/>
      <c r="AB796" s="39"/>
      <c r="AF796" s="39"/>
      <c r="AJ796" s="39"/>
    </row>
    <row r="797">
      <c r="D797" s="39"/>
      <c r="H797" s="39"/>
      <c r="L797" s="39"/>
      <c r="P797" s="39"/>
      <c r="T797" s="39"/>
      <c r="X797" s="39"/>
      <c r="AB797" s="39"/>
      <c r="AF797" s="39"/>
      <c r="AJ797" s="39"/>
    </row>
    <row r="798">
      <c r="D798" s="39"/>
      <c r="H798" s="39"/>
      <c r="L798" s="39"/>
      <c r="P798" s="39"/>
      <c r="T798" s="39"/>
      <c r="X798" s="39"/>
      <c r="AB798" s="39"/>
      <c r="AF798" s="39"/>
      <c r="AJ798" s="39"/>
    </row>
    <row r="799">
      <c r="D799" s="39"/>
      <c r="H799" s="39"/>
      <c r="L799" s="39"/>
      <c r="P799" s="39"/>
      <c r="T799" s="39"/>
      <c r="X799" s="39"/>
      <c r="AB799" s="39"/>
      <c r="AF799" s="39"/>
      <c r="AJ799" s="39"/>
    </row>
    <row r="800">
      <c r="D800" s="39"/>
      <c r="H800" s="39"/>
      <c r="L800" s="39"/>
      <c r="P800" s="39"/>
      <c r="T800" s="39"/>
      <c r="X800" s="39"/>
      <c r="AB800" s="39"/>
      <c r="AF800" s="39"/>
      <c r="AJ800" s="39"/>
    </row>
    <row r="801">
      <c r="D801" s="39"/>
      <c r="H801" s="39"/>
      <c r="L801" s="39"/>
      <c r="P801" s="39"/>
      <c r="T801" s="39"/>
      <c r="X801" s="39"/>
      <c r="AB801" s="39"/>
      <c r="AF801" s="39"/>
      <c r="AJ801" s="39"/>
    </row>
    <row r="802">
      <c r="D802" s="39"/>
      <c r="H802" s="39"/>
      <c r="L802" s="39"/>
      <c r="P802" s="39"/>
      <c r="T802" s="39"/>
      <c r="X802" s="39"/>
      <c r="AB802" s="39"/>
      <c r="AF802" s="39"/>
      <c r="AJ802" s="39"/>
    </row>
    <row r="803">
      <c r="D803" s="39"/>
      <c r="H803" s="39"/>
      <c r="L803" s="39"/>
      <c r="P803" s="39"/>
      <c r="T803" s="39"/>
      <c r="X803" s="39"/>
      <c r="AB803" s="39"/>
      <c r="AF803" s="39"/>
      <c r="AJ803" s="39"/>
    </row>
    <row r="804">
      <c r="D804" s="39"/>
      <c r="H804" s="39"/>
      <c r="L804" s="39"/>
      <c r="P804" s="39"/>
      <c r="T804" s="39"/>
      <c r="X804" s="39"/>
      <c r="AB804" s="39"/>
      <c r="AF804" s="39"/>
      <c r="AJ804" s="39"/>
    </row>
    <row r="805">
      <c r="D805" s="39"/>
      <c r="H805" s="39"/>
      <c r="L805" s="39"/>
      <c r="P805" s="39"/>
      <c r="T805" s="39"/>
      <c r="X805" s="39"/>
      <c r="AB805" s="39"/>
      <c r="AF805" s="39"/>
      <c r="AJ805" s="39"/>
    </row>
    <row r="806">
      <c r="D806" s="39"/>
      <c r="H806" s="39"/>
      <c r="L806" s="39"/>
      <c r="P806" s="39"/>
      <c r="T806" s="39"/>
      <c r="X806" s="39"/>
      <c r="AB806" s="39"/>
      <c r="AF806" s="39"/>
      <c r="AJ806" s="39"/>
    </row>
    <row r="807">
      <c r="D807" s="39"/>
      <c r="H807" s="39"/>
      <c r="L807" s="39"/>
      <c r="P807" s="39"/>
      <c r="T807" s="39"/>
      <c r="X807" s="39"/>
      <c r="AB807" s="39"/>
      <c r="AF807" s="39"/>
      <c r="AJ807" s="39"/>
    </row>
    <row r="808">
      <c r="D808" s="39"/>
      <c r="H808" s="39"/>
      <c r="L808" s="39"/>
      <c r="P808" s="39"/>
      <c r="T808" s="39"/>
      <c r="X808" s="39"/>
      <c r="AB808" s="39"/>
      <c r="AF808" s="39"/>
      <c r="AJ808" s="39"/>
    </row>
    <row r="809">
      <c r="D809" s="39"/>
      <c r="H809" s="39"/>
      <c r="L809" s="39"/>
      <c r="P809" s="39"/>
      <c r="T809" s="39"/>
      <c r="X809" s="39"/>
      <c r="AB809" s="39"/>
      <c r="AF809" s="39"/>
      <c r="AJ809" s="39"/>
    </row>
    <row r="810">
      <c r="D810" s="39"/>
      <c r="H810" s="39"/>
      <c r="L810" s="39"/>
      <c r="P810" s="39"/>
      <c r="T810" s="39"/>
      <c r="X810" s="39"/>
      <c r="AB810" s="39"/>
      <c r="AF810" s="39"/>
      <c r="AJ810" s="39"/>
    </row>
    <row r="811">
      <c r="D811" s="39"/>
      <c r="H811" s="39"/>
      <c r="L811" s="39"/>
      <c r="P811" s="39"/>
      <c r="T811" s="39"/>
      <c r="X811" s="39"/>
      <c r="AB811" s="39"/>
      <c r="AF811" s="39"/>
      <c r="AJ811" s="39"/>
    </row>
    <row r="812">
      <c r="D812" s="39"/>
      <c r="H812" s="39"/>
      <c r="L812" s="39"/>
      <c r="P812" s="39"/>
      <c r="T812" s="39"/>
      <c r="X812" s="39"/>
      <c r="AB812" s="39"/>
      <c r="AF812" s="39"/>
      <c r="AJ812" s="39"/>
    </row>
    <row r="813">
      <c r="D813" s="39"/>
      <c r="H813" s="39"/>
      <c r="L813" s="39"/>
      <c r="P813" s="39"/>
      <c r="T813" s="39"/>
      <c r="X813" s="39"/>
      <c r="AB813" s="39"/>
      <c r="AF813" s="39"/>
      <c r="AJ813" s="39"/>
    </row>
    <row r="814">
      <c r="D814" s="39"/>
      <c r="H814" s="39"/>
      <c r="L814" s="39"/>
      <c r="P814" s="39"/>
      <c r="T814" s="39"/>
      <c r="X814" s="39"/>
      <c r="AB814" s="39"/>
      <c r="AF814" s="39"/>
      <c r="AJ814" s="39"/>
    </row>
    <row r="815">
      <c r="D815" s="39"/>
      <c r="H815" s="39"/>
      <c r="L815" s="39"/>
      <c r="P815" s="39"/>
      <c r="T815" s="39"/>
      <c r="X815" s="39"/>
      <c r="AB815" s="39"/>
      <c r="AF815" s="39"/>
      <c r="AJ815" s="39"/>
    </row>
    <row r="816">
      <c r="D816" s="39"/>
      <c r="H816" s="39"/>
      <c r="L816" s="39"/>
      <c r="P816" s="39"/>
      <c r="T816" s="39"/>
      <c r="X816" s="39"/>
      <c r="AB816" s="39"/>
      <c r="AF816" s="39"/>
      <c r="AJ816" s="39"/>
    </row>
    <row r="817">
      <c r="D817" s="39"/>
      <c r="H817" s="39"/>
      <c r="L817" s="39"/>
      <c r="P817" s="39"/>
      <c r="T817" s="39"/>
      <c r="X817" s="39"/>
      <c r="AB817" s="39"/>
      <c r="AF817" s="39"/>
      <c r="AJ817" s="39"/>
    </row>
    <row r="818">
      <c r="D818" s="39"/>
      <c r="H818" s="39"/>
      <c r="L818" s="39"/>
      <c r="P818" s="39"/>
      <c r="T818" s="39"/>
      <c r="X818" s="39"/>
      <c r="AB818" s="39"/>
      <c r="AF818" s="39"/>
      <c r="AJ818" s="39"/>
    </row>
    <row r="819">
      <c r="D819" s="39"/>
      <c r="H819" s="39"/>
      <c r="L819" s="39"/>
      <c r="P819" s="39"/>
      <c r="T819" s="39"/>
      <c r="X819" s="39"/>
      <c r="AB819" s="39"/>
      <c r="AF819" s="39"/>
      <c r="AJ819" s="39"/>
    </row>
    <row r="820">
      <c r="D820" s="39"/>
      <c r="H820" s="39"/>
      <c r="L820" s="39"/>
      <c r="P820" s="39"/>
      <c r="T820" s="39"/>
      <c r="X820" s="39"/>
      <c r="AB820" s="39"/>
      <c r="AF820" s="39"/>
      <c r="AJ820" s="39"/>
    </row>
    <row r="821">
      <c r="D821" s="39"/>
      <c r="H821" s="39"/>
      <c r="L821" s="39"/>
      <c r="P821" s="39"/>
      <c r="T821" s="39"/>
      <c r="X821" s="39"/>
      <c r="AB821" s="39"/>
      <c r="AF821" s="39"/>
      <c r="AJ821" s="39"/>
    </row>
    <row r="822">
      <c r="D822" s="39"/>
      <c r="H822" s="39"/>
      <c r="L822" s="39"/>
      <c r="P822" s="39"/>
      <c r="T822" s="39"/>
      <c r="X822" s="39"/>
      <c r="AB822" s="39"/>
      <c r="AF822" s="39"/>
      <c r="AJ822" s="39"/>
    </row>
    <row r="823">
      <c r="D823" s="39"/>
      <c r="H823" s="39"/>
      <c r="L823" s="39"/>
      <c r="P823" s="39"/>
      <c r="T823" s="39"/>
      <c r="X823" s="39"/>
      <c r="AB823" s="39"/>
      <c r="AF823" s="39"/>
      <c r="AJ823" s="39"/>
    </row>
    <row r="824">
      <c r="D824" s="39"/>
      <c r="H824" s="39"/>
      <c r="L824" s="39"/>
      <c r="P824" s="39"/>
      <c r="T824" s="39"/>
      <c r="X824" s="39"/>
      <c r="AB824" s="39"/>
      <c r="AF824" s="39"/>
      <c r="AJ824" s="39"/>
    </row>
    <row r="825">
      <c r="D825" s="39"/>
      <c r="H825" s="39"/>
      <c r="L825" s="39"/>
      <c r="P825" s="39"/>
      <c r="T825" s="39"/>
      <c r="X825" s="39"/>
      <c r="AB825" s="39"/>
      <c r="AF825" s="39"/>
      <c r="AJ825" s="39"/>
    </row>
    <row r="826">
      <c r="D826" s="39"/>
      <c r="H826" s="39"/>
      <c r="L826" s="39"/>
      <c r="P826" s="39"/>
      <c r="T826" s="39"/>
      <c r="X826" s="39"/>
      <c r="AB826" s="39"/>
      <c r="AF826" s="39"/>
      <c r="AJ826" s="39"/>
    </row>
    <row r="827">
      <c r="D827" s="39"/>
      <c r="H827" s="39"/>
      <c r="L827" s="39"/>
      <c r="P827" s="39"/>
      <c r="T827" s="39"/>
      <c r="X827" s="39"/>
      <c r="AB827" s="39"/>
      <c r="AF827" s="39"/>
      <c r="AJ827" s="39"/>
    </row>
    <row r="828">
      <c r="D828" s="39"/>
      <c r="H828" s="39"/>
      <c r="L828" s="39"/>
      <c r="P828" s="39"/>
      <c r="T828" s="39"/>
      <c r="X828" s="39"/>
      <c r="AB828" s="39"/>
      <c r="AF828" s="39"/>
      <c r="AJ828" s="39"/>
    </row>
    <row r="829">
      <c r="D829" s="39"/>
      <c r="H829" s="39"/>
      <c r="L829" s="39"/>
      <c r="P829" s="39"/>
      <c r="T829" s="39"/>
      <c r="X829" s="39"/>
      <c r="AB829" s="39"/>
      <c r="AF829" s="39"/>
      <c r="AJ829" s="39"/>
    </row>
    <row r="830">
      <c r="D830" s="39"/>
      <c r="H830" s="39"/>
      <c r="L830" s="39"/>
      <c r="P830" s="39"/>
      <c r="T830" s="39"/>
      <c r="X830" s="39"/>
      <c r="AB830" s="39"/>
      <c r="AF830" s="39"/>
      <c r="AJ830" s="39"/>
    </row>
    <row r="831">
      <c r="D831" s="39"/>
      <c r="H831" s="39"/>
      <c r="L831" s="39"/>
      <c r="P831" s="39"/>
      <c r="T831" s="39"/>
      <c r="X831" s="39"/>
      <c r="AB831" s="39"/>
      <c r="AF831" s="39"/>
      <c r="AJ831" s="39"/>
    </row>
    <row r="832">
      <c r="D832" s="39"/>
      <c r="H832" s="39"/>
      <c r="L832" s="39"/>
      <c r="P832" s="39"/>
      <c r="T832" s="39"/>
      <c r="X832" s="39"/>
      <c r="AB832" s="39"/>
      <c r="AF832" s="39"/>
      <c r="AJ832" s="39"/>
    </row>
    <row r="833">
      <c r="D833" s="39"/>
      <c r="H833" s="39"/>
      <c r="L833" s="39"/>
      <c r="P833" s="39"/>
      <c r="T833" s="39"/>
      <c r="X833" s="39"/>
      <c r="AB833" s="39"/>
      <c r="AF833" s="39"/>
      <c r="AJ833" s="39"/>
    </row>
    <row r="834">
      <c r="D834" s="39"/>
      <c r="H834" s="39"/>
      <c r="L834" s="39"/>
      <c r="P834" s="39"/>
      <c r="T834" s="39"/>
      <c r="X834" s="39"/>
      <c r="AB834" s="39"/>
      <c r="AF834" s="39"/>
      <c r="AJ834" s="39"/>
    </row>
    <row r="835">
      <c r="D835" s="39"/>
      <c r="H835" s="39"/>
      <c r="L835" s="39"/>
      <c r="P835" s="39"/>
      <c r="T835" s="39"/>
      <c r="X835" s="39"/>
      <c r="AB835" s="39"/>
      <c r="AF835" s="39"/>
      <c r="AJ835" s="39"/>
    </row>
    <row r="836">
      <c r="D836" s="39"/>
      <c r="H836" s="39"/>
      <c r="L836" s="39"/>
      <c r="P836" s="39"/>
      <c r="T836" s="39"/>
      <c r="X836" s="39"/>
      <c r="AB836" s="39"/>
      <c r="AF836" s="39"/>
      <c r="AJ836" s="39"/>
    </row>
    <row r="837">
      <c r="D837" s="39"/>
      <c r="H837" s="39"/>
      <c r="L837" s="39"/>
      <c r="P837" s="39"/>
      <c r="T837" s="39"/>
      <c r="X837" s="39"/>
      <c r="AB837" s="39"/>
      <c r="AF837" s="39"/>
      <c r="AJ837" s="39"/>
    </row>
    <row r="838">
      <c r="D838" s="39"/>
      <c r="H838" s="39"/>
      <c r="L838" s="39"/>
      <c r="P838" s="39"/>
      <c r="T838" s="39"/>
      <c r="X838" s="39"/>
      <c r="AB838" s="39"/>
      <c r="AF838" s="39"/>
      <c r="AJ838" s="39"/>
    </row>
    <row r="839">
      <c r="D839" s="39"/>
      <c r="H839" s="39"/>
      <c r="L839" s="39"/>
      <c r="P839" s="39"/>
      <c r="T839" s="39"/>
      <c r="X839" s="39"/>
      <c r="AB839" s="39"/>
      <c r="AF839" s="39"/>
      <c r="AJ839" s="39"/>
    </row>
    <row r="840">
      <c r="D840" s="39"/>
      <c r="H840" s="39"/>
      <c r="L840" s="39"/>
      <c r="P840" s="39"/>
      <c r="T840" s="39"/>
      <c r="X840" s="39"/>
      <c r="AB840" s="39"/>
      <c r="AF840" s="39"/>
      <c r="AJ840" s="39"/>
    </row>
    <row r="841">
      <c r="D841" s="39"/>
      <c r="H841" s="39"/>
      <c r="L841" s="39"/>
      <c r="P841" s="39"/>
      <c r="T841" s="39"/>
      <c r="X841" s="39"/>
      <c r="AB841" s="39"/>
      <c r="AF841" s="39"/>
      <c r="AJ841" s="39"/>
    </row>
    <row r="842">
      <c r="D842" s="39"/>
      <c r="H842" s="39"/>
      <c r="L842" s="39"/>
      <c r="P842" s="39"/>
      <c r="T842" s="39"/>
      <c r="X842" s="39"/>
      <c r="AB842" s="39"/>
      <c r="AF842" s="39"/>
      <c r="AJ842" s="39"/>
    </row>
    <row r="843">
      <c r="D843" s="39"/>
      <c r="H843" s="39"/>
      <c r="L843" s="39"/>
      <c r="P843" s="39"/>
      <c r="T843" s="39"/>
      <c r="X843" s="39"/>
      <c r="AB843" s="39"/>
      <c r="AF843" s="39"/>
      <c r="AJ843" s="39"/>
    </row>
    <row r="844">
      <c r="D844" s="39"/>
      <c r="H844" s="39"/>
      <c r="L844" s="39"/>
      <c r="P844" s="39"/>
      <c r="T844" s="39"/>
      <c r="X844" s="39"/>
      <c r="AB844" s="39"/>
      <c r="AF844" s="39"/>
      <c r="AJ844" s="39"/>
    </row>
    <row r="845">
      <c r="D845" s="39"/>
      <c r="H845" s="39"/>
      <c r="L845" s="39"/>
      <c r="P845" s="39"/>
      <c r="T845" s="39"/>
      <c r="X845" s="39"/>
      <c r="AB845" s="39"/>
      <c r="AF845" s="39"/>
      <c r="AJ845" s="39"/>
    </row>
    <row r="846">
      <c r="D846" s="39"/>
      <c r="H846" s="39"/>
      <c r="L846" s="39"/>
      <c r="P846" s="39"/>
      <c r="T846" s="39"/>
      <c r="X846" s="39"/>
      <c r="AB846" s="39"/>
      <c r="AF846" s="39"/>
      <c r="AJ846" s="39"/>
    </row>
    <row r="847">
      <c r="D847" s="39"/>
      <c r="H847" s="39"/>
      <c r="L847" s="39"/>
      <c r="P847" s="39"/>
      <c r="T847" s="39"/>
      <c r="X847" s="39"/>
      <c r="AB847" s="39"/>
      <c r="AF847" s="39"/>
      <c r="AJ847" s="39"/>
    </row>
    <row r="848">
      <c r="D848" s="39"/>
      <c r="H848" s="39"/>
      <c r="L848" s="39"/>
      <c r="P848" s="39"/>
      <c r="T848" s="39"/>
      <c r="X848" s="39"/>
      <c r="AB848" s="39"/>
      <c r="AF848" s="39"/>
      <c r="AJ848" s="39"/>
    </row>
    <row r="849">
      <c r="D849" s="39"/>
      <c r="H849" s="39"/>
      <c r="L849" s="39"/>
      <c r="P849" s="39"/>
      <c r="T849" s="39"/>
      <c r="X849" s="39"/>
      <c r="AB849" s="39"/>
      <c r="AF849" s="39"/>
      <c r="AJ849" s="39"/>
    </row>
    <row r="850">
      <c r="D850" s="39"/>
      <c r="H850" s="39"/>
      <c r="L850" s="39"/>
      <c r="P850" s="39"/>
      <c r="T850" s="39"/>
      <c r="X850" s="39"/>
      <c r="AB850" s="39"/>
      <c r="AF850" s="39"/>
      <c r="AJ850" s="39"/>
    </row>
    <row r="851">
      <c r="D851" s="39"/>
      <c r="H851" s="39"/>
      <c r="L851" s="39"/>
      <c r="P851" s="39"/>
      <c r="T851" s="39"/>
      <c r="X851" s="39"/>
      <c r="AB851" s="39"/>
      <c r="AF851" s="39"/>
      <c r="AJ851" s="39"/>
    </row>
    <row r="852">
      <c r="D852" s="39"/>
      <c r="H852" s="39"/>
      <c r="L852" s="39"/>
      <c r="P852" s="39"/>
      <c r="T852" s="39"/>
      <c r="X852" s="39"/>
      <c r="AB852" s="39"/>
      <c r="AF852" s="39"/>
      <c r="AJ852" s="39"/>
    </row>
    <row r="853">
      <c r="D853" s="39"/>
      <c r="H853" s="39"/>
      <c r="L853" s="39"/>
      <c r="P853" s="39"/>
      <c r="T853" s="39"/>
      <c r="X853" s="39"/>
      <c r="AB853" s="39"/>
      <c r="AF853" s="39"/>
      <c r="AJ853" s="39"/>
    </row>
    <row r="854">
      <c r="D854" s="39"/>
      <c r="H854" s="39"/>
      <c r="L854" s="39"/>
      <c r="P854" s="39"/>
      <c r="T854" s="39"/>
      <c r="X854" s="39"/>
      <c r="AB854" s="39"/>
      <c r="AF854" s="39"/>
      <c r="AJ854" s="39"/>
    </row>
    <row r="855">
      <c r="D855" s="39"/>
      <c r="H855" s="39"/>
      <c r="L855" s="39"/>
      <c r="P855" s="39"/>
      <c r="T855" s="39"/>
      <c r="X855" s="39"/>
      <c r="AB855" s="39"/>
      <c r="AF855" s="39"/>
      <c r="AJ855" s="39"/>
    </row>
    <row r="856">
      <c r="D856" s="39"/>
      <c r="H856" s="39"/>
      <c r="L856" s="39"/>
      <c r="P856" s="39"/>
      <c r="T856" s="39"/>
      <c r="X856" s="39"/>
      <c r="AB856" s="39"/>
      <c r="AF856" s="39"/>
      <c r="AJ856" s="39"/>
    </row>
    <row r="857">
      <c r="D857" s="39"/>
      <c r="H857" s="39"/>
      <c r="L857" s="39"/>
      <c r="P857" s="39"/>
      <c r="T857" s="39"/>
      <c r="X857" s="39"/>
      <c r="AB857" s="39"/>
      <c r="AF857" s="39"/>
      <c r="AJ857" s="39"/>
    </row>
    <row r="858">
      <c r="D858" s="39"/>
      <c r="H858" s="39"/>
      <c r="L858" s="39"/>
      <c r="P858" s="39"/>
      <c r="T858" s="39"/>
      <c r="X858" s="39"/>
      <c r="AB858" s="39"/>
      <c r="AF858" s="39"/>
      <c r="AJ858" s="39"/>
    </row>
    <row r="859">
      <c r="D859" s="39"/>
      <c r="H859" s="39"/>
      <c r="L859" s="39"/>
      <c r="P859" s="39"/>
      <c r="T859" s="39"/>
      <c r="X859" s="39"/>
      <c r="AB859" s="39"/>
      <c r="AF859" s="39"/>
      <c r="AJ859" s="39"/>
    </row>
    <row r="860">
      <c r="D860" s="39"/>
      <c r="H860" s="39"/>
      <c r="L860" s="39"/>
      <c r="P860" s="39"/>
      <c r="T860" s="39"/>
      <c r="X860" s="39"/>
      <c r="AB860" s="39"/>
      <c r="AF860" s="39"/>
      <c r="AJ860" s="39"/>
    </row>
    <row r="861">
      <c r="D861" s="39"/>
      <c r="H861" s="39"/>
      <c r="L861" s="39"/>
      <c r="P861" s="39"/>
      <c r="T861" s="39"/>
      <c r="X861" s="39"/>
      <c r="AB861" s="39"/>
      <c r="AF861" s="39"/>
      <c r="AJ861" s="39"/>
    </row>
    <row r="862">
      <c r="D862" s="39"/>
      <c r="H862" s="39"/>
      <c r="L862" s="39"/>
      <c r="P862" s="39"/>
      <c r="T862" s="39"/>
      <c r="X862" s="39"/>
      <c r="AB862" s="39"/>
      <c r="AF862" s="39"/>
      <c r="AJ862" s="39"/>
    </row>
    <row r="863">
      <c r="D863" s="39"/>
      <c r="H863" s="39"/>
      <c r="L863" s="39"/>
      <c r="P863" s="39"/>
      <c r="T863" s="39"/>
      <c r="X863" s="39"/>
      <c r="AB863" s="39"/>
      <c r="AF863" s="39"/>
      <c r="AJ863" s="39"/>
    </row>
    <row r="864">
      <c r="D864" s="39"/>
      <c r="H864" s="39"/>
      <c r="L864" s="39"/>
      <c r="P864" s="39"/>
      <c r="T864" s="39"/>
      <c r="X864" s="39"/>
      <c r="AB864" s="39"/>
      <c r="AF864" s="39"/>
      <c r="AJ864" s="39"/>
    </row>
    <row r="865">
      <c r="D865" s="39"/>
      <c r="H865" s="39"/>
      <c r="L865" s="39"/>
      <c r="P865" s="39"/>
      <c r="T865" s="39"/>
      <c r="X865" s="39"/>
      <c r="AB865" s="39"/>
      <c r="AF865" s="39"/>
      <c r="AJ865" s="39"/>
    </row>
    <row r="866">
      <c r="D866" s="39"/>
      <c r="H866" s="39"/>
      <c r="L866" s="39"/>
      <c r="P866" s="39"/>
      <c r="T866" s="39"/>
      <c r="X866" s="39"/>
      <c r="AB866" s="39"/>
      <c r="AF866" s="39"/>
      <c r="AJ866" s="39"/>
    </row>
    <row r="867">
      <c r="D867" s="39"/>
      <c r="H867" s="39"/>
      <c r="L867" s="39"/>
      <c r="P867" s="39"/>
      <c r="T867" s="39"/>
      <c r="X867" s="39"/>
      <c r="AB867" s="39"/>
      <c r="AF867" s="39"/>
      <c r="AJ867" s="39"/>
    </row>
    <row r="868">
      <c r="D868" s="39"/>
      <c r="H868" s="39"/>
      <c r="L868" s="39"/>
      <c r="P868" s="39"/>
      <c r="T868" s="39"/>
      <c r="X868" s="39"/>
      <c r="AB868" s="39"/>
      <c r="AF868" s="39"/>
      <c r="AJ868" s="39"/>
    </row>
    <row r="869">
      <c r="D869" s="39"/>
      <c r="H869" s="39"/>
      <c r="L869" s="39"/>
      <c r="P869" s="39"/>
      <c r="T869" s="39"/>
      <c r="X869" s="39"/>
      <c r="AB869" s="39"/>
      <c r="AF869" s="39"/>
      <c r="AJ869" s="39"/>
    </row>
    <row r="870">
      <c r="D870" s="39"/>
      <c r="H870" s="39"/>
      <c r="L870" s="39"/>
      <c r="P870" s="39"/>
      <c r="T870" s="39"/>
      <c r="X870" s="39"/>
      <c r="AB870" s="39"/>
      <c r="AF870" s="39"/>
      <c r="AJ870" s="39"/>
    </row>
    <row r="871">
      <c r="D871" s="39"/>
      <c r="H871" s="39"/>
      <c r="L871" s="39"/>
      <c r="P871" s="39"/>
      <c r="T871" s="39"/>
      <c r="X871" s="39"/>
      <c r="AB871" s="39"/>
      <c r="AF871" s="39"/>
      <c r="AJ871" s="39"/>
    </row>
    <row r="872">
      <c r="D872" s="39"/>
      <c r="H872" s="39"/>
      <c r="L872" s="39"/>
      <c r="P872" s="39"/>
      <c r="T872" s="39"/>
      <c r="X872" s="39"/>
      <c r="AB872" s="39"/>
      <c r="AF872" s="39"/>
      <c r="AJ872" s="39"/>
    </row>
    <row r="873">
      <c r="D873" s="39"/>
      <c r="H873" s="39"/>
      <c r="L873" s="39"/>
      <c r="P873" s="39"/>
      <c r="T873" s="39"/>
      <c r="X873" s="39"/>
      <c r="AB873" s="39"/>
      <c r="AF873" s="39"/>
      <c r="AJ873" s="39"/>
    </row>
    <row r="874">
      <c r="D874" s="39"/>
      <c r="H874" s="39"/>
      <c r="L874" s="39"/>
      <c r="P874" s="39"/>
      <c r="T874" s="39"/>
      <c r="X874" s="39"/>
      <c r="AB874" s="39"/>
      <c r="AF874" s="39"/>
      <c r="AJ874" s="39"/>
    </row>
    <row r="875">
      <c r="D875" s="39"/>
      <c r="H875" s="39"/>
      <c r="L875" s="39"/>
      <c r="P875" s="39"/>
      <c r="T875" s="39"/>
      <c r="X875" s="39"/>
      <c r="AB875" s="39"/>
      <c r="AF875" s="39"/>
      <c r="AJ875" s="39"/>
    </row>
    <row r="876">
      <c r="D876" s="39"/>
      <c r="H876" s="39"/>
      <c r="L876" s="39"/>
      <c r="P876" s="39"/>
      <c r="T876" s="39"/>
      <c r="X876" s="39"/>
      <c r="AB876" s="39"/>
      <c r="AF876" s="39"/>
      <c r="AJ876" s="39"/>
    </row>
    <row r="877">
      <c r="D877" s="39"/>
      <c r="H877" s="39"/>
      <c r="L877" s="39"/>
      <c r="P877" s="39"/>
      <c r="T877" s="39"/>
      <c r="X877" s="39"/>
      <c r="AB877" s="39"/>
      <c r="AF877" s="39"/>
      <c r="AJ877" s="39"/>
    </row>
    <row r="878">
      <c r="D878" s="39"/>
      <c r="H878" s="39"/>
      <c r="L878" s="39"/>
      <c r="P878" s="39"/>
      <c r="T878" s="39"/>
      <c r="X878" s="39"/>
      <c r="AB878" s="39"/>
      <c r="AF878" s="39"/>
      <c r="AJ878" s="39"/>
    </row>
    <row r="879">
      <c r="D879" s="39"/>
      <c r="H879" s="39"/>
      <c r="L879" s="39"/>
      <c r="P879" s="39"/>
      <c r="T879" s="39"/>
      <c r="X879" s="39"/>
      <c r="AB879" s="39"/>
      <c r="AF879" s="39"/>
      <c r="AJ879" s="39"/>
    </row>
    <row r="880">
      <c r="D880" s="39"/>
      <c r="H880" s="39"/>
      <c r="L880" s="39"/>
      <c r="P880" s="39"/>
      <c r="T880" s="39"/>
      <c r="X880" s="39"/>
      <c r="AB880" s="39"/>
      <c r="AF880" s="39"/>
      <c r="AJ880" s="39"/>
    </row>
    <row r="881">
      <c r="D881" s="39"/>
      <c r="H881" s="39"/>
      <c r="L881" s="39"/>
      <c r="P881" s="39"/>
      <c r="T881" s="39"/>
      <c r="X881" s="39"/>
      <c r="AB881" s="39"/>
      <c r="AF881" s="39"/>
      <c r="AJ881" s="39"/>
    </row>
    <row r="882">
      <c r="D882" s="39"/>
      <c r="H882" s="39"/>
      <c r="L882" s="39"/>
      <c r="P882" s="39"/>
      <c r="T882" s="39"/>
      <c r="X882" s="39"/>
      <c r="AB882" s="39"/>
      <c r="AF882" s="39"/>
      <c r="AJ882" s="39"/>
    </row>
    <row r="883">
      <c r="D883" s="39"/>
      <c r="H883" s="39"/>
      <c r="L883" s="39"/>
      <c r="P883" s="39"/>
      <c r="T883" s="39"/>
      <c r="X883" s="39"/>
      <c r="AB883" s="39"/>
      <c r="AF883" s="39"/>
      <c r="AJ883" s="39"/>
    </row>
    <row r="884">
      <c r="D884" s="39"/>
      <c r="H884" s="39"/>
      <c r="L884" s="39"/>
      <c r="P884" s="39"/>
      <c r="T884" s="39"/>
      <c r="X884" s="39"/>
      <c r="AB884" s="39"/>
      <c r="AF884" s="39"/>
      <c r="AJ884" s="39"/>
    </row>
    <row r="885">
      <c r="D885" s="39"/>
      <c r="H885" s="39"/>
      <c r="L885" s="39"/>
      <c r="P885" s="39"/>
      <c r="T885" s="39"/>
      <c r="X885" s="39"/>
      <c r="AB885" s="39"/>
      <c r="AF885" s="39"/>
      <c r="AJ885" s="39"/>
    </row>
    <row r="886">
      <c r="D886" s="39"/>
      <c r="H886" s="39"/>
      <c r="L886" s="39"/>
      <c r="P886" s="39"/>
      <c r="T886" s="39"/>
      <c r="X886" s="39"/>
      <c r="AB886" s="39"/>
      <c r="AF886" s="39"/>
      <c r="AJ886" s="39"/>
    </row>
    <row r="887">
      <c r="D887" s="39"/>
      <c r="H887" s="39"/>
      <c r="L887" s="39"/>
      <c r="P887" s="39"/>
      <c r="T887" s="39"/>
      <c r="X887" s="39"/>
      <c r="AB887" s="39"/>
      <c r="AF887" s="39"/>
      <c r="AJ887" s="39"/>
    </row>
    <row r="888">
      <c r="D888" s="39"/>
      <c r="H888" s="39"/>
      <c r="L888" s="39"/>
      <c r="P888" s="39"/>
      <c r="T888" s="39"/>
      <c r="X888" s="39"/>
      <c r="AB888" s="39"/>
      <c r="AF888" s="39"/>
      <c r="AJ888" s="39"/>
    </row>
    <row r="889">
      <c r="D889" s="39"/>
      <c r="H889" s="39"/>
      <c r="L889" s="39"/>
      <c r="P889" s="39"/>
      <c r="T889" s="39"/>
      <c r="X889" s="39"/>
      <c r="AB889" s="39"/>
      <c r="AF889" s="39"/>
      <c r="AJ889" s="39"/>
    </row>
    <row r="890">
      <c r="D890" s="39"/>
      <c r="H890" s="39"/>
      <c r="L890" s="39"/>
      <c r="P890" s="39"/>
      <c r="T890" s="39"/>
      <c r="X890" s="39"/>
      <c r="AB890" s="39"/>
      <c r="AF890" s="39"/>
      <c r="AJ890" s="39"/>
    </row>
    <row r="891">
      <c r="D891" s="39"/>
      <c r="H891" s="39"/>
      <c r="L891" s="39"/>
      <c r="P891" s="39"/>
      <c r="T891" s="39"/>
      <c r="X891" s="39"/>
      <c r="AB891" s="39"/>
      <c r="AF891" s="39"/>
      <c r="AJ891" s="39"/>
    </row>
    <row r="892">
      <c r="D892" s="39"/>
      <c r="H892" s="39"/>
      <c r="L892" s="39"/>
      <c r="P892" s="39"/>
      <c r="T892" s="39"/>
      <c r="X892" s="39"/>
      <c r="AB892" s="39"/>
      <c r="AF892" s="39"/>
      <c r="AJ892" s="39"/>
    </row>
    <row r="893">
      <c r="D893" s="39"/>
      <c r="H893" s="39"/>
      <c r="L893" s="39"/>
      <c r="P893" s="39"/>
      <c r="T893" s="39"/>
      <c r="X893" s="39"/>
      <c r="AB893" s="39"/>
      <c r="AF893" s="39"/>
      <c r="AJ893" s="39"/>
    </row>
    <row r="894">
      <c r="D894" s="39"/>
      <c r="H894" s="39"/>
      <c r="L894" s="39"/>
      <c r="P894" s="39"/>
      <c r="T894" s="39"/>
      <c r="X894" s="39"/>
      <c r="AB894" s="39"/>
      <c r="AF894" s="39"/>
      <c r="AJ894" s="39"/>
    </row>
    <row r="895">
      <c r="D895" s="39"/>
      <c r="H895" s="39"/>
      <c r="L895" s="39"/>
      <c r="P895" s="39"/>
      <c r="T895" s="39"/>
      <c r="X895" s="39"/>
      <c r="AB895" s="39"/>
      <c r="AF895" s="39"/>
      <c r="AJ895" s="39"/>
    </row>
    <row r="896">
      <c r="D896" s="39"/>
      <c r="H896" s="39"/>
      <c r="L896" s="39"/>
      <c r="P896" s="39"/>
      <c r="T896" s="39"/>
      <c r="X896" s="39"/>
      <c r="AB896" s="39"/>
      <c r="AF896" s="39"/>
      <c r="AJ896" s="39"/>
    </row>
    <row r="897">
      <c r="D897" s="39"/>
      <c r="H897" s="39"/>
      <c r="L897" s="39"/>
      <c r="P897" s="39"/>
      <c r="T897" s="39"/>
      <c r="X897" s="39"/>
      <c r="AB897" s="39"/>
      <c r="AF897" s="39"/>
      <c r="AJ897" s="39"/>
    </row>
    <row r="898">
      <c r="D898" s="39"/>
      <c r="H898" s="39"/>
      <c r="L898" s="39"/>
      <c r="P898" s="39"/>
      <c r="T898" s="39"/>
      <c r="X898" s="39"/>
      <c r="AB898" s="39"/>
      <c r="AF898" s="39"/>
      <c r="AJ898" s="39"/>
    </row>
    <row r="899">
      <c r="D899" s="39"/>
      <c r="H899" s="39"/>
      <c r="L899" s="39"/>
      <c r="P899" s="39"/>
      <c r="T899" s="39"/>
      <c r="X899" s="39"/>
      <c r="AB899" s="39"/>
      <c r="AF899" s="39"/>
      <c r="AJ899" s="39"/>
    </row>
    <row r="900">
      <c r="D900" s="39"/>
      <c r="H900" s="39"/>
      <c r="L900" s="39"/>
      <c r="P900" s="39"/>
      <c r="T900" s="39"/>
      <c r="X900" s="39"/>
      <c r="AB900" s="39"/>
      <c r="AF900" s="39"/>
      <c r="AJ900" s="39"/>
    </row>
    <row r="901">
      <c r="D901" s="39"/>
      <c r="H901" s="39"/>
      <c r="L901" s="39"/>
      <c r="P901" s="39"/>
      <c r="T901" s="39"/>
      <c r="X901" s="39"/>
      <c r="AB901" s="39"/>
      <c r="AF901" s="39"/>
      <c r="AJ901" s="39"/>
    </row>
    <row r="902">
      <c r="D902" s="39"/>
      <c r="H902" s="39"/>
      <c r="L902" s="39"/>
      <c r="P902" s="39"/>
      <c r="T902" s="39"/>
      <c r="X902" s="39"/>
      <c r="AB902" s="39"/>
      <c r="AF902" s="39"/>
      <c r="AJ902" s="39"/>
    </row>
    <row r="903">
      <c r="D903" s="39"/>
      <c r="H903" s="39"/>
      <c r="L903" s="39"/>
      <c r="P903" s="39"/>
      <c r="T903" s="39"/>
      <c r="X903" s="39"/>
      <c r="AB903" s="39"/>
      <c r="AF903" s="39"/>
      <c r="AJ903" s="39"/>
    </row>
    <row r="904">
      <c r="D904" s="39"/>
      <c r="H904" s="39"/>
      <c r="L904" s="39"/>
      <c r="P904" s="39"/>
      <c r="T904" s="39"/>
      <c r="X904" s="39"/>
      <c r="AB904" s="39"/>
      <c r="AF904" s="39"/>
      <c r="AJ904" s="39"/>
    </row>
    <row r="905">
      <c r="D905" s="39"/>
      <c r="H905" s="39"/>
      <c r="L905" s="39"/>
      <c r="P905" s="39"/>
      <c r="T905" s="39"/>
      <c r="X905" s="39"/>
      <c r="AB905" s="39"/>
      <c r="AF905" s="39"/>
      <c r="AJ905" s="39"/>
    </row>
    <row r="906">
      <c r="D906" s="39"/>
      <c r="H906" s="39"/>
      <c r="L906" s="39"/>
      <c r="P906" s="39"/>
      <c r="T906" s="39"/>
      <c r="X906" s="39"/>
      <c r="AB906" s="39"/>
      <c r="AF906" s="39"/>
      <c r="AJ906" s="39"/>
    </row>
    <row r="907">
      <c r="D907" s="39"/>
      <c r="H907" s="39"/>
      <c r="L907" s="39"/>
      <c r="P907" s="39"/>
      <c r="T907" s="39"/>
      <c r="X907" s="39"/>
      <c r="AB907" s="39"/>
      <c r="AF907" s="39"/>
      <c r="AJ907" s="39"/>
    </row>
    <row r="908">
      <c r="D908" s="39"/>
      <c r="H908" s="39"/>
      <c r="L908" s="39"/>
      <c r="P908" s="39"/>
      <c r="T908" s="39"/>
      <c r="X908" s="39"/>
      <c r="AB908" s="39"/>
      <c r="AF908" s="39"/>
      <c r="AJ908" s="39"/>
    </row>
    <row r="909">
      <c r="D909" s="39"/>
      <c r="H909" s="39"/>
      <c r="L909" s="39"/>
      <c r="P909" s="39"/>
      <c r="T909" s="39"/>
      <c r="X909" s="39"/>
      <c r="AB909" s="39"/>
      <c r="AF909" s="39"/>
      <c r="AJ909" s="39"/>
    </row>
    <row r="910">
      <c r="D910" s="39"/>
      <c r="H910" s="39"/>
      <c r="L910" s="39"/>
      <c r="P910" s="39"/>
      <c r="T910" s="39"/>
      <c r="X910" s="39"/>
      <c r="AB910" s="39"/>
      <c r="AF910" s="39"/>
      <c r="AJ910" s="39"/>
    </row>
    <row r="911">
      <c r="D911" s="39"/>
      <c r="H911" s="39"/>
      <c r="L911" s="39"/>
      <c r="P911" s="39"/>
      <c r="T911" s="39"/>
      <c r="X911" s="39"/>
      <c r="AB911" s="39"/>
      <c r="AF911" s="39"/>
      <c r="AJ911" s="39"/>
    </row>
    <row r="912">
      <c r="D912" s="39"/>
      <c r="H912" s="39"/>
      <c r="L912" s="39"/>
      <c r="P912" s="39"/>
      <c r="T912" s="39"/>
      <c r="X912" s="39"/>
      <c r="AB912" s="39"/>
      <c r="AF912" s="39"/>
      <c r="AJ912" s="39"/>
    </row>
    <row r="913">
      <c r="D913" s="39"/>
      <c r="H913" s="39"/>
      <c r="L913" s="39"/>
      <c r="P913" s="39"/>
      <c r="T913" s="39"/>
      <c r="X913" s="39"/>
      <c r="AB913" s="39"/>
      <c r="AF913" s="39"/>
      <c r="AJ913" s="39"/>
    </row>
    <row r="914">
      <c r="D914" s="39"/>
      <c r="H914" s="39"/>
      <c r="L914" s="39"/>
      <c r="P914" s="39"/>
      <c r="T914" s="39"/>
      <c r="X914" s="39"/>
      <c r="AB914" s="39"/>
      <c r="AF914" s="39"/>
      <c r="AJ914" s="39"/>
    </row>
    <row r="915">
      <c r="D915" s="39"/>
      <c r="H915" s="39"/>
      <c r="L915" s="39"/>
      <c r="P915" s="39"/>
      <c r="T915" s="39"/>
      <c r="X915" s="39"/>
      <c r="AB915" s="39"/>
      <c r="AF915" s="39"/>
      <c r="AJ915" s="39"/>
    </row>
    <row r="916">
      <c r="D916" s="39"/>
      <c r="H916" s="39"/>
      <c r="L916" s="39"/>
      <c r="P916" s="39"/>
      <c r="T916" s="39"/>
      <c r="X916" s="39"/>
      <c r="AB916" s="39"/>
      <c r="AF916" s="39"/>
      <c r="AJ916" s="39"/>
    </row>
    <row r="917">
      <c r="D917" s="39"/>
      <c r="H917" s="39"/>
      <c r="L917" s="39"/>
      <c r="P917" s="39"/>
      <c r="T917" s="39"/>
      <c r="X917" s="39"/>
      <c r="AB917" s="39"/>
      <c r="AF917" s="39"/>
      <c r="AJ917" s="39"/>
    </row>
    <row r="918">
      <c r="D918" s="39"/>
      <c r="H918" s="39"/>
      <c r="L918" s="39"/>
      <c r="P918" s="39"/>
      <c r="T918" s="39"/>
      <c r="X918" s="39"/>
      <c r="AB918" s="39"/>
      <c r="AF918" s="39"/>
      <c r="AJ918" s="39"/>
    </row>
    <row r="919">
      <c r="D919" s="39"/>
      <c r="H919" s="39"/>
      <c r="L919" s="39"/>
      <c r="P919" s="39"/>
      <c r="T919" s="39"/>
      <c r="X919" s="39"/>
      <c r="AB919" s="39"/>
      <c r="AF919" s="39"/>
      <c r="AJ919" s="39"/>
    </row>
    <row r="920">
      <c r="D920" s="39"/>
      <c r="H920" s="39"/>
      <c r="L920" s="39"/>
      <c r="P920" s="39"/>
      <c r="T920" s="39"/>
      <c r="X920" s="39"/>
      <c r="AB920" s="39"/>
      <c r="AF920" s="39"/>
      <c r="AJ920" s="39"/>
    </row>
    <row r="921">
      <c r="D921" s="39"/>
      <c r="H921" s="39"/>
      <c r="L921" s="39"/>
      <c r="P921" s="39"/>
      <c r="T921" s="39"/>
      <c r="X921" s="39"/>
      <c r="AB921" s="39"/>
      <c r="AF921" s="39"/>
      <c r="AJ921" s="39"/>
    </row>
    <row r="922">
      <c r="D922" s="39"/>
      <c r="H922" s="39"/>
      <c r="L922" s="39"/>
      <c r="P922" s="39"/>
      <c r="T922" s="39"/>
      <c r="X922" s="39"/>
      <c r="AB922" s="39"/>
      <c r="AF922" s="39"/>
      <c r="AJ922" s="39"/>
    </row>
    <row r="923">
      <c r="D923" s="39"/>
      <c r="H923" s="39"/>
      <c r="L923" s="39"/>
      <c r="P923" s="39"/>
      <c r="T923" s="39"/>
      <c r="X923" s="39"/>
      <c r="AB923" s="39"/>
      <c r="AF923" s="39"/>
      <c r="AJ923" s="39"/>
    </row>
    <row r="924">
      <c r="D924" s="39"/>
      <c r="H924" s="39"/>
      <c r="L924" s="39"/>
      <c r="P924" s="39"/>
      <c r="T924" s="39"/>
      <c r="X924" s="39"/>
      <c r="AB924" s="39"/>
      <c r="AF924" s="39"/>
      <c r="AJ924" s="39"/>
    </row>
    <row r="925">
      <c r="D925" s="39"/>
      <c r="H925" s="39"/>
      <c r="L925" s="39"/>
      <c r="P925" s="39"/>
      <c r="T925" s="39"/>
      <c r="X925" s="39"/>
      <c r="AB925" s="39"/>
      <c r="AF925" s="39"/>
      <c r="AJ925" s="39"/>
    </row>
    <row r="926">
      <c r="D926" s="39"/>
      <c r="H926" s="39"/>
      <c r="L926" s="39"/>
      <c r="P926" s="39"/>
      <c r="T926" s="39"/>
      <c r="X926" s="39"/>
      <c r="AB926" s="39"/>
      <c r="AF926" s="39"/>
      <c r="AJ926" s="39"/>
    </row>
    <row r="927">
      <c r="D927" s="39"/>
      <c r="H927" s="39"/>
      <c r="L927" s="39"/>
      <c r="P927" s="39"/>
      <c r="T927" s="39"/>
      <c r="X927" s="39"/>
      <c r="AB927" s="39"/>
      <c r="AF927" s="39"/>
      <c r="AJ927" s="39"/>
    </row>
    <row r="928">
      <c r="D928" s="39"/>
      <c r="H928" s="39"/>
      <c r="L928" s="39"/>
      <c r="P928" s="39"/>
      <c r="T928" s="39"/>
      <c r="X928" s="39"/>
      <c r="AB928" s="39"/>
      <c r="AF928" s="39"/>
      <c r="AJ928" s="39"/>
    </row>
    <row r="929">
      <c r="D929" s="39"/>
      <c r="H929" s="39"/>
      <c r="L929" s="39"/>
      <c r="P929" s="39"/>
      <c r="T929" s="39"/>
      <c r="X929" s="39"/>
      <c r="AB929" s="39"/>
      <c r="AF929" s="39"/>
      <c r="AJ929" s="39"/>
    </row>
    <row r="930">
      <c r="D930" s="39"/>
      <c r="H930" s="39"/>
      <c r="L930" s="39"/>
      <c r="P930" s="39"/>
      <c r="T930" s="39"/>
      <c r="X930" s="39"/>
      <c r="AB930" s="39"/>
      <c r="AF930" s="39"/>
      <c r="AJ930" s="39"/>
    </row>
    <row r="931">
      <c r="D931" s="39"/>
      <c r="H931" s="39"/>
      <c r="L931" s="39"/>
      <c r="P931" s="39"/>
      <c r="T931" s="39"/>
      <c r="X931" s="39"/>
      <c r="AB931" s="39"/>
      <c r="AF931" s="39"/>
      <c r="AJ931" s="39"/>
    </row>
    <row r="932">
      <c r="D932" s="39"/>
      <c r="H932" s="39"/>
      <c r="L932" s="39"/>
      <c r="P932" s="39"/>
      <c r="T932" s="39"/>
      <c r="X932" s="39"/>
      <c r="AB932" s="39"/>
      <c r="AF932" s="39"/>
      <c r="AJ932" s="39"/>
    </row>
    <row r="933">
      <c r="D933" s="39"/>
      <c r="H933" s="39"/>
      <c r="L933" s="39"/>
      <c r="P933" s="39"/>
      <c r="T933" s="39"/>
      <c r="X933" s="39"/>
      <c r="AB933" s="39"/>
      <c r="AF933" s="39"/>
      <c r="AJ933" s="39"/>
    </row>
    <row r="934">
      <c r="D934" s="39"/>
      <c r="H934" s="39"/>
      <c r="L934" s="39"/>
      <c r="P934" s="39"/>
      <c r="T934" s="39"/>
      <c r="X934" s="39"/>
      <c r="AB934" s="39"/>
      <c r="AF934" s="39"/>
      <c r="AJ934" s="39"/>
    </row>
    <row r="935">
      <c r="D935" s="39"/>
      <c r="H935" s="39"/>
      <c r="L935" s="39"/>
      <c r="P935" s="39"/>
      <c r="T935" s="39"/>
      <c r="X935" s="39"/>
      <c r="AB935" s="39"/>
      <c r="AF935" s="39"/>
      <c r="AJ935" s="39"/>
    </row>
    <row r="936">
      <c r="D936" s="39"/>
      <c r="H936" s="39"/>
      <c r="L936" s="39"/>
      <c r="P936" s="39"/>
      <c r="T936" s="39"/>
      <c r="X936" s="39"/>
      <c r="AB936" s="39"/>
      <c r="AF936" s="39"/>
      <c r="AJ936" s="39"/>
    </row>
    <row r="937">
      <c r="D937" s="39"/>
      <c r="H937" s="39"/>
      <c r="L937" s="39"/>
      <c r="P937" s="39"/>
      <c r="T937" s="39"/>
      <c r="X937" s="39"/>
      <c r="AB937" s="39"/>
      <c r="AF937" s="39"/>
      <c r="AJ937" s="39"/>
    </row>
    <row r="938">
      <c r="D938" s="39"/>
      <c r="H938" s="39"/>
      <c r="L938" s="39"/>
      <c r="P938" s="39"/>
      <c r="T938" s="39"/>
      <c r="X938" s="39"/>
      <c r="AB938" s="39"/>
      <c r="AF938" s="39"/>
      <c r="AJ938" s="39"/>
    </row>
    <row r="939">
      <c r="D939" s="39"/>
      <c r="H939" s="39"/>
      <c r="L939" s="39"/>
      <c r="P939" s="39"/>
      <c r="T939" s="39"/>
      <c r="X939" s="39"/>
      <c r="AB939" s="39"/>
      <c r="AF939" s="39"/>
      <c r="AJ939" s="39"/>
    </row>
    <row r="940">
      <c r="D940" s="39"/>
      <c r="H940" s="39"/>
      <c r="L940" s="39"/>
      <c r="P940" s="39"/>
      <c r="T940" s="39"/>
      <c r="X940" s="39"/>
      <c r="AB940" s="39"/>
      <c r="AF940" s="39"/>
      <c r="AJ940" s="39"/>
    </row>
    <row r="941">
      <c r="D941" s="39"/>
      <c r="H941" s="39"/>
      <c r="L941" s="39"/>
      <c r="P941" s="39"/>
      <c r="T941" s="39"/>
      <c r="X941" s="39"/>
      <c r="AB941" s="39"/>
      <c r="AF941" s="39"/>
      <c r="AJ941" s="39"/>
    </row>
    <row r="942">
      <c r="D942" s="39"/>
      <c r="H942" s="39"/>
      <c r="L942" s="39"/>
      <c r="P942" s="39"/>
      <c r="T942" s="39"/>
      <c r="X942" s="39"/>
      <c r="AB942" s="39"/>
      <c r="AF942" s="39"/>
      <c r="AJ942" s="39"/>
    </row>
    <row r="943">
      <c r="D943" s="39"/>
      <c r="H943" s="39"/>
      <c r="L943" s="39"/>
      <c r="P943" s="39"/>
      <c r="T943" s="39"/>
      <c r="X943" s="39"/>
      <c r="AB943" s="39"/>
      <c r="AF943" s="39"/>
      <c r="AJ943" s="39"/>
    </row>
    <row r="944">
      <c r="D944" s="39"/>
      <c r="H944" s="39"/>
      <c r="L944" s="39"/>
      <c r="P944" s="39"/>
      <c r="T944" s="39"/>
      <c r="X944" s="39"/>
      <c r="AB944" s="39"/>
      <c r="AF944" s="39"/>
      <c r="AJ944" s="39"/>
    </row>
    <row r="945">
      <c r="D945" s="39"/>
      <c r="H945" s="39"/>
      <c r="L945" s="39"/>
      <c r="P945" s="39"/>
      <c r="T945" s="39"/>
      <c r="X945" s="39"/>
      <c r="AB945" s="39"/>
      <c r="AF945" s="39"/>
      <c r="AJ945" s="39"/>
    </row>
    <row r="946">
      <c r="D946" s="39"/>
      <c r="H946" s="39"/>
      <c r="L946" s="39"/>
      <c r="P946" s="39"/>
      <c r="T946" s="39"/>
      <c r="X946" s="39"/>
      <c r="AB946" s="39"/>
      <c r="AF946" s="39"/>
      <c r="AJ946" s="39"/>
    </row>
    <row r="947">
      <c r="D947" s="39"/>
      <c r="H947" s="39"/>
      <c r="L947" s="39"/>
      <c r="P947" s="39"/>
      <c r="T947" s="39"/>
      <c r="X947" s="39"/>
      <c r="AB947" s="39"/>
      <c r="AF947" s="39"/>
      <c r="AJ947" s="39"/>
    </row>
    <row r="948">
      <c r="D948" s="39"/>
      <c r="H948" s="39"/>
      <c r="L948" s="39"/>
      <c r="P948" s="39"/>
      <c r="T948" s="39"/>
      <c r="X948" s="39"/>
      <c r="AB948" s="39"/>
      <c r="AF948" s="39"/>
      <c r="AJ948" s="39"/>
    </row>
    <row r="949">
      <c r="D949" s="39"/>
      <c r="H949" s="39"/>
      <c r="L949" s="39"/>
      <c r="P949" s="39"/>
      <c r="T949" s="39"/>
      <c r="X949" s="39"/>
      <c r="AB949" s="39"/>
      <c r="AF949" s="39"/>
      <c r="AJ949" s="39"/>
    </row>
    <row r="950">
      <c r="D950" s="39"/>
      <c r="H950" s="39"/>
      <c r="L950" s="39"/>
      <c r="P950" s="39"/>
      <c r="T950" s="39"/>
      <c r="X950" s="39"/>
      <c r="AB950" s="39"/>
      <c r="AF950" s="39"/>
      <c r="AJ950" s="39"/>
    </row>
    <row r="951">
      <c r="D951" s="39"/>
      <c r="H951" s="39"/>
      <c r="L951" s="39"/>
      <c r="P951" s="39"/>
      <c r="T951" s="39"/>
      <c r="X951" s="39"/>
      <c r="AB951" s="39"/>
      <c r="AF951" s="39"/>
      <c r="AJ951" s="39"/>
    </row>
    <row r="952">
      <c r="D952" s="39"/>
      <c r="H952" s="39"/>
      <c r="L952" s="39"/>
      <c r="P952" s="39"/>
      <c r="T952" s="39"/>
      <c r="X952" s="39"/>
      <c r="AB952" s="39"/>
      <c r="AF952" s="39"/>
      <c r="AJ952" s="39"/>
    </row>
    <row r="953">
      <c r="D953" s="39"/>
      <c r="H953" s="39"/>
      <c r="L953" s="39"/>
      <c r="P953" s="39"/>
      <c r="T953" s="39"/>
      <c r="X953" s="39"/>
      <c r="AB953" s="39"/>
      <c r="AF953" s="39"/>
      <c r="AJ953" s="39"/>
    </row>
    <row r="954">
      <c r="D954" s="39"/>
      <c r="H954" s="39"/>
      <c r="L954" s="39"/>
      <c r="P954" s="39"/>
      <c r="T954" s="39"/>
      <c r="X954" s="39"/>
      <c r="AB954" s="39"/>
      <c r="AF954" s="39"/>
      <c r="AJ954" s="39"/>
    </row>
    <row r="955">
      <c r="D955" s="39"/>
      <c r="H955" s="39"/>
      <c r="L955" s="39"/>
      <c r="P955" s="39"/>
      <c r="T955" s="39"/>
      <c r="X955" s="39"/>
      <c r="AB955" s="39"/>
      <c r="AF955" s="39"/>
      <c r="AJ955" s="39"/>
    </row>
    <row r="956">
      <c r="D956" s="39"/>
      <c r="H956" s="39"/>
      <c r="L956" s="39"/>
      <c r="P956" s="39"/>
      <c r="T956" s="39"/>
      <c r="X956" s="39"/>
      <c r="AB956" s="39"/>
      <c r="AF956" s="39"/>
      <c r="AJ956" s="39"/>
    </row>
    <row r="957">
      <c r="D957" s="39"/>
      <c r="H957" s="39"/>
      <c r="L957" s="39"/>
      <c r="P957" s="39"/>
      <c r="T957" s="39"/>
      <c r="X957" s="39"/>
      <c r="AB957" s="39"/>
      <c r="AF957" s="39"/>
      <c r="AJ957" s="39"/>
    </row>
    <row r="958">
      <c r="D958" s="39"/>
      <c r="H958" s="39"/>
      <c r="L958" s="39"/>
      <c r="P958" s="39"/>
      <c r="T958" s="39"/>
      <c r="X958" s="39"/>
      <c r="AB958" s="39"/>
      <c r="AF958" s="39"/>
      <c r="AJ958" s="39"/>
    </row>
    <row r="959">
      <c r="D959" s="39"/>
      <c r="H959" s="39"/>
      <c r="L959" s="39"/>
      <c r="P959" s="39"/>
      <c r="T959" s="39"/>
      <c r="X959" s="39"/>
      <c r="AB959" s="39"/>
      <c r="AF959" s="39"/>
      <c r="AJ959" s="39"/>
    </row>
    <row r="960">
      <c r="D960" s="39"/>
      <c r="H960" s="39"/>
      <c r="L960" s="39"/>
      <c r="P960" s="39"/>
      <c r="T960" s="39"/>
      <c r="X960" s="39"/>
      <c r="AB960" s="39"/>
      <c r="AF960" s="39"/>
      <c r="AJ960" s="39"/>
    </row>
    <row r="961">
      <c r="D961" s="39"/>
      <c r="H961" s="39"/>
      <c r="L961" s="39"/>
      <c r="P961" s="39"/>
      <c r="T961" s="39"/>
      <c r="X961" s="39"/>
      <c r="AB961" s="39"/>
      <c r="AF961" s="39"/>
      <c r="AJ961" s="39"/>
    </row>
    <row r="962">
      <c r="D962" s="39"/>
      <c r="H962" s="39"/>
      <c r="L962" s="39"/>
      <c r="P962" s="39"/>
      <c r="T962" s="39"/>
      <c r="X962" s="39"/>
      <c r="AB962" s="39"/>
      <c r="AF962" s="39"/>
      <c r="AJ962" s="39"/>
    </row>
    <row r="963">
      <c r="D963" s="39"/>
      <c r="H963" s="39"/>
      <c r="L963" s="39"/>
      <c r="P963" s="39"/>
      <c r="T963" s="39"/>
      <c r="X963" s="39"/>
      <c r="AB963" s="39"/>
      <c r="AF963" s="39"/>
      <c r="AJ963" s="39"/>
    </row>
    <row r="964">
      <c r="D964" s="39"/>
      <c r="H964" s="39"/>
      <c r="L964" s="39"/>
      <c r="P964" s="39"/>
      <c r="T964" s="39"/>
      <c r="X964" s="39"/>
      <c r="AB964" s="39"/>
      <c r="AF964" s="39"/>
      <c r="AJ964" s="39"/>
    </row>
    <row r="965">
      <c r="D965" s="39"/>
      <c r="H965" s="39"/>
      <c r="L965" s="39"/>
      <c r="P965" s="39"/>
      <c r="T965" s="39"/>
      <c r="X965" s="39"/>
      <c r="AB965" s="39"/>
      <c r="AF965" s="39"/>
      <c r="AJ965" s="39"/>
    </row>
    <row r="966">
      <c r="D966" s="39"/>
      <c r="H966" s="39"/>
      <c r="L966" s="39"/>
      <c r="P966" s="39"/>
      <c r="T966" s="39"/>
      <c r="X966" s="39"/>
      <c r="AB966" s="39"/>
      <c r="AF966" s="39"/>
      <c r="AJ966" s="39"/>
    </row>
    <row r="967">
      <c r="D967" s="39"/>
      <c r="H967" s="39"/>
      <c r="L967" s="39"/>
      <c r="P967" s="39"/>
      <c r="T967" s="39"/>
      <c r="X967" s="39"/>
      <c r="AB967" s="39"/>
      <c r="AF967" s="39"/>
      <c r="AJ967" s="39"/>
    </row>
    <row r="968">
      <c r="D968" s="39"/>
      <c r="H968" s="39"/>
      <c r="L968" s="39"/>
      <c r="P968" s="39"/>
      <c r="T968" s="39"/>
      <c r="X968" s="39"/>
      <c r="AB968" s="39"/>
      <c r="AF968" s="39"/>
      <c r="AJ968" s="39"/>
    </row>
    <row r="969">
      <c r="D969" s="39"/>
      <c r="H969" s="39"/>
      <c r="L969" s="39"/>
      <c r="P969" s="39"/>
      <c r="T969" s="39"/>
      <c r="X969" s="39"/>
      <c r="AB969" s="39"/>
      <c r="AF969" s="39"/>
      <c r="AJ969" s="39"/>
    </row>
    <row r="970">
      <c r="D970" s="39"/>
      <c r="H970" s="39"/>
      <c r="L970" s="39"/>
      <c r="P970" s="39"/>
      <c r="T970" s="39"/>
      <c r="X970" s="39"/>
      <c r="AB970" s="39"/>
      <c r="AF970" s="39"/>
      <c r="AJ970" s="39"/>
    </row>
    <row r="971">
      <c r="D971" s="39"/>
      <c r="H971" s="39"/>
      <c r="L971" s="39"/>
      <c r="P971" s="39"/>
      <c r="T971" s="39"/>
      <c r="X971" s="39"/>
      <c r="AB971" s="39"/>
      <c r="AF971" s="39"/>
      <c r="AJ971" s="39"/>
    </row>
    <row r="972">
      <c r="D972" s="39"/>
      <c r="H972" s="39"/>
      <c r="L972" s="39"/>
      <c r="P972" s="39"/>
      <c r="T972" s="39"/>
      <c r="X972" s="39"/>
      <c r="AB972" s="39"/>
      <c r="AF972" s="39"/>
      <c r="AJ972" s="39"/>
    </row>
    <row r="973">
      <c r="D973" s="39"/>
      <c r="H973" s="39"/>
      <c r="L973" s="39"/>
      <c r="P973" s="39"/>
      <c r="T973" s="39"/>
      <c r="X973" s="39"/>
      <c r="AB973" s="39"/>
      <c r="AF973" s="39"/>
      <c r="AJ973" s="39"/>
    </row>
    <row r="974">
      <c r="D974" s="39"/>
      <c r="H974" s="39"/>
      <c r="L974" s="39"/>
      <c r="P974" s="39"/>
      <c r="T974" s="39"/>
      <c r="X974" s="39"/>
      <c r="AB974" s="39"/>
      <c r="AF974" s="39"/>
      <c r="AJ974" s="39"/>
    </row>
    <row r="975">
      <c r="D975" s="39"/>
      <c r="H975" s="39"/>
      <c r="L975" s="39"/>
      <c r="P975" s="39"/>
      <c r="T975" s="39"/>
      <c r="X975" s="39"/>
      <c r="AB975" s="39"/>
      <c r="AF975" s="39"/>
      <c r="AJ975" s="39"/>
    </row>
    <row r="976">
      <c r="D976" s="39"/>
      <c r="H976" s="39"/>
      <c r="L976" s="39"/>
      <c r="P976" s="39"/>
      <c r="T976" s="39"/>
      <c r="X976" s="39"/>
      <c r="AB976" s="39"/>
      <c r="AF976" s="39"/>
      <c r="AJ976" s="39"/>
    </row>
    <row r="977">
      <c r="D977" s="39"/>
      <c r="H977" s="39"/>
      <c r="L977" s="39"/>
      <c r="P977" s="39"/>
      <c r="T977" s="39"/>
      <c r="X977" s="39"/>
      <c r="AB977" s="39"/>
      <c r="AF977" s="39"/>
      <c r="AJ977" s="39"/>
    </row>
    <row r="978">
      <c r="D978" s="39"/>
      <c r="H978" s="39"/>
      <c r="L978" s="39"/>
      <c r="P978" s="39"/>
      <c r="T978" s="39"/>
      <c r="X978" s="39"/>
      <c r="AB978" s="39"/>
      <c r="AF978" s="39"/>
      <c r="AJ978" s="39"/>
    </row>
    <row r="979">
      <c r="D979" s="39"/>
      <c r="H979" s="39"/>
      <c r="L979" s="39"/>
      <c r="P979" s="39"/>
      <c r="T979" s="39"/>
      <c r="X979" s="39"/>
      <c r="AB979" s="39"/>
      <c r="AF979" s="39"/>
      <c r="AJ979" s="39"/>
    </row>
    <row r="980">
      <c r="D980" s="39"/>
      <c r="H980" s="39"/>
      <c r="L980" s="39"/>
      <c r="P980" s="39"/>
      <c r="T980" s="39"/>
      <c r="X980" s="39"/>
      <c r="AB980" s="39"/>
      <c r="AF980" s="39"/>
      <c r="AJ980" s="39"/>
    </row>
    <row r="981">
      <c r="D981" s="39"/>
      <c r="H981" s="39"/>
      <c r="L981" s="39"/>
      <c r="P981" s="39"/>
      <c r="T981" s="39"/>
      <c r="X981" s="39"/>
      <c r="AB981" s="39"/>
      <c r="AF981" s="39"/>
      <c r="AJ981" s="39"/>
    </row>
    <row r="982">
      <c r="D982" s="39"/>
      <c r="H982" s="39"/>
      <c r="L982" s="39"/>
      <c r="P982" s="39"/>
      <c r="T982" s="39"/>
      <c r="X982" s="39"/>
      <c r="AB982" s="39"/>
      <c r="AF982" s="39"/>
      <c r="AJ982" s="39"/>
    </row>
    <row r="983">
      <c r="D983" s="39"/>
      <c r="H983" s="39"/>
      <c r="L983" s="39"/>
      <c r="P983" s="39"/>
      <c r="T983" s="39"/>
      <c r="X983" s="39"/>
      <c r="AB983" s="39"/>
      <c r="AF983" s="39"/>
      <c r="AJ983" s="39"/>
    </row>
    <row r="984">
      <c r="D984" s="39"/>
      <c r="H984" s="39"/>
      <c r="L984" s="39"/>
      <c r="P984" s="39"/>
      <c r="T984" s="39"/>
      <c r="X984" s="39"/>
      <c r="AB984" s="39"/>
      <c r="AF984" s="39"/>
      <c r="AJ984" s="39"/>
    </row>
    <row r="985">
      <c r="D985" s="39"/>
      <c r="H985" s="39"/>
      <c r="L985" s="39"/>
      <c r="P985" s="39"/>
      <c r="T985" s="39"/>
      <c r="X985" s="39"/>
      <c r="AB985" s="39"/>
      <c r="AF985" s="39"/>
      <c r="AJ985" s="39"/>
    </row>
    <row r="986">
      <c r="D986" s="39"/>
      <c r="H986" s="39"/>
      <c r="L986" s="39"/>
      <c r="P986" s="39"/>
      <c r="T986" s="39"/>
      <c r="X986" s="39"/>
      <c r="AB986" s="39"/>
      <c r="AF986" s="39"/>
      <c r="AJ986" s="39"/>
    </row>
    <row r="987">
      <c r="D987" s="39"/>
      <c r="H987" s="39"/>
      <c r="L987" s="39"/>
      <c r="P987" s="39"/>
      <c r="T987" s="39"/>
      <c r="X987" s="39"/>
      <c r="AB987" s="39"/>
      <c r="AF987" s="39"/>
      <c r="AJ987" s="39"/>
    </row>
    <row r="988">
      <c r="D988" s="39"/>
      <c r="H988" s="39"/>
      <c r="L988" s="39"/>
      <c r="P988" s="39"/>
      <c r="T988" s="39"/>
      <c r="X988" s="39"/>
      <c r="AB988" s="39"/>
      <c r="AF988" s="39"/>
      <c r="AJ988" s="39"/>
    </row>
    <row r="989">
      <c r="D989" s="39"/>
      <c r="H989" s="39"/>
      <c r="L989" s="39"/>
      <c r="P989" s="39"/>
      <c r="T989" s="39"/>
      <c r="X989" s="39"/>
      <c r="AB989" s="39"/>
      <c r="AF989" s="39"/>
      <c r="AJ989" s="39"/>
    </row>
    <row r="990">
      <c r="D990" s="39"/>
      <c r="H990" s="39"/>
      <c r="L990" s="39"/>
      <c r="P990" s="39"/>
      <c r="T990" s="39"/>
      <c r="X990" s="39"/>
      <c r="AB990" s="39"/>
      <c r="AF990" s="39"/>
      <c r="AJ990" s="39"/>
    </row>
    <row r="991">
      <c r="D991" s="39"/>
      <c r="H991" s="39"/>
      <c r="L991" s="39"/>
      <c r="P991" s="39"/>
      <c r="T991" s="39"/>
      <c r="X991" s="39"/>
      <c r="AB991" s="39"/>
      <c r="AF991" s="39"/>
      <c r="AJ991" s="39"/>
    </row>
    <row r="992">
      <c r="D992" s="39"/>
      <c r="H992" s="39"/>
      <c r="L992" s="39"/>
      <c r="P992" s="39"/>
      <c r="T992" s="39"/>
      <c r="X992" s="39"/>
      <c r="AB992" s="39"/>
      <c r="AF992" s="39"/>
      <c r="AJ992" s="39"/>
    </row>
    <row r="993">
      <c r="D993" s="39"/>
      <c r="H993" s="39"/>
      <c r="L993" s="39"/>
      <c r="P993" s="39"/>
      <c r="T993" s="39"/>
      <c r="X993" s="39"/>
      <c r="AB993" s="39"/>
      <c r="AF993" s="39"/>
      <c r="AJ993" s="39"/>
    </row>
    <row r="994">
      <c r="D994" s="39"/>
      <c r="H994" s="39"/>
      <c r="L994" s="39"/>
      <c r="P994" s="39"/>
      <c r="T994" s="39"/>
      <c r="X994" s="39"/>
      <c r="AB994" s="39"/>
      <c r="AF994" s="39"/>
      <c r="AJ994" s="39"/>
    </row>
    <row r="995">
      <c r="D995" s="39"/>
      <c r="H995" s="39"/>
      <c r="L995" s="39"/>
      <c r="P995" s="39"/>
      <c r="T995" s="39"/>
      <c r="X995" s="39"/>
      <c r="AB995" s="39"/>
      <c r="AF995" s="39"/>
      <c r="AJ995" s="39"/>
    </row>
    <row r="996">
      <c r="D996" s="39"/>
      <c r="H996" s="39"/>
      <c r="L996" s="39"/>
      <c r="P996" s="39"/>
      <c r="T996" s="39"/>
      <c r="X996" s="39"/>
      <c r="AB996" s="39"/>
      <c r="AF996" s="39"/>
      <c r="AJ996" s="39"/>
    </row>
    <row r="997">
      <c r="D997" s="39"/>
      <c r="H997" s="39"/>
      <c r="L997" s="39"/>
      <c r="P997" s="39"/>
      <c r="T997" s="39"/>
      <c r="X997" s="39"/>
      <c r="AB997" s="39"/>
      <c r="AF997" s="39"/>
      <c r="AJ997" s="39"/>
    </row>
    <row r="998">
      <c r="D998" s="39"/>
      <c r="H998" s="39"/>
      <c r="L998" s="39"/>
      <c r="P998" s="39"/>
      <c r="T998" s="39"/>
      <c r="X998" s="39"/>
      <c r="AB998" s="39"/>
      <c r="AF998" s="39"/>
      <c r="AJ998" s="39"/>
    </row>
    <row r="999">
      <c r="D999" s="39"/>
      <c r="H999" s="39"/>
      <c r="L999" s="39"/>
      <c r="P999" s="39"/>
      <c r="T999" s="39"/>
      <c r="X999" s="39"/>
      <c r="AB999" s="39"/>
      <c r="AF999" s="39"/>
      <c r="AJ999" s="39"/>
    </row>
    <row r="1000">
      <c r="D1000" s="39"/>
      <c r="H1000" s="39"/>
      <c r="L1000" s="39"/>
      <c r="P1000" s="39"/>
      <c r="T1000" s="39"/>
      <c r="X1000" s="39"/>
      <c r="AB1000" s="39"/>
      <c r="AF1000" s="39"/>
      <c r="AJ1000" s="39"/>
    </row>
    <row r="1001">
      <c r="D1001" s="39"/>
      <c r="H1001" s="39"/>
      <c r="L1001" s="39"/>
      <c r="P1001" s="39"/>
      <c r="T1001" s="39"/>
      <c r="X1001" s="39"/>
      <c r="AB1001" s="39"/>
      <c r="AF1001" s="39"/>
      <c r="AJ1001" s="39"/>
    </row>
    <row r="1002">
      <c r="D1002" s="39"/>
      <c r="H1002" s="39"/>
      <c r="L1002" s="39"/>
      <c r="P1002" s="39"/>
      <c r="T1002" s="39"/>
      <c r="X1002" s="39"/>
      <c r="AB1002" s="39"/>
      <c r="AF1002" s="39"/>
      <c r="AJ1002" s="39"/>
    </row>
    <row r="1003">
      <c r="D1003" s="39"/>
      <c r="H1003" s="39"/>
      <c r="L1003" s="39"/>
      <c r="P1003" s="39"/>
      <c r="T1003" s="39"/>
      <c r="X1003" s="39"/>
      <c r="AB1003" s="39"/>
      <c r="AF1003" s="39"/>
      <c r="AJ1003" s="39"/>
    </row>
  </sheetData>
  <mergeCells count="9">
    <mergeCell ref="AC1:AF1"/>
    <mergeCell ref="AG1:AJ1"/>
    <mergeCell ref="A1:D1"/>
    <mergeCell ref="E1:H1"/>
    <mergeCell ref="I1:L1"/>
    <mergeCell ref="M1:P1"/>
    <mergeCell ref="Q1:T1"/>
    <mergeCell ref="U1:X1"/>
    <mergeCell ref="Y1:AB1"/>
  </mergeCells>
  <drawing r:id="rId1"/>
</worksheet>
</file>