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장 및 글자수" sheetId="1" r:id="rId4"/>
    <sheet state="visible" name="총계" sheetId="2" r:id="rId5"/>
    <sheet state="visible" name="P032" sheetId="3" r:id="rId6"/>
    <sheet state="visible" name="P033" sheetId="4" r:id="rId7"/>
    <sheet state="visible" name="P034" sheetId="5" r:id="rId8"/>
    <sheet state="visible" name="P036" sheetId="6" r:id="rId9"/>
    <sheet state="visible" name="P037" sheetId="7" r:id="rId10"/>
    <sheet state="visible" name="P038" sheetId="8" r:id="rId11"/>
    <sheet state="visible" name="P039" sheetId="9" r:id="rId12"/>
    <sheet state="visible" name="P040" sheetId="10" r:id="rId13"/>
    <sheet state="visible" name="P041" sheetId="11" r:id="rId14"/>
  </sheets>
  <definedNames/>
  <calcPr/>
</workbook>
</file>

<file path=xl/sharedStrings.xml><?xml version="1.0" encoding="utf-8"?>
<sst xmlns="http://schemas.openxmlformats.org/spreadsheetml/2006/main" count="14024" uniqueCount="2174">
  <si>
    <t>sms reply</t>
  </si>
  <si>
    <t>P032 (55자)</t>
  </si>
  <si>
    <t>Alright, let's meet at N23 building by 3:10 pm on 8/30.</t>
  </si>
  <si>
    <t>P033 (55자)</t>
  </si>
  <si>
    <t>Alright, let's meet at N25 building by 4:40 pm on 9/20.</t>
  </si>
  <si>
    <t>P034 (55자)</t>
  </si>
  <si>
    <t>P036 (55자)</t>
  </si>
  <si>
    <t>P038 (55자)</t>
  </si>
  <si>
    <t>P039 (55자)</t>
  </si>
  <si>
    <t>P040 (55자)</t>
  </si>
  <si>
    <t>P041 (55자)</t>
  </si>
  <si>
    <t>0도</t>
  </si>
  <si>
    <t>영타</t>
  </si>
  <si>
    <t>_x0008_Trial 1</t>
  </si>
  <si>
    <t>Trial 2</t>
  </si>
  <si>
    <t>Trial 3</t>
  </si>
  <si>
    <t>sum</t>
  </si>
  <si>
    <t>mean</t>
  </si>
  <si>
    <t>median</t>
  </si>
  <si>
    <t>min</t>
  </si>
  <si>
    <t>max</t>
  </si>
  <si>
    <t>std</t>
  </si>
  <si>
    <t>cv</t>
  </si>
  <si>
    <t>Trial 4</t>
  </si>
  <si>
    <t>Trial 5</t>
  </si>
  <si>
    <t>Trial 6</t>
  </si>
  <si>
    <t>Trial 7</t>
  </si>
  <si>
    <t>Trial 8</t>
  </si>
  <si>
    <t>Trial 9</t>
  </si>
  <si>
    <t>총 걸린 시간</t>
  </si>
  <si>
    <t>count</t>
  </si>
  <si>
    <t>backspace count</t>
  </si>
  <si>
    <t>count/backspace count</t>
  </si>
  <si>
    <t>backspace 포함 오타율</t>
  </si>
  <si>
    <t>오타율</t>
  </si>
  <si>
    <t>타이핑 속도</t>
  </si>
  <si>
    <t>정타수 속도</t>
  </si>
  <si>
    <t>Trial 1</t>
  </si>
  <si>
    <t>Alphabet</t>
  </si>
  <si>
    <t>Time_taken</t>
  </si>
  <si>
    <t>offsetTimestamp</t>
  </si>
  <si>
    <t>Timestamp</t>
  </si>
  <si>
    <t>A'</t>
  </si>
  <si>
    <t>2021-08-30T09:45:52.000Z</t>
  </si>
  <si>
    <t>2021-08-30T09:53:30.000Z</t>
  </si>
  <si>
    <t>2021-08-30T09:59:48.000Z</t>
  </si>
  <si>
    <t>2021-08-30T11:32:45.000Z</t>
  </si>
  <si>
    <t>2021-08-30T11:57:55.000Z</t>
  </si>
  <si>
    <t>2021-08-30T12:06:26.000Z</t>
  </si>
  <si>
    <t>2021-08-30T13:21:01.000Z</t>
  </si>
  <si>
    <t>2021-08-30T13:29:31.000Z</t>
  </si>
  <si>
    <t>2021-08-30T13:37:44.000Z</t>
  </si>
  <si>
    <t>l'</t>
  </si>
  <si>
    <t>r'</t>
  </si>
  <si>
    <t>2021-08-30T12:06:27.000Z</t>
  </si>
  <si>
    <t>i'</t>
  </si>
  <si>
    <t>2021-08-30T11:32:46.000Z</t>
  </si>
  <si>
    <t>2021-08-30T11:57:56.000Z</t>
  </si>
  <si>
    <t>g'</t>
  </si>
  <si>
    <t>2021-08-30T09:53:31.000Z</t>
  </si>
  <si>
    <t>2021-08-30T09:59:49.000Z</t>
  </si>
  <si>
    <t>2021-08-30T13:21:02.000Z</t>
  </si>
  <si>
    <t>h'</t>
  </si>
  <si>
    <t>t'</t>
  </si>
  <si>
    <t>2021-08-30T09:45:53.000Z</t>
  </si>
  <si>
    <t>,'</t>
  </si>
  <si>
    <t>2021-08-30T09:45:54.000Z</t>
  </si>
  <si>
    <t>2021-08-30T09:53:32.000Z</t>
  </si>
  <si>
    <t>2021-08-30T09:59:50.000Z</t>
  </si>
  <si>
    <t>2021-08-30T12:06:29.000Z</t>
  </si>
  <si>
    <t>2021-08-30T13:29:32.000Z</t>
  </si>
  <si>
    <t xml:space="preserve"> '</t>
  </si>
  <si>
    <t>2021-08-30T11:32:47.000Z</t>
  </si>
  <si>
    <t>2021-08-30T11:57:57.000Z</t>
  </si>
  <si>
    <t>2021-08-30T12:06:30.000Z</t>
  </si>
  <si>
    <t>2021-08-30T13:21:03.000Z</t>
  </si>
  <si>
    <t>2021-08-30T13:37:45.000Z</t>
  </si>
  <si>
    <t>2021-08-30T09:45:55.000Z</t>
  </si>
  <si>
    <t>2021-08-30T09:53:33.000Z</t>
  </si>
  <si>
    <t>2021-08-30T09:59:51.000Z</t>
  </si>
  <si>
    <t>e'</t>
  </si>
  <si>
    <t>2021-08-30T09:53:34.000Z</t>
  </si>
  <si>
    <t>2021-08-30T09:45:56.000Z</t>
  </si>
  <si>
    <t>2021-08-30T12:06:31.000Z</t>
  </si>
  <si>
    <t>2021-08-30T13:29:33.000Z</t>
  </si>
  <si>
    <t>''</t>
  </si>
  <si>
    <t>2021-08-30T09:53:35.000Z</t>
  </si>
  <si>
    <t>2021-08-30T09:59:52.000Z</t>
  </si>
  <si>
    <t>2021-08-30T13:37:46.000Z</t>
  </si>
  <si>
    <t>2021-08-30T09:45:58.000Z</t>
  </si>
  <si>
    <t>s'</t>
  </si>
  <si>
    <t>2021-08-30T09:53:36.000Z</t>
  </si>
  <si>
    <t>2021-08-30T09:59:53.000Z</t>
  </si>
  <si>
    <t>2021-08-30T11:32:48.000Z</t>
  </si>
  <si>
    <t>m'</t>
  </si>
  <si>
    <t>2021-08-30T13:21:04.000Z</t>
  </si>
  <si>
    <t>2021-08-30T09:45:59.000Z</t>
  </si>
  <si>
    <t>2021-08-30T11:57:58.000Z</t>
  </si>
  <si>
    <t>f'</t>
  </si>
  <si>
    <t>2021-08-30T13:29:34.000Z</t>
  </si>
  <si>
    <t>2021-08-30T09:46:01.000Z</t>
  </si>
  <si>
    <t>2021-08-30T09:59:54.000Z</t>
  </si>
  <si>
    <t>j'</t>
  </si>
  <si>
    <t>2021-08-30T12:06:32.000Z</t>
  </si>
  <si>
    <t>2021-08-30T13:21:05.000Z</t>
  </si>
  <si>
    <t>2021-08-30T13:37:47.000Z</t>
  </si>
  <si>
    <t>2021-08-30T09:46:02.000Z</t>
  </si>
  <si>
    <t>2021-08-30T09:53:37.000Z</t>
  </si>
  <si>
    <t>2021-08-30T11:32:49.000Z</t>
  </si>
  <si>
    <t>2021-08-30T11:57:59.000Z</t>
  </si>
  <si>
    <t>n'</t>
  </si>
  <si>
    <t>2021-08-30T12:06:33.000Z</t>
  </si>
  <si>
    <t>2021-08-30T13:21:06.000Z</t>
  </si>
  <si>
    <t>2021-08-30T13:21:07.000Z</t>
  </si>
  <si>
    <t>2021-08-30T13:29:35.000Z</t>
  </si>
  <si>
    <t>a'</t>
  </si>
  <si>
    <t>2021-08-30T09:59:55.000Z</t>
  </si>
  <si>
    <t>2021-08-30T13:29:36.000Z</t>
  </si>
  <si>
    <t>2021-08-30T12:06:34.000Z</t>
  </si>
  <si>
    <t>2021-08-30T13:21:08.000Z</t>
  </si>
  <si>
    <t>2021-08-30T09:53:38.000Z</t>
  </si>
  <si>
    <t>2021-08-30T09:59:56.000Z</t>
  </si>
  <si>
    <t>2021-08-30T11:32:50.000Z</t>
  </si>
  <si>
    <t>2021-08-30T11:58:00.000Z</t>
  </si>
  <si>
    <t>2021-08-30T13:21:09.000Z</t>
  </si>
  <si>
    <t>N'</t>
  </si>
  <si>
    <t>2021-08-30T09:53:40.000Z</t>
  </si>
  <si>
    <t>E'</t>
  </si>
  <si>
    <t>2021-08-30T09:59:57.000Z</t>
  </si>
  <si>
    <t>2021-08-30T13:37:48.000Z</t>
  </si>
  <si>
    <t>2021-08-30T09:46:03.000Z</t>
  </si>
  <si>
    <t>2'</t>
  </si>
  <si>
    <t>2021-08-30T09:53:41.000Z</t>
  </si>
  <si>
    <t>1'</t>
  </si>
  <si>
    <t>2021-08-30T09:59:58.000Z</t>
  </si>
  <si>
    <t>2021-08-30T13:29:37.000Z</t>
  </si>
  <si>
    <t>2021-08-30T09:46:04.000Z</t>
  </si>
  <si>
    <t>3'</t>
  </si>
  <si>
    <t>2021-08-30T11:32:51.000Z</t>
  </si>
  <si>
    <t>2021-08-30T11:58:01.000Z</t>
  </si>
  <si>
    <t>2021-08-30T12:06:35.000Z</t>
  </si>
  <si>
    <t>2021-08-30T13:29:39.000Z</t>
  </si>
  <si>
    <t>2021-08-30T13:21:10.000Z</t>
  </si>
  <si>
    <t>5'</t>
  </si>
  <si>
    <t>b'</t>
  </si>
  <si>
    <t>2021-08-30T09:53:45.000Z</t>
  </si>
  <si>
    <t>2021-08-30T11:32:53.000Z</t>
  </si>
  <si>
    <t>2021-08-30T11:58:02.000Z</t>
  </si>
  <si>
    <t>2021-08-30T13:37:50.000Z</t>
  </si>
  <si>
    <t>2021-08-30T09:46:05.000Z</t>
  </si>
  <si>
    <t>u'</t>
  </si>
  <si>
    <t>2021-08-30T09:59:59.000Z</t>
  </si>
  <si>
    <t>2021-08-30T13:29:40.000Z</t>
  </si>
  <si>
    <t>v'</t>
  </si>
  <si>
    <t>2021-08-30T09:46:06.000Z</t>
  </si>
  <si>
    <t>2021-08-30T09:53:46.000Z</t>
  </si>
  <si>
    <t>2021-08-30T11:32:55.000Z</t>
  </si>
  <si>
    <t>2021-08-30T11:58:03.000Z</t>
  </si>
  <si>
    <t>2021-08-30T13:21:11.000Z</t>
  </si>
  <si>
    <t>2021-08-30T09:46:07.000Z</t>
  </si>
  <si>
    <t>d'</t>
  </si>
  <si>
    <t>2021-08-30T12:06:36.000Z</t>
  </si>
  <si>
    <t>2021-08-30T11:32:57.000Z</t>
  </si>
  <si>
    <t>2021-08-30T13:37:52.000Z</t>
  </si>
  <si>
    <t>2021-08-30T11:33:00.000Z</t>
  </si>
  <si>
    <t>w'</t>
  </si>
  <si>
    <t>2021-08-30T13:37:53.000Z</t>
  </si>
  <si>
    <t>2021-08-30T10:00:00.000Z</t>
  </si>
  <si>
    <t>2021-08-30T11:33:01.000Z</t>
  </si>
  <si>
    <t>2021-08-30T11:58:04.000Z</t>
  </si>
  <si>
    <t>2021-08-30T13:21:12.000Z</t>
  </si>
  <si>
    <t>2021-08-30T13:29:41.000Z</t>
  </si>
  <si>
    <t>2021-08-30T13:37:54.000Z</t>
  </si>
  <si>
    <t>2021-08-30T09:53:47.000Z</t>
  </si>
  <si>
    <t>2021-08-30T12:06:37.000Z</t>
  </si>
  <si>
    <t>W'</t>
  </si>
  <si>
    <t>2021-08-30T13:29:44.000Z</t>
  </si>
  <si>
    <t>2021-08-30T10:00:03.000Z</t>
  </si>
  <si>
    <t>2021-08-30T11:33:02.000Z</t>
  </si>
  <si>
    <t>2021-08-30T12:06:39.000Z</t>
  </si>
  <si>
    <t>2021-08-30T13:29:45.000Z</t>
  </si>
  <si>
    <t>2021-08-30T09:46:08.000Z</t>
  </si>
  <si>
    <t>y'</t>
  </si>
  <si>
    <t>ㄴ'</t>
  </si>
  <si>
    <t>2021-08-30T12:06:40.000Z</t>
  </si>
  <si>
    <t>2021-08-30T13:21:13.000Z</t>
  </si>
  <si>
    <t>2021-08-30T09:53:48.000Z</t>
  </si>
  <si>
    <t>2021-08-30T10:00:04.000Z</t>
  </si>
  <si>
    <t>2021-08-30T12:06:41.000Z</t>
  </si>
  <si>
    <t>2021-08-30T13:37:55.000Z</t>
  </si>
  <si>
    <t>8'</t>
  </si>
  <si>
    <t>2021-08-30T10:00:07.000Z</t>
  </si>
  <si>
    <t>2021-08-30T12:06:42.000Z</t>
  </si>
  <si>
    <t>2021-08-30T13:29:46.000Z</t>
  </si>
  <si>
    <t>2021-08-30T09:53:50.000Z</t>
  </si>
  <si>
    <t>:'</t>
  </si>
  <si>
    <t>2021-08-30T10:00:08.000Z</t>
  </si>
  <si>
    <t>2021-08-30T11:33:03.000Z</t>
  </si>
  <si>
    <t>2021-08-30T11:58:05.000Z</t>
  </si>
  <si>
    <t>2021-08-30T12:06:43.000Z</t>
  </si>
  <si>
    <t>2021-08-30T13:21:15.000Z</t>
  </si>
  <si>
    <t>2021-08-30T13:29:47.000Z</t>
  </si>
  <si>
    <t>2021-08-30T09:46:09.000Z</t>
  </si>
  <si>
    <t>0'</t>
  </si>
  <si>
    <t>2021-08-30T11:33:04.000Z</t>
  </si>
  <si>
    <t>2021-08-30T09:53:52.000Z</t>
  </si>
  <si>
    <t>2021-08-30T10:00:09.000Z</t>
  </si>
  <si>
    <t>2021-08-30T11:33:05.000Z</t>
  </si>
  <si>
    <t>2021-08-30T13:21:19.000Z</t>
  </si>
  <si>
    <t>2021-08-30T13:37:58.000Z</t>
  </si>
  <si>
    <t>2021-08-30T09:53:53.000Z</t>
  </si>
  <si>
    <t>ㅔ'</t>
  </si>
  <si>
    <t>2021-08-30T10:00:10.000Z</t>
  </si>
  <si>
    <t>2021-08-30T11:58:08.000Z</t>
  </si>
  <si>
    <t>2021-08-30T13:37:59.000Z</t>
  </si>
  <si>
    <t>2021-08-30T09:53:55.000Z</t>
  </si>
  <si>
    <t>2021-08-30T11:58:09.000Z</t>
  </si>
  <si>
    <t>2021-08-30T12:06:45.000Z</t>
  </si>
  <si>
    <t>2021-08-30T13:21:20.000Z</t>
  </si>
  <si>
    <t>6'</t>
  </si>
  <si>
    <t>2021-08-30T09:46:10.000Z</t>
  </si>
  <si>
    <t>p'</t>
  </si>
  <si>
    <t>2021-08-30T10:00:12.000Z</t>
  </si>
  <si>
    <t>2021-08-30T11:33:06.000Z</t>
  </si>
  <si>
    <t>2021-08-30T13:21:21.000Z</t>
  </si>
  <si>
    <t>2021-08-30T13:29:48.000Z</t>
  </si>
  <si>
    <t>2021-08-30T09:53:56.000Z</t>
  </si>
  <si>
    <t>S'</t>
  </si>
  <si>
    <t>2021-08-30T11:58:11.000Z</t>
  </si>
  <si>
    <t>2021-08-30T13:21:22.000Z</t>
  </si>
  <si>
    <t>2021-08-30T13:29:49.000Z</t>
  </si>
  <si>
    <t>2021-08-30T13:38:02.000Z</t>
  </si>
  <si>
    <t>2021-08-30T09:53:57.000Z</t>
  </si>
  <si>
    <t>2021-08-30T12:06:46.000Z</t>
  </si>
  <si>
    <t>2021-08-30T13:29:50.000Z</t>
  </si>
  <si>
    <t>2021-08-30T09:53:58.000Z</t>
  </si>
  <si>
    <t>o'</t>
  </si>
  <si>
    <t>2021-08-30T10:00:14.000Z</t>
  </si>
  <si>
    <t>2021-08-30T11:33:07.000Z</t>
  </si>
  <si>
    <t>2021-08-30T11:58:12.000Z</t>
  </si>
  <si>
    <t>2021-08-30T12:06:48.000Z</t>
  </si>
  <si>
    <t>2021-08-30T13:21:24.000Z</t>
  </si>
  <si>
    <t>2021-08-30T13:38:03.000Z</t>
  </si>
  <si>
    <t>2021-08-30T12:06:49.000Z</t>
  </si>
  <si>
    <t>2021-08-30T13:29:51.000Z</t>
  </si>
  <si>
    <t>4'</t>
  </si>
  <si>
    <t>2021-08-30T13:38:07.000Z</t>
  </si>
  <si>
    <t>2021-08-30T09:53:59.000Z</t>
  </si>
  <si>
    <t>2021-08-30T11:58:13.000Z</t>
  </si>
  <si>
    <t>2021-08-30T13:21:28.000Z</t>
  </si>
  <si>
    <t>2021-08-30T13:29:58.000Z</t>
  </si>
  <si>
    <t>2021-08-30T09:46:11.000Z</t>
  </si>
  <si>
    <t>2021-08-30T09:54:01.000Z</t>
  </si>
  <si>
    <t>2021-08-30T10:00:15.000Z</t>
  </si>
  <si>
    <t>2021-08-30T12:06:50.000Z</t>
  </si>
  <si>
    <t>2021-08-30T13:29:59.000Z</t>
  </si>
  <si>
    <t>2021-08-30T13:38:08.000Z</t>
  </si>
  <si>
    <t>/'</t>
  </si>
  <si>
    <t>2021-08-30T10:00:16.000Z</t>
  </si>
  <si>
    <t>2021-08-30T13:38:09.000Z</t>
  </si>
  <si>
    <t>2021-08-30T09:46:13.000Z</t>
  </si>
  <si>
    <t>2021-08-30T09:54:02.000Z</t>
  </si>
  <si>
    <t>2021-08-30T10:00:18.000Z</t>
  </si>
  <si>
    <t>2021-08-30T11:58:14.000Z</t>
  </si>
  <si>
    <t>2021-08-30T13:21:29.000Z</t>
  </si>
  <si>
    <t>2021-08-30T13:30:00.000Z</t>
  </si>
  <si>
    <t>2021-08-30T09:54:03.000Z</t>
  </si>
  <si>
    <t>2021-08-30T11:33:08.000Z</t>
  </si>
  <si>
    <t>2021-08-30T09:46:14.000Z</t>
  </si>
  <si>
    <t>.'</t>
  </si>
  <si>
    <t>2021-08-30T10:00:19.000Z</t>
  </si>
  <si>
    <t>2021-08-30T11:33:09.000Z</t>
  </si>
  <si>
    <t>2021-08-30T13:30:02.000Z</t>
  </si>
  <si>
    <t>2021-08-30T09:46:17.000Z</t>
  </si>
  <si>
    <t>2021-08-30T09:54:04.000Z</t>
  </si>
  <si>
    <t>2021-08-30T11:33:10.000Z</t>
  </si>
  <si>
    <t>2021-08-30T12:06:51.000Z</t>
  </si>
  <si>
    <t>2021-08-30T13:38:12.000Z</t>
  </si>
  <si>
    <t>2021-08-30T09:46:18.000Z</t>
  </si>
  <si>
    <t>2021-08-30T11:33:11.000Z</t>
  </si>
  <si>
    <t>2021-08-30T13:21:30.000Z</t>
  </si>
  <si>
    <t>2021-08-30T13:30:03.000Z</t>
  </si>
  <si>
    <t>7'</t>
  </si>
  <si>
    <t>2021-08-30T11:33:15.000Z</t>
  </si>
  <si>
    <t>2021-08-30T11:58:15.000Z</t>
  </si>
  <si>
    <t>2021-08-30T13:21:32.000Z</t>
  </si>
  <si>
    <t>2021-08-30T09:54:05.000Z</t>
  </si>
  <si>
    <t>2021-08-30T11:33:16.000Z</t>
  </si>
  <si>
    <t>2021-08-30T11:58:16.000Z</t>
  </si>
  <si>
    <t>2021-08-30T13:21:33.000Z</t>
  </si>
  <si>
    <t>2021-08-30T13:30:04.000Z</t>
  </si>
  <si>
    <t>2021-08-30T13:38:14.000Z</t>
  </si>
  <si>
    <t>2021-08-30T09:46:19.000Z</t>
  </si>
  <si>
    <t>2021-08-30T09:54:07.000Z</t>
  </si>
  <si>
    <t>2021-08-30T11:33:17.000Z</t>
  </si>
  <si>
    <t>2021-08-30T12:06:53.000Z</t>
  </si>
  <si>
    <t>2021-08-30T13:21:34.000Z</t>
  </si>
  <si>
    <t>2021-08-30T13:30:05.000Z</t>
  </si>
  <si>
    <t>2021-08-30T09:46:22.000Z</t>
  </si>
  <si>
    <t>2021-08-30T12:06:54.000Z</t>
  </si>
  <si>
    <t>2021-08-30T13:21:35.000Z</t>
  </si>
  <si>
    <t>2021-08-30T13:30:07.000Z</t>
  </si>
  <si>
    <t>2021-08-30T09:46:23.000Z</t>
  </si>
  <si>
    <t>2021-08-30T11:58:17.000Z</t>
  </si>
  <si>
    <t>2021-08-30T13:30:08.000Z</t>
  </si>
  <si>
    <t>2021-08-30T13:38:16.000Z</t>
  </si>
  <si>
    <t>2021-08-30T09:46:24.000Z</t>
  </si>
  <si>
    <t>2021-08-30T09:54:08.000Z</t>
  </si>
  <si>
    <t>2021-08-30T11:33:20.000Z</t>
  </si>
  <si>
    <t>2021-08-30T11:58:18.000Z</t>
  </si>
  <si>
    <t>2021-08-30T12:06:55.000Z</t>
  </si>
  <si>
    <t>2021-08-30T13:38:17.000Z</t>
  </si>
  <si>
    <t>2021-08-30T09:46:25.000Z</t>
  </si>
  <si>
    <t>2021-08-30T12:07:01.000Z</t>
  </si>
  <si>
    <t>2021-08-30T13:21:40.000Z</t>
  </si>
  <si>
    <t>2021-08-30T13:30:14.000Z</t>
  </si>
  <si>
    <t>2021-08-30T11:33:21.000Z</t>
  </si>
  <si>
    <t>2021-08-30T11:58:19.000Z</t>
  </si>
  <si>
    <t>2021-08-30T12:07:03.000Z</t>
  </si>
  <si>
    <t>2021-08-30T13:21:41.000Z</t>
  </si>
  <si>
    <t>2021-08-30T09:46:26.000Z</t>
  </si>
  <si>
    <t>2021-08-30T11:58:20.000Z</t>
  </si>
  <si>
    <t>2021-08-30T13:21:44.000Z</t>
  </si>
  <si>
    <t>2021-08-30T13:38:18.000Z</t>
  </si>
  <si>
    <t>9'</t>
  </si>
  <si>
    <t>2021-08-30T11:33:22.000Z</t>
  </si>
  <si>
    <t>2021-08-30T11:58:21.000Z</t>
  </si>
  <si>
    <t>2021-08-30T13:38:23.000Z</t>
  </si>
  <si>
    <t>2021-08-30T09:46:28.000Z</t>
  </si>
  <si>
    <t>2021-08-30T12:07:04.000Z</t>
  </si>
  <si>
    <t>2021-08-30T13:21:45.000Z</t>
  </si>
  <si>
    <t>2021-08-30T13:38:24.000Z</t>
  </si>
  <si>
    <t>2021-08-30T11:33:23.000Z</t>
  </si>
  <si>
    <t>2021-08-30T12:07:06.000Z</t>
  </si>
  <si>
    <t>2021-08-30T13:21:46.000Z</t>
  </si>
  <si>
    <t>2021-08-30T11:33:24.000Z</t>
  </si>
  <si>
    <t>2021-08-30T11:58:22.000Z</t>
  </si>
  <si>
    <t>2021-08-30T12:07:07.000Z</t>
  </si>
  <si>
    <t>2021-08-30T09:46:29.000Z</t>
  </si>
  <si>
    <t>2021-08-30T11:33:25.000Z</t>
  </si>
  <si>
    <t>2021-08-30T13:21:47.000Z</t>
  </si>
  <si>
    <t>2021-08-30T12:07:08.000Z</t>
  </si>
  <si>
    <t>2021-08-30T13:21:49.000Z</t>
  </si>
  <si>
    <t>2021-08-30T13:38:25.000Z</t>
  </si>
  <si>
    <t>2021-08-30T11:58:23.000Z</t>
  </si>
  <si>
    <t>2021-08-30T12:07:09.000Z</t>
  </si>
  <si>
    <t>2021-08-30T13:38:26.000Z</t>
  </si>
  <si>
    <t>2021-08-30T12:07:10.000Z</t>
  </si>
  <si>
    <t>2021-08-30T13:21:50.000Z</t>
  </si>
  <si>
    <t>2021-08-30T12:07:12.000Z</t>
  </si>
  <si>
    <t>2021-08-30T13:21:52.000Z</t>
  </si>
  <si>
    <t>2021-08-30T12:07:13.000Z</t>
  </si>
  <si>
    <t>2021-08-30T13:21:53.000Z</t>
  </si>
  <si>
    <t>2021-08-30T11:58:24.000Z</t>
  </si>
  <si>
    <t>2021-08-30T13:38:27.000Z</t>
  </si>
  <si>
    <t>2021-08-30T11:58:25.000Z</t>
  </si>
  <si>
    <t>2021-08-30T13:21:54.000Z</t>
  </si>
  <si>
    <t>2021-08-30T11:58:26.000Z</t>
  </si>
  <si>
    <t>2021-08-30T11:58:27.000Z</t>
  </si>
  <si>
    <t>2021-08-30T11:58:32.000Z</t>
  </si>
  <si>
    <t>2021-08-30T11:58:33.000Z</t>
  </si>
  <si>
    <t>2021-08-30T11:58:34.000Z</t>
  </si>
  <si>
    <t>2021-08-30T11:58:35.000Z</t>
  </si>
  <si>
    <t>2021-08-30T11:58:38.000Z</t>
  </si>
  <si>
    <t>2021-08-30T11:58:39.000Z</t>
  </si>
  <si>
    <t>2021-08-30T11:58:40.000Z</t>
  </si>
  <si>
    <t>2021-08-30T11:58:42.000Z</t>
  </si>
  <si>
    <t>2021-08-30T11:58:43.000Z</t>
  </si>
  <si>
    <t>2021-08-30T11:58:44.000Z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</si>
  <si>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</si>
  <si>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</si>
  <si>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</si>
  <si>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</si>
  <si>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</si>
  <si>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</si>
  <si>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</si>
  <si>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</si>
  <si>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</si>
  <si>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</si>
  <si>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</si>
  <si>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</si>
  <si>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</si>
  <si>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</si>
  <si>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</si>
  <si>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</si>
  <si>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</si>
  <si>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</si>
  <si>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</si>
  <si>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</si>
  <si>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</si>
  <si>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</si>
  <si>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</si>
  <si>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</si>
  <si>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</si>
  <si>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</si>
  <si>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</si>
  <si>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</si>
  <si>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</si>
  <si>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</si>
  <si>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</si>
  <si>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</si>
  <si>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</si>
  <si>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2021-09-03T05:09:11.000Z</t>
  </si>
  <si>
    <t>2021-09-03T05:15:07.000Z</t>
  </si>
  <si>
    <t>2021-09-03T05:20:51.000Z</t>
  </si>
  <si>
    <t>2021-09-03T06:43:38.000Z</t>
  </si>
  <si>
    <t>2021-09-03T06:50:05.000Z</t>
  </si>
  <si>
    <t>2021-09-03T06:56:55.000Z</t>
  </si>
  <si>
    <t>2021-09-03T08:08:47.000Z</t>
  </si>
  <si>
    <t>L'</t>
  </si>
  <si>
    <t>2021-09-03T08:18:35.000Z</t>
  </si>
  <si>
    <t>2021-09-03T08:30:19.000Z</t>
  </si>
  <si>
    <t>R'</t>
  </si>
  <si>
    <t>2021-09-03T05:09:12.000Z</t>
  </si>
  <si>
    <t>2021-09-03T05:15:08.000Z</t>
  </si>
  <si>
    <t>2021-09-03T05:20:52.000Z</t>
  </si>
  <si>
    <t>I'</t>
  </si>
  <si>
    <t>G'</t>
  </si>
  <si>
    <t>H'</t>
  </si>
  <si>
    <t>2021-09-03T06:43:39.000Z</t>
  </si>
  <si>
    <t>2021-09-03T08:18:36.000Z</t>
  </si>
  <si>
    <t>2021-09-03T06:50:06.000Z</t>
  </si>
  <si>
    <t>2021-09-03T06:56:56.000Z</t>
  </si>
  <si>
    <t>2021-09-03T05:20:53.000Z</t>
  </si>
  <si>
    <t>2021-09-03T08:08:48.000Z</t>
  </si>
  <si>
    <t>2021-09-03T08:30:20.000Z</t>
  </si>
  <si>
    <t>2021-09-03T05:09:13.000Z</t>
  </si>
  <si>
    <t>2021-09-03T05:15:09.000Z</t>
  </si>
  <si>
    <t>2021-09-03T06:43:40.000Z</t>
  </si>
  <si>
    <t>2021-09-03T08:08:49.000Z</t>
  </si>
  <si>
    <t>ㅣ'</t>
  </si>
  <si>
    <t>2021-09-03T06:56:57.000Z</t>
  </si>
  <si>
    <t>2021-09-03T08:18:37.000Z</t>
  </si>
  <si>
    <t>2021-09-03T06:50:07.000Z</t>
  </si>
  <si>
    <t>2021-09-03T08:30:21.000Z</t>
  </si>
  <si>
    <t>2021-09-03T05:09:14.000Z</t>
  </si>
  <si>
    <t>2021-09-03T05:15:10.000Z</t>
  </si>
  <si>
    <t>2021-09-03T05:20:54.000Z</t>
  </si>
  <si>
    <t>2021-09-03T06:43:41.000Z</t>
  </si>
  <si>
    <t>2021-09-03T06:50:08.000Z</t>
  </si>
  <si>
    <t>2021-09-03T06:56:58.000Z</t>
  </si>
  <si>
    <t>2021-09-03T08:08:50.000Z</t>
  </si>
  <si>
    <t>2021-09-03T08:18:38.000Z</t>
  </si>
  <si>
    <t>2021-09-03T05:09:15.000Z</t>
  </si>
  <si>
    <t>2021-09-03T05:20:55.000Z</t>
  </si>
  <si>
    <t>2021-09-03T06:43:42.000Z</t>
  </si>
  <si>
    <t>2021-09-03T08:30:22.000Z</t>
  </si>
  <si>
    <t>2021-09-03T08:08:51.000Z</t>
  </si>
  <si>
    <t>2021-09-03T08:30:23.000Z</t>
  </si>
  <si>
    <t>2021-09-03T05:15:11.000Z</t>
  </si>
  <si>
    <t>2021-09-03T06:50:09.000Z</t>
  </si>
  <si>
    <t>2021-09-03T06:56:59.000Z</t>
  </si>
  <si>
    <t>2021-09-03T05:09:16.000Z</t>
  </si>
  <si>
    <t>2021-09-03T05:20:56.000Z</t>
  </si>
  <si>
    <t>2021-09-03T08:18:39.000Z</t>
  </si>
  <si>
    <t>2021-09-03T06:43:43.000Z</t>
  </si>
  <si>
    <t>2021-09-03T08:08:52.000Z</t>
  </si>
  <si>
    <t>2021-09-03T08:30:24.000Z</t>
  </si>
  <si>
    <t>2021-09-03T05:15:12.000Z</t>
  </si>
  <si>
    <t>2021-09-03T06:50:10.000Z</t>
  </si>
  <si>
    <t>2021-09-03T05:09:17.000Z</t>
  </si>
  <si>
    <t>2021-09-03T08:18:40.000Z</t>
  </si>
  <si>
    <t>2021-09-03T05:20:57.000Z</t>
  </si>
  <si>
    <t>2021-09-03T06:43:44.000Z</t>
  </si>
  <si>
    <t>2021-09-03T06:50:11.000Z</t>
  </si>
  <si>
    <t>2021-09-03T06:57:02.000Z</t>
  </si>
  <si>
    <t>2021-09-03T08:30:25.000Z</t>
  </si>
  <si>
    <t>2021-09-03T05:20:58.000Z</t>
  </si>
  <si>
    <t>2021-09-03T08:08:53.000Z</t>
  </si>
  <si>
    <t>ㅈ'</t>
  </si>
  <si>
    <t>2021-09-03T05:09:18.000Z</t>
  </si>
  <si>
    <t>2021-09-03T05:15:13.000Z</t>
  </si>
  <si>
    <t>2021-09-03T05:20:59.000Z</t>
  </si>
  <si>
    <t>2021-09-03T06:43:45.000Z</t>
  </si>
  <si>
    <t>2021-09-03T08:18:41.000Z</t>
  </si>
  <si>
    <t>2021-09-03T08:30:26.000Z</t>
  </si>
  <si>
    <t>2021-09-03T06:50:12.000Z</t>
  </si>
  <si>
    <t>2021-09-03T06:57:03.000Z</t>
  </si>
  <si>
    <t>2021-09-03T05:15:14.000Z</t>
  </si>
  <si>
    <t>2021-09-03T05:09:19.000Z</t>
  </si>
  <si>
    <t>2021-09-03T06:43:46.000Z</t>
  </si>
  <si>
    <t>2021-09-03T08:08:54.000Z</t>
  </si>
  <si>
    <t>2021-09-03T08:18:42.000Z</t>
  </si>
  <si>
    <t>2021-09-03T05:15:15.000Z</t>
  </si>
  <si>
    <t>2021-09-03T05:21:00.000Z</t>
  </si>
  <si>
    <t>2021-09-03T08:08:55.000Z</t>
  </si>
  <si>
    <t>ㄷ'</t>
  </si>
  <si>
    <t>2021-09-03T08:30:27.000Z</t>
  </si>
  <si>
    <t>2021-09-03T06:57:04.000Z</t>
  </si>
  <si>
    <t>ㅅ'</t>
  </si>
  <si>
    <t>2021-09-03T08:08:56.000Z</t>
  </si>
  <si>
    <t>2021-09-03T06:50:13.000Z</t>
  </si>
  <si>
    <t>2021-09-03T05:21:01.000Z</t>
  </si>
  <si>
    <t>2021-09-03T06:43:47.000Z</t>
  </si>
  <si>
    <t>2021-09-03T08:08:57.000Z</t>
  </si>
  <si>
    <t>2021-09-03T05:09:20.000Z</t>
  </si>
  <si>
    <t>2021-09-03T05:15:16.000Z</t>
  </si>
  <si>
    <t>2021-09-03T06:57:05.000Z</t>
  </si>
  <si>
    <t>2021-09-03T08:18:43.000Z</t>
  </si>
  <si>
    <t>2021-09-03T06:50:14.000Z</t>
  </si>
  <si>
    <t>2021-09-03T08:30:28.000Z</t>
  </si>
  <si>
    <t>2021-09-03T08:08:58.000Z</t>
  </si>
  <si>
    <t>2021-09-03T05:15:17.000Z</t>
  </si>
  <si>
    <t>2021-09-03T06:50:15.000Z</t>
  </si>
  <si>
    <t>2021-09-03T06:57:06.000Z</t>
  </si>
  <si>
    <t>2021-09-03T08:09:00.000Z</t>
  </si>
  <si>
    <t>2021-09-03T08:18:44.000Z</t>
  </si>
  <si>
    <t>2021-09-03T05:09:23.000Z</t>
  </si>
  <si>
    <t>2021-09-03T05:15:19.000Z</t>
  </si>
  <si>
    <t>2021-09-03T05:21:02.000Z</t>
  </si>
  <si>
    <t>2021-09-03T06:43:51.000Z</t>
  </si>
  <si>
    <t>2021-09-03T06:57:08.000Z</t>
  </si>
  <si>
    <t>2021-09-03T08:09:01.000Z</t>
  </si>
  <si>
    <t>2021-09-03T08:30:32.000Z</t>
  </si>
  <si>
    <t>2021-09-03T05:09:24.000Z</t>
  </si>
  <si>
    <t>2021-09-03T05:15:20.000Z</t>
  </si>
  <si>
    <t>2021-09-03T06:57:09.000Z</t>
  </si>
  <si>
    <t>2021-09-03T08:09:02.000Z</t>
  </si>
  <si>
    <t>2021-09-03T08:18:45.000Z</t>
  </si>
  <si>
    <t>2021-09-03T08:30:33.000Z</t>
  </si>
  <si>
    <t>2021-09-03T05:09:29.000Z</t>
  </si>
  <si>
    <t>2021-09-03T05:15:21.000Z</t>
  </si>
  <si>
    <t>2021-09-03T05:21:04.000Z</t>
  </si>
  <si>
    <t>2021-09-03T06:50:19.000Z</t>
  </si>
  <si>
    <t>2021-09-03T06:57:10.000Z</t>
  </si>
  <si>
    <t>2021-09-03T08:30:34.000Z</t>
  </si>
  <si>
    <t>2021-09-03T05:09:30.000Z</t>
  </si>
  <si>
    <t>☆'</t>
  </si>
  <si>
    <t>2021-09-03T05:21:05.000Z</t>
  </si>
  <si>
    <t>2021-09-03T06:43:52.000Z</t>
  </si>
  <si>
    <t>2021-09-03T06:50:21.000Z</t>
  </si>
  <si>
    <t>2021-09-03T08:09:03.000Z</t>
  </si>
  <si>
    <t>2021-09-03T06:43:53.000Z</t>
  </si>
  <si>
    <t>2021-09-03T06:50:22.000Z</t>
  </si>
  <si>
    <t>2021-09-03T06:57:11.000Z</t>
  </si>
  <si>
    <t>2021-09-03T08:09:04.000Z</t>
  </si>
  <si>
    <t>2021-09-03T08:30:36.000Z</t>
  </si>
  <si>
    <t>2021-09-03T05:09:31.000Z</t>
  </si>
  <si>
    <t>2021-09-03T05:15:22.000Z</t>
  </si>
  <si>
    <t>2021-09-03T05:21:06.000Z</t>
  </si>
  <si>
    <t>2021-09-03T06:50:23.000Z</t>
  </si>
  <si>
    <t>2021-09-03T08:18:46.000Z</t>
  </si>
  <si>
    <t>2021-09-03T08:30:37.000Z</t>
  </si>
  <si>
    <t>2021-09-03T05:09:32.000Z</t>
  </si>
  <si>
    <t>2021-09-03T05:15:23.000Z</t>
  </si>
  <si>
    <t>2021-09-03T06:43:55.000Z</t>
  </si>
  <si>
    <t>2021-09-03T08:09:05.000Z</t>
  </si>
  <si>
    <t>2021-09-03T06:57:12.000Z</t>
  </si>
  <si>
    <t>2021-09-03T05:09:33.000Z</t>
  </si>
  <si>
    <t>2021-09-03T05:21:07.000Z</t>
  </si>
  <si>
    <t>2021-09-03T06:50:24.000Z</t>
  </si>
  <si>
    <t>2021-09-03T08:18:48.000Z</t>
  </si>
  <si>
    <t>2021-09-03T05:15:24.000Z</t>
  </si>
  <si>
    <t>2021-09-03T06:43:56.000Z</t>
  </si>
  <si>
    <t>2021-09-03T08:09:06.000Z</t>
  </si>
  <si>
    <t>2021-09-03T08:18:49.000Z</t>
  </si>
  <si>
    <t>2021-09-03T08:30:38.000Z</t>
  </si>
  <si>
    <t>2021-09-03T05:09:34.000Z</t>
  </si>
  <si>
    <t>2021-09-03T06:43:57.000Z</t>
  </si>
  <si>
    <t>2021-09-03T06:57:14.000Z</t>
  </si>
  <si>
    <t>2021-09-03T08:30:39.000Z</t>
  </si>
  <si>
    <t>2021-09-03T05:09:35.000Z</t>
  </si>
  <si>
    <t>2021-09-03T05:15:25.000Z</t>
  </si>
  <si>
    <t>2021-09-03T06:57:15.000Z</t>
  </si>
  <si>
    <t>2021-09-03T08:18:50.000Z</t>
  </si>
  <si>
    <t>2021-09-03T05:21:08.000Z</t>
  </si>
  <si>
    <t>2021-09-03T06:43:58.000Z</t>
  </si>
  <si>
    <t>2021-09-03T06:50:25.000Z</t>
  </si>
  <si>
    <t>2021-09-03T08:09:07.000Z</t>
  </si>
  <si>
    <t>2021-09-03T05:15:26.000Z</t>
  </si>
  <si>
    <t>2021-09-03T08:30:40.000Z</t>
  </si>
  <si>
    <t>2021-09-03T05:15:27.000Z</t>
  </si>
  <si>
    <t>2021-09-03T08:18:51.000Z</t>
  </si>
  <si>
    <t>2021-09-03T05:15:28.000Z</t>
  </si>
  <si>
    <t>2021-09-03T05:21:09.000Z</t>
  </si>
  <si>
    <t>2021-09-03T06:50:26.000Z</t>
  </si>
  <si>
    <t>2021-09-03T08:18:54.000Z</t>
  </si>
  <si>
    <t>2021-09-03T05:21:10.000Z</t>
  </si>
  <si>
    <t>2021-09-03T06:50:27.000Z</t>
  </si>
  <si>
    <t>2021-09-03T08:18:55.000Z</t>
  </si>
  <si>
    <t>2021-09-03T05:15:29.000Z</t>
  </si>
  <si>
    <t>2021-09-03T06:50:28.000Z</t>
  </si>
  <si>
    <t>2021-09-03T05:21:11.000Z</t>
  </si>
  <si>
    <t>2021-09-03T08:18:56.000Z</t>
  </si>
  <si>
    <t>2021-09-03T08:18:57.000Z</t>
  </si>
  <si>
    <t>2021-09-03T08:18:58.000Z</t>
  </si>
  <si>
    <t>2021-09-03T08:18:59.000Z</t>
  </si>
  <si>
    <t>2021-09-03T08:19:00.000Z</t>
  </si>
  <si>
    <t>2021-09-03T08:19:01.000Z</t>
  </si>
  <si>
    <t>2021-09-03T08:19:02.000Z</t>
  </si>
  <si>
    <t>2021-09-03T08:19:03.000Z</t>
  </si>
  <si>
    <t>2021-09-03T08:19:04.000Z</t>
  </si>
  <si>
    <t>2021-09-03T08:19:05.000Z</t>
  </si>
  <si>
    <t>2021-09-03T08:19:06.000Z</t>
  </si>
  <si>
    <t>2021-09-03T08:19:07.000Z</t>
  </si>
  <si>
    <t>2021-09-03T08:19:08.000Z</t>
  </si>
  <si>
    <t>2021-09-01T09:52:06.000Z</t>
  </si>
  <si>
    <t>2021-09-01T09:57:28.000Z</t>
  </si>
  <si>
    <t>2021-09-01T10:02:54.000Z</t>
  </si>
  <si>
    <t>2021-09-01T12:06:00.000Z</t>
  </si>
  <si>
    <t>2021-09-01T12:12:04.000Z</t>
  </si>
  <si>
    <t>2021-09-01T12:18:10.000Z</t>
  </si>
  <si>
    <t>2021-09-01T13:03:18.000Z</t>
  </si>
  <si>
    <t>2021-09-01T13:09:53.000Z</t>
  </si>
  <si>
    <t>2021-09-01T13:16:31.000Z</t>
  </si>
  <si>
    <t>2021-09-01T13:09:54.000Z</t>
  </si>
  <si>
    <t>2021-09-01T13:16:32.000Z</t>
  </si>
  <si>
    <t>2021-09-01T12:06:01.000Z</t>
  </si>
  <si>
    <t>2021-09-01T13:03:19.000Z</t>
  </si>
  <si>
    <t>2021-09-01T10:02:55.000Z</t>
  </si>
  <si>
    <t>2021-09-01T12:18:11.000Z</t>
  </si>
  <si>
    <t>2021-09-01T12:12:05.000Z</t>
  </si>
  <si>
    <t>2021-09-01T13:09:55.000Z</t>
  </si>
  <si>
    <t>2021-09-01T09:57:29.000Z</t>
  </si>
  <si>
    <t>2021-09-01T09:52:07.000Z</t>
  </si>
  <si>
    <t>2021-09-01T13:03:20.000Z</t>
  </si>
  <si>
    <t>2021-09-01T13:16:33.000Z</t>
  </si>
  <si>
    <t>2021-09-01T12:06:02.000Z</t>
  </si>
  <si>
    <t>2021-09-01T12:12:06.000Z</t>
  </si>
  <si>
    <t>2021-09-01T13:09:56.000Z</t>
  </si>
  <si>
    <t>2021-09-01T10:02:56.000Z</t>
  </si>
  <si>
    <t>2021-09-01T12:18:12.000Z</t>
  </si>
  <si>
    <t>2021-09-01T09:52:08.000Z</t>
  </si>
  <si>
    <t>2021-09-01T09:57:30.000Z</t>
  </si>
  <si>
    <t>2021-09-01T12:06:03.000Z</t>
  </si>
  <si>
    <t>2021-09-01T13:03:21.000Z</t>
  </si>
  <si>
    <t>2021-09-01T13:09:57.000Z</t>
  </si>
  <si>
    <t>2021-09-01T10:02:57.000Z</t>
  </si>
  <si>
    <t>2021-09-01T13:16:34.000Z</t>
  </si>
  <si>
    <t>2021-09-01T09:52:09.000Z</t>
  </si>
  <si>
    <t>2021-09-01T09:57:31.000Z</t>
  </si>
  <si>
    <t>2021-09-01T12:06:04.000Z</t>
  </si>
  <si>
    <t>2021-09-01T12:12:07.000Z</t>
  </si>
  <si>
    <t>2021-09-01T13:09:58.000Z</t>
  </si>
  <si>
    <t>2021-09-01T12:12:08.000Z</t>
  </si>
  <si>
    <t>2021-09-01T12:18:13.000Z</t>
  </si>
  <si>
    <t>2021-09-01T13:16:35.000Z</t>
  </si>
  <si>
    <t>2021-09-01T10:02:58.000Z</t>
  </si>
  <si>
    <t>2021-09-01T09:52:10.000Z</t>
  </si>
  <si>
    <t>2021-09-01T12:06:05.000Z</t>
  </si>
  <si>
    <t>2021-09-01T13:09:59.000Z</t>
  </si>
  <si>
    <t>2021-09-01T09:57:32.000Z</t>
  </si>
  <si>
    <t>2021-09-01T13:03:22.000Z</t>
  </si>
  <si>
    <t>2021-09-01T10:02:59.000Z</t>
  </si>
  <si>
    <t>2021-09-01T12:18:14.000Z</t>
  </si>
  <si>
    <t>2021-09-01T13:03:23.000Z</t>
  </si>
  <si>
    <t>2021-09-01T13:16:36.000Z</t>
  </si>
  <si>
    <t>2021-09-01T12:12:09.000Z</t>
  </si>
  <si>
    <t>2021-09-01T13:03:24.000Z</t>
  </si>
  <si>
    <t>2021-09-01T13:10:00.000Z</t>
  </si>
  <si>
    <t>2021-09-01T09:52:11.000Z</t>
  </si>
  <si>
    <t>2021-09-01T12:06:06.000Z</t>
  </si>
  <si>
    <t>2021-09-01T09:57:33.000Z</t>
  </si>
  <si>
    <t>2021-09-01T10:03:00.000Z</t>
  </si>
  <si>
    <t>2021-09-01T12:18:15.000Z</t>
  </si>
  <si>
    <t>2021-09-01T12:18:16.000Z</t>
  </si>
  <si>
    <t>2021-09-01T13:10:02.000Z</t>
  </si>
  <si>
    <t>2021-09-01T13:16:37.000Z</t>
  </si>
  <si>
    <t>2021-09-01T09:52:12.000Z</t>
  </si>
  <si>
    <t>2021-09-01T12:06:07.000Z</t>
  </si>
  <si>
    <t>2021-09-01T12:12:10.000Z</t>
  </si>
  <si>
    <t>2021-09-01T09:57:34.000Z</t>
  </si>
  <si>
    <t>2021-09-01T10:03:01.000Z</t>
  </si>
  <si>
    <t>2021-09-01T13:03:25.000Z</t>
  </si>
  <si>
    <t>2021-09-01T13:10:03.000Z</t>
  </si>
  <si>
    <t>2021-09-01T13:16:38.000Z</t>
  </si>
  <si>
    <t>2021-09-01T12:06:08.000Z</t>
  </si>
  <si>
    <t>2021-09-01T12:12:11.000Z</t>
  </si>
  <si>
    <t>2021-09-01T13:10:04.000Z</t>
  </si>
  <si>
    <t>2021-09-01T09:52:13.000Z</t>
  </si>
  <si>
    <t>2021-09-01T12:18:17.000Z</t>
  </si>
  <si>
    <t>2021-09-01T13:03:26.000Z</t>
  </si>
  <si>
    <t>2021-09-01T13:10:05.000Z</t>
  </si>
  <si>
    <t>2021-09-01T13:16:39.000Z</t>
  </si>
  <si>
    <t>2021-09-01T09:57:35.000Z</t>
  </si>
  <si>
    <t>2021-09-01T10:03:02.000Z</t>
  </si>
  <si>
    <t>2021-09-01T12:06:09.000Z</t>
  </si>
  <si>
    <t>2021-09-01T13:03:27.000Z</t>
  </si>
  <si>
    <t>2021-09-01T13:03:30.000Z</t>
  </si>
  <si>
    <t>2021-09-01T13:10:06.000Z</t>
  </si>
  <si>
    <t>2021-09-01T09:57:36.000Z</t>
  </si>
  <si>
    <t>2021-09-01T12:12:12.000Z</t>
  </si>
  <si>
    <t>2021-09-01T12:18:18.000Z</t>
  </si>
  <si>
    <t>2021-09-01T13:03:31.000Z</t>
  </si>
  <si>
    <t>2021-09-01T12:06:10.000Z</t>
  </si>
  <si>
    <t>2021-09-01T09:52:14.000Z</t>
  </si>
  <si>
    <t>2021-09-01T10:03:03.000Z</t>
  </si>
  <si>
    <t>2021-09-01T12:18:19.000Z</t>
  </si>
  <si>
    <t>2021-09-01T12:12:13.000Z</t>
  </si>
  <si>
    <t>2021-09-01T12:18:20.000Z</t>
  </si>
  <si>
    <t>2021-09-01T13:16:40.000Z</t>
  </si>
  <si>
    <t>2021-09-01T09:57:37.000Z</t>
  </si>
  <si>
    <t>2021-09-01T13:10:07.000Z</t>
  </si>
  <si>
    <t>2021-09-01T13:16:41.000Z</t>
  </si>
  <si>
    <t>2021-09-01T12:06:11.000Z</t>
  </si>
  <si>
    <t>2021-09-01T13:03:32.000Z</t>
  </si>
  <si>
    <t>2021-09-01T10:03:04.000Z</t>
  </si>
  <si>
    <t>2021-09-01T12:12:15.000Z</t>
  </si>
  <si>
    <t>2021-09-01T12:18:21.000Z</t>
  </si>
  <si>
    <t>2021-09-01T13:16:46.000Z</t>
  </si>
  <si>
    <t>2021-09-01T09:52:15.000Z</t>
  </si>
  <si>
    <t>2021-09-01T09:57:38.000Z</t>
  </si>
  <si>
    <t>2021-09-01T12:12:17.000Z</t>
  </si>
  <si>
    <t>2021-09-01T12:18:22.000Z</t>
  </si>
  <si>
    <t>2021-09-01T13:10:08.000Z</t>
  </si>
  <si>
    <t>2021-09-01T13:16:47.000Z</t>
  </si>
  <si>
    <t>2021-09-01T10:03:05.000Z</t>
  </si>
  <si>
    <t>2021-09-01T12:06:14.000Z</t>
  </si>
  <si>
    <t>2021-09-01T12:12:18.000Z</t>
  </si>
  <si>
    <t>2021-09-01T13:10:12.000Z</t>
  </si>
  <si>
    <t>2021-09-01T12:06:16.000Z</t>
  </si>
  <si>
    <t>2021-09-01T12:18:23.000Z</t>
  </si>
  <si>
    <t>2021-09-01T13:03:33.000Z</t>
  </si>
  <si>
    <t>2021-09-01T13:10:13.000Z</t>
  </si>
  <si>
    <t>2021-09-01T09:57:39.000Z</t>
  </si>
  <si>
    <t>2021-09-01T12:12:19.000Z</t>
  </si>
  <si>
    <t>2021-09-01T13:10:14.000Z</t>
  </si>
  <si>
    <t>2021-09-01T13:16:48.000Z</t>
  </si>
  <si>
    <t>2021-09-01T12:18:24.000Z</t>
  </si>
  <si>
    <t>2021-09-01T13:03:35.000Z</t>
  </si>
  <si>
    <t>2021-09-01T09:52:16.000Z</t>
  </si>
  <si>
    <t>2021-09-01T09:57:40.000Z</t>
  </si>
  <si>
    <t>2021-09-01T10:03:06.000Z</t>
  </si>
  <si>
    <t>2021-09-01T12:12:20.000Z</t>
  </si>
  <si>
    <t>2021-09-01T12:18:25.000Z</t>
  </si>
  <si>
    <t>2021-09-01T13:03:37.000Z</t>
  </si>
  <si>
    <t>2021-09-01T12:06:17.000Z</t>
  </si>
  <si>
    <t>2021-09-01T12:12:21.000Z</t>
  </si>
  <si>
    <t>2021-09-01T13:10:15.000Z</t>
  </si>
  <si>
    <t>2021-09-01T09:57:42.000Z</t>
  </si>
  <si>
    <t>2021-09-01T12:06:18.000Z</t>
  </si>
  <si>
    <t>2021-09-01T12:12:22.000Z</t>
  </si>
  <si>
    <t>2021-09-01T12:18:26.000Z</t>
  </si>
  <si>
    <t>2021-09-01T13:16:49.000Z</t>
  </si>
  <si>
    <t>2021-09-01T09:57:43.000Z</t>
  </si>
  <si>
    <t>2021-09-01T10:03:07.000Z</t>
  </si>
  <si>
    <t>2021-09-01T12:18:27.000Z</t>
  </si>
  <si>
    <t>2021-09-01T09:57:44.000Z</t>
  </si>
  <si>
    <t>2021-09-01T13:03:38.000Z</t>
  </si>
  <si>
    <t>2021-09-01T13:10:16.000Z</t>
  </si>
  <si>
    <t>2021-09-01T09:52:17.000Z</t>
  </si>
  <si>
    <t>2021-09-01T10:03:08.000Z</t>
  </si>
  <si>
    <t>2021-09-01T13:16:50.000Z</t>
  </si>
  <si>
    <t>2021-09-01T12:06:19.000Z</t>
  </si>
  <si>
    <t>2021-09-01T12:12:23.000Z</t>
  </si>
  <si>
    <t>2021-09-01T12:18:28.000Z</t>
  </si>
  <si>
    <t>2021-09-01T13:03:39.000Z</t>
  </si>
  <si>
    <t>2021-09-01T13:16:51.000Z</t>
  </si>
  <si>
    <t>2021-09-01T10:03:09.000Z</t>
  </si>
  <si>
    <t>2021-09-01T13:10:17.000Z</t>
  </si>
  <si>
    <t>2021-09-01T09:52:19.000Z</t>
  </si>
  <si>
    <t>2021-09-01T09:57:45.000Z</t>
  </si>
  <si>
    <t>2021-09-01T12:06:21.000Z</t>
  </si>
  <si>
    <t>_'</t>
  </si>
  <si>
    <t>2021-09-01T13:10:18.000Z</t>
  </si>
  <si>
    <t>"'</t>
  </si>
  <si>
    <t>2021-09-01T09:52:21.000Z</t>
  </si>
  <si>
    <t>2021-09-01T12:12:25.000Z</t>
  </si>
  <si>
    <t>2021-09-01T13:10:19.000Z</t>
  </si>
  <si>
    <t>2021-09-01T12:12:26.000Z</t>
  </si>
  <si>
    <t>2021-09-01T13:03:40.000Z</t>
  </si>
  <si>
    <t>2021-09-01T09:52:22.000Z</t>
  </si>
  <si>
    <t>2021-09-01T09:57:46.000Z</t>
  </si>
  <si>
    <t>2021-09-01T10:03:10.000Z</t>
  </si>
  <si>
    <t>2021-09-01T12:18:29.000Z</t>
  </si>
  <si>
    <t>2021-09-01T12:18:30.000Z</t>
  </si>
  <si>
    <t>2021-09-01T13:03:42.000Z</t>
  </si>
  <si>
    <t>2021-09-01T09:57:47.000Z</t>
  </si>
  <si>
    <t>2021-09-01T12:18:31.000Z</t>
  </si>
  <si>
    <t>2021-09-01T09:57:48.000Z</t>
  </si>
  <si>
    <t>2021-09-01T10:03:13.000Z</t>
  </si>
  <si>
    <t>2021-09-01T12:18:32.000Z</t>
  </si>
  <si>
    <t>2021-09-01T13:03:43.000Z</t>
  </si>
  <si>
    <t>2021-09-01T09:52:23.000Z</t>
  </si>
  <si>
    <t>2021-09-01T09:57:49.000Z</t>
  </si>
  <si>
    <t>2021-09-01T10:03:14.000Z</t>
  </si>
  <si>
    <t>2021-09-01T09:52:24.000Z</t>
  </si>
  <si>
    <t>2021-09-01T10:03:15.000Z</t>
  </si>
  <si>
    <t>2021-09-01T13:03:44.000Z</t>
  </si>
  <si>
    <t>2021-09-01T09:52:25.000Z</t>
  </si>
  <si>
    <t>2021-09-01T09:52:26.000Z</t>
  </si>
  <si>
    <t>2021-09-01T10:03:16.000Z</t>
  </si>
  <si>
    <t>2021-09-01T10:03:17.000Z</t>
  </si>
  <si>
    <t>2021-09-01T13:03:45.000Z</t>
  </si>
  <si>
    <t>2021-09-01T10:03:18.000Z</t>
  </si>
  <si>
    <t>2021-09-01T13:03:46.000Z</t>
  </si>
  <si>
    <t>2021-09-01T13:03:47.000Z</t>
  </si>
  <si>
    <t>2021-09-01T13:03:49.000Z</t>
  </si>
  <si>
    <t>2021-09-01T13:03:51.000Z</t>
  </si>
  <si>
    <t>2021-09-01T13:03:52.000Z</t>
  </si>
  <si>
    <t>2021-09-01T13:03:53.000Z</t>
  </si>
  <si>
    <t>2021-09-01T13:03:54.000Z</t>
  </si>
  <si>
    <t>2021-09-01T13:03:55.000Z</t>
  </si>
  <si>
    <t>q'</t>
  </si>
  <si>
    <t>2021-09-01T13:03:56.000Z</t>
  </si>
  <si>
    <t>2021-09-01T13:03:57.000Z</t>
  </si>
  <si>
    <t>2021-09-01T13:03:58.000Z</t>
  </si>
  <si>
    <t>2021-09-01T13:03:59.000Z</t>
  </si>
  <si>
    <t>2021-09-01T13:04:02.000Z</t>
  </si>
  <si>
    <t>2021-09-01T13:04:03.000Z</t>
  </si>
  <si>
    <t>2021-09-01T13:04:04.000Z</t>
  </si>
  <si>
    <t>2021-09-01T13:04:05.000Z</t>
  </si>
  <si>
    <t>2021-09-01T13:04:06.000Z</t>
  </si>
  <si>
    <t>2021-09-01T13:04:07.000Z</t>
  </si>
  <si>
    <t>2021-09-01T13:04:08.000Z</t>
  </si>
  <si>
    <t>2021-09-01T11:27:55.000Z</t>
  </si>
  <si>
    <t>2021-09-01T11:35:18.000Z</t>
  </si>
  <si>
    <t>2021-09-01T11:44:48.000Z</t>
  </si>
  <si>
    <t>2021-09-01T12:45:36.000Z</t>
  </si>
  <si>
    <t>2021-09-01T12:53:05.000Z</t>
  </si>
  <si>
    <t>2021-09-01T13:00:06.000Z</t>
  </si>
  <si>
    <t>2021-09-01T13:58:57.000Z</t>
  </si>
  <si>
    <t>2021-09-01T14:11:07.000Z</t>
  </si>
  <si>
    <t>2021-09-01T14:20:08.000Z</t>
  </si>
  <si>
    <t>2021-09-01T11:35:19.000Z</t>
  </si>
  <si>
    <t>2021-09-01T13:00:07.000Z</t>
  </si>
  <si>
    <t>2021-09-01T13:58:58.000Z</t>
  </si>
  <si>
    <t>2021-09-01T11:44:49.000Z</t>
  </si>
  <si>
    <t>2021-09-01T12:45:37.000Z</t>
  </si>
  <si>
    <t>2021-09-01T12:53:06.000Z</t>
  </si>
  <si>
    <t>2021-09-01T11:27:56.000Z</t>
  </si>
  <si>
    <t>2021-09-01T11:35:20.000Z</t>
  </si>
  <si>
    <t>2021-09-01T14:20:09.000Z</t>
  </si>
  <si>
    <t>2021-09-01T13:00:08.000Z</t>
  </si>
  <si>
    <t>2021-09-01T14:11:08.000Z</t>
  </si>
  <si>
    <t>2021-09-01T11:44:50.000Z</t>
  </si>
  <si>
    <t>2021-09-01T12:45:38.000Z</t>
  </si>
  <si>
    <t>2021-09-01T12:53:07.000Z</t>
  </si>
  <si>
    <t>U'</t>
  </si>
  <si>
    <t>2021-09-01T13:58:59.000Z</t>
  </si>
  <si>
    <t>2021-09-01T11:27:57.000Z</t>
  </si>
  <si>
    <t>2021-09-01T11:35:21.000Z</t>
  </si>
  <si>
    <t>2021-09-01T12:45:40.000Z</t>
  </si>
  <si>
    <t>2021-09-01T14:20:10.000Z</t>
  </si>
  <si>
    <t>T'</t>
  </si>
  <si>
    <t>2021-09-01T14:11:09.000Z</t>
  </si>
  <si>
    <t>2021-09-01T12:53:08.000Z</t>
  </si>
  <si>
    <t>2021-09-01T13:59:00.000Z</t>
  </si>
  <si>
    <t>2021-09-01T11:27:58.000Z</t>
  </si>
  <si>
    <t>2021-09-01T11:44:51.000Z</t>
  </si>
  <si>
    <t>2021-09-01T12:45:42.000Z</t>
  </si>
  <si>
    <t>2021-09-01T12:53:09.000Z</t>
  </si>
  <si>
    <t>2021-09-01T13:00:09.000Z</t>
  </si>
  <si>
    <t>2021-09-01T11:27:59.000Z</t>
  </si>
  <si>
    <t>2021-09-01T11:35:22.000Z</t>
  </si>
  <si>
    <t>2021-09-01T12:53:10.000Z</t>
  </si>
  <si>
    <t>2021-09-01T11:35:24.000Z</t>
  </si>
  <si>
    <t>2021-09-01T12:45:43.000Z</t>
  </si>
  <si>
    <t>2021-09-01T14:11:10.000Z</t>
  </si>
  <si>
    <t>2021-09-01T12:45:45.000Z</t>
  </si>
  <si>
    <t>2021-09-01T12:53:13.000Z</t>
  </si>
  <si>
    <t>2021-09-01T13:59:01.000Z</t>
  </si>
  <si>
    <t>2021-09-01T14:20:11.000Z</t>
  </si>
  <si>
    <t>2021-09-01T11:44:52.000Z</t>
  </si>
  <si>
    <t>2021-09-01T11:28:00.000Z</t>
  </si>
  <si>
    <t>2021-09-01T11:35:25.000Z</t>
  </si>
  <si>
    <t>2021-09-01T13:00:10.000Z</t>
  </si>
  <si>
    <t>2021-09-01T13:59:02.000Z</t>
  </si>
  <si>
    <t>2021-09-01T14:20:12.000Z</t>
  </si>
  <si>
    <t>2021-09-01T11:44:53.000Z</t>
  </si>
  <si>
    <t>2021-09-01T14:20:13.000Z</t>
  </si>
  <si>
    <t>2021-09-01T12:45:46.000Z</t>
  </si>
  <si>
    <t>2021-09-01T12:53:14.000Z</t>
  </si>
  <si>
    <t>2021-09-01T14:11:11.000Z</t>
  </si>
  <si>
    <t>2021-09-01T12:53:15.000Z</t>
  </si>
  <si>
    <t>2021-09-01T13:00:11.000Z</t>
  </si>
  <si>
    <t>2021-09-01T11:28:01.000Z</t>
  </si>
  <si>
    <t>2021-09-01T11:44:54.000Z</t>
  </si>
  <si>
    <t>2021-09-01T13:59:03.000Z</t>
  </si>
  <si>
    <t>2021-09-01T11:35:26.000Z</t>
  </si>
  <si>
    <t>2021-09-01T12:53:16.000Z</t>
  </si>
  <si>
    <t>2021-09-01T14:11:12.000Z</t>
  </si>
  <si>
    <t>2021-09-01T14:20:14.000Z</t>
  </si>
  <si>
    <t>2021-09-01T11:28:02.000Z</t>
  </si>
  <si>
    <t>2021-09-01T11:44:55.000Z</t>
  </si>
  <si>
    <t>2021-09-01T12:45:47.000Z</t>
  </si>
  <si>
    <t>2021-09-01T14:11:13.000Z</t>
  </si>
  <si>
    <t>2021-09-01T14:20:15.000Z</t>
  </si>
  <si>
    <t>2021-09-01T13:00:12.000Z</t>
  </si>
  <si>
    <t>2021-09-01T13:59:04.000Z</t>
  </si>
  <si>
    <t>2021-09-01T14:11:14.000Z</t>
  </si>
  <si>
    <t>2021-09-01T14:20:16.000Z</t>
  </si>
  <si>
    <t>2021-09-01T11:28:03.000Z</t>
  </si>
  <si>
    <t>2021-09-01T11:35:27.000Z</t>
  </si>
  <si>
    <t>2021-09-01T11:44:56.000Z</t>
  </si>
  <si>
    <t>2021-09-01T12:53:17.000Z</t>
  </si>
  <si>
    <t>2021-09-01T13:59:05.000Z</t>
  </si>
  <si>
    <t>B'</t>
  </si>
  <si>
    <t>2021-09-01T11:44:57.000Z</t>
  </si>
  <si>
    <t>2021-09-01T12:45:48.000Z</t>
  </si>
  <si>
    <t>2021-09-01T14:20:17.000Z</t>
  </si>
  <si>
    <t>2021-09-01T13:59:06.000Z</t>
  </si>
  <si>
    <t>2021-09-01T14:11:15.000Z</t>
  </si>
  <si>
    <t>2021-09-01T11:35:28.000Z</t>
  </si>
  <si>
    <t>2021-09-01T13:00:13.000Z</t>
  </si>
  <si>
    <t>2021-09-01T14:11:16.000Z</t>
  </si>
  <si>
    <t>2021-09-01T12:45:49.000Z</t>
  </si>
  <si>
    <t>2021-09-01T12:53:18.000Z</t>
  </si>
  <si>
    <t>2021-09-01T13:59:07.000Z</t>
  </si>
  <si>
    <t>2021-09-01T14:11:17.000Z</t>
  </si>
  <si>
    <t>2021-09-01T11:28:04.000Z</t>
  </si>
  <si>
    <t>2021-09-01T11:35:29.000Z</t>
  </si>
  <si>
    <t>2021-09-01T11:44:58.000Z</t>
  </si>
  <si>
    <t>2021-09-01T13:00:14.000Z</t>
  </si>
  <si>
    <t>2021-09-01T14:11:18.000Z</t>
  </si>
  <si>
    <t>2021-09-01T14:20:18.000Z</t>
  </si>
  <si>
    <t>2021-09-01T11:28:05.000Z</t>
  </si>
  <si>
    <t>2021-09-01T12:45:50.000Z</t>
  </si>
  <si>
    <t>2021-09-01T14:20:19.000Z</t>
  </si>
  <si>
    <t>2021-09-01T12:45:52.000Z</t>
  </si>
  <si>
    <t>2021-09-01T12:53:19.000Z</t>
  </si>
  <si>
    <t>2021-09-01T13:59:08.000Z</t>
  </si>
  <si>
    <t>2021-09-01T11:28:06.000Z</t>
  </si>
  <si>
    <t>2021-09-01T11:44:59.000Z</t>
  </si>
  <si>
    <t>2021-09-01T13:00:15.000Z</t>
  </si>
  <si>
    <t>2021-09-01T13:59:09.000Z</t>
  </si>
  <si>
    <t>2021-09-01T14:11:19.000Z</t>
  </si>
  <si>
    <t>2021-09-01T12:53:22.000Z</t>
  </si>
  <si>
    <t>2021-09-01T14:20:20.000Z</t>
  </si>
  <si>
    <t>2021-09-01T11:35:30.000Z</t>
  </si>
  <si>
    <t>2021-09-01T12:45:56.000Z</t>
  </si>
  <si>
    <t>2021-09-01T12:53:23.000Z</t>
  </si>
  <si>
    <t>2021-09-01T13:00:16.000Z</t>
  </si>
  <si>
    <t>2021-09-01T13:59:10.000Z</t>
  </si>
  <si>
    <t>2021-09-01T11:28:07.000Z</t>
  </si>
  <si>
    <t>2021-09-01T12:45:57.000Z</t>
  </si>
  <si>
    <t>2021-09-01T12:53:24.000Z</t>
  </si>
  <si>
    <t>2021-09-01T14:11:20.000Z</t>
  </si>
  <si>
    <t>2021-09-01T11:35:31.000Z</t>
  </si>
  <si>
    <t>2021-09-01T11:45:00.000Z</t>
  </si>
  <si>
    <t>2021-09-01T13:00:18.000Z</t>
  </si>
  <si>
    <t>2021-09-01T13:59:11.000Z</t>
  </si>
  <si>
    <t>2021-09-01T11:28:09.000Z</t>
  </si>
  <si>
    <t>2021-09-01T12:45:58.000Z</t>
  </si>
  <si>
    <t>2021-09-01T12:53:26.000Z</t>
  </si>
  <si>
    <t>2021-09-01T13:00:19.000Z</t>
  </si>
  <si>
    <t>2021-09-01T14:20:21.000Z</t>
  </si>
  <si>
    <t>2021-09-01T11:28:13.000Z</t>
  </si>
  <si>
    <t>2021-09-01T12:45:59.000Z</t>
  </si>
  <si>
    <t>2021-09-01T12:53:28.000Z</t>
  </si>
  <si>
    <t>2021-09-01T14:11:21.000Z</t>
  </si>
  <si>
    <t>2021-09-01T11:28:16.000Z</t>
  </si>
  <si>
    <t>2021-09-01T13:00:20.000Z</t>
  </si>
  <si>
    <t>2021-09-01T12:53:29.000Z</t>
  </si>
  <si>
    <t>2021-09-01T13:59:12.000Z</t>
  </si>
  <si>
    <t>2021-09-01T11:28:17.000Z</t>
  </si>
  <si>
    <t>2021-09-01T11:35:32.000Z</t>
  </si>
  <si>
    <t>2021-09-01T12:46:00.000Z</t>
  </si>
  <si>
    <t>2021-09-01T14:11:22.000Z</t>
  </si>
  <si>
    <t>2021-09-01T11:28:18.000Z</t>
  </si>
  <si>
    <t>2021-09-01T11:45:01.000Z</t>
  </si>
  <si>
    <t>2021-09-01T13:00:21.000Z</t>
  </si>
  <si>
    <t>2021-09-01T13:59:15.000Z</t>
  </si>
  <si>
    <t>2021-09-01T14:20:22.000Z</t>
  </si>
  <si>
    <t>2021-09-01T13:59:16.000Z</t>
  </si>
  <si>
    <t>2021-09-01T14:20:24.000Z</t>
  </si>
  <si>
    <t>2021-09-01T11:28:20.000Z</t>
  </si>
  <si>
    <t>2021-09-01T11:35:33.000Z</t>
  </si>
  <si>
    <t>2021-09-01T12:46:02.000Z</t>
  </si>
  <si>
    <t>2021-09-01T12:53:31.000Z</t>
  </si>
  <si>
    <t>2021-09-01T14:20:25.000Z</t>
  </si>
  <si>
    <t>2021-09-01T11:35:34.000Z</t>
  </si>
  <si>
    <t>2021-09-01T11:45:03.000Z</t>
  </si>
  <si>
    <t>2021-09-01T12:46:03.000Z</t>
  </si>
  <si>
    <t>2021-09-01T12:53:32.000Z</t>
  </si>
  <si>
    <t>2021-09-01T14:11:23.000Z</t>
  </si>
  <si>
    <t>2021-09-01T11:45:04.000Z</t>
  </si>
  <si>
    <t>2021-09-01T12:46:04.000Z</t>
  </si>
  <si>
    <t>2021-09-01T13:00:22.000Z</t>
  </si>
  <si>
    <t>2021-09-01T11:28:21.000Z</t>
  </si>
  <si>
    <t>2021-09-01T11:35:36.000Z</t>
  </si>
  <si>
    <t>2021-09-01T11:45:05.000Z</t>
  </si>
  <si>
    <t>2021-09-01T11:35:37.000Z</t>
  </si>
  <si>
    <t>2021-09-01T12:53:33.000Z</t>
  </si>
  <si>
    <t>2021-09-01T14:11:24.000Z</t>
  </si>
  <si>
    <t>2021-09-01T14:20:26.000Z</t>
  </si>
  <si>
    <t>2021-09-01T11:28:22.000Z</t>
  </si>
  <si>
    <t>2021-09-01T11:45:06.000Z</t>
  </si>
  <si>
    <t>2021-09-01T13:00:23.000Z</t>
  </si>
  <si>
    <t>2021-09-01T13:59:17.000Z</t>
  </si>
  <si>
    <t>2021-09-01T11:28:23.000Z</t>
  </si>
  <si>
    <t>2021-09-01T11:35:39.000Z</t>
  </si>
  <si>
    <t>2021-09-01T11:45:07.000Z</t>
  </si>
  <si>
    <t>2021-09-01T11:28:24.000Z</t>
  </si>
  <si>
    <t>2021-09-01T13:00:24.000Z</t>
  </si>
  <si>
    <t>2021-09-01T14:20:27.000Z</t>
  </si>
  <si>
    <t>2021-09-01T11:28:25.000Z</t>
  </si>
  <si>
    <t>2021-09-01T14:20:30.000Z</t>
  </si>
  <si>
    <t>2021-09-01T11:35:40.000Z</t>
  </si>
  <si>
    <t>2021-09-01T11:45:08.000Z</t>
  </si>
  <si>
    <t>2021-09-01T13:00:26.000Z</t>
  </si>
  <si>
    <t>2021-09-01T13:59:18.000Z</t>
  </si>
  <si>
    <t>2021-09-01T11:35:41.000Z</t>
  </si>
  <si>
    <t>2021-09-01T14:11:25.000Z</t>
  </si>
  <si>
    <t>2021-09-01T14:20:31.000Z</t>
  </si>
  <si>
    <t>2021-09-01T11:45:09.000Z</t>
  </si>
  <si>
    <t>2021-09-01T11:45:10.000Z</t>
  </si>
  <si>
    <t>2021-09-01T13:59:19.000Z</t>
  </si>
  <si>
    <t>2021-09-01T14:11:26.000Z</t>
  </si>
  <si>
    <t>2021-09-01T14:20:32.000Z</t>
  </si>
  <si>
    <t>2021-09-01T11:35:42.000Z</t>
  </si>
  <si>
    <t>2021-09-01T11:45:11.000Z</t>
  </si>
  <si>
    <t>2021-09-01T13:00:27.000Z</t>
  </si>
  <si>
    <t>2021-09-01T14:11:27.000Z</t>
  </si>
  <si>
    <t>2021-09-01T14:20:33.000Z</t>
  </si>
  <si>
    <t>2021-09-01T13:59:20.000Z</t>
  </si>
  <si>
    <t>2021-09-01T14:11:34.000Z</t>
  </si>
  <si>
    <t>2021-09-01T14:20:34.000Z</t>
  </si>
  <si>
    <t>2021-09-01T11:35:44.000Z</t>
  </si>
  <si>
    <t>2021-09-01T11:45:12.000Z</t>
  </si>
  <si>
    <t>2021-09-01T14:11:35.000Z</t>
  </si>
  <si>
    <t>2021-09-01T11:35:45.000Z</t>
  </si>
  <si>
    <t>2021-09-01T13:00:28.000Z</t>
  </si>
  <si>
    <t>2021-09-01T14:11:36.000Z</t>
  </si>
  <si>
    <t>2021-09-01T14:20:35.000Z</t>
  </si>
  <si>
    <t>2021-09-01T13:59:21.000Z</t>
  </si>
  <si>
    <t>2021-09-01T11:35:46.000Z</t>
  </si>
  <si>
    <t>2021-09-01T14:11:37.000Z</t>
  </si>
  <si>
    <t>2021-09-01T13:00:31.000Z</t>
  </si>
  <si>
    <t>2021-09-01T14:20:36.000Z</t>
  </si>
  <si>
    <t>2021-09-01T13:00:32.000Z</t>
  </si>
  <si>
    <t>2021-09-01T13:00:33.000Z</t>
  </si>
  <si>
    <t>2021-09-01T14:11:38.000Z</t>
  </si>
  <si>
    <t>2021-09-01T13:59:22.000Z</t>
  </si>
  <si>
    <t>2021-09-01T14:20:39.000Z</t>
  </si>
  <si>
    <t>2021-09-01T13:00:34.000Z</t>
  </si>
  <si>
    <t>2021-09-01T13:59:23.000Z</t>
  </si>
  <si>
    <t>2021-09-01T14:11:40.000Z</t>
  </si>
  <si>
    <t>2021-09-01T14:20:40.000Z</t>
  </si>
  <si>
    <t>2021-09-01T14:11:41.000Z</t>
  </si>
  <si>
    <t>2021-09-01T13:00:37.000Z</t>
  </si>
  <si>
    <t>2021-09-01T13:59:24.000Z</t>
  </si>
  <si>
    <t>2021-09-01T14:11:42.000Z</t>
  </si>
  <si>
    <t>2021-09-01T13:00:39.000Z</t>
  </si>
  <si>
    <t>2021-09-01T13:59:25.000Z</t>
  </si>
  <si>
    <t>2021-09-01T13:00:40.000Z</t>
  </si>
  <si>
    <t>2021-09-01T14:11:43.000Z</t>
  </si>
  <si>
    <t>2021-09-01T13:59:26.000Z</t>
  </si>
  <si>
    <t>2021-09-01T13:59:31.000Z</t>
  </si>
  <si>
    <t>2021-09-01T13:59:33.000Z</t>
  </si>
  <si>
    <t>2021-09-01T13:59:34.000Z</t>
  </si>
  <si>
    <t>2021-09-01T13:59:35.000Z</t>
  </si>
  <si>
    <t>2021-09-01T13:59:36.000Z</t>
  </si>
  <si>
    <t>2021-09-01T13:59:37.000Z</t>
  </si>
  <si>
    <t>2021-09-01T13:59:41.000Z</t>
  </si>
  <si>
    <t>2021-09-01T13:59:42.000Z</t>
  </si>
  <si>
    <t>2021-09-01T13:59:43.000Z</t>
  </si>
  <si>
    <t>2021-09-03T04:48:12.000Z</t>
  </si>
  <si>
    <t>2021-09-03T04:55:48.000Z</t>
  </si>
  <si>
    <t>2021-09-03T05:02:37.000Z</t>
  </si>
  <si>
    <t>2021-09-03T06:37:02.000Z</t>
  </si>
  <si>
    <t>2021-09-03T06:46:28.000Z</t>
  </si>
  <si>
    <t>2021-09-03T07:00:49.000Z</t>
  </si>
  <si>
    <t>2021-09-03T07:54:11.000Z</t>
  </si>
  <si>
    <t>2021-09-03T08:06:15.000Z</t>
  </si>
  <si>
    <t>2021-09-03T08:20:52.000Z</t>
  </si>
  <si>
    <t>2021-09-03T07:00:50.000Z</t>
  </si>
  <si>
    <t>2021-09-03T04:48:13.000Z</t>
  </si>
  <si>
    <t>2021-09-03T08:06:16.000Z</t>
  </si>
  <si>
    <t>2021-09-03T04:55:49.000Z</t>
  </si>
  <si>
    <t>2021-09-03T06:46:29.000Z</t>
  </si>
  <si>
    <t>2021-09-03T08:20:53.000Z</t>
  </si>
  <si>
    <t>2021-09-03T04:48:14.000Z</t>
  </si>
  <si>
    <t>2021-09-03T05:02:39.000Z</t>
  </si>
  <si>
    <t>2021-09-03T06:37:04.000Z</t>
  </si>
  <si>
    <t>2021-09-03T07:00:51.000Z</t>
  </si>
  <si>
    <t>2021-09-03T07:54:12.000Z</t>
  </si>
  <si>
    <t>2021-09-03T08:06:17.000Z</t>
  </si>
  <si>
    <t>2021-09-03T04:48:15.000Z</t>
  </si>
  <si>
    <t>2021-09-03T07:54:13.000Z</t>
  </si>
  <si>
    <t>2021-09-03T08:06:18.000Z</t>
  </si>
  <si>
    <t>2021-09-03T04:55:50.000Z</t>
  </si>
  <si>
    <t>2021-09-03T05:02:40.000Z</t>
  </si>
  <si>
    <t>2021-09-03T06:37:05.000Z</t>
  </si>
  <si>
    <t>2021-09-03T07:00:52.000Z</t>
  </si>
  <si>
    <t>2021-09-03T08:20:54.000Z</t>
  </si>
  <si>
    <t>2021-09-03T04:48:16.000Z</t>
  </si>
  <si>
    <t>2021-09-03T06:46:30.000Z</t>
  </si>
  <si>
    <t>2021-09-03T08:06:19.000Z</t>
  </si>
  <si>
    <t>2021-09-03T04:48:17.000Z</t>
  </si>
  <si>
    <t>2021-09-03T04:55:51.000Z</t>
  </si>
  <si>
    <t>2021-09-03T05:02:41.000Z</t>
  </si>
  <si>
    <t>2021-09-03T06:37:06.000Z</t>
  </si>
  <si>
    <t>2021-09-03T06:46:31.000Z</t>
  </si>
  <si>
    <t>2021-09-03T07:00:53.000Z</t>
  </si>
  <si>
    <t>2021-09-03T07:54:14.000Z</t>
  </si>
  <si>
    <t>2021-09-03T08:20:55.000Z</t>
  </si>
  <si>
    <t>2021-09-03T04:55:52.000Z</t>
  </si>
  <si>
    <t>2021-09-03T05:02:42.000Z</t>
  </si>
  <si>
    <t>2021-09-03T06:37:07.000Z</t>
  </si>
  <si>
    <t>2021-09-03T06:46:32.000Z</t>
  </si>
  <si>
    <t>2021-09-03T07:54:15.000Z</t>
  </si>
  <si>
    <t>2021-09-03T08:20:56.000Z</t>
  </si>
  <si>
    <t>2021-09-03T08:06:20.000Z</t>
  </si>
  <si>
    <t>2021-09-03T07:00:54.000Z</t>
  </si>
  <si>
    <t>2021-09-03T07:54:16.000Z</t>
  </si>
  <si>
    <t>2021-09-03T08:06:21.000Z</t>
  </si>
  <si>
    <t>2021-09-03T04:48:18.000Z</t>
  </si>
  <si>
    <t>2021-09-03T08:20:57.000Z</t>
  </si>
  <si>
    <t>2021-09-03T06:37:08.000Z</t>
  </si>
  <si>
    <t>2021-09-03T06:46:33.000Z</t>
  </si>
  <si>
    <t>2021-09-03T08:06:22.000Z</t>
  </si>
  <si>
    <t>2021-09-03T04:55:53.000Z</t>
  </si>
  <si>
    <t>2021-09-03T05:02:43.000Z</t>
  </si>
  <si>
    <t>2021-09-03T07:00:55.000Z</t>
  </si>
  <si>
    <t>2021-09-03T08:06:23.000Z</t>
  </si>
  <si>
    <t>2021-09-03T06:46:34.000Z</t>
  </si>
  <si>
    <t>2021-09-03T07:54:17.000Z</t>
  </si>
  <si>
    <t>2021-09-03T04:48:19.000Z</t>
  </si>
  <si>
    <t>2021-09-03T05:02:44.000Z</t>
  </si>
  <si>
    <t>2021-09-03T06:37:09.000Z</t>
  </si>
  <si>
    <t>2021-09-03T07:00:56.000Z</t>
  </si>
  <si>
    <t>2021-09-03T08:20:58.000Z</t>
  </si>
  <si>
    <t>2021-09-03T04:55:54.000Z</t>
  </si>
  <si>
    <t>+'</t>
  </si>
  <si>
    <t>2021-09-03T08:20:59.000Z</t>
  </si>
  <si>
    <t>2021-09-03T04:48:20.000Z</t>
  </si>
  <si>
    <t>2021-09-03T06:37:10.000Z</t>
  </si>
  <si>
    <t>2021-09-03T07:00:57.000Z</t>
  </si>
  <si>
    <t>2021-09-03T08:06:24.000Z</t>
  </si>
  <si>
    <t>2021-09-03T06:37:11.000Z</t>
  </si>
  <si>
    <t>2021-09-03T06:46:35.000Z</t>
  </si>
  <si>
    <t>2021-09-03T07:54:18.000Z</t>
  </si>
  <si>
    <t>2021-09-03T04:55:55.000Z</t>
  </si>
  <si>
    <t>2021-09-03T05:02:45.000Z</t>
  </si>
  <si>
    <t>2021-09-03T08:21:00.000Z</t>
  </si>
  <si>
    <t>2021-09-03T07:00:58.000Z</t>
  </si>
  <si>
    <t>2021-09-03T06:46:36.000Z</t>
  </si>
  <si>
    <t>2021-09-03T07:54:19.000Z</t>
  </si>
  <si>
    <t>2021-09-03T08:06:25.000Z</t>
  </si>
  <si>
    <t>2021-09-03T04:48:21.000Z</t>
  </si>
  <si>
    <t>2021-09-03T06:37:12.000Z</t>
  </si>
  <si>
    <t>2021-09-03T08:21:01.000Z</t>
  </si>
  <si>
    <t>2021-09-03T04:55:56.000Z</t>
  </si>
  <si>
    <t>2021-09-03T05:02:46.000Z</t>
  </si>
  <si>
    <t>2021-09-03T07:00:59.000Z</t>
  </si>
  <si>
    <t>2021-09-03T07:54:20.000Z</t>
  </si>
  <si>
    <t>2021-09-03T08:06:26.000Z</t>
  </si>
  <si>
    <t>2021-09-03T06:46:37.000Z</t>
  </si>
  <si>
    <t>2021-09-03T07:54:21.000Z</t>
  </si>
  <si>
    <t>2021-09-03T04:48:22.000Z</t>
  </si>
  <si>
    <t>2021-09-03T07:54:22.000Z</t>
  </si>
  <si>
    <t>2021-09-03T04:48:23.000Z</t>
  </si>
  <si>
    <t>2021-09-03T08:21:02.000Z</t>
  </si>
  <si>
    <t>2021-09-03T04:48:27.000Z</t>
  </si>
  <si>
    <t>2021-09-03T04:55:57.000Z</t>
  </si>
  <si>
    <t>2021-09-03T07:01:00.000Z</t>
  </si>
  <si>
    <t>2021-09-03T04:48:28.000Z</t>
  </si>
  <si>
    <t>c'</t>
  </si>
  <si>
    <t>2021-09-03T05:02:47.000Z</t>
  </si>
  <si>
    <t>2021-09-03T06:37:13.000Z</t>
  </si>
  <si>
    <t>2021-09-03T07:01:02.000Z</t>
  </si>
  <si>
    <t>2021-09-03T07:54:24.000Z</t>
  </si>
  <si>
    <t>2021-09-03T04:55:58.000Z</t>
  </si>
  <si>
    <t>2021-09-03T06:46:38.000Z</t>
  </si>
  <si>
    <t>2021-09-03T07:01:03.000Z</t>
  </si>
  <si>
    <t>2021-09-03T08:06:27.000Z</t>
  </si>
  <si>
    <t>2021-09-03T04:55:59.000Z</t>
  </si>
  <si>
    <t>2021-09-03T04:56:00.000Z</t>
  </si>
  <si>
    <t>2021-09-03T06:37:14.000Z</t>
  </si>
  <si>
    <t>2021-09-03T08:21:03.000Z</t>
  </si>
  <si>
    <t>2021-09-03T04:48:29.000Z</t>
  </si>
  <si>
    <t>2021-09-03T04:56:03.000Z</t>
  </si>
  <si>
    <t>2021-09-03T07:01:04.000Z</t>
  </si>
  <si>
    <t>2021-09-03T04:48:30.000Z</t>
  </si>
  <si>
    <t>2021-09-03T05:02:48.000Z</t>
  </si>
  <si>
    <t>2021-09-03T06:46:39.000Z</t>
  </si>
  <si>
    <t>2021-09-03T07:54:25.000Z</t>
  </si>
  <si>
    <t>2021-09-03T08:06:28.000Z</t>
  </si>
  <si>
    <t>2021-09-03T08:21:04.000Z</t>
  </si>
  <si>
    <t>2021-09-03T08:21:06.000Z</t>
  </si>
  <si>
    <t>2021-09-03T04:56:04.000Z</t>
  </si>
  <si>
    <t>2021-09-03T06:46:40.000Z</t>
  </si>
  <si>
    <t>2021-09-03T07:01:05.000Z</t>
  </si>
  <si>
    <t>2021-09-03T08:21:07.000Z</t>
  </si>
  <si>
    <t>2021-09-03T06:37:15.000Z</t>
  </si>
  <si>
    <t>2021-09-03T08:06:29.000Z</t>
  </si>
  <si>
    <t>2021-09-03T04:48:31.000Z</t>
  </si>
  <si>
    <t>2021-09-03T04:56:05.000Z</t>
  </si>
  <si>
    <t>2021-09-03T07:01:06.000Z</t>
  </si>
  <si>
    <t>2021-09-03T07:54:26.000Z</t>
  </si>
  <si>
    <t>2021-09-03T04:48:32.000Z</t>
  </si>
  <si>
    <t>2021-09-03T06:37:18.000Z</t>
  </si>
  <si>
    <t>2021-09-03T06:46:44.000Z</t>
  </si>
  <si>
    <t>2021-09-03T05:02:49.000Z</t>
  </si>
  <si>
    <t>2021-09-03T06:37:19.000Z</t>
  </si>
  <si>
    <t>2021-09-03T06:46:45.000Z</t>
  </si>
  <si>
    <t>2021-09-03T07:01:07.000Z</t>
  </si>
  <si>
    <t>2021-09-03T07:54:27.000Z</t>
  </si>
  <si>
    <t>2021-09-03T08:06:30.000Z</t>
  </si>
  <si>
    <t>2021-09-03T08:21:08.000Z</t>
  </si>
  <si>
    <t>2021-09-03T04:56:06.000Z</t>
  </si>
  <si>
    <t>2021-09-03T07:01:08.000Z</t>
  </si>
  <si>
    <t>2021-09-03T07:54:30.000Z</t>
  </si>
  <si>
    <t>2021-09-03T08:06:31.000Z</t>
  </si>
  <si>
    <t>2021-09-03T08:21:09.000Z</t>
  </si>
  <si>
    <t>2021-09-03T04:48:33.000Z</t>
  </si>
  <si>
    <t>2021-09-03T04:56:07.000Z</t>
  </si>
  <si>
    <t>2021-09-03T05:02:50.000Z</t>
  </si>
  <si>
    <t>2021-09-03T06:37:20.000Z</t>
  </si>
  <si>
    <t>2021-09-03T06:46:46.000Z</t>
  </si>
  <si>
    <t>2021-09-03T07:54:31.000Z</t>
  </si>
  <si>
    <t>2021-09-03T08:06:33.000Z</t>
  </si>
  <si>
    <t>2021-09-03T08:21:10.000Z</t>
  </si>
  <si>
    <t>2021-09-03T04:56:08.000Z</t>
  </si>
  <si>
    <t>2021-09-03T06:37:21.000Z</t>
  </si>
  <si>
    <t>2021-09-03T06:46:47.000Z</t>
  </si>
  <si>
    <t>2021-09-03T07:01:09.000Z</t>
  </si>
  <si>
    <t>2021-09-03T08:06:34.000Z</t>
  </si>
  <si>
    <t>2021-09-03T04:48:34.000Z</t>
  </si>
  <si>
    <t>2021-09-03T07:54:32.000Z</t>
  </si>
  <si>
    <t>%'</t>
  </si>
  <si>
    <t>2021-09-03T04:48:35.000Z</t>
  </si>
  <si>
    <t>2021-09-03T06:46:48.000Z</t>
  </si>
  <si>
    <t>2021-09-03T08:06:35.000Z</t>
  </si>
  <si>
    <t>2021-09-03T06:37:22.000Z</t>
  </si>
  <si>
    <t>2021-09-03T07:01:10.000Z</t>
  </si>
  <si>
    <t>2021-09-03T07:54:33.000Z</t>
  </si>
  <si>
    <t>2021-09-03T08:21:11.000Z</t>
  </si>
  <si>
    <t>2021-09-03T04:56:09.000Z</t>
  </si>
  <si>
    <t>2021-09-03T05:02:51.000Z</t>
  </si>
  <si>
    <t>2021-09-03T06:37:23.000Z</t>
  </si>
  <si>
    <t>2021-09-03T06:46:49.000Z</t>
  </si>
  <si>
    <t>2021-09-03T08:06:36.000Z</t>
  </si>
  <si>
    <t>2021-09-03T04:48:36.000Z</t>
  </si>
  <si>
    <t>2021-09-03T05:02:53.000Z</t>
  </si>
  <si>
    <t>2021-09-03T07:01:13.000Z</t>
  </si>
  <si>
    <t>2021-09-03T07:54:34.000Z</t>
  </si>
  <si>
    <t>2021-09-03T06:37:24.000Z</t>
  </si>
  <si>
    <t>2021-09-03T06:46:50.000Z</t>
  </si>
  <si>
    <t>2021-09-03T07:01:15.000Z</t>
  </si>
  <si>
    <t>2021-09-03T08:06:37.000Z</t>
  </si>
  <si>
    <t>2021-09-03T08:21:12.000Z</t>
  </si>
  <si>
    <t>2021-09-03T04:56:10.000Z</t>
  </si>
  <si>
    <t>2021-09-03T05:02:54.000Z</t>
  </si>
  <si>
    <t>2021-09-03T06:37:25.000Z</t>
  </si>
  <si>
    <t>2021-09-03T06:46:51.000Z</t>
  </si>
  <si>
    <t>2021-09-03T07:54:35.000Z</t>
  </si>
  <si>
    <t>2021-09-03T08:21:13.000Z</t>
  </si>
  <si>
    <t>2021-09-03T04:48:37.000Z</t>
  </si>
  <si>
    <t>2021-09-03T07:54:36.000Z</t>
  </si>
  <si>
    <t>2021-09-03T08:06:38.000Z</t>
  </si>
  <si>
    <t>2021-09-03T04:48:38.000Z</t>
  </si>
  <si>
    <t>2021-09-03T05:02:55.000Z</t>
  </si>
  <si>
    <t>2021-09-03T06:37:26.000Z</t>
  </si>
  <si>
    <t>2021-09-03T07:54:37.000Z</t>
  </si>
  <si>
    <t>2021-09-03T04:48:39.000Z</t>
  </si>
  <si>
    <t>2021-09-03T08:21:14.000Z</t>
  </si>
  <si>
    <t>2021-09-03T04:48:46.000Z</t>
  </si>
  <si>
    <t>2021-09-03T07:54:38.000Z</t>
  </si>
  <si>
    <t>2021-09-03T05:02:56.000Z</t>
  </si>
  <si>
    <t>2021-09-03T07:54:39.000Z</t>
  </si>
  <si>
    <t>2021-09-03T08:06:39.000Z</t>
  </si>
  <si>
    <t>2021-09-03T05:02:57.000Z</t>
  </si>
  <si>
    <t>2021-09-03T07:54:40.000Z</t>
  </si>
  <si>
    <t>2021-09-03T08:06:40.000Z</t>
  </si>
  <si>
    <t>2021-09-03T05:02:58.000Z</t>
  </si>
  <si>
    <t>2021-09-03T07:54:41.000Z</t>
  </si>
  <si>
    <t>2021-09-03T08:06:42.000Z</t>
  </si>
  <si>
    <t>2021-09-03T08:06:43.000Z</t>
  </si>
  <si>
    <t>2021-09-03T08:06:44.000Z</t>
  </si>
  <si>
    <t>2021-09-04T04:02:53.000Z</t>
  </si>
  <si>
    <t>2021-09-04T04:09:03.000Z</t>
  </si>
  <si>
    <t>2021-09-04T04:14:55.000Z</t>
  </si>
  <si>
    <t>2021-09-04T05:08:07.000Z</t>
  </si>
  <si>
    <t>2021-09-04T05:15:50.000Z</t>
  </si>
  <si>
    <t>2021-09-04T05:22:20.000Z</t>
  </si>
  <si>
    <t>2021-09-04T06:38:59.000Z</t>
  </si>
  <si>
    <t>2021-09-04T06:53:44.000Z</t>
  </si>
  <si>
    <t>2021-09-04T07:13:01.000Z</t>
  </si>
  <si>
    <t>2021-09-04T05:22:21.000Z</t>
  </si>
  <si>
    <t>2021-09-04T06:53:45.000Z</t>
  </si>
  <si>
    <t>2021-09-04T04:09:04.000Z</t>
  </si>
  <si>
    <t>2021-09-04T05:15:51.000Z</t>
  </si>
  <si>
    <t>2021-09-04T06:39:00.000Z</t>
  </si>
  <si>
    <t>2021-09-04T06:53:46.000Z</t>
  </si>
  <si>
    <t>2021-09-04T07:13:02.000Z</t>
  </si>
  <si>
    <t>2021-09-04T04:02:54.000Z</t>
  </si>
  <si>
    <t>2021-09-04T04:14:56.000Z</t>
  </si>
  <si>
    <t>2021-09-04T05:08:08.000Z</t>
  </si>
  <si>
    <t>2021-09-04T04:09:05.000Z</t>
  </si>
  <si>
    <t>2021-09-04T05:22:22.000Z</t>
  </si>
  <si>
    <t>2021-09-04T06:53:47.000Z</t>
  </si>
  <si>
    <t>2021-09-04T07:13:03.000Z</t>
  </si>
  <si>
    <t>2021-09-04T04:02:55.000Z</t>
  </si>
  <si>
    <t>2021-09-04T04:09:06.000Z</t>
  </si>
  <si>
    <t>2021-09-04T06:39:01.000Z</t>
  </si>
  <si>
    <t>2021-09-04T04:14:57.000Z</t>
  </si>
  <si>
    <t>2021-09-04T05:08:10.000Z</t>
  </si>
  <si>
    <t>2021-09-04T05:15:52.000Z</t>
  </si>
  <si>
    <t>2021-09-04T06:39:02.000Z</t>
  </si>
  <si>
    <t>2021-09-04T05:22:23.000Z</t>
  </si>
  <si>
    <t>2021-09-04T06:39:03.000Z</t>
  </si>
  <si>
    <t>2021-09-04T06:53:48.000Z</t>
  </si>
  <si>
    <t>2021-09-04T07:13:04.000Z</t>
  </si>
  <si>
    <t>2021-09-04T04:02:56.000Z</t>
  </si>
  <si>
    <t>2021-09-04T04:14:58.000Z</t>
  </si>
  <si>
    <t>2021-09-04T04:09:07.000Z</t>
  </si>
  <si>
    <t>2021-09-04T06:39:04.000Z</t>
  </si>
  <si>
    <t>2021-09-04T07:13:05.000Z</t>
  </si>
  <si>
    <t>2021-09-04T05:08:11.000Z</t>
  </si>
  <si>
    <t>2021-09-04T05:15:53.000Z</t>
  </si>
  <si>
    <t>2021-09-04T05:22:24.000Z</t>
  </si>
  <si>
    <t>2021-09-04T04:02:57.000Z</t>
  </si>
  <si>
    <t>2021-09-04T04:09:08.000Z</t>
  </si>
  <si>
    <t>2021-09-04T04:15:00.000Z</t>
  </si>
  <si>
    <t>2021-09-04T05:08:12.000Z</t>
  </si>
  <si>
    <t>2021-09-04T06:53:49.000Z</t>
  </si>
  <si>
    <t>2021-09-04T07:13:06.000Z</t>
  </si>
  <si>
    <t>2021-09-04T04:09:09.000Z</t>
  </si>
  <si>
    <t>2021-09-04T05:08:13.000Z</t>
  </si>
  <si>
    <t>2021-09-04T05:15:54.000Z</t>
  </si>
  <si>
    <t>2021-09-04T06:39:05.000Z</t>
  </si>
  <si>
    <t>2021-09-04T04:15:01.000Z</t>
  </si>
  <si>
    <t>2021-09-04T07:13:07.000Z</t>
  </si>
  <si>
    <t>2021-09-04T05:22:25.000Z</t>
  </si>
  <si>
    <t>2021-09-04T07:13:08.000Z</t>
  </si>
  <si>
    <t>2021-09-04T04:02:58.000Z</t>
  </si>
  <si>
    <t>2021-09-04T05:15:55.000Z</t>
  </si>
  <si>
    <t>2021-09-04T05:22:26.000Z</t>
  </si>
  <si>
    <t>2021-09-04T06:39:07.000Z</t>
  </si>
  <si>
    <t>2021-09-04T06:53:50.000Z</t>
  </si>
  <si>
    <t>2021-09-04T04:02:59.000Z</t>
  </si>
  <si>
    <t>2021-09-04T05:08:14.000Z</t>
  </si>
  <si>
    <t>2021-09-04T05:15:56.000Z</t>
  </si>
  <si>
    <t>2021-09-04T04:09:10.000Z</t>
  </si>
  <si>
    <t>2021-09-04T05:22:27.000Z</t>
  </si>
  <si>
    <t>2021-09-04T06:39:08.000Z</t>
  </si>
  <si>
    <t>2021-09-04T04:03:00.000Z</t>
  </si>
  <si>
    <t>2021-09-04T04:15:02.000Z</t>
  </si>
  <si>
    <t>2021-09-04T05:15:57.000Z</t>
  </si>
  <si>
    <t>2021-09-04T06:53:51.000Z</t>
  </si>
  <si>
    <t>2021-09-04T07:13:09.000Z</t>
  </si>
  <si>
    <t>2021-09-04T05:08:15.000Z</t>
  </si>
  <si>
    <t>2021-09-04T06:39:09.000Z</t>
  </si>
  <si>
    <t>2021-09-04T04:09:11.000Z</t>
  </si>
  <si>
    <t>2021-09-04T04:15:03.000Z</t>
  </si>
  <si>
    <t>2021-09-04T06:53:52.000Z</t>
  </si>
  <si>
    <t>2021-09-04T07:13:10.000Z</t>
  </si>
  <si>
    <t>2021-09-04T05:08:16.000Z</t>
  </si>
  <si>
    <t>2021-09-04T05:15:58.000Z</t>
  </si>
  <si>
    <t>2021-09-04T05:22:28.000Z</t>
  </si>
  <si>
    <t>Y'</t>
  </si>
  <si>
    <t>2021-09-04T06:39:10.000Z</t>
  </si>
  <si>
    <t>2021-09-04T04:03:01.000Z</t>
  </si>
  <si>
    <t>2021-09-04T04:09:12.000Z</t>
  </si>
  <si>
    <t>2021-09-04T04:15:04.000Z</t>
  </si>
  <si>
    <t>2021-09-04T04:03:02.000Z</t>
  </si>
  <si>
    <t>2021-09-04T05:08:17.000Z</t>
  </si>
  <si>
    <t>2021-09-04T05:15:59.000Z</t>
  </si>
  <si>
    <t>2021-09-04T05:22:29.000Z</t>
  </si>
  <si>
    <t>2021-09-04T06:39:11.000Z</t>
  </si>
  <si>
    <t xml:space="preserve">
'</t>
  </si>
  <si>
    <t>2021-09-04T06:53:53.000Z</t>
  </si>
  <si>
    <t>2021-09-04T07:13:11.000Z</t>
  </si>
  <si>
    <t>2021-09-04T04:03:03.000Z</t>
  </si>
  <si>
    <t>2021-09-04T04:09:13.000Z</t>
  </si>
  <si>
    <t>2021-09-04T05:08:18.000Z</t>
  </si>
  <si>
    <t>2021-09-04T07:13:12.000Z</t>
  </si>
  <si>
    <t>2021-09-04T04:15:05.000Z</t>
  </si>
  <si>
    <t>2021-09-04T05:16:00.000Z</t>
  </si>
  <si>
    <t>2021-09-04T05:22:30.000Z</t>
  </si>
  <si>
    <t>2021-09-04T06:39:14.000Z</t>
  </si>
  <si>
    <t>2021-09-04T06:53:54.000Z</t>
  </si>
  <si>
    <t>2021-09-04T04:03:05.000Z</t>
  </si>
  <si>
    <t>2021-09-04T06:39:15.000Z</t>
  </si>
  <si>
    <t>2021-09-04T07:13:13.000Z</t>
  </si>
  <si>
    <t>2021-09-04T07:13:14.000Z</t>
  </si>
  <si>
    <t>2021-09-04T04:15:06.000Z</t>
  </si>
  <si>
    <t>2021-09-04T05:08:19.000Z</t>
  </si>
  <si>
    <t>2021-09-04T06:39:16.000Z</t>
  </si>
  <si>
    <t>2021-09-04T04:03:08.000Z</t>
  </si>
  <si>
    <t>2021-09-04T04:09:14.000Z</t>
  </si>
  <si>
    <t>2021-09-04T05:16:01.000Z</t>
  </si>
  <si>
    <t>2021-09-04T06:53:55.000Z</t>
  </si>
  <si>
    <t>2021-09-04T04:03:09.000Z</t>
  </si>
  <si>
    <t>2021-09-04T05:22:31.000Z</t>
  </si>
  <si>
    <t>2021-09-04T06:39:17.000Z</t>
  </si>
  <si>
    <t>2021-09-04T07:13:15.000Z</t>
  </si>
  <si>
    <t>2021-09-04T04:09:15.000Z</t>
  </si>
  <si>
    <t>2021-09-04T06:39:18.000Z</t>
  </si>
  <si>
    <t>2021-09-04T06:53:57.000Z</t>
  </si>
  <si>
    <t>2021-09-04T07:13:16.000Z</t>
  </si>
  <si>
    <t>2021-09-04T05:08:20.000Z</t>
  </si>
  <si>
    <t>2021-09-04T06:39:19.000Z</t>
  </si>
  <si>
    <t>2021-09-04T04:03:10.000Z</t>
  </si>
  <si>
    <t>2021-09-04T04:09:16.000Z</t>
  </si>
  <si>
    <t>2021-09-04T04:15:07.000Z</t>
  </si>
  <si>
    <t>2021-09-04T06:53:58.000Z</t>
  </si>
  <si>
    <t>2021-09-04T07:13:17.000Z</t>
  </si>
  <si>
    <t>2021-09-04T05:22:33.000Z</t>
  </si>
  <si>
    <t>2021-09-04T07:13:18.000Z</t>
  </si>
  <si>
    <t>2021-09-04T04:03:11.000Z</t>
  </si>
  <si>
    <t>2021-09-04T05:08:21.000Z</t>
  </si>
  <si>
    <t>2021-09-04T05:16:02.000Z</t>
  </si>
  <si>
    <t>2021-09-04T07:13:19.000Z</t>
  </si>
  <si>
    <t>2021-09-04T05:08:24.000Z</t>
  </si>
  <si>
    <t>2021-09-04T05:22:34.000Z</t>
  </si>
  <si>
    <t>2021-09-04T04:03:12.000Z</t>
  </si>
  <si>
    <t>2021-09-04T04:09:17.000Z</t>
  </si>
  <si>
    <t>2021-09-04T04:15:08.000Z</t>
  </si>
  <si>
    <t>2021-09-04T05:08:25.000Z</t>
  </si>
  <si>
    <t>2021-09-04T06:39:20.000Z</t>
  </si>
  <si>
    <t>2021-09-04T06:53:59.000Z</t>
  </si>
  <si>
    <t>2021-09-04T05:16:04.000Z</t>
  </si>
  <si>
    <t>2021-09-04T05:22:35.000Z</t>
  </si>
  <si>
    <t>2021-09-04T07:13:20.000Z</t>
  </si>
  <si>
    <t>2021-09-04T04:15:09.000Z</t>
  </si>
  <si>
    <t>2021-09-04T05:22:37.000Z</t>
  </si>
  <si>
    <t>2021-09-04T04:03:13.000Z</t>
  </si>
  <si>
    <t>2021-09-04T04:15:11.000Z</t>
  </si>
  <si>
    <t>2021-09-04T05:08:26.000Z</t>
  </si>
  <si>
    <t>2021-09-04T05:16:05.000Z</t>
  </si>
  <si>
    <t>2021-09-04T06:39:21.000Z</t>
  </si>
  <si>
    <t>2021-09-04T04:09:18.000Z</t>
  </si>
  <si>
    <t>2021-09-04T04:15:12.000Z</t>
  </si>
  <si>
    <t>2021-09-04T05:08:27.000Z</t>
  </si>
  <si>
    <t>2021-09-04T07:13:21.000Z</t>
  </si>
  <si>
    <t>2021-09-04T04:03:14.000Z</t>
  </si>
  <si>
    <t>2021-09-04T04:09:19.000Z</t>
  </si>
  <si>
    <t>2021-09-04T04:15:13.000Z</t>
  </si>
  <si>
    <t>2021-09-04T05:16:06.000Z</t>
  </si>
  <si>
    <t>2021-09-04T05:22:39.000Z</t>
  </si>
  <si>
    <t>2021-09-04T06:39:22.000Z</t>
  </si>
  <si>
    <t>2021-09-04T06:54:00.000Z</t>
  </si>
  <si>
    <t>2021-09-04T04:03:15.000Z</t>
  </si>
  <si>
    <t>2021-09-04T04:09:20.000Z</t>
  </si>
  <si>
    <t>2021-09-04T06:54:01.000Z</t>
  </si>
  <si>
    <t>2021-09-04T04:09:21.000Z</t>
  </si>
  <si>
    <t>2021-09-04T04:15:14.000Z</t>
  </si>
  <si>
    <t>2021-09-04T05:08:28.000Z</t>
  </si>
  <si>
    <t>2021-09-04T05:16:07.000Z</t>
  </si>
  <si>
    <t>2021-09-04T05:22:40.000Z</t>
  </si>
  <si>
    <t>2021-09-04T07:13:22.000Z</t>
  </si>
  <si>
    <t>2021-09-04T04:03:16.000Z</t>
  </si>
  <si>
    <t>2021-09-04T04:09:22.000Z</t>
  </si>
  <si>
    <t>2021-09-04T07:13:23.000Z</t>
  </si>
  <si>
    <t>2021-09-04T04:15:15.000Z</t>
  </si>
  <si>
    <t>2021-09-04T05:08:29.000Z</t>
  </si>
  <si>
    <t>2021-09-04T05:22:41.000Z</t>
  </si>
  <si>
    <t>2021-09-04T06:39:23.000Z</t>
  </si>
  <si>
    <t>2021-09-04T05:08:31.000Z</t>
  </si>
  <si>
    <t>2021-09-04T05:16:08.000Z</t>
  </si>
  <si>
    <t>2021-09-04T07:13:24.000Z</t>
  </si>
  <si>
    <t>2021-09-04T04:09:23.000Z</t>
  </si>
  <si>
    <t>2021-09-04T05:08:32.000Z</t>
  </si>
  <si>
    <t>2021-09-04T05:22:42.000Z</t>
  </si>
  <si>
    <t>2021-09-04T06:39:24.000Z</t>
  </si>
  <si>
    <t>2021-09-04T06:54:02.000Z</t>
  </si>
  <si>
    <t>2021-09-04T04:15:16.000Z</t>
  </si>
  <si>
    <t>2021-09-04T05:16:09.000Z</t>
  </si>
  <si>
    <t>2021-09-04T07:13:27.000Z</t>
  </si>
  <si>
    <t>2021-09-04T04:09:24.000Z</t>
  </si>
  <si>
    <t>2021-09-04T05:16:12.000Z</t>
  </si>
  <si>
    <t>2021-09-04T05:22:43.000Z</t>
  </si>
  <si>
    <t>2021-09-04T07:13:28.000Z</t>
  </si>
  <si>
    <t>2021-09-04T04:15:17.000Z</t>
  </si>
  <si>
    <t>2021-09-04T05:08:33.000Z</t>
  </si>
  <si>
    <t>2021-09-04T06:39:28.000Z</t>
  </si>
  <si>
    <t>2021-09-04T04:15:18.000Z</t>
  </si>
  <si>
    <t>2021-09-04T06:39:29.000Z</t>
  </si>
  <si>
    <t>2021-09-04T06:54:03.000Z</t>
  </si>
  <si>
    <t>2021-09-04T05:22:45.000Z</t>
  </si>
  <si>
    <t>×'</t>
  </si>
  <si>
    <t>2021-09-04T04:09:25.000Z</t>
  </si>
  <si>
    <t>2021-09-04T05:22:46.000Z</t>
  </si>
  <si>
    <t>2021-09-04T07:13:29.000Z</t>
  </si>
  <si>
    <t>2021-09-04T04:09:26.000Z</t>
  </si>
  <si>
    <t>2021-09-04T04:15:22.000Z</t>
  </si>
  <si>
    <t>2021-09-04T06:39:30.000Z</t>
  </si>
  <si>
    <t>2021-09-04T04:09:27.000Z</t>
  </si>
  <si>
    <t>2021-09-04T05:16:13.000Z</t>
  </si>
  <si>
    <t>2021-09-04T05:22:47.000Z</t>
  </si>
  <si>
    <t>2021-09-04T06:54:04.000Z</t>
  </si>
  <si>
    <t>2021-09-04T04:15:23.000Z</t>
  </si>
  <si>
    <t>2021-09-04T06:39:31.000Z</t>
  </si>
  <si>
    <t>2021-09-04T06:54:05.000Z</t>
  </si>
  <si>
    <t>2021-09-04T04:09:28.000Z</t>
  </si>
  <si>
    <t>2021-09-04T04:15:24.000Z</t>
  </si>
  <si>
    <t>2021-09-04T05:16:14.000Z</t>
  </si>
  <si>
    <t>2021-09-04T06:39:32.000Z</t>
  </si>
  <si>
    <t>2021-09-04T06:54:06.000Z</t>
  </si>
  <si>
    <t>2021-09-04T05:16:15.000Z</t>
  </si>
  <si>
    <t>2021-09-04T06:39:33.000Z</t>
  </si>
  <si>
    <t>2021-09-04T05:16:16.000Z</t>
  </si>
  <si>
    <t>2021-09-04T06:54:08.000Z</t>
  </si>
  <si>
    <t>2021-09-04T05:16:17.000Z</t>
  </si>
  <si>
    <t>2021-09-04T06:39:34.000Z</t>
  </si>
  <si>
    <t>2021-09-04T06:54:09.000Z</t>
  </si>
  <si>
    <t>2021-09-04T05:16:18.000Z</t>
  </si>
  <si>
    <t>2021-09-04T06:39:35.000Z</t>
  </si>
  <si>
    <t>2021-09-04T06:54:10.000Z</t>
  </si>
  <si>
    <t>2021-09-04T05:16:19.000Z</t>
  </si>
  <si>
    <t>2021-09-04T06:39:36.000Z</t>
  </si>
  <si>
    <t>2021-09-04T06:39:37.000Z</t>
  </si>
  <si>
    <t>2021-09-04T06:54:11.000Z</t>
  </si>
  <si>
    <t>2021-09-04T06:54:12.000Z</t>
  </si>
  <si>
    <t>2021-09-04T06:54:13.000Z</t>
  </si>
  <si>
    <t>2021-09-04T06:54:14.000Z</t>
  </si>
  <si>
    <t>2021-09-04T06:54:15.000Z</t>
  </si>
  <si>
    <t>2021-09-04T06:54:16.000Z</t>
  </si>
  <si>
    <t>2021-09-04T06:54:17.000Z</t>
  </si>
  <si>
    <t>2021-09-04T09:51:52.000Z</t>
  </si>
  <si>
    <t>2021-09-04T10:02:16.000Z</t>
  </si>
  <si>
    <t>2021-09-04T10:11:40.000Z</t>
  </si>
  <si>
    <t>2021-09-04T12:11:11.000Z</t>
  </si>
  <si>
    <t>2021-09-04T12:20:28.000Z</t>
  </si>
  <si>
    <t>2021-09-04T12:31:39.000Z</t>
  </si>
  <si>
    <t>2021-09-04T14:32:53.000Z</t>
  </si>
  <si>
    <t>2021-09-04T14:48:59.000Z</t>
  </si>
  <si>
    <t>2021-09-04T14:59:01.000Z</t>
  </si>
  <si>
    <t>2021-09-04T14:49:00.000Z</t>
  </si>
  <si>
    <t>2021-09-04T09:51:53.000Z</t>
  </si>
  <si>
    <t>2021-09-04T10:02:17.000Z</t>
  </si>
  <si>
    <t>2021-09-04T10:11:41.000Z</t>
  </si>
  <si>
    <t>2021-09-04T12:20:29.000Z</t>
  </si>
  <si>
    <t>2021-09-04T12:31:40.000Z</t>
  </si>
  <si>
    <t>2021-09-04T14:32:54.000Z</t>
  </si>
  <si>
    <t>2021-09-04T14:59:02.000Z</t>
  </si>
  <si>
    <t>2021-09-04T12:11:12.000Z</t>
  </si>
  <si>
    <t>2021-09-04T10:02:18.000Z</t>
  </si>
  <si>
    <t>2021-09-04T10:11:42.000Z</t>
  </si>
  <si>
    <t>2021-09-04T12:31:41.000Z</t>
  </si>
  <si>
    <t>2021-09-04T14:49:01.000Z</t>
  </si>
  <si>
    <t>2021-09-04T09:51:54.000Z</t>
  </si>
  <si>
    <t>2021-09-04T12:11:13.000Z</t>
  </si>
  <si>
    <t>2021-09-04T12:20:30.000Z</t>
  </si>
  <si>
    <t>2021-09-04T14:32:55.000Z</t>
  </si>
  <si>
    <t>2021-09-04T14:49:02.000Z</t>
  </si>
  <si>
    <t>2021-09-04T12:20:31.000Z</t>
  </si>
  <si>
    <t>2021-09-04T14:32:56.000Z</t>
  </si>
  <si>
    <t>2021-09-04T14:59:03.000Z</t>
  </si>
  <si>
    <t>2021-09-04T10:02:19.000Z</t>
  </si>
  <si>
    <t>2021-09-04T10:11:43.000Z</t>
  </si>
  <si>
    <t>2021-09-04T14:49:03.000Z</t>
  </si>
  <si>
    <t>2021-09-04T09:51:55.000Z</t>
  </si>
  <si>
    <t>2021-09-04T12:20:32.000Z</t>
  </si>
  <si>
    <t>2021-09-04T12:31:42.000Z</t>
  </si>
  <si>
    <t>2021-09-04T12:11:14.000Z</t>
  </si>
  <si>
    <t>2021-09-04T12:31:44.000Z</t>
  </si>
  <si>
    <t>2021-09-04T14:32:58.000Z</t>
  </si>
  <si>
    <t>2021-09-04T14:49:04.000Z</t>
  </si>
  <si>
    <t>2021-09-04T14:59:04.000Z</t>
  </si>
  <si>
    <t>2021-09-04T09:51:56.000Z</t>
  </si>
  <si>
    <t>2021-09-04T10:02:20.000Z</t>
  </si>
  <si>
    <t>2021-09-04T10:11:44.000Z</t>
  </si>
  <si>
    <t>2021-09-04T12:11:15.000Z</t>
  </si>
  <si>
    <t>2021-09-04T12:20:33.000Z</t>
  </si>
  <si>
    <t>2021-09-04T12:31:45.000Z</t>
  </si>
  <si>
    <t>2021-09-04T14:32:59.000Z</t>
  </si>
  <si>
    <t>2021-09-04T14:49:05.000Z</t>
  </si>
  <si>
    <t>2021-09-04T09:51:57.000Z</t>
  </si>
  <si>
    <t>2021-09-04T10:02:21.000Z</t>
  </si>
  <si>
    <t>2021-09-04T10:11:45.000Z</t>
  </si>
  <si>
    <t>2021-09-04T12:11:16.000Z</t>
  </si>
  <si>
    <t>2021-09-04T12:20:34.000Z</t>
  </si>
  <si>
    <t>2021-09-04T14:33:00.000Z</t>
  </si>
  <si>
    <t>2021-09-04T12:11:17.000Z</t>
  </si>
  <si>
    <t>2021-09-04T12:31:46.000Z</t>
  </si>
  <si>
    <t>2021-09-04T14:33:01.000Z</t>
  </si>
  <si>
    <t>2021-09-04T14:49:06.000Z</t>
  </si>
  <si>
    <t>2021-09-04T14:59:05.000Z</t>
  </si>
  <si>
    <t>2021-09-04T09:51:58.000Z</t>
  </si>
  <si>
    <t>2021-09-04T14:59:06.000Z</t>
  </si>
  <si>
    <t>2021-09-04T10:02:22.000Z</t>
  </si>
  <si>
    <t>2021-09-04T10:11:46.000Z</t>
  </si>
  <si>
    <t>2021-09-04T12:11:18.000Z</t>
  </si>
  <si>
    <t>2021-09-04T12:20:35.000Z</t>
  </si>
  <si>
    <t>2021-09-04T12:31:47.000Z</t>
  </si>
  <si>
    <t>2021-09-04T14:33:02.000Z</t>
  </si>
  <si>
    <t>2021-09-04T14:49:07.000Z</t>
  </si>
  <si>
    <t>2021-09-04T09:51:59.000Z</t>
  </si>
  <si>
    <t>2021-09-04T14:49:08.000Z</t>
  </si>
  <si>
    <t>2021-09-04T14:59:07.000Z</t>
  </si>
  <si>
    <t>2021-09-04T10:02:23.000Z</t>
  </si>
  <si>
    <t>2021-09-04T10:11:47.000Z</t>
  </si>
  <si>
    <t>2021-09-04T14:49:09.000Z</t>
  </si>
  <si>
    <t>2021-09-04T12:20:36.000Z</t>
  </si>
  <si>
    <t>2021-09-04T14:33:03.000Z</t>
  </si>
  <si>
    <t>k'</t>
  </si>
  <si>
    <t>2021-09-04T14:59:08.000Z</t>
  </si>
  <si>
    <t>2021-09-04T09:52:00.000Z</t>
  </si>
  <si>
    <t>2021-09-04T10:11:48.000Z</t>
  </si>
  <si>
    <t>2021-09-04T12:11:19.000Z</t>
  </si>
  <si>
    <t>2021-09-04T09:52:01.000Z</t>
  </si>
  <si>
    <t>2021-09-04T10:02:24.000Z</t>
  </si>
  <si>
    <t>2021-09-04T12:11:20.000Z</t>
  </si>
  <si>
    <t>2021-09-04T12:20:38.000Z</t>
  </si>
  <si>
    <t>2021-09-04T12:31:48.000Z</t>
  </si>
  <si>
    <t>2021-09-04T10:02:25.000Z</t>
  </si>
  <si>
    <t>2021-09-04T10:11:49.000Z</t>
  </si>
  <si>
    <t>2021-09-04T12:31:49.000Z</t>
  </si>
  <si>
    <t>2021-09-04T14:33:04.000Z</t>
  </si>
  <si>
    <t>2021-09-04T14:49:10.000Z</t>
  </si>
  <si>
    <t>2021-09-04T14:59:09.000Z</t>
  </si>
  <si>
    <t>2021-09-04T09:52:02.000Z</t>
  </si>
  <si>
    <t>2021-09-04T10:11:50.000Z</t>
  </si>
  <si>
    <t>2021-09-04T12:11:21.000Z</t>
  </si>
  <si>
    <t>2021-09-04T12:20:39.000Z</t>
  </si>
  <si>
    <t>2021-09-04T14:59:10.000Z</t>
  </si>
  <si>
    <t>2021-09-04T10:02:26.000Z</t>
  </si>
  <si>
    <t>2021-09-04T10:11:51.000Z</t>
  </si>
  <si>
    <t>2021-09-04T12:31:50.000Z</t>
  </si>
  <si>
    <t>2021-09-04T14:33:05.000Z</t>
  </si>
  <si>
    <t>2021-09-04T14:49:11.000Z</t>
  </si>
  <si>
    <t>2021-09-04T12:11:22.000Z</t>
  </si>
  <si>
    <t>2021-09-04T14:59:11.000Z</t>
  </si>
  <si>
    <t>2021-09-04T09:52:03.000Z</t>
  </si>
  <si>
    <t>2021-09-04T14:33:06.000Z</t>
  </si>
  <si>
    <t>2021-09-04T12:20:40.000Z</t>
  </si>
  <si>
    <t>2021-09-04T12:31:51.000Z</t>
  </si>
  <si>
    <t>2021-09-04T14:49:12.000Z</t>
  </si>
  <si>
    <t>2021-09-04T10:02:27.000Z</t>
  </si>
  <si>
    <t>2021-09-04T10:11:52.000Z</t>
  </si>
  <si>
    <t>2021-09-04T14:49:13.000Z</t>
  </si>
  <si>
    <t>2021-09-04T14:59:12.000Z</t>
  </si>
  <si>
    <t>2021-09-04T12:11:23.000Z</t>
  </si>
  <si>
    <t>2021-09-04T14:49:14.000Z</t>
  </si>
  <si>
    <t>2021-09-04T10:02:28.000Z</t>
  </si>
  <si>
    <t>2021-09-04T12:20:41.000Z</t>
  </si>
  <si>
    <t>2021-09-04T14:33:07.000Z</t>
  </si>
  <si>
    <t>2021-09-04T14:49:15.000Z</t>
  </si>
  <si>
    <t>2021-09-04T14:59:13.000Z</t>
  </si>
  <si>
    <t>2021-09-04T09:52:04.000Z</t>
  </si>
  <si>
    <t>2021-09-04T10:11:53.000Z</t>
  </si>
  <si>
    <t>2021-09-04T12:31:52.000Z</t>
  </si>
  <si>
    <t>2021-09-04T09:52:05.000Z</t>
  </si>
  <si>
    <t>2021-09-04T10:02:29.000Z</t>
  </si>
  <si>
    <t>2021-09-04T12:11:25.000Z</t>
  </si>
  <si>
    <t>2021-09-04T12:20:42.000Z</t>
  </si>
  <si>
    <t>2021-09-04T12:31:53.000Z</t>
  </si>
  <si>
    <t>2021-09-04T14:33:12.000Z</t>
  </si>
  <si>
    <t>2021-09-04T14:59:14.000Z</t>
  </si>
  <si>
    <t>2021-09-04T10:02:30.000Z</t>
  </si>
  <si>
    <t>2021-09-04T10:11:54.000Z</t>
  </si>
  <si>
    <t>2021-09-04T14:33:13.000Z</t>
  </si>
  <si>
    <t>2021-09-04T12:20:43.000Z</t>
  </si>
  <si>
    <t>2021-09-04T12:31:54.000Z</t>
  </si>
  <si>
    <t>2021-09-04T14:49:16.000Z</t>
  </si>
  <si>
    <t>2021-09-04T14:59:15.000Z</t>
  </si>
  <si>
    <t>2021-09-04T09:52:09.000Z</t>
  </si>
  <si>
    <t>2021-09-04T10:02:31.000Z</t>
  </si>
  <si>
    <t>2021-09-04T10:11:57.000Z</t>
  </si>
  <si>
    <t>2021-09-04T12:11:31.000Z</t>
  </si>
  <si>
    <t>2021-09-04T12:20:45.000Z</t>
  </si>
  <si>
    <t>2021-09-04T12:31:56.000Z</t>
  </si>
  <si>
    <t>2021-09-04T14:33:17.000Z</t>
  </si>
  <si>
    <t>2021-09-04T09:52:12.000Z</t>
  </si>
  <si>
    <t>2021-09-04T12:11:32.000Z</t>
  </si>
  <si>
    <t>2021-09-04T12:20:46.000Z</t>
  </si>
  <si>
    <t>2021-09-04T12:31:57.000Z</t>
  </si>
  <si>
    <t>2021-09-04T14:33:20.000Z</t>
  </si>
  <si>
    <t>2021-09-04T14:59:16.000Z</t>
  </si>
  <si>
    <t>2021-09-04T09:52:13.000Z</t>
  </si>
  <si>
    <t>2021-09-04T10:02:34.000Z</t>
  </si>
  <si>
    <t>2021-09-04T10:11:58.000Z</t>
  </si>
  <si>
    <t>2021-09-04T09:52:14.000Z</t>
  </si>
  <si>
    <t>2021-09-04T10:02:36.000Z</t>
  </si>
  <si>
    <t>2021-09-04T12:31:58.000Z</t>
  </si>
  <si>
    <t>2021-09-04T14:49:17.000Z</t>
  </si>
  <si>
    <t>2021-09-04T10:02:37.000Z</t>
  </si>
  <si>
    <t>2021-09-04T12:11:33.000Z</t>
  </si>
  <si>
    <t>2021-09-04T14:33:21.000Z</t>
  </si>
  <si>
    <t>2021-09-04T14:59:17.000Z</t>
  </si>
  <si>
    <t>2021-09-04T09:52:15.000Z</t>
  </si>
  <si>
    <t>2021-09-04T10:11:59.000Z</t>
  </si>
  <si>
    <t>2021-09-04T12:11:34.000Z</t>
  </si>
  <si>
    <t>2021-09-04T12:20:47.000Z</t>
  </si>
  <si>
    <t>2021-09-04T12:31:59.000Z</t>
  </si>
  <si>
    <t>2021-09-04T14:33:23.000Z</t>
  </si>
  <si>
    <t>2021-09-04T14:49:18.000Z</t>
  </si>
  <si>
    <t>2021-09-04T10:12:00.000Z</t>
  </si>
  <si>
    <t>2021-09-04T12:11:35.000Z</t>
  </si>
  <si>
    <t>2021-09-04T12:20:48.000Z</t>
  </si>
  <si>
    <t>2021-09-04T12:32:00.000Z</t>
  </si>
  <si>
    <t>2021-09-04T14:59:18.000Z</t>
  </si>
  <si>
    <t>2021-09-04T09:52:16.000Z</t>
  </si>
  <si>
    <t>2021-09-04T10:02:38.000Z</t>
  </si>
  <si>
    <t>2021-09-04T12:11:36.000Z</t>
  </si>
  <si>
    <t>2021-09-04T14:33:25.000Z</t>
  </si>
  <si>
    <t>2021-09-04T14:49:19.000Z</t>
  </si>
  <si>
    <t>2021-09-04T09:52:17.000Z</t>
  </si>
  <si>
    <t>2021-09-04T10:02:39.000Z</t>
  </si>
  <si>
    <t>2021-09-04T10:12:01.000Z</t>
  </si>
  <si>
    <t>2021-09-04T12:32:01.000Z</t>
  </si>
  <si>
    <t>2021-09-04T14:49:20.000Z</t>
  </si>
  <si>
    <t>2021-09-04T09:52:18.000Z</t>
  </si>
  <si>
    <t>2021-09-04T14:33:26.000Z</t>
  </si>
  <si>
    <t>2021-09-04T10:02:40.000Z</t>
  </si>
  <si>
    <t>2021-09-04T10:12:02.000Z</t>
  </si>
  <si>
    <t>2021-09-04T12:11:37.000Z</t>
  </si>
  <si>
    <t>2021-09-04T12:20:50.000Z</t>
  </si>
  <si>
    <t>2021-09-04T12:32:06.000Z</t>
  </si>
  <si>
    <t>2021-09-04T14:33:29.000Z</t>
  </si>
  <si>
    <t>2021-09-04T14:59:19.000Z</t>
  </si>
  <si>
    <t>2021-09-04T10:12:03.000Z</t>
  </si>
  <si>
    <t>2021-09-04T12:11:38.000Z</t>
  </si>
  <si>
    <t>2021-09-04T12:20:51.000Z</t>
  </si>
  <si>
    <t>2021-09-04T12:32:07.000Z</t>
  </si>
  <si>
    <t>2021-09-04T14:33:30.000Z</t>
  </si>
  <si>
    <t>2021-09-04T14:49:21.000Z</t>
  </si>
  <si>
    <t>2021-09-04T09:52:19.000Z</t>
  </si>
  <si>
    <t>2021-09-04T10:02:41.000Z</t>
  </si>
  <si>
    <t>2021-09-04T12:11:39.000Z</t>
  </si>
  <si>
    <t>2021-09-04T12:20:52.000Z</t>
  </si>
  <si>
    <t>2021-09-04T09:52:20.000Z</t>
  </si>
  <si>
    <t>2021-09-04T10:02:42.000Z</t>
  </si>
  <si>
    <t>2021-09-04T14:33:31.000Z</t>
  </si>
  <si>
    <t>2021-09-04T14:59:20.000Z</t>
  </si>
  <si>
    <t>2021-09-04T10:02:43.000Z</t>
  </si>
  <si>
    <t>2021-09-04T10:12:04.000Z</t>
  </si>
  <si>
    <t>2021-09-04T12:11:40.000Z</t>
  </si>
  <si>
    <t>2021-09-04T12:20:53.000Z</t>
  </si>
  <si>
    <t>2021-09-04T14:49:22.000Z</t>
  </si>
  <si>
    <t>2021-09-04T09:52:21.000Z</t>
  </si>
  <si>
    <t>2021-09-04T10:02:44.000Z</t>
  </si>
  <si>
    <t>2021-09-04T14:33:32.000Z</t>
  </si>
  <si>
    <t>2021-09-04T14:49:23.000Z</t>
  </si>
  <si>
    <t>2021-09-04T14:59:21.000Z</t>
  </si>
  <si>
    <t>2021-09-04T14:59:24.000Z</t>
  </si>
  <si>
    <t>2021-09-04T14:49:24.000Z</t>
  </si>
  <si>
    <t>2021-09-04T14:49:28.000Z</t>
  </si>
  <si>
    <t>2021-09-04T14:59:25.000Z</t>
  </si>
  <si>
    <t>2021-09-04T14:49:29.000Z</t>
  </si>
  <si>
    <t>2021-09-04T14:59:26.000Z</t>
  </si>
  <si>
    <t>2021-09-04T14:49:30.000Z</t>
  </si>
  <si>
    <t>2021-09-04T14:59:27.000Z</t>
  </si>
  <si>
    <t>2021-09-04T14:49:31.000Z</t>
  </si>
  <si>
    <t>2021-09-04T14:49:32.000Z</t>
  </si>
  <si>
    <t>2021-09-04T14:59:29.000Z</t>
  </si>
  <si>
    <t>2021-09-04T14:59:30.000Z</t>
  </si>
  <si>
    <t>2021-09-04T14:49:34.000Z</t>
  </si>
  <si>
    <t>2021-09-04T14:59:31.000Z</t>
  </si>
  <si>
    <t>2021-09-04T14:49:35.000Z</t>
  </si>
  <si>
    <t>2021-09-04T14:49:36.000Z</t>
  </si>
  <si>
    <t>2021-09-04T03:21:31.000Z</t>
  </si>
  <si>
    <t>2021-09-04T03:30:26.000Z</t>
  </si>
  <si>
    <t>2021-09-04T03:37:03.000Z</t>
  </si>
  <si>
    <t>2021-09-04T05:11:21.000Z</t>
  </si>
  <si>
    <t>2021-09-04T05:19:04.000Z</t>
  </si>
  <si>
    <t>2021-09-04T05:28:16.000Z</t>
  </si>
  <si>
    <t>2021-09-04T06:22:41.000Z</t>
  </si>
  <si>
    <t>2021-09-04T06:33:02.000Z</t>
  </si>
  <si>
    <t>2021-09-04T06:41:05.000Z</t>
  </si>
  <si>
    <t>2021-09-04T05:11:22.000Z</t>
  </si>
  <si>
    <t>2021-09-04T06:22:42.000Z</t>
  </si>
  <si>
    <t>2021-09-04T06:33:03.000Z</t>
  </si>
  <si>
    <t>2021-09-04T06:41:06.000Z</t>
  </si>
  <si>
    <t>2021-09-04T05:19:05.000Z</t>
  </si>
  <si>
    <t>2021-09-04T05:28:17.000Z</t>
  </si>
  <si>
    <t>2021-09-04T06:33:04.000Z</t>
  </si>
  <si>
    <t>2021-09-04T03:30:27.000Z</t>
  </si>
  <si>
    <t>2021-09-04T03:37:04.000Z</t>
  </si>
  <si>
    <t>2021-09-04T03:21:32.000Z</t>
  </si>
  <si>
    <t>2021-09-04T05:11:23.000Z</t>
  </si>
  <si>
    <t>2021-09-04T05:28:18.000Z</t>
  </si>
  <si>
    <t>2021-09-04T06:22:43.000Z</t>
  </si>
  <si>
    <t>2021-09-04T06:41:07.000Z</t>
  </si>
  <si>
    <t>2021-09-04T06:33:05.000Z</t>
  </si>
  <si>
    <t>2021-09-04T05:19:06.000Z</t>
  </si>
  <si>
    <t>2021-09-04T06:41:08.000Z</t>
  </si>
  <si>
    <t>2021-09-04T03:21:33.000Z</t>
  </si>
  <si>
    <t>2021-09-04T03:30:28.000Z</t>
  </si>
  <si>
    <t>2021-09-04T03:37:05.000Z</t>
  </si>
  <si>
    <t>2021-09-04T05:28:19.000Z</t>
  </si>
  <si>
    <t>2021-09-04T06:22:44.000Z</t>
  </si>
  <si>
    <t>2021-09-04T06:33:06.000Z</t>
  </si>
  <si>
    <t>2021-09-04T05:11:24.000Z</t>
  </si>
  <si>
    <t>2021-09-04T05:19:07.000Z</t>
  </si>
  <si>
    <t>2021-09-04T06:33:07.000Z</t>
  </si>
  <si>
    <t>2021-09-04T06:41:09.000Z</t>
  </si>
  <si>
    <t>2021-09-04T03:30:29.000Z</t>
  </si>
  <si>
    <t>2021-09-04T03:37:06.000Z</t>
  </si>
  <si>
    <t>2021-09-04T03:21:34.000Z</t>
  </si>
  <si>
    <t>2021-09-04T05:28:20.000Z</t>
  </si>
  <si>
    <t>2021-09-04T06:22:45.000Z</t>
  </si>
  <si>
    <t>2021-09-04T03:30:30.000Z</t>
  </si>
  <si>
    <t>2021-09-04T03:37:07.000Z</t>
  </si>
  <si>
    <t>2021-09-04T05:11:25.000Z</t>
  </si>
  <si>
    <t>2021-09-04T05:19:08.000Z</t>
  </si>
  <si>
    <t>2021-09-04T06:22:46.000Z</t>
  </si>
  <si>
    <t>2021-09-04T06:33:08.000Z</t>
  </si>
  <si>
    <t>2021-09-04T06:41:10.000Z</t>
  </si>
  <si>
    <t>@'</t>
  </si>
  <si>
    <t>2021-09-04T03:21:35.000Z</t>
  </si>
  <si>
    <t>2021-09-04T05:11:26.000Z</t>
  </si>
  <si>
    <t>2021-09-04T05:28:21.000Z</t>
  </si>
  <si>
    <t>2021-09-04T06:33:09.000Z</t>
  </si>
  <si>
    <t>2021-09-04T03:30:31.000Z</t>
  </si>
  <si>
    <t>2021-09-04T05:19:09.000Z</t>
  </si>
  <si>
    <t>2021-09-04T06:33:10.000Z</t>
  </si>
  <si>
    <t>2021-09-04T06:41:11.000Z</t>
  </si>
  <si>
    <t>2021-09-04T03:21:36.000Z</t>
  </si>
  <si>
    <t>2021-09-04T03:37:08.000Z</t>
  </si>
  <si>
    <t>2021-09-04T06:22:47.000Z</t>
  </si>
  <si>
    <t>2021-09-04T05:28:22.000Z</t>
  </si>
  <si>
    <t>2021-09-04T05:11:27.000Z</t>
  </si>
  <si>
    <t>2021-09-04T06:33:11.000Z</t>
  </si>
  <si>
    <t>2021-09-04T06:41:12.000Z</t>
  </si>
  <si>
    <t>2021-09-04T03:37:09.000Z</t>
  </si>
  <si>
    <t>2021-09-04T05:19:10.000Z</t>
  </si>
  <si>
    <t>2021-09-04T06:22:48.000Z</t>
  </si>
  <si>
    <t>2021-09-04T03:21:37.000Z</t>
  </si>
  <si>
    <t>2021-09-04T03:30:32.000Z</t>
  </si>
  <si>
    <t>2021-09-04T05:28:23.000Z</t>
  </si>
  <si>
    <t>2021-09-04T06:33:12.000Z</t>
  </si>
  <si>
    <t>2021-09-04T06:41:13.000Z</t>
  </si>
  <si>
    <t>2021-09-04T03:30:33.000Z</t>
  </si>
  <si>
    <t>2021-09-04T03:37:10.000Z</t>
  </si>
  <si>
    <t>2021-09-04T05:11:28.000Z</t>
  </si>
  <si>
    <t>2021-09-04T05:19:11.000Z</t>
  </si>
  <si>
    <t>2021-09-04T03:30:34.000Z</t>
  </si>
  <si>
    <t>2021-09-04T05:28:24.000Z</t>
  </si>
  <si>
    <t>2021-09-04T06:22:49.000Z</t>
  </si>
  <si>
    <t>2021-09-04T06:33:13.000Z</t>
  </si>
  <si>
    <t>2021-09-04T03:21:38.000Z</t>
  </si>
  <si>
    <t>2021-09-04T05:11:29.000Z</t>
  </si>
  <si>
    <t>2021-09-04T06:22:50.000Z</t>
  </si>
  <si>
    <t>2021-09-04T06:41:15.000Z</t>
  </si>
  <si>
    <t>2021-09-04T03:30:35.000Z</t>
  </si>
  <si>
    <t>2021-09-04T03:37:11.000Z</t>
  </si>
  <si>
    <t>2021-09-04T05:19:12.000Z</t>
  </si>
  <si>
    <t>2021-09-04T05:28:25.000Z</t>
  </si>
  <si>
    <t>2021-09-04T06:33:14.000Z</t>
  </si>
  <si>
    <t>2021-09-04T06:41:16.000Z</t>
  </si>
  <si>
    <t>2021-09-04T03:21:39.000Z</t>
  </si>
  <si>
    <t>2021-09-04T03:30:36.000Z</t>
  </si>
  <si>
    <t>2021-09-04T05:19:13.000Z</t>
  </si>
  <si>
    <t>2021-09-04T06:22:51.000Z</t>
  </si>
  <si>
    <t>2021-09-04T05:11:30.000Z</t>
  </si>
  <si>
    <t>2021-09-04T06:22:52.000Z</t>
  </si>
  <si>
    <t>2021-09-04T06:41:17.000Z</t>
  </si>
  <si>
    <t>2021-09-04T06:33:15.000Z</t>
  </si>
  <si>
    <t>2021-09-04T03:21:40.000Z</t>
  </si>
  <si>
    <t>2021-09-04T03:37:12.000Z</t>
  </si>
  <si>
    <t>2021-09-04T05:19:14.000Z</t>
  </si>
  <si>
    <t>2021-09-04T05:28:26.000Z</t>
  </si>
  <si>
    <t>2021-09-04T06:22:53.000Z</t>
  </si>
  <si>
    <t>2021-09-04T06:41:18.000Z</t>
  </si>
  <si>
    <t>2021-09-04T03:30:37.000Z</t>
  </si>
  <si>
    <t>2021-09-04T05:11:31.000Z</t>
  </si>
  <si>
    <t>2021-09-04T05:28:27.000Z</t>
  </si>
  <si>
    <t>2021-09-04T03:21:41.000Z</t>
  </si>
  <si>
    <t>2021-09-04T06:22:56.000Z</t>
  </si>
  <si>
    <t>2021-09-04T05:19:15.000Z</t>
  </si>
  <si>
    <t>2021-09-04T06:41:19.000Z</t>
  </si>
  <si>
    <t>2021-09-04T06:33:16.000Z</t>
  </si>
  <si>
    <t>2021-09-04T03:30:38.000Z</t>
  </si>
  <si>
    <t>2021-09-04T03:37:13.000Z</t>
  </si>
  <si>
    <t>2021-09-04T05:11:32.000Z</t>
  </si>
  <si>
    <t>2021-09-04T05:28:28.000Z</t>
  </si>
  <si>
    <t>2021-09-04T06:22:58.000Z</t>
  </si>
  <si>
    <t>2021-09-04T03:21:42.000Z</t>
  </si>
  <si>
    <t>2021-09-04T03:30:39.000Z</t>
  </si>
  <si>
    <t>2021-09-04T03:37:14.000Z</t>
  </si>
  <si>
    <t>2021-09-04T05:11:33.000Z</t>
  </si>
  <si>
    <t>2021-09-04T05:19:16.000Z</t>
  </si>
  <si>
    <t>2021-09-04T06:22:59.000Z</t>
  </si>
  <si>
    <t>2021-09-04T06:33:19.000Z</t>
  </si>
  <si>
    <t>2021-09-04T06:41:20.000Z</t>
  </si>
  <si>
    <t>2021-09-04T05:11:34.000Z</t>
  </si>
  <si>
    <t>2021-09-04T05:19:18.000Z</t>
  </si>
  <si>
    <t>2021-09-04T03:21:43.000Z</t>
  </si>
  <si>
    <t>2021-09-04T03:37:15.000Z</t>
  </si>
  <si>
    <t>2021-09-04T05:11:35.000Z</t>
  </si>
  <si>
    <t>2021-09-04T05:19:19.000Z</t>
  </si>
  <si>
    <t>2021-09-04T05:28:29.000Z</t>
  </si>
  <si>
    <t>2021-09-04T06:41:21.000Z</t>
  </si>
  <si>
    <t>2021-09-04T03:30:44.000Z</t>
  </si>
  <si>
    <t>2021-09-04T03:37:18.000Z</t>
  </si>
  <si>
    <t>2021-09-04T05:11:40.000Z</t>
  </si>
  <si>
    <t>2021-09-04T05:19:20.000Z</t>
  </si>
  <si>
    <t>2021-09-04T06:23:05.000Z</t>
  </si>
  <si>
    <t>2021-09-04T06:33:24.000Z</t>
  </si>
  <si>
    <t>2021-09-04T03:21:44.000Z</t>
  </si>
  <si>
    <t>2021-09-04T03:30:46.000Z</t>
  </si>
  <si>
    <t>2021-09-04T03:37:19.000Z</t>
  </si>
  <si>
    <t>2021-09-04T05:11:41.000Z</t>
  </si>
  <si>
    <t>2021-09-04T05:28:30.000Z</t>
  </si>
  <si>
    <t>2021-09-04T06:23:07.000Z</t>
  </si>
  <si>
    <t>2021-09-04T06:33:25.000Z</t>
  </si>
  <si>
    <t>2021-09-04T06:41:22.000Z</t>
  </si>
  <si>
    <t>2021-09-04T03:21:51.000Z</t>
  </si>
  <si>
    <t>2021-09-04T03:30:47.000Z</t>
  </si>
  <si>
    <t>2021-09-04T05:11:42.000Z</t>
  </si>
  <si>
    <t>2021-09-04T05:19:24.000Z</t>
  </si>
  <si>
    <t>2021-09-04T05:28:37.000Z</t>
  </si>
  <si>
    <t>2021-09-04T06:33:26.000Z</t>
  </si>
  <si>
    <t>2021-09-04T06:41:26.000Z</t>
  </si>
  <si>
    <t>2021-09-04T03:21:52.000Z</t>
  </si>
  <si>
    <t>2021-09-04T05:19:25.000Z</t>
  </si>
  <si>
    <t>2021-09-04T05:28:38.000Z</t>
  </si>
  <si>
    <t>2021-09-04T06:41:28.000Z</t>
  </si>
  <si>
    <t>2021-09-04T03:30:54.000Z</t>
  </si>
  <si>
    <t>2021-09-04T03:37:20.000Z</t>
  </si>
  <si>
    <t>2021-09-04T05:19:26.000Z</t>
  </si>
  <si>
    <t>2021-09-04T05:28:39.000Z</t>
  </si>
  <si>
    <t>2021-09-04T06:23:08.000Z</t>
  </si>
  <si>
    <t>2021-09-04T06:33:27.000Z</t>
  </si>
  <si>
    <t>2021-09-04T03:21:53.000Z</t>
  </si>
  <si>
    <t>2021-09-04T03:37:21.000Z</t>
  </si>
  <si>
    <t>2021-09-04T05:11:43.000Z</t>
  </si>
  <si>
    <t>2021-09-04T06:23:09.000Z</t>
  </si>
  <si>
    <t>2021-09-04T06:41:29.000Z</t>
  </si>
  <si>
    <t>2021-09-04T03:30:55.000Z</t>
  </si>
  <si>
    <t>2021-09-04T03:21:54.000Z</t>
  </si>
  <si>
    <t>2021-09-04T03:37:22.000Z</t>
  </si>
  <si>
    <t>2021-09-04T05:19:27.000Z</t>
  </si>
  <si>
    <t>2021-09-04T05:28:40.000Z</t>
  </si>
  <si>
    <t>2021-09-04T06:33:28.000Z</t>
  </si>
  <si>
    <t>2021-09-04T06:41:30.000Z</t>
  </si>
  <si>
    <t>2021-09-04T03:30:57.000Z</t>
  </si>
  <si>
    <t>2021-09-04T05:11:44.000Z</t>
  </si>
  <si>
    <t>2021-09-04T06:23:10.000Z</t>
  </si>
  <si>
    <t>2021-09-04T03:21:55.000Z</t>
  </si>
  <si>
    <t>2021-09-04T03:37:23.000Z</t>
  </si>
  <si>
    <t>2021-09-04T05:19:28.000Z</t>
  </si>
  <si>
    <t>2021-09-04T05:28:41.000Z</t>
  </si>
  <si>
    <t>2021-09-04T06:41:31.000Z</t>
  </si>
  <si>
    <t>2021-09-04T03:30:58.000Z</t>
  </si>
  <si>
    <t>2021-09-04T06:33:29.000Z</t>
  </si>
  <si>
    <t>2021-09-04T06:41:32.000Z</t>
  </si>
  <si>
    <t>2021-09-04T03:31:00.000Z</t>
  </si>
  <si>
    <t>2021-09-04T03:37:24.000Z</t>
  </si>
  <si>
    <t>2021-09-04T05:11:45.000Z</t>
  </si>
  <si>
    <t>2021-09-04T06:23:11.000Z</t>
  </si>
  <si>
    <t>2021-09-04T06:33:30.000Z</t>
  </si>
  <si>
    <t>2021-09-04T03:21:56.000Z</t>
  </si>
  <si>
    <t>2021-09-04T05:11:46.000Z</t>
  </si>
  <si>
    <t>2021-09-04T05:28:42.000Z</t>
  </si>
  <si>
    <t>2021-09-04T06:23:12.000Z</t>
  </si>
  <si>
    <t>2021-09-04T06:33:31.000Z</t>
  </si>
  <si>
    <t>2021-09-04T06:41:33.000Z</t>
  </si>
  <si>
    <t>2021-09-04T03:21:57.000Z</t>
  </si>
  <si>
    <t>2021-09-04T03:31:01.000Z</t>
  </si>
  <si>
    <t>2021-09-04T03:37:25.000Z</t>
  </si>
  <si>
    <t>2021-09-04T05:11:47.000Z</t>
  </si>
  <si>
    <t>2021-09-04T05:19:34.000Z</t>
  </si>
  <si>
    <t>2021-09-04T05:28:43.000Z</t>
  </si>
  <si>
    <t>2021-09-04T06:23:13.000Z</t>
  </si>
  <si>
    <t>2021-09-04T06:33:32.000Z</t>
  </si>
  <si>
    <t>2021-09-04T05:19:35.000Z</t>
  </si>
  <si>
    <t>2021-09-04T05:28:44.000Z</t>
  </si>
  <si>
    <t>2021-09-04T06:41:34.000Z</t>
  </si>
  <si>
    <t>2021-09-04T03:21:58.000Z</t>
  </si>
  <si>
    <t>2021-09-04T03:31:02.000Z</t>
  </si>
  <si>
    <t>2021-09-04T03:37:27.000Z</t>
  </si>
  <si>
    <t>2021-09-04T05:19:36.000Z</t>
  </si>
  <si>
    <t>2021-09-04T06:33:33.000Z</t>
  </si>
  <si>
    <t>2021-09-04T03:21:59.000Z</t>
  </si>
  <si>
    <t>2021-09-04T03:31:03.000Z</t>
  </si>
  <si>
    <t>2021-09-04T06:41:35.000Z</t>
  </si>
  <si>
    <t>2021-09-04T03:31:04.000Z</t>
  </si>
  <si>
    <t>2021-09-04T03:37:28.000Z</t>
  </si>
  <si>
    <t>2021-09-04T05:19:37.000Z</t>
  </si>
  <si>
    <t>2021-09-04T05:28:45.000Z</t>
  </si>
  <si>
    <t>2021-09-04T03:22:00.000Z</t>
  </si>
  <si>
    <t>2021-09-04T03:37:29.000Z</t>
  </si>
  <si>
    <t>2021-09-04T06:41:38.000Z</t>
  </si>
  <si>
    <t>2021-09-04T06:41:39.000Z</t>
  </si>
  <si>
    <t>2021-09-04T06:41:40.000Z</t>
  </si>
  <si>
    <t>x</t>
  </si>
  <si>
    <t>2021-09-11T12:15:19.000Z</t>
  </si>
  <si>
    <t>2021-09-11T12:21:52.000Z</t>
  </si>
  <si>
    <t>2021-09-11T12:32:32.000Z</t>
  </si>
  <si>
    <t>2021-09-11T13:39:01.000Z</t>
  </si>
  <si>
    <t>2021-09-11T13:48:08.000Z</t>
  </si>
  <si>
    <t>2021-09-11T13:59:11.000Z</t>
  </si>
  <si>
    <t>2021-09-11T15:18:25.000Z</t>
  </si>
  <si>
    <t>2021-09-11T15:27:50.000Z</t>
  </si>
  <si>
    <t>2021-09-11T15:41:13.000Z</t>
  </si>
  <si>
    <t>2021-09-11T12:15:20.000Z</t>
  </si>
  <si>
    <t>2021-09-11T12:21:53.000Z</t>
  </si>
  <si>
    <t>2021-09-11T13:48:09.000Z</t>
  </si>
  <si>
    <t>2021-09-11T15:41:14.000Z</t>
  </si>
  <si>
    <t>2021-09-11T12:32:33.000Z</t>
  </si>
  <si>
    <t>2021-09-11T13:59:12.000Z</t>
  </si>
  <si>
    <t>2021-09-11T15:27:51.000Z</t>
  </si>
  <si>
    <t>2021-09-11T13:39:02.000Z</t>
  </si>
  <si>
    <t>2021-09-11T15:18:26.000Z</t>
  </si>
  <si>
    <t>2021-09-11T15:41:15.000Z</t>
  </si>
  <si>
    <t>2021-09-11T12:15:21.000Z</t>
  </si>
  <si>
    <t>2021-09-11T13:48:10.000Z</t>
  </si>
  <si>
    <t>2021-09-11T12:21:54.000Z</t>
  </si>
  <si>
    <t>2021-09-11T12:32:34.000Z</t>
  </si>
  <si>
    <t>2021-09-11T13:39:03.000Z</t>
  </si>
  <si>
    <t>2021-09-11T13:48:11.000Z</t>
  </si>
  <si>
    <t>2021-09-11T13:59:13.000Z</t>
  </si>
  <si>
    <t>2021-09-11T15:18:28.000Z</t>
  </si>
  <si>
    <t>2021-09-11T15:27:52.000Z</t>
  </si>
  <si>
    <t>2021-09-11T15:41:16.000Z</t>
  </si>
  <si>
    <t>2021-09-11T12:15:22.000Z</t>
  </si>
  <si>
    <t>2021-09-11T12:21:55.000Z</t>
  </si>
  <si>
    <t>2021-09-11T12:32:35.000Z</t>
  </si>
  <si>
    <t>2021-09-11T13:39:04.000Z</t>
  </si>
  <si>
    <t>2021-09-11T15:27:54.000Z</t>
  </si>
  <si>
    <t>2021-09-11T15:41:17.000Z</t>
  </si>
  <si>
    <t>2021-09-11T13:48:12.000Z</t>
  </si>
  <si>
    <t>2021-09-11T13:59:14.000Z</t>
  </si>
  <si>
    <t>2021-09-11T15:18:29.000Z</t>
  </si>
  <si>
    <t>2021-09-11T12:15:23.000Z</t>
  </si>
  <si>
    <t>2021-09-11T12:21:57.000Z</t>
  </si>
  <si>
    <t>2021-09-11T12:15:26.000Z</t>
  </si>
  <si>
    <t>2021-09-11T12:32:36.000Z</t>
  </si>
  <si>
    <t>2021-09-11T13:39:05.000Z</t>
  </si>
  <si>
    <t>2021-09-11T13:48:13.000Z</t>
  </si>
  <si>
    <t>2021-09-11T13:59:15.000Z</t>
  </si>
  <si>
    <t>2021-09-11T15:18:30.000Z</t>
  </si>
  <si>
    <t>2021-09-11T15:27:57.000Z</t>
  </si>
  <si>
    <t>2021-09-11T15:41:18.000Z</t>
  </si>
  <si>
    <t>2021-09-11T12:15:27.000Z</t>
  </si>
  <si>
    <t>2021-09-11T12:32:37.000Z</t>
  </si>
  <si>
    <t>2021-09-11T13:48:14.000Z</t>
  </si>
  <si>
    <t>2021-09-11T13:59:16.000Z</t>
  </si>
  <si>
    <t>2021-09-11T15:18:31.000Z</t>
  </si>
  <si>
    <t>2021-09-11T15:27:58.000Z</t>
  </si>
  <si>
    <t>2021-09-11T15:41:19.000Z</t>
  </si>
  <si>
    <t>2021-09-11T12:21:58.000Z</t>
  </si>
  <si>
    <t>2021-09-11T12:21:59.000Z</t>
  </si>
  <si>
    <t>2021-09-11T13:39:06.000Z</t>
  </si>
  <si>
    <t>2021-09-11T13:48:15.000Z</t>
  </si>
  <si>
    <t>2021-09-11T15:27:59.000Z</t>
  </si>
  <si>
    <t>2021-09-11T13:39:07.000Z</t>
  </si>
  <si>
    <t>2021-09-11T15:41:20.000Z</t>
  </si>
  <si>
    <t>2021-09-11T15:18:32.000Z</t>
  </si>
  <si>
    <t>2021-09-11T12:15:28.000Z</t>
  </si>
  <si>
    <t>2021-09-11T12:32:38.000Z</t>
  </si>
  <si>
    <t>2021-09-11T13:59:17.000Z</t>
  </si>
  <si>
    <t>2021-09-11T13:48:16.000Z</t>
  </si>
  <si>
    <t>2021-09-11T12:22:00.000Z</t>
  </si>
  <si>
    <t>2021-09-11T13:39:08.000Z</t>
  </si>
  <si>
    <t>2021-09-11T15:28:00.000Z</t>
  </si>
  <si>
    <t>2021-09-11T12:32:39.000Z</t>
  </si>
  <si>
    <t>2021-09-11T15:18:33.000Z</t>
  </si>
  <si>
    <t>2021-09-11T15:41:21.000Z</t>
  </si>
  <si>
    <t>2021-09-11T12:15:29.000Z</t>
  </si>
  <si>
    <t>2021-09-11T13:48:17.000Z</t>
  </si>
  <si>
    <t>2021-09-11T13:59:18.000Z</t>
  </si>
  <si>
    <t>2021-09-11T12:32:40.000Z</t>
  </si>
  <si>
    <t>2021-09-11T15:18:34.000Z</t>
  </si>
  <si>
    <t>2021-09-11T15:28:02.000Z</t>
  </si>
  <si>
    <t>2021-09-11T15:41:23.000Z</t>
  </si>
  <si>
    <t>2021-09-11T12:15:30.000Z</t>
  </si>
  <si>
    <t>2021-09-11T12:22:01.000Z</t>
  </si>
  <si>
    <t>2021-09-11T13:39:09.000Z</t>
  </si>
  <si>
    <t>2021-09-11T13:48:18.000Z</t>
  </si>
  <si>
    <t>2021-09-11T12:22:02.000Z</t>
  </si>
  <si>
    <t>2021-09-11T13:39:10.000Z</t>
  </si>
  <si>
    <t>2021-09-11T13:59:19.000Z</t>
  </si>
  <si>
    <t>2021-09-11T15:18:35.000Z</t>
  </si>
  <si>
    <t>2021-09-11T15:41:24.000Z</t>
  </si>
  <si>
    <t>2021-09-11T12:22:03.000Z</t>
  </si>
  <si>
    <t>2021-09-11T12:32:41.000Z</t>
  </si>
  <si>
    <t>2021-09-11T15:28:03.000Z</t>
  </si>
  <si>
    <t>2021-09-11T13:39:11.000Z</t>
  </si>
  <si>
    <t>2021-09-11T13:48:21.000Z</t>
  </si>
  <si>
    <t>2021-09-11T13:59:20.000Z</t>
  </si>
  <si>
    <t>2021-09-11T12:15:31.000Z</t>
  </si>
  <si>
    <t>2021-09-11T15:18:36.000Z</t>
  </si>
  <si>
    <t>2021-09-11T13:39:12.000Z</t>
  </si>
  <si>
    <t>2021-09-11T15:28:04.000Z</t>
  </si>
  <si>
    <t>2021-09-11T15:41:25.000Z</t>
  </si>
  <si>
    <t>2021-09-11T12:22:04.000Z</t>
  </si>
  <si>
    <t>2021-09-11T12:32:42.000Z</t>
  </si>
  <si>
    <t>2021-09-11T13:48:23.000Z</t>
  </si>
  <si>
    <t>2021-09-11T13:39:13.000Z</t>
  </si>
  <si>
    <t>2021-09-11T13:48:25.000Z</t>
  </si>
  <si>
    <t>2021-09-11T13:59:21.000Z</t>
  </si>
  <si>
    <t>2021-09-11T13:39:15.000Z</t>
  </si>
  <si>
    <t>2021-09-11T15:18:37.000Z</t>
  </si>
  <si>
    <t>2021-09-11T12:22:05.000Z</t>
  </si>
  <si>
    <t>2021-09-11T13:39:17.000Z</t>
  </si>
  <si>
    <t>2021-09-11T12:15:32.000Z</t>
  </si>
  <si>
    <t>2021-09-11T13:48:33.000Z</t>
  </si>
  <si>
    <t>2021-09-11T15:28:05.000Z</t>
  </si>
  <si>
    <t>2021-09-11T15:41:26.000Z</t>
  </si>
  <si>
    <t>2021-09-11T12:32:45.000Z</t>
  </si>
  <si>
    <t>2021-09-11T13:39:18.000Z</t>
  </si>
  <si>
    <t>2021-09-11T13:59:23.000Z</t>
  </si>
  <si>
    <t>2021-09-11T15:18:41.000Z</t>
  </si>
  <si>
    <t>2021-09-11T15:28:07.000Z</t>
  </si>
  <si>
    <t>2021-09-11T15:41:29.000Z</t>
  </si>
  <si>
    <t>2021-09-11T12:15:33.000Z</t>
  </si>
  <si>
    <t>2021-09-11T13:48:34.000Z</t>
  </si>
  <si>
    <t>2021-09-11T15:18:42.000Z</t>
  </si>
  <si>
    <t>2021-09-11T15:28:08.000Z</t>
  </si>
  <si>
    <t>2021-09-11T12:22:06.000Z</t>
  </si>
  <si>
    <t>2021-09-11T12:32:46.000Z</t>
  </si>
  <si>
    <t>2021-09-11T12:15:34.000Z</t>
  </si>
  <si>
    <t>2021-09-11T12:32:48.000Z</t>
  </si>
  <si>
    <t>2021-09-11T13:39:19.000Z</t>
  </si>
  <si>
    <t>2021-09-11T13:59:25.000Z</t>
  </si>
  <si>
    <t>2021-09-11T15:18:44.000Z</t>
  </si>
  <si>
    <t>2021-09-11T15:28:13.000Z</t>
  </si>
  <si>
    <t>2021-09-11T15:41:35.000Z</t>
  </si>
  <si>
    <t>2021-09-11T12:22:07.000Z</t>
  </si>
  <si>
    <t>2021-09-11T12:32:49.000Z</t>
  </si>
  <si>
    <t>2021-09-11T13:48:36.000Z</t>
  </si>
  <si>
    <t>2021-09-11T13:59:27.000Z</t>
  </si>
  <si>
    <t>2021-09-11T15:18:45.000Z</t>
  </si>
  <si>
    <t>2021-09-11T15:28:14.000Z</t>
  </si>
  <si>
    <t>2021-09-11T15:41:36.000Z</t>
  </si>
  <si>
    <t>2021-09-11T12:15:36.000Z</t>
  </si>
  <si>
    <t>2021-09-11T12:32:50.000Z</t>
  </si>
  <si>
    <t>2021-09-11T13:48:37.000Z</t>
  </si>
  <si>
    <t>2021-09-11T13:59:30.000Z</t>
  </si>
  <si>
    <t>2021-09-11T15:18:49.000Z</t>
  </si>
  <si>
    <t>2021-09-11T12:15:37.000Z</t>
  </si>
  <si>
    <t>2021-09-11T13:39:20.000Z</t>
  </si>
  <si>
    <t>2021-09-11T13:48:38.000Z</t>
  </si>
  <si>
    <t>2021-09-11T15:28:15.000Z</t>
  </si>
  <si>
    <t>2021-09-11T15:41:38.000Z</t>
  </si>
  <si>
    <t>2021-09-11T12:15:38.000Z</t>
  </si>
  <si>
    <t>2021-09-11T12:22:10.000Z</t>
  </si>
  <si>
    <t>2021-09-11T15:18:50.000Z</t>
  </si>
  <si>
    <t>2021-09-11T15:28:18.000Z</t>
  </si>
  <si>
    <t>2021-09-11T15:41:39.000Z</t>
  </si>
  <si>
    <t>2021-09-11T12:15:40.000Z</t>
  </si>
  <si>
    <t>2021-09-11T12:32:51.000Z</t>
  </si>
  <si>
    <t>2021-09-11T13:39:22.000Z</t>
  </si>
  <si>
    <t>2021-09-11T12:22:11.000Z</t>
  </si>
  <si>
    <t>2021-09-11T12:32:52.000Z</t>
  </si>
  <si>
    <t>2021-09-11T13:39:23.000Z</t>
  </si>
  <si>
    <t>2021-09-11T13:48:39.000Z</t>
  </si>
  <si>
    <t>2021-09-11T15:18:51.000Z</t>
  </si>
  <si>
    <t>2021-09-11T12:22:12.000Z</t>
  </si>
  <si>
    <t>2021-09-11T12:32:53.000Z</t>
  </si>
  <si>
    <t>2021-09-11T13:48:40.000Z</t>
  </si>
  <si>
    <t>2021-09-11T13:59:31.000Z</t>
  </si>
  <si>
    <t>2021-09-11T12:15:46.000Z</t>
  </si>
  <si>
    <t>2021-09-11T13:48:42.000Z</t>
  </si>
  <si>
    <t>2021-09-11T15:18:52.000Z</t>
  </si>
  <si>
    <t>2021-09-11T15:28:19.000Z</t>
  </si>
  <si>
    <t>2021-09-11T15:41:40.000Z</t>
  </si>
  <si>
    <t>2021-09-11T12:22:13.000Z</t>
  </si>
  <si>
    <t>2021-09-11T15:18:53.000Z</t>
  </si>
  <si>
    <t>2021-09-11T12:15:47.000Z</t>
  </si>
  <si>
    <t>2021-09-11T12:32:54.000Z</t>
  </si>
  <si>
    <t>2021-09-11T13:48:45.000Z</t>
  </si>
  <si>
    <t>2021-09-11T13:59:33.000Z</t>
  </si>
  <si>
    <t>2021-09-11T15:18:54.000Z</t>
  </si>
  <si>
    <t>2021-09-11T15:28:20.000Z</t>
  </si>
  <si>
    <t>2021-09-11T12:32:55.000Z</t>
  </si>
  <si>
    <t>2021-09-11T13:48:46.000Z</t>
  </si>
  <si>
    <t>2021-09-11T13:59:34.000Z</t>
  </si>
  <si>
    <t>2021-09-11T15:18:55.000Z</t>
  </si>
  <si>
    <t>2021-09-11T15:41:41.000Z</t>
  </si>
  <si>
    <t>2021-09-11T12:15:48.000Z</t>
  </si>
  <si>
    <t>2021-09-11T12:22:14.000Z</t>
  </si>
  <si>
    <t>2021-09-11T13:59:35.000Z</t>
  </si>
  <si>
    <t>2021-09-11T15:18:56.000Z</t>
  </si>
  <si>
    <t>2021-09-11T15:28:21.000Z</t>
  </si>
  <si>
    <t>2021-09-11T15:41:43.000Z</t>
  </si>
  <si>
    <t>2021-09-11T12:15:49.000Z</t>
  </si>
  <si>
    <t>2021-09-11T12:32:56.000Z</t>
  </si>
  <si>
    <t>2021-09-11T15:18:57.000Z</t>
  </si>
  <si>
    <t>2021-09-11T15:28:22.000Z</t>
  </si>
  <si>
    <t>2021-09-11T15:41:44.000Z</t>
  </si>
  <si>
    <t>2021-09-11T13:48:47.000Z</t>
  </si>
  <si>
    <t>2021-09-11T15:28:24.000Z</t>
  </si>
  <si>
    <t>2021-09-11T12:15:50.000Z</t>
  </si>
  <si>
    <t>2021-09-11T12:22:15.000Z</t>
  </si>
  <si>
    <t>2021-09-11T12:32:57.000Z</t>
  </si>
  <si>
    <t>2021-09-11T12:15:51.000Z</t>
  </si>
  <si>
    <t>2021-09-11T12:22:16.000Z</t>
  </si>
  <si>
    <t>2021-09-11T15:28:25.000Z</t>
  </si>
  <si>
    <t>2021-09-11T15:41:45.000Z</t>
  </si>
  <si>
    <t>2021-09-11T12:22:17.000Z</t>
  </si>
  <si>
    <t>2021-09-11T12:15:52.000Z</t>
  </si>
  <si>
    <t>2021-09-11T12:22:19.000Z</t>
  </si>
  <si>
    <t>2021-09-11T12:15:53.000Z</t>
  </si>
  <si>
    <t>2021-09-11T12:15:54.000Z</t>
  </si>
  <si>
    <t>2021-09-11T12:15:57.000Z</t>
  </si>
  <si>
    <t>2021-09-11T12:15:58.000Z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</si>
</sst>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5.0"/>
      <color rgb="FF222222"/>
      <name val="Arial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5"/>
      <name val="Arial"/>
      <scheme val="minor"/>
    </font>
    <font/>
    <font>
      <sz val="11.0"/>
      <color rgb="FF000000"/>
      <name val="&quot;맑은 고딕&quot;"/>
    </font>
    <font>
      <color rgb="FFFF0000"/>
      <name val="Arial"/>
    </font>
    <font>
      <sz val="10.0"/>
      <color theme="1"/>
      <name val="Arial"/>
      <scheme val="minor"/>
    </font>
    <font>
      <color theme="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2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2" xfId="0" applyAlignment="1" applyFont="1" applyNumberFormat="1">
      <alignment horizontal="center" readingOrder="0"/>
    </xf>
    <xf borderId="1" fillId="0" fontId="5" numFmtId="2" xfId="0" applyAlignment="1" applyBorder="1" applyFont="1" applyNumberFormat="1">
      <alignment readingOrder="0"/>
    </xf>
    <xf borderId="1" fillId="0" fontId="5" numFmtId="2" xfId="0" applyBorder="1" applyFont="1" applyNumberFormat="1"/>
    <xf borderId="0" fillId="0" fontId="5" numFmtId="2" xfId="0" applyFont="1" applyNumberFormat="1"/>
    <xf borderId="0" fillId="0" fontId="5" numFmtId="2" xfId="0" applyAlignment="1" applyFont="1" applyNumberFormat="1">
      <alignment readingOrder="0"/>
    </xf>
    <xf borderId="2" fillId="3" fontId="2" numFmtId="0" xfId="0" applyAlignment="1" applyBorder="1" applyFill="1" applyFont="1">
      <alignment vertical="bottom"/>
    </xf>
    <xf borderId="1" fillId="0" fontId="6" numFmtId="2" xfId="0" applyBorder="1" applyFont="1" applyNumberFormat="1"/>
    <xf borderId="0" fillId="0" fontId="6" numFmtId="2" xfId="0" applyFont="1" applyNumberFormat="1"/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horizontal="center" vertical="bottom"/>
    </xf>
    <xf borderId="3" fillId="0" fontId="7" numFmtId="0" xfId="0" applyBorder="1" applyFont="1"/>
    <xf borderId="3" fillId="5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quotePrefix="1"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quotePrefix="1" borderId="0" fillId="0" fontId="5" numFmtId="0" xfId="0" applyAlignment="1" applyFont="1">
      <alignment horizontal="center" readingOrder="0"/>
    </xf>
    <xf borderId="0" fillId="6" fontId="5" numFmtId="0" xfId="0" applyAlignment="1" applyFill="1" applyFont="1">
      <alignment readingOrder="0"/>
    </xf>
    <xf borderId="3" fillId="0" fontId="5" numFmtId="0" xfId="0" applyAlignment="1" applyBorder="1" applyFont="1">
      <alignment readingOrder="0"/>
    </xf>
    <xf quotePrefix="1" borderId="0" fillId="0" fontId="5" numFmtId="0" xfId="0" applyAlignment="1" applyFont="1">
      <alignment readingOrder="0"/>
    </xf>
    <xf quotePrefix="1" borderId="0" fillId="7" fontId="5" numFmtId="0" xfId="0" applyAlignment="1" applyFill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5" numFmtId="0" xfId="0" applyBorder="1" applyFont="1"/>
    <xf borderId="0" fillId="0" fontId="5" numFmtId="0" xfId="0" applyAlignment="1" applyFont="1">
      <alignment horizontal="center"/>
    </xf>
    <xf quotePrefix="1" borderId="4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quotePrefix="1"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quotePrefix="1" borderId="9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3" fontId="2" numFmtId="4" xfId="0" applyAlignment="1" applyFont="1" applyNumberFormat="1">
      <alignment vertical="bottom"/>
    </xf>
    <xf borderId="2" fillId="3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vertical="bottom"/>
    </xf>
    <xf borderId="2" fillId="3" fontId="9" numFmtId="4" xfId="0" applyAlignment="1" applyBorder="1" applyFont="1" applyNumberFormat="1">
      <alignment vertical="bottom"/>
    </xf>
    <xf borderId="2" fillId="3" fontId="2" numFmtId="0" xfId="0" applyAlignment="1" applyBorder="1" applyFont="1">
      <alignment horizontal="right" vertical="bottom"/>
    </xf>
    <xf borderId="2" fillId="3" fontId="2" numFmtId="4" xfId="0" applyAlignment="1" applyBorder="1" applyFont="1" applyNumberFormat="1">
      <alignment vertical="bottom"/>
    </xf>
    <xf borderId="0" fillId="2" fontId="10" numFmtId="4" xfId="0" applyAlignment="1" applyFont="1" applyNumberFormat="1">
      <alignment horizontal="right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0" fillId="3" fontId="9" numFmtId="4" xfId="0" applyAlignment="1" applyFont="1" applyNumberFormat="1">
      <alignment vertical="bottom"/>
    </xf>
    <xf borderId="2" fillId="0" fontId="2" numFmtId="4" xfId="0" applyAlignment="1" applyBorder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horizontal="center" vertical="bottom"/>
    </xf>
    <xf borderId="2" fillId="0" fontId="11" numFmtId="0" xfId="0" applyAlignment="1" applyBorder="1" applyFont="1">
      <alignment horizontal="right" vertical="bottom"/>
    </xf>
    <xf borderId="1" fillId="0" fontId="5" numFmtId="0" xfId="0" applyBorder="1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quotePrefix="1"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quotePrefix="1"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quotePrefix="1" borderId="17" fillId="0" fontId="5" numFmtId="0" xfId="0" applyAlignment="1" applyBorder="1" applyFont="1">
      <alignment readingOrder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4</v>
      </c>
    </row>
    <row r="5">
      <c r="A5" s="2" t="s">
        <v>6</v>
      </c>
      <c r="B5" s="3" t="s">
        <v>4</v>
      </c>
    </row>
    <row r="6">
      <c r="A6" s="2" t="s">
        <v>7</v>
      </c>
      <c r="B6" s="3" t="s">
        <v>4</v>
      </c>
    </row>
    <row r="7">
      <c r="A7" s="2" t="s">
        <v>8</v>
      </c>
      <c r="B7" s="3" t="s">
        <v>4</v>
      </c>
    </row>
    <row r="8">
      <c r="A8" s="4" t="s">
        <v>9</v>
      </c>
      <c r="B8" s="3" t="s">
        <v>4</v>
      </c>
    </row>
    <row r="9">
      <c r="A9" s="4" t="s">
        <v>10</v>
      </c>
      <c r="B9" s="3" t="s">
        <v>4</v>
      </c>
    </row>
    <row r="10">
      <c r="A10" s="5"/>
    </row>
    <row r="11">
      <c r="A11" s="5"/>
    </row>
    <row r="12">
      <c r="A12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13433.0</v>
      </c>
      <c r="D3" s="6" t="s">
        <v>1735</v>
      </c>
      <c r="E3" s="28">
        <v>1.630725691031E12</v>
      </c>
      <c r="F3" s="22" t="b">
        <f t="shared" ref="F3:F101" si="2"> EXACT(G3, LOWER(G3))</f>
        <v>0</v>
      </c>
      <c r="G3" s="29" t="s">
        <v>42</v>
      </c>
      <c r="H3" s="6">
        <v>17571.0</v>
      </c>
      <c r="I3" s="6" t="s">
        <v>1736</v>
      </c>
      <c r="J3" s="28">
        <v>1.630726226375E12</v>
      </c>
      <c r="K3" s="22" t="b">
        <f t="shared" ref="K3:K101" si="3"> EXACT(L3, LOWER(L3))</f>
        <v>0</v>
      </c>
      <c r="L3" s="29" t="s">
        <v>42</v>
      </c>
      <c r="M3" s="6">
        <v>15050.0</v>
      </c>
      <c r="N3" s="6" t="s">
        <v>1737</v>
      </c>
      <c r="O3" s="28">
        <v>1.630726623527E12</v>
      </c>
      <c r="P3" s="22" t="b">
        <f t="shared" ref="P3:P101" si="4"> EXACT(Q3, LOWER(Q3))</f>
        <v>0</v>
      </c>
      <c r="Q3" s="29" t="s">
        <v>42</v>
      </c>
      <c r="R3" s="6">
        <v>12479.0</v>
      </c>
      <c r="S3" s="6" t="s">
        <v>1738</v>
      </c>
      <c r="T3" s="28">
        <v>1.63073228192E12</v>
      </c>
      <c r="U3" s="22" t="b">
        <f t="shared" ref="U3:U101" si="5"> EXACT(V3, LOWER(V3))</f>
        <v>0</v>
      </c>
      <c r="V3" s="29" t="s">
        <v>42</v>
      </c>
      <c r="W3" s="6">
        <v>14901.0</v>
      </c>
      <c r="X3" s="6" t="s">
        <v>1739</v>
      </c>
      <c r="Y3" s="28">
        <v>1.630732744234E12</v>
      </c>
      <c r="Z3" s="22" t="b">
        <f t="shared" ref="Z3:Z101" si="6"> EXACT(AA3, LOWER(AA3))</f>
        <v>0</v>
      </c>
      <c r="AA3" s="29" t="s">
        <v>42</v>
      </c>
      <c r="AB3" s="6">
        <v>13320.0</v>
      </c>
      <c r="AC3" s="6" t="s">
        <v>1740</v>
      </c>
      <c r="AD3" s="28">
        <v>1.630733296614E12</v>
      </c>
      <c r="AE3" s="22" t="b">
        <f t="shared" ref="AE3:AE101" si="7"> EXACT(AF3, LOWER(AF3))</f>
        <v>0</v>
      </c>
      <c r="AF3" s="29" t="s">
        <v>42</v>
      </c>
      <c r="AG3" s="6">
        <v>22378.0</v>
      </c>
      <c r="AH3" s="6" t="s">
        <v>1741</v>
      </c>
      <c r="AI3" s="28">
        <v>1.630736561782E12</v>
      </c>
      <c r="AJ3" s="22" t="b">
        <f t="shared" ref="AJ3:AJ101" si="8"> EXACT(AK3, LOWER(AK3))</f>
        <v>0</v>
      </c>
      <c r="AK3" s="29" t="s">
        <v>42</v>
      </c>
      <c r="AL3" s="6">
        <v>16404.0</v>
      </c>
      <c r="AM3" s="6" t="s">
        <v>1742</v>
      </c>
      <c r="AN3" s="28">
        <v>1.630737182949E12</v>
      </c>
      <c r="AO3" s="22" t="b">
        <f t="shared" ref="AO3:AO101" si="9"> EXACT(AP3, LOWER(AP3))</f>
        <v>0</v>
      </c>
      <c r="AP3" s="29" t="s">
        <v>42</v>
      </c>
      <c r="AQ3" s="6">
        <v>14582.0</v>
      </c>
      <c r="AR3" s="6" t="s">
        <v>1743</v>
      </c>
      <c r="AS3" s="28">
        <v>1.630737665823E12</v>
      </c>
    </row>
    <row r="4">
      <c r="A4" s="22" t="b">
        <f t="shared" si="1"/>
        <v>1</v>
      </c>
      <c r="B4" s="29" t="s">
        <v>52</v>
      </c>
      <c r="C4" s="6">
        <v>234.0</v>
      </c>
      <c r="D4" s="6" t="s">
        <v>1735</v>
      </c>
      <c r="E4" s="28">
        <v>1.630725691265E12</v>
      </c>
      <c r="F4" s="22" t="b">
        <f t="shared" si="2"/>
        <v>1</v>
      </c>
      <c r="G4" s="29" t="s">
        <v>52</v>
      </c>
      <c r="H4" s="6">
        <v>155.0</v>
      </c>
      <c r="I4" s="6" t="s">
        <v>1736</v>
      </c>
      <c r="J4" s="28">
        <v>1.630726226528E12</v>
      </c>
      <c r="K4" s="22" t="b">
        <f t="shared" si="3"/>
        <v>1</v>
      </c>
      <c r="L4" s="29" t="s">
        <v>52</v>
      </c>
      <c r="M4" s="6">
        <v>152.0</v>
      </c>
      <c r="N4" s="6" t="s">
        <v>1737</v>
      </c>
      <c r="O4" s="28">
        <v>1.630726623656E12</v>
      </c>
      <c r="P4" s="22" t="b">
        <f t="shared" si="4"/>
        <v>1</v>
      </c>
      <c r="Q4" s="29" t="s">
        <v>52</v>
      </c>
      <c r="R4" s="6">
        <v>279.0</v>
      </c>
      <c r="S4" s="6" t="s">
        <v>1744</v>
      </c>
      <c r="T4" s="28">
        <v>1.630732282195E12</v>
      </c>
      <c r="U4" s="22" t="b">
        <f t="shared" si="5"/>
        <v>1</v>
      </c>
      <c r="V4" s="29" t="s">
        <v>52</v>
      </c>
      <c r="W4" s="6">
        <v>155.0</v>
      </c>
      <c r="X4" s="6" t="s">
        <v>1739</v>
      </c>
      <c r="Y4" s="28">
        <v>1.630732744387E12</v>
      </c>
      <c r="Z4" s="22" t="b">
        <f t="shared" si="6"/>
        <v>1</v>
      </c>
      <c r="AA4" s="29" t="s">
        <v>52</v>
      </c>
      <c r="AB4" s="6">
        <v>189.0</v>
      </c>
      <c r="AC4" s="6" t="s">
        <v>1740</v>
      </c>
      <c r="AD4" s="28">
        <v>1.630733296802E12</v>
      </c>
      <c r="AE4" s="22" t="b">
        <f t="shared" si="7"/>
        <v>1</v>
      </c>
      <c r="AF4" s="29" t="s">
        <v>52</v>
      </c>
      <c r="AG4" s="6">
        <v>373.0</v>
      </c>
      <c r="AH4" s="6" t="s">
        <v>1745</v>
      </c>
      <c r="AI4" s="28">
        <v>1.630736562153E12</v>
      </c>
      <c r="AJ4" s="22" t="b">
        <f t="shared" si="8"/>
        <v>1</v>
      </c>
      <c r="AK4" s="29" t="s">
        <v>52</v>
      </c>
      <c r="AL4" s="6">
        <v>653.0</v>
      </c>
      <c r="AM4" s="6" t="s">
        <v>1746</v>
      </c>
      <c r="AN4" s="28">
        <v>1.630737183583E12</v>
      </c>
      <c r="AO4" s="22" t="b">
        <f t="shared" si="9"/>
        <v>1</v>
      </c>
      <c r="AP4" s="29" t="s">
        <v>52</v>
      </c>
      <c r="AQ4" s="6">
        <v>307.0</v>
      </c>
      <c r="AR4" s="6" t="s">
        <v>1747</v>
      </c>
      <c r="AS4" s="28">
        <v>1.630737666127E12</v>
      </c>
    </row>
    <row r="5">
      <c r="A5" s="22" t="b">
        <f t="shared" si="1"/>
        <v>1</v>
      </c>
      <c r="B5" s="29" t="s">
        <v>53</v>
      </c>
      <c r="C5" s="6">
        <v>330.0</v>
      </c>
      <c r="D5" s="6" t="s">
        <v>1735</v>
      </c>
      <c r="E5" s="28">
        <v>1.630725691593E12</v>
      </c>
      <c r="F5" s="22" t="b">
        <f t="shared" si="2"/>
        <v>1</v>
      </c>
      <c r="G5" s="29" t="s">
        <v>53</v>
      </c>
      <c r="H5" s="6">
        <v>336.0</v>
      </c>
      <c r="I5" s="6" t="s">
        <v>1736</v>
      </c>
      <c r="J5" s="28">
        <v>1.630726226865E12</v>
      </c>
      <c r="K5" s="22" t="b">
        <f t="shared" si="3"/>
        <v>1</v>
      </c>
      <c r="L5" s="29" t="s">
        <v>53</v>
      </c>
      <c r="M5" s="6">
        <v>319.0</v>
      </c>
      <c r="N5" s="6" t="s">
        <v>1737</v>
      </c>
      <c r="O5" s="28">
        <v>1.630726623976E12</v>
      </c>
      <c r="P5" s="22" t="b">
        <f t="shared" si="4"/>
        <v>1</v>
      </c>
      <c r="Q5" s="29" t="s">
        <v>53</v>
      </c>
      <c r="R5" s="6">
        <v>370.0</v>
      </c>
      <c r="S5" s="6" t="s">
        <v>1744</v>
      </c>
      <c r="T5" s="28">
        <v>1.630732282566E12</v>
      </c>
      <c r="U5" s="22" t="b">
        <f t="shared" si="5"/>
        <v>1</v>
      </c>
      <c r="V5" s="29" t="s">
        <v>53</v>
      </c>
      <c r="W5" s="6">
        <v>619.0</v>
      </c>
      <c r="X5" s="6" t="s">
        <v>1748</v>
      </c>
      <c r="Y5" s="28">
        <v>1.630732745023E12</v>
      </c>
      <c r="Z5" s="22" t="b">
        <f t="shared" si="6"/>
        <v>1</v>
      </c>
      <c r="AA5" s="29" t="s">
        <v>53</v>
      </c>
      <c r="AB5" s="6">
        <v>871.0</v>
      </c>
      <c r="AC5" s="6" t="s">
        <v>1749</v>
      </c>
      <c r="AD5" s="28">
        <v>1.630733297669E12</v>
      </c>
      <c r="AE5" s="22" t="b">
        <f t="shared" si="7"/>
        <v>1</v>
      </c>
      <c r="AF5" s="29" t="s">
        <v>53</v>
      </c>
      <c r="AG5" s="6">
        <v>242.0</v>
      </c>
      <c r="AH5" s="6" t="s">
        <v>1745</v>
      </c>
      <c r="AI5" s="28">
        <v>1.630736562396E12</v>
      </c>
      <c r="AJ5" s="22" t="b">
        <f t="shared" si="8"/>
        <v>1</v>
      </c>
      <c r="AK5" s="29" t="s">
        <v>53</v>
      </c>
      <c r="AL5" s="6">
        <v>619.0</v>
      </c>
      <c r="AM5" s="6" t="s">
        <v>1750</v>
      </c>
      <c r="AN5" s="28">
        <v>1.630737184208E12</v>
      </c>
      <c r="AO5" s="22" t="b">
        <f t="shared" si="9"/>
        <v>1</v>
      </c>
      <c r="AP5" s="29" t="s">
        <v>53</v>
      </c>
      <c r="AQ5" s="6">
        <v>327.0</v>
      </c>
      <c r="AR5" s="6" t="s">
        <v>1747</v>
      </c>
      <c r="AS5" s="28">
        <v>1.630737666442E12</v>
      </c>
    </row>
    <row r="6">
      <c r="A6" s="22" t="b">
        <f t="shared" si="1"/>
        <v>1</v>
      </c>
      <c r="B6" s="29" t="s">
        <v>55</v>
      </c>
      <c r="C6" s="6">
        <v>326.0</v>
      </c>
      <c r="D6" s="6" t="s">
        <v>1735</v>
      </c>
      <c r="E6" s="28">
        <v>1.630725691915E12</v>
      </c>
      <c r="F6" s="22" t="b">
        <f t="shared" si="2"/>
        <v>1</v>
      </c>
      <c r="G6" s="29" t="s">
        <v>55</v>
      </c>
      <c r="H6" s="6">
        <v>292.0</v>
      </c>
      <c r="I6" s="6" t="s">
        <v>1751</v>
      </c>
      <c r="J6" s="28">
        <v>1.630726227157E12</v>
      </c>
      <c r="K6" s="22" t="b">
        <f t="shared" si="3"/>
        <v>1</v>
      </c>
      <c r="L6" s="29" t="s">
        <v>55</v>
      </c>
      <c r="M6" s="6">
        <v>267.0</v>
      </c>
      <c r="N6" s="6" t="s">
        <v>1752</v>
      </c>
      <c r="O6" s="28">
        <v>1.630726624243E12</v>
      </c>
      <c r="P6" s="22" t="b">
        <f t="shared" si="4"/>
        <v>1</v>
      </c>
      <c r="Q6" s="29" t="s">
        <v>55</v>
      </c>
      <c r="R6" s="6">
        <v>249.0</v>
      </c>
      <c r="S6" s="6" t="s">
        <v>1744</v>
      </c>
      <c r="T6" s="28">
        <v>1.630732282813E12</v>
      </c>
      <c r="U6" s="22" t="b">
        <f t="shared" si="5"/>
        <v>1</v>
      </c>
      <c r="V6" s="29" t="s">
        <v>55</v>
      </c>
      <c r="W6" s="6">
        <v>284.0</v>
      </c>
      <c r="X6" s="6" t="s">
        <v>1748</v>
      </c>
      <c r="Y6" s="28">
        <v>1.630732745291E12</v>
      </c>
      <c r="Z6" s="22" t="b">
        <f t="shared" si="6"/>
        <v>1</v>
      </c>
      <c r="AA6" s="29" t="s">
        <v>55</v>
      </c>
      <c r="AB6" s="6">
        <v>268.0</v>
      </c>
      <c r="AC6" s="6" t="s">
        <v>1749</v>
      </c>
      <c r="AD6" s="28">
        <v>1.63073329794E12</v>
      </c>
      <c r="AE6" s="22" t="b">
        <f t="shared" si="7"/>
        <v>1</v>
      </c>
      <c r="AF6" s="29" t="s">
        <v>55</v>
      </c>
      <c r="AG6" s="6">
        <v>268.0</v>
      </c>
      <c r="AH6" s="6" t="s">
        <v>1745</v>
      </c>
      <c r="AI6" s="28">
        <v>1.630736562663E12</v>
      </c>
      <c r="AJ6" s="22" t="b">
        <f t="shared" si="8"/>
        <v>1</v>
      </c>
      <c r="AK6" s="29" t="s">
        <v>55</v>
      </c>
      <c r="AL6" s="6">
        <v>364.0</v>
      </c>
      <c r="AM6" s="6" t="s">
        <v>1750</v>
      </c>
      <c r="AN6" s="28">
        <v>1.630737184576E12</v>
      </c>
      <c r="AO6" s="22" t="b">
        <f t="shared" si="9"/>
        <v>1</v>
      </c>
      <c r="AP6" s="29" t="s">
        <v>55</v>
      </c>
      <c r="AQ6" s="6">
        <v>343.0</v>
      </c>
      <c r="AR6" s="6" t="s">
        <v>1747</v>
      </c>
      <c r="AS6" s="28">
        <v>1.630737666778E12</v>
      </c>
    </row>
    <row r="7">
      <c r="A7" s="22" t="b">
        <f t="shared" si="1"/>
        <v>1</v>
      </c>
      <c r="B7" s="29" t="s">
        <v>58</v>
      </c>
      <c r="C7" s="6">
        <v>302.0</v>
      </c>
      <c r="D7" s="6" t="s">
        <v>1753</v>
      </c>
      <c r="E7" s="28">
        <v>1.630725692221E12</v>
      </c>
      <c r="F7" s="22" t="b">
        <f t="shared" si="2"/>
        <v>1</v>
      </c>
      <c r="G7" s="29" t="s">
        <v>58</v>
      </c>
      <c r="H7" s="6">
        <v>317.0</v>
      </c>
      <c r="I7" s="6" t="s">
        <v>1751</v>
      </c>
      <c r="J7" s="28">
        <v>1.630726227475E12</v>
      </c>
      <c r="K7" s="22" t="b">
        <f t="shared" si="3"/>
        <v>1</v>
      </c>
      <c r="L7" s="29" t="s">
        <v>58</v>
      </c>
      <c r="M7" s="6">
        <v>311.0</v>
      </c>
      <c r="N7" s="6" t="s">
        <v>1752</v>
      </c>
      <c r="O7" s="28">
        <v>1.630726624558E12</v>
      </c>
      <c r="P7" s="22" t="b">
        <f t="shared" si="4"/>
        <v>1</v>
      </c>
      <c r="Q7" s="29" t="s">
        <v>58</v>
      </c>
      <c r="R7" s="6">
        <v>310.0</v>
      </c>
      <c r="S7" s="6" t="s">
        <v>1754</v>
      </c>
      <c r="T7" s="28">
        <v>1.630732283125E12</v>
      </c>
      <c r="U7" s="22" t="b">
        <f t="shared" si="5"/>
        <v>1</v>
      </c>
      <c r="V7" s="29" t="s">
        <v>58</v>
      </c>
      <c r="W7" s="6">
        <v>444.0</v>
      </c>
      <c r="X7" s="6" t="s">
        <v>1748</v>
      </c>
      <c r="Y7" s="28">
        <v>1.630732745734E12</v>
      </c>
      <c r="Z7" s="22" t="b">
        <f t="shared" si="6"/>
        <v>1</v>
      </c>
      <c r="AA7" s="29" t="s">
        <v>58</v>
      </c>
      <c r="AB7" s="6">
        <v>337.0</v>
      </c>
      <c r="AC7" s="6" t="s">
        <v>1755</v>
      </c>
      <c r="AD7" s="28">
        <v>1.630733298302E12</v>
      </c>
      <c r="AE7" s="22" t="b">
        <f t="shared" si="7"/>
        <v>1</v>
      </c>
      <c r="AF7" s="29" t="s">
        <v>58</v>
      </c>
      <c r="AG7" s="6">
        <v>361.0</v>
      </c>
      <c r="AH7" s="6" t="s">
        <v>1756</v>
      </c>
      <c r="AI7" s="28">
        <v>1.630736563027E12</v>
      </c>
      <c r="AJ7" s="22" t="b">
        <f t="shared" si="8"/>
        <v>1</v>
      </c>
      <c r="AK7" s="29" t="s">
        <v>58</v>
      </c>
      <c r="AL7" s="6">
        <v>297.0</v>
      </c>
      <c r="AM7" s="6" t="s">
        <v>1750</v>
      </c>
      <c r="AN7" s="28">
        <v>1.630737184865E12</v>
      </c>
      <c r="AO7" s="22" t="b">
        <f t="shared" si="9"/>
        <v>1</v>
      </c>
      <c r="AP7" s="29" t="s">
        <v>58</v>
      </c>
      <c r="AQ7" s="6">
        <v>309.0</v>
      </c>
      <c r="AR7" s="6" t="s">
        <v>1757</v>
      </c>
      <c r="AS7" s="28">
        <v>1.630737667087E12</v>
      </c>
    </row>
    <row r="8">
      <c r="A8" s="22" t="b">
        <f t="shared" si="1"/>
        <v>1</v>
      </c>
      <c r="B8" s="29" t="s">
        <v>62</v>
      </c>
      <c r="C8" s="6">
        <v>176.0</v>
      </c>
      <c r="D8" s="6" t="s">
        <v>1753</v>
      </c>
      <c r="E8" s="28">
        <v>1.630725692411E12</v>
      </c>
      <c r="F8" s="22" t="b">
        <f t="shared" si="2"/>
        <v>1</v>
      </c>
      <c r="G8" s="29" t="s">
        <v>62</v>
      </c>
      <c r="H8" s="6">
        <v>181.0</v>
      </c>
      <c r="I8" s="6" t="s">
        <v>1751</v>
      </c>
      <c r="J8" s="28">
        <v>1.630726227657E12</v>
      </c>
      <c r="K8" s="22" t="b">
        <f t="shared" si="3"/>
        <v>1</v>
      </c>
      <c r="L8" s="29" t="s">
        <v>62</v>
      </c>
      <c r="M8" s="6">
        <v>174.0</v>
      </c>
      <c r="N8" s="6" t="s">
        <v>1752</v>
      </c>
      <c r="O8" s="28">
        <v>1.630726624726E12</v>
      </c>
      <c r="P8" s="22" t="b">
        <f t="shared" si="4"/>
        <v>1</v>
      </c>
      <c r="Q8" s="29" t="s">
        <v>62</v>
      </c>
      <c r="R8" s="6">
        <v>184.0</v>
      </c>
      <c r="S8" s="6" t="s">
        <v>1754</v>
      </c>
      <c r="T8" s="28">
        <v>1.630732283308E12</v>
      </c>
      <c r="U8" s="22" t="b">
        <f t="shared" si="5"/>
        <v>1</v>
      </c>
      <c r="V8" s="29" t="s">
        <v>62</v>
      </c>
      <c r="W8" s="6">
        <v>162.0</v>
      </c>
      <c r="X8" s="6" t="s">
        <v>1748</v>
      </c>
      <c r="Y8" s="28">
        <v>1.630732745907E12</v>
      </c>
      <c r="Z8" s="22" t="b">
        <f t="shared" si="6"/>
        <v>1</v>
      </c>
      <c r="AA8" s="29" t="s">
        <v>62</v>
      </c>
      <c r="AB8" s="6">
        <v>168.0</v>
      </c>
      <c r="AC8" s="6" t="s">
        <v>1755</v>
      </c>
      <c r="AD8" s="28">
        <v>1.630733298457E12</v>
      </c>
      <c r="AE8" s="22" t="b">
        <f t="shared" si="7"/>
        <v>1</v>
      </c>
      <c r="AF8" s="29" t="s">
        <v>62</v>
      </c>
      <c r="AG8" s="6">
        <v>167.0</v>
      </c>
      <c r="AH8" s="6" t="s">
        <v>1756</v>
      </c>
      <c r="AI8" s="28">
        <v>1.630736563192E12</v>
      </c>
      <c r="AJ8" s="22" t="b">
        <f t="shared" si="8"/>
        <v>1</v>
      </c>
      <c r="AK8" s="29" t="s">
        <v>62</v>
      </c>
      <c r="AL8" s="6">
        <v>180.0</v>
      </c>
      <c r="AM8" s="6" t="s">
        <v>1758</v>
      </c>
      <c r="AN8" s="28">
        <v>1.630737185052E12</v>
      </c>
      <c r="AO8" s="22" t="b">
        <f t="shared" si="9"/>
        <v>1</v>
      </c>
      <c r="AP8" s="29" t="s">
        <v>62</v>
      </c>
      <c r="AQ8" s="6">
        <v>533.0</v>
      </c>
      <c r="AR8" s="6" t="s">
        <v>1757</v>
      </c>
      <c r="AS8" s="28">
        <v>1.63073766763E12</v>
      </c>
    </row>
    <row r="9">
      <c r="A9" s="22" t="b">
        <f t="shared" si="1"/>
        <v>1</v>
      </c>
      <c r="B9" s="29" t="s">
        <v>63</v>
      </c>
      <c r="C9" s="6">
        <v>203.0</v>
      </c>
      <c r="D9" s="6" t="s">
        <v>1753</v>
      </c>
      <c r="E9" s="28">
        <v>1.630725692598E12</v>
      </c>
      <c r="F9" s="22" t="b">
        <f t="shared" si="2"/>
        <v>1</v>
      </c>
      <c r="G9" s="29" t="s">
        <v>63</v>
      </c>
      <c r="H9" s="6">
        <v>154.0</v>
      </c>
      <c r="I9" s="6" t="s">
        <v>1751</v>
      </c>
      <c r="J9" s="28">
        <v>1.630726227811E12</v>
      </c>
      <c r="K9" s="22" t="b">
        <f t="shared" si="3"/>
        <v>1</v>
      </c>
      <c r="L9" s="29" t="s">
        <v>63</v>
      </c>
      <c r="M9" s="6">
        <v>143.0</v>
      </c>
      <c r="N9" s="6" t="s">
        <v>1752</v>
      </c>
      <c r="O9" s="28">
        <v>1.630726624868E12</v>
      </c>
      <c r="P9" s="22" t="b">
        <f t="shared" si="4"/>
        <v>1</v>
      </c>
      <c r="Q9" s="29" t="s">
        <v>63</v>
      </c>
      <c r="R9" s="6">
        <v>159.0</v>
      </c>
      <c r="S9" s="6" t="s">
        <v>1754</v>
      </c>
      <c r="T9" s="28">
        <v>1.630732283466E12</v>
      </c>
      <c r="U9" s="22" t="b">
        <f t="shared" si="5"/>
        <v>1</v>
      </c>
      <c r="V9" s="29" t="s">
        <v>63</v>
      </c>
      <c r="W9" s="6">
        <v>185.0</v>
      </c>
      <c r="X9" s="6" t="s">
        <v>1759</v>
      </c>
      <c r="Y9" s="28">
        <v>1.630732746088E12</v>
      </c>
      <c r="Z9" s="22" t="b">
        <f t="shared" si="6"/>
        <v>1</v>
      </c>
      <c r="AA9" s="29" t="s">
        <v>63</v>
      </c>
      <c r="AB9" s="6">
        <v>163.0</v>
      </c>
      <c r="AC9" s="6" t="s">
        <v>1755</v>
      </c>
      <c r="AD9" s="28">
        <v>1.630733298608E12</v>
      </c>
      <c r="AE9" s="22" t="b">
        <f t="shared" si="7"/>
        <v>1</v>
      </c>
      <c r="AF9" s="29" t="s">
        <v>63</v>
      </c>
      <c r="AG9" s="6">
        <v>173.0</v>
      </c>
      <c r="AH9" s="6" t="s">
        <v>1756</v>
      </c>
      <c r="AI9" s="28">
        <v>1.630736563364E12</v>
      </c>
      <c r="AJ9" s="22" t="b">
        <f t="shared" si="8"/>
        <v>1</v>
      </c>
      <c r="AK9" s="29" t="s">
        <v>63</v>
      </c>
      <c r="AL9" s="6">
        <v>138.0</v>
      </c>
      <c r="AM9" s="6" t="s">
        <v>1758</v>
      </c>
      <c r="AN9" s="28">
        <v>1.630737185182E12</v>
      </c>
      <c r="AO9" s="22" t="b">
        <f t="shared" si="9"/>
        <v>1</v>
      </c>
      <c r="AP9" s="29" t="s">
        <v>63</v>
      </c>
      <c r="AQ9" s="6">
        <v>455.0</v>
      </c>
      <c r="AR9" s="6" t="s">
        <v>1760</v>
      </c>
      <c r="AS9" s="28">
        <v>1.630737668074E12</v>
      </c>
    </row>
    <row r="10">
      <c r="A10" s="22" t="b">
        <f t="shared" si="1"/>
        <v>1</v>
      </c>
      <c r="B10" s="29" t="s">
        <v>65</v>
      </c>
      <c r="C10" s="6">
        <v>521.0</v>
      </c>
      <c r="D10" s="6" t="s">
        <v>1761</v>
      </c>
      <c r="E10" s="28">
        <v>1.630725693118E12</v>
      </c>
      <c r="F10" s="22" t="b">
        <f t="shared" si="2"/>
        <v>1</v>
      </c>
      <c r="G10" s="29" t="s">
        <v>65</v>
      </c>
      <c r="H10" s="6">
        <v>708.0</v>
      </c>
      <c r="I10" s="6" t="s">
        <v>1762</v>
      </c>
      <c r="J10" s="28">
        <v>1.630726228517E12</v>
      </c>
      <c r="K10" s="22" t="b">
        <f t="shared" si="3"/>
        <v>1</v>
      </c>
      <c r="L10" s="29" t="s">
        <v>65</v>
      </c>
      <c r="M10" s="6">
        <v>464.0</v>
      </c>
      <c r="N10" s="6" t="s">
        <v>1763</v>
      </c>
      <c r="O10" s="28">
        <v>1.630726625343E12</v>
      </c>
      <c r="P10" s="22" t="b">
        <f t="shared" si="4"/>
        <v>1</v>
      </c>
      <c r="Q10" s="29" t="s">
        <v>65</v>
      </c>
      <c r="R10" s="6">
        <v>476.0</v>
      </c>
      <c r="S10" s="6" t="s">
        <v>1754</v>
      </c>
      <c r="T10" s="28">
        <v>1.630732283943E12</v>
      </c>
      <c r="U10" s="22" t="b">
        <f t="shared" si="5"/>
        <v>1</v>
      </c>
      <c r="V10" s="29" t="s">
        <v>65</v>
      </c>
      <c r="W10" s="6">
        <v>687.0</v>
      </c>
      <c r="X10" s="6" t="s">
        <v>1759</v>
      </c>
      <c r="Y10" s="28">
        <v>1.630732746767E12</v>
      </c>
      <c r="Z10" s="22" t="b">
        <f t="shared" si="6"/>
        <v>1</v>
      </c>
      <c r="AA10" s="29" t="s">
        <v>65</v>
      </c>
      <c r="AB10" s="6">
        <v>650.0</v>
      </c>
      <c r="AC10" s="6" t="s">
        <v>1764</v>
      </c>
      <c r="AD10" s="28">
        <v>1.630733299258E12</v>
      </c>
      <c r="AE10" s="22" t="b">
        <f t="shared" si="7"/>
        <v>1</v>
      </c>
      <c r="AF10" s="29" t="s">
        <v>65</v>
      </c>
      <c r="AG10" s="6">
        <v>684.0</v>
      </c>
      <c r="AH10" s="6" t="s">
        <v>1765</v>
      </c>
      <c r="AI10" s="28">
        <v>1.630736564048E12</v>
      </c>
      <c r="AJ10" s="22" t="b">
        <f t="shared" si="8"/>
        <v>1</v>
      </c>
      <c r="AK10" s="29" t="s">
        <v>65</v>
      </c>
      <c r="AL10" s="6">
        <v>1251.0</v>
      </c>
      <c r="AM10" s="6" t="s">
        <v>1766</v>
      </c>
      <c r="AN10" s="28">
        <v>1.630737186432E12</v>
      </c>
      <c r="AO10" s="22" t="b">
        <f t="shared" si="9"/>
        <v>1</v>
      </c>
      <c r="AP10" s="29" t="s">
        <v>65</v>
      </c>
      <c r="AQ10" s="6">
        <v>492.0</v>
      </c>
      <c r="AR10" s="6" t="s">
        <v>1760</v>
      </c>
      <c r="AS10" s="28">
        <v>1.630737668569E12</v>
      </c>
    </row>
    <row r="11">
      <c r="A11" s="22" t="b">
        <f t="shared" si="1"/>
        <v>1</v>
      </c>
      <c r="B11" s="29" t="s">
        <v>71</v>
      </c>
      <c r="C11" s="6">
        <v>272.0</v>
      </c>
      <c r="D11" s="6" t="s">
        <v>1761</v>
      </c>
      <c r="E11" s="28">
        <v>1.630725693391E12</v>
      </c>
      <c r="F11" s="22" t="b">
        <f t="shared" si="2"/>
        <v>1</v>
      </c>
      <c r="G11" s="29" t="s">
        <v>71</v>
      </c>
      <c r="H11" s="6">
        <v>212.0</v>
      </c>
      <c r="I11" s="6" t="s">
        <v>1762</v>
      </c>
      <c r="J11" s="28">
        <v>1.63072622873E12</v>
      </c>
      <c r="K11" s="22" t="b">
        <f t="shared" si="3"/>
        <v>1</v>
      </c>
      <c r="L11" s="29" t="s">
        <v>71</v>
      </c>
      <c r="M11" s="6">
        <v>255.0</v>
      </c>
      <c r="N11" s="6" t="s">
        <v>1763</v>
      </c>
      <c r="O11" s="28">
        <v>1.630726625586E12</v>
      </c>
      <c r="P11" s="22" t="b">
        <f t="shared" si="4"/>
        <v>1</v>
      </c>
      <c r="Q11" s="29" t="s">
        <v>71</v>
      </c>
      <c r="R11" s="6">
        <v>236.0</v>
      </c>
      <c r="S11" s="6" t="s">
        <v>1767</v>
      </c>
      <c r="T11" s="28">
        <v>1.630732284177E12</v>
      </c>
      <c r="U11" s="22" t="b">
        <f t="shared" si="5"/>
        <v>1</v>
      </c>
      <c r="V11" s="29" t="s">
        <v>71</v>
      </c>
      <c r="W11" s="6">
        <v>238.0</v>
      </c>
      <c r="X11" s="6" t="s">
        <v>1768</v>
      </c>
      <c r="Y11" s="28">
        <v>1.630732747004E12</v>
      </c>
      <c r="Z11" s="22" t="b">
        <f t="shared" si="6"/>
        <v>1</v>
      </c>
      <c r="AA11" s="29" t="s">
        <v>71</v>
      </c>
      <c r="AB11" s="6">
        <v>204.0</v>
      </c>
      <c r="AC11" s="6" t="s">
        <v>1764</v>
      </c>
      <c r="AD11" s="28">
        <v>1.630733299462E12</v>
      </c>
      <c r="AE11" s="22" t="b">
        <f t="shared" si="7"/>
        <v>1</v>
      </c>
      <c r="AF11" s="29" t="s">
        <v>71</v>
      </c>
      <c r="AG11" s="6">
        <v>281.0</v>
      </c>
      <c r="AH11" s="6" t="s">
        <v>1765</v>
      </c>
      <c r="AI11" s="28">
        <v>1.630736564335E12</v>
      </c>
      <c r="AJ11" s="22" t="b">
        <f t="shared" si="8"/>
        <v>1</v>
      </c>
      <c r="AK11" s="29" t="s">
        <v>71</v>
      </c>
      <c r="AL11" s="6">
        <v>465.0</v>
      </c>
      <c r="AM11" s="6" t="s">
        <v>1766</v>
      </c>
      <c r="AN11" s="28">
        <v>1.630737186895E12</v>
      </c>
      <c r="AO11" s="22" t="b">
        <f t="shared" si="9"/>
        <v>1</v>
      </c>
      <c r="AP11" s="29" t="s">
        <v>71</v>
      </c>
      <c r="AQ11" s="6">
        <v>244.0</v>
      </c>
      <c r="AR11" s="6" t="s">
        <v>1760</v>
      </c>
      <c r="AS11" s="28">
        <v>1.63073766881E12</v>
      </c>
    </row>
    <row r="12">
      <c r="A12" s="22" t="b">
        <f t="shared" si="1"/>
        <v>1</v>
      </c>
      <c r="B12" s="29" t="s">
        <v>52</v>
      </c>
      <c r="C12" s="6">
        <v>292.0</v>
      </c>
      <c r="D12" s="6" t="s">
        <v>1761</v>
      </c>
      <c r="E12" s="28">
        <v>1.630725693684E12</v>
      </c>
      <c r="F12" s="22" t="b">
        <f t="shared" si="2"/>
        <v>1</v>
      </c>
      <c r="G12" s="29" t="s">
        <v>52</v>
      </c>
      <c r="H12" s="6">
        <v>268.0</v>
      </c>
      <c r="I12" s="6" t="s">
        <v>1762</v>
      </c>
      <c r="J12" s="28">
        <v>1.630726228999E12</v>
      </c>
      <c r="K12" s="22" t="b">
        <f t="shared" si="3"/>
        <v>1</v>
      </c>
      <c r="L12" s="29" t="s">
        <v>52</v>
      </c>
      <c r="M12" s="6">
        <v>284.0</v>
      </c>
      <c r="N12" s="6" t="s">
        <v>1763</v>
      </c>
      <c r="O12" s="28">
        <v>1.630726625882E12</v>
      </c>
      <c r="P12" s="22" t="b">
        <f t="shared" si="4"/>
        <v>1</v>
      </c>
      <c r="Q12" s="29" t="s">
        <v>52</v>
      </c>
      <c r="R12" s="6">
        <v>269.0</v>
      </c>
      <c r="S12" s="6" t="s">
        <v>1767</v>
      </c>
      <c r="T12" s="28">
        <v>1.630732284445E12</v>
      </c>
      <c r="U12" s="22" t="b">
        <f t="shared" si="5"/>
        <v>1</v>
      </c>
      <c r="V12" s="29" t="s">
        <v>52</v>
      </c>
      <c r="W12" s="6">
        <v>251.0</v>
      </c>
      <c r="X12" s="6" t="s">
        <v>1768</v>
      </c>
      <c r="Y12" s="28">
        <v>1.630732747254E12</v>
      </c>
      <c r="Z12" s="22" t="b">
        <f t="shared" si="6"/>
        <v>1</v>
      </c>
      <c r="AA12" s="29" t="s">
        <v>52</v>
      </c>
      <c r="AB12" s="6">
        <v>284.0</v>
      </c>
      <c r="AC12" s="6" t="s">
        <v>1764</v>
      </c>
      <c r="AD12" s="28">
        <v>1.630733299747E12</v>
      </c>
      <c r="AE12" s="22" t="b">
        <f t="shared" si="7"/>
        <v>1</v>
      </c>
      <c r="AF12" s="29" t="s">
        <v>52</v>
      </c>
      <c r="AG12" s="6">
        <v>326.0</v>
      </c>
      <c r="AH12" s="6" t="s">
        <v>1765</v>
      </c>
      <c r="AI12" s="28">
        <v>1.630736564669E12</v>
      </c>
      <c r="AJ12" s="22" t="b">
        <f t="shared" si="8"/>
        <v>1</v>
      </c>
      <c r="AK12" s="29" t="s">
        <v>52</v>
      </c>
      <c r="AL12" s="6">
        <v>325.0</v>
      </c>
      <c r="AM12" s="6" t="s">
        <v>1769</v>
      </c>
      <c r="AN12" s="28">
        <v>1.630737187225E12</v>
      </c>
      <c r="AO12" s="22" t="b">
        <f t="shared" si="9"/>
        <v>1</v>
      </c>
      <c r="AP12" s="29" t="s">
        <v>52</v>
      </c>
      <c r="AQ12" s="6">
        <v>279.0</v>
      </c>
      <c r="AR12" s="6" t="s">
        <v>1770</v>
      </c>
      <c r="AS12" s="28">
        <v>1.630737669089E12</v>
      </c>
    </row>
    <row r="13">
      <c r="A13" s="22" t="b">
        <f t="shared" si="1"/>
        <v>1</v>
      </c>
      <c r="B13" s="29" t="s">
        <v>80</v>
      </c>
      <c r="C13" s="6">
        <v>217.0</v>
      </c>
      <c r="D13" s="6" t="s">
        <v>1761</v>
      </c>
      <c r="E13" s="28">
        <v>1.630725693901E12</v>
      </c>
      <c r="F13" s="22" t="b">
        <f t="shared" si="2"/>
        <v>1</v>
      </c>
      <c r="G13" s="29" t="s">
        <v>80</v>
      </c>
      <c r="H13" s="6">
        <v>118.0</v>
      </c>
      <c r="I13" s="6" t="s">
        <v>1771</v>
      </c>
      <c r="J13" s="28">
        <v>1.630726229119E12</v>
      </c>
      <c r="K13" s="22" t="b">
        <f t="shared" si="3"/>
        <v>1</v>
      </c>
      <c r="L13" s="29" t="s">
        <v>80</v>
      </c>
      <c r="M13" s="6">
        <v>152.0</v>
      </c>
      <c r="N13" s="6" t="s">
        <v>1772</v>
      </c>
      <c r="O13" s="28">
        <v>1.630726626027E12</v>
      </c>
      <c r="P13" s="22" t="b">
        <f t="shared" si="4"/>
        <v>1</v>
      </c>
      <c r="Q13" s="29" t="s">
        <v>80</v>
      </c>
      <c r="R13" s="6">
        <v>132.0</v>
      </c>
      <c r="S13" s="6" t="s">
        <v>1767</v>
      </c>
      <c r="T13" s="28">
        <v>1.630732284578E12</v>
      </c>
      <c r="U13" s="22" t="b">
        <f t="shared" si="5"/>
        <v>1</v>
      </c>
      <c r="V13" s="29" t="s">
        <v>80</v>
      </c>
      <c r="W13" s="6">
        <v>118.0</v>
      </c>
      <c r="X13" s="6" t="s">
        <v>1768</v>
      </c>
      <c r="Y13" s="28">
        <v>1.630732747375E12</v>
      </c>
      <c r="Z13" s="22" t="b">
        <f t="shared" si="6"/>
        <v>1</v>
      </c>
      <c r="AA13" s="29" t="s">
        <v>80</v>
      </c>
      <c r="AB13" s="6">
        <v>128.0</v>
      </c>
      <c r="AC13" s="6" t="s">
        <v>1764</v>
      </c>
      <c r="AD13" s="28">
        <v>1.630733299877E12</v>
      </c>
      <c r="AE13" s="22" t="b">
        <f t="shared" si="7"/>
        <v>1</v>
      </c>
      <c r="AF13" s="29" t="s">
        <v>80</v>
      </c>
      <c r="AG13" s="6">
        <v>159.0</v>
      </c>
      <c r="AH13" s="6" t="s">
        <v>1765</v>
      </c>
      <c r="AI13" s="28">
        <v>1.630736564814E12</v>
      </c>
      <c r="AJ13" s="22" t="b">
        <f t="shared" si="8"/>
        <v>1</v>
      </c>
      <c r="AK13" s="29" t="s">
        <v>80</v>
      </c>
      <c r="AL13" s="6">
        <v>251.0</v>
      </c>
      <c r="AM13" s="6" t="s">
        <v>1769</v>
      </c>
      <c r="AN13" s="28">
        <v>1.630737187476E12</v>
      </c>
      <c r="AO13" s="22" t="b">
        <f t="shared" si="9"/>
        <v>1</v>
      </c>
      <c r="AP13" s="29" t="s">
        <v>80</v>
      </c>
      <c r="AQ13" s="6">
        <v>176.0</v>
      </c>
      <c r="AR13" s="6" t="s">
        <v>1770</v>
      </c>
      <c r="AS13" s="28">
        <v>1.630737669265E12</v>
      </c>
    </row>
    <row r="14">
      <c r="A14" s="22" t="b">
        <f t="shared" si="1"/>
        <v>1</v>
      </c>
      <c r="B14" s="29" t="s">
        <v>63</v>
      </c>
      <c r="C14" s="6">
        <v>285.0</v>
      </c>
      <c r="D14" s="6" t="s">
        <v>1773</v>
      </c>
      <c r="E14" s="28">
        <v>1.630725694183E12</v>
      </c>
      <c r="F14" s="22" t="b">
        <f t="shared" si="2"/>
        <v>1</v>
      </c>
      <c r="G14" s="29" t="s">
        <v>63</v>
      </c>
      <c r="H14" s="6">
        <v>267.0</v>
      </c>
      <c r="I14" s="6" t="s">
        <v>1771</v>
      </c>
      <c r="J14" s="28">
        <v>1.630726229383E12</v>
      </c>
      <c r="K14" s="22" t="b">
        <f t="shared" si="3"/>
        <v>1</v>
      </c>
      <c r="L14" s="29" t="s">
        <v>63</v>
      </c>
      <c r="M14" s="6">
        <v>236.0</v>
      </c>
      <c r="N14" s="6" t="s">
        <v>1772</v>
      </c>
      <c r="O14" s="28">
        <v>1.630726626258E12</v>
      </c>
      <c r="P14" s="22" t="b">
        <f t="shared" si="4"/>
        <v>1</v>
      </c>
      <c r="Q14" s="29" t="s">
        <v>63</v>
      </c>
      <c r="R14" s="6">
        <v>269.0</v>
      </c>
      <c r="S14" s="6" t="s">
        <v>1767</v>
      </c>
      <c r="T14" s="28">
        <v>1.630732284846E12</v>
      </c>
      <c r="U14" s="22" t="b">
        <f t="shared" si="5"/>
        <v>1</v>
      </c>
      <c r="V14" s="29" t="s">
        <v>63</v>
      </c>
      <c r="W14" s="6">
        <v>275.0</v>
      </c>
      <c r="X14" s="6" t="s">
        <v>1768</v>
      </c>
      <c r="Y14" s="28">
        <v>1.630732747648E12</v>
      </c>
      <c r="Z14" s="22" t="b">
        <f t="shared" si="6"/>
        <v>1</v>
      </c>
      <c r="AA14" s="29" t="s">
        <v>63</v>
      </c>
      <c r="AB14" s="6">
        <v>241.0</v>
      </c>
      <c r="AC14" s="6" t="s">
        <v>1774</v>
      </c>
      <c r="AD14" s="28">
        <v>1.630733300113E12</v>
      </c>
      <c r="AE14" s="22" t="b">
        <f t="shared" si="7"/>
        <v>1</v>
      </c>
      <c r="AF14" s="29" t="s">
        <v>63</v>
      </c>
      <c r="AG14" s="6">
        <v>310.0</v>
      </c>
      <c r="AH14" s="6" t="s">
        <v>1775</v>
      </c>
      <c r="AI14" s="28">
        <v>1.630736565123E12</v>
      </c>
      <c r="AJ14" s="22" t="b">
        <f t="shared" si="8"/>
        <v>1</v>
      </c>
      <c r="AK14" s="29" t="s">
        <v>63</v>
      </c>
      <c r="AL14" s="6">
        <v>319.0</v>
      </c>
      <c r="AM14" s="6" t="s">
        <v>1769</v>
      </c>
      <c r="AN14" s="28">
        <v>1.630737187792E12</v>
      </c>
      <c r="AO14" s="22" t="b">
        <f t="shared" si="9"/>
        <v>1</v>
      </c>
      <c r="AP14" s="29" t="s">
        <v>63</v>
      </c>
      <c r="AQ14" s="6">
        <v>306.0</v>
      </c>
      <c r="AR14" s="6" t="s">
        <v>1770</v>
      </c>
      <c r="AS14" s="28">
        <v>1.630737669587E12</v>
      </c>
    </row>
    <row r="15">
      <c r="A15" s="22" t="b">
        <f t="shared" si="1"/>
        <v>1</v>
      </c>
      <c r="B15" s="29" t="s">
        <v>85</v>
      </c>
      <c r="C15" s="6">
        <v>755.0</v>
      </c>
      <c r="D15" s="6" t="s">
        <v>1773</v>
      </c>
      <c r="E15" s="28">
        <v>1.630725694939E12</v>
      </c>
      <c r="F15" s="22" t="b">
        <f t="shared" si="2"/>
        <v>1</v>
      </c>
      <c r="G15" s="29" t="s">
        <v>85</v>
      </c>
      <c r="H15" s="6">
        <v>779.0</v>
      </c>
      <c r="I15" s="6" t="s">
        <v>1776</v>
      </c>
      <c r="J15" s="28">
        <v>1.630726230162E12</v>
      </c>
      <c r="K15" s="22" t="b">
        <f t="shared" si="3"/>
        <v>1</v>
      </c>
      <c r="L15" s="29" t="s">
        <v>85</v>
      </c>
      <c r="M15" s="6">
        <v>930.0</v>
      </c>
      <c r="N15" s="6" t="s">
        <v>1777</v>
      </c>
      <c r="O15" s="28">
        <v>1.63072662719E12</v>
      </c>
      <c r="P15" s="22" t="b">
        <f t="shared" si="4"/>
        <v>1</v>
      </c>
      <c r="Q15" s="29" t="s">
        <v>85</v>
      </c>
      <c r="R15" s="6">
        <v>831.0</v>
      </c>
      <c r="S15" s="6" t="s">
        <v>1778</v>
      </c>
      <c r="T15" s="28">
        <v>1.630732285681E12</v>
      </c>
      <c r="U15" s="22" t="b">
        <f t="shared" si="5"/>
        <v>1</v>
      </c>
      <c r="V15" s="29" t="s">
        <v>85</v>
      </c>
      <c r="W15" s="6">
        <v>698.0</v>
      </c>
      <c r="X15" s="6" t="s">
        <v>1779</v>
      </c>
      <c r="Y15" s="28">
        <v>1.630732748347E12</v>
      </c>
      <c r="Z15" s="22" t="b">
        <f t="shared" si="6"/>
        <v>1</v>
      </c>
      <c r="AA15" s="29" t="s">
        <v>85</v>
      </c>
      <c r="AB15" s="6">
        <v>739.0</v>
      </c>
      <c r="AC15" s="6" t="s">
        <v>1774</v>
      </c>
      <c r="AD15" s="28">
        <v>1.630733300851E12</v>
      </c>
      <c r="AE15" s="22" t="b">
        <f t="shared" si="7"/>
        <v>1</v>
      </c>
      <c r="AF15" s="29" t="s">
        <v>85</v>
      </c>
      <c r="AG15" s="6">
        <v>1056.0</v>
      </c>
      <c r="AH15" s="6" t="s">
        <v>1780</v>
      </c>
      <c r="AI15" s="28">
        <v>1.630736566182E12</v>
      </c>
      <c r="AJ15" s="22" t="b">
        <f t="shared" si="8"/>
        <v>1</v>
      </c>
      <c r="AK15" s="29" t="s">
        <v>85</v>
      </c>
      <c r="AL15" s="6">
        <v>753.0</v>
      </c>
      <c r="AM15" s="6" t="s">
        <v>1781</v>
      </c>
      <c r="AN15" s="28">
        <v>1.630737188547E12</v>
      </c>
      <c r="AO15" s="22" t="b">
        <f t="shared" si="9"/>
        <v>1</v>
      </c>
      <c r="AP15" s="29" t="s">
        <v>85</v>
      </c>
      <c r="AQ15" s="6">
        <v>701.0</v>
      </c>
      <c r="AR15" s="6" t="s">
        <v>1782</v>
      </c>
      <c r="AS15" s="28">
        <v>1.630737670275E12</v>
      </c>
    </row>
    <row r="16">
      <c r="A16" s="22" t="b">
        <f t="shared" si="1"/>
        <v>1</v>
      </c>
      <c r="B16" s="29" t="s">
        <v>1783</v>
      </c>
      <c r="C16" s="6">
        <v>283.0</v>
      </c>
      <c r="D16" s="6" t="s">
        <v>1784</v>
      </c>
      <c r="E16" s="28">
        <v>1.630725695222E12</v>
      </c>
      <c r="F16" s="22" t="b">
        <f t="shared" si="2"/>
        <v>1</v>
      </c>
      <c r="G16" s="29" t="s">
        <v>90</v>
      </c>
      <c r="H16" s="6">
        <v>561.0</v>
      </c>
      <c r="I16" s="6" t="s">
        <v>1776</v>
      </c>
      <c r="J16" s="28">
        <v>1.630726230723E12</v>
      </c>
      <c r="K16" s="22" t="b">
        <f t="shared" si="3"/>
        <v>1</v>
      </c>
      <c r="L16" s="29" t="s">
        <v>90</v>
      </c>
      <c r="M16" s="6">
        <v>533.0</v>
      </c>
      <c r="N16" s="6" t="s">
        <v>1777</v>
      </c>
      <c r="O16" s="28">
        <v>1.630726627743E12</v>
      </c>
      <c r="P16" s="22" t="b">
        <f t="shared" si="4"/>
        <v>1</v>
      </c>
      <c r="Q16" s="29" t="s">
        <v>90</v>
      </c>
      <c r="R16" s="6">
        <v>582.0</v>
      </c>
      <c r="S16" s="6" t="s">
        <v>1785</v>
      </c>
      <c r="T16" s="28">
        <v>1.630732286261E12</v>
      </c>
      <c r="U16" s="22" t="b">
        <f t="shared" si="5"/>
        <v>1</v>
      </c>
      <c r="V16" s="29" t="s">
        <v>90</v>
      </c>
      <c r="W16" s="6">
        <v>548.0</v>
      </c>
      <c r="X16" s="6" t="s">
        <v>1779</v>
      </c>
      <c r="Y16" s="28">
        <v>1.630732748894E12</v>
      </c>
      <c r="Z16" s="22" t="b">
        <f t="shared" si="6"/>
        <v>1</v>
      </c>
      <c r="AA16" s="29" t="s">
        <v>90</v>
      </c>
      <c r="AB16" s="6">
        <v>591.0</v>
      </c>
      <c r="AC16" s="6" t="s">
        <v>1786</v>
      </c>
      <c r="AD16" s="28">
        <v>1.630733301443E12</v>
      </c>
      <c r="AE16" s="22" t="b">
        <f t="shared" si="7"/>
        <v>1</v>
      </c>
      <c r="AF16" s="29" t="s">
        <v>90</v>
      </c>
      <c r="AG16" s="6">
        <v>559.0</v>
      </c>
      <c r="AH16" s="6" t="s">
        <v>1780</v>
      </c>
      <c r="AI16" s="28">
        <v>1.630736566738E12</v>
      </c>
      <c r="AJ16" s="22" t="b">
        <f t="shared" si="8"/>
        <v>1</v>
      </c>
      <c r="AK16" s="29" t="s">
        <v>90</v>
      </c>
      <c r="AL16" s="6">
        <v>1246.0</v>
      </c>
      <c r="AM16" s="6" t="s">
        <v>1787</v>
      </c>
      <c r="AN16" s="28">
        <v>1.630737189791E12</v>
      </c>
      <c r="AO16" s="22" t="b">
        <f t="shared" si="9"/>
        <v>1</v>
      </c>
      <c r="AP16" s="29" t="s">
        <v>90</v>
      </c>
      <c r="AQ16" s="6">
        <v>571.0</v>
      </c>
      <c r="AR16" s="6" t="s">
        <v>1782</v>
      </c>
      <c r="AS16" s="28">
        <v>1.630737670846E12</v>
      </c>
    </row>
    <row r="17">
      <c r="A17" s="22" t="b">
        <f t="shared" si="1"/>
        <v>1</v>
      </c>
      <c r="B17" s="29" t="s">
        <v>85</v>
      </c>
      <c r="C17" s="6">
        <v>341.0</v>
      </c>
      <c r="D17" s="6" t="s">
        <v>1784</v>
      </c>
      <c r="E17" s="28">
        <v>1.630725695562E12</v>
      </c>
      <c r="F17" s="22" t="b">
        <f t="shared" si="2"/>
        <v>1</v>
      </c>
      <c r="G17" s="29" t="s">
        <v>71</v>
      </c>
      <c r="H17" s="6">
        <v>289.0</v>
      </c>
      <c r="I17" s="6" t="s">
        <v>1788</v>
      </c>
      <c r="J17" s="28">
        <v>1.63072623101E12</v>
      </c>
      <c r="K17" s="22" t="b">
        <f t="shared" si="3"/>
        <v>1</v>
      </c>
      <c r="L17" s="29" t="s">
        <v>71</v>
      </c>
      <c r="M17" s="6">
        <v>269.0</v>
      </c>
      <c r="N17" s="6" t="s">
        <v>1777</v>
      </c>
      <c r="O17" s="28">
        <v>1.630726627995E12</v>
      </c>
      <c r="P17" s="22" t="b">
        <f t="shared" si="4"/>
        <v>1</v>
      </c>
      <c r="Q17" s="29" t="s">
        <v>71</v>
      </c>
      <c r="R17" s="6">
        <v>220.0</v>
      </c>
      <c r="S17" s="6" t="s">
        <v>1785</v>
      </c>
      <c r="T17" s="28">
        <v>1.630732286482E12</v>
      </c>
      <c r="U17" s="22" t="b">
        <f t="shared" si="5"/>
        <v>1</v>
      </c>
      <c r="V17" s="29" t="s">
        <v>71</v>
      </c>
      <c r="W17" s="6">
        <v>314.0</v>
      </c>
      <c r="X17" s="6" t="s">
        <v>1789</v>
      </c>
      <c r="Y17" s="28">
        <v>1.630732749209E12</v>
      </c>
      <c r="Z17" s="22" t="b">
        <f t="shared" si="6"/>
        <v>1</v>
      </c>
      <c r="AA17" s="29" t="s">
        <v>71</v>
      </c>
      <c r="AB17" s="6">
        <v>255.0</v>
      </c>
      <c r="AC17" s="6" t="s">
        <v>1786</v>
      </c>
      <c r="AD17" s="28">
        <v>1.630733301696E12</v>
      </c>
      <c r="AE17" s="22" t="b">
        <f t="shared" si="7"/>
        <v>1</v>
      </c>
      <c r="AF17" s="29" t="s">
        <v>71</v>
      </c>
      <c r="AG17" s="6">
        <v>254.0</v>
      </c>
      <c r="AH17" s="6" t="s">
        <v>1780</v>
      </c>
      <c r="AI17" s="28">
        <v>1.630736566994E12</v>
      </c>
      <c r="AJ17" s="22" t="b">
        <f t="shared" si="8"/>
        <v>1</v>
      </c>
      <c r="AK17" s="29" t="s">
        <v>71</v>
      </c>
      <c r="AL17" s="6">
        <v>230.0</v>
      </c>
      <c r="AM17" s="6" t="s">
        <v>1790</v>
      </c>
      <c r="AN17" s="28">
        <v>1.630737190036E12</v>
      </c>
      <c r="AO17" s="22" t="b">
        <f t="shared" si="9"/>
        <v>1</v>
      </c>
      <c r="AP17" s="29" t="s">
        <v>71</v>
      </c>
      <c r="AQ17" s="6">
        <v>322.0</v>
      </c>
      <c r="AR17" s="6" t="s">
        <v>1791</v>
      </c>
      <c r="AS17" s="28">
        <v>1.630737671165E12</v>
      </c>
    </row>
    <row r="18">
      <c r="A18" s="22" t="b">
        <f t="shared" si="1"/>
        <v>1</v>
      </c>
      <c r="B18" s="29" t="s">
        <v>90</v>
      </c>
      <c r="C18" s="6">
        <v>634.0</v>
      </c>
      <c r="D18" s="6" t="s">
        <v>1792</v>
      </c>
      <c r="E18" s="28">
        <v>1.630725696206E12</v>
      </c>
      <c r="F18" s="22" t="b">
        <f t="shared" si="2"/>
        <v>1</v>
      </c>
      <c r="G18" s="29" t="s">
        <v>94</v>
      </c>
      <c r="H18" s="6">
        <v>238.0</v>
      </c>
      <c r="I18" s="6" t="s">
        <v>1788</v>
      </c>
      <c r="J18" s="28">
        <v>1.630726231251E12</v>
      </c>
      <c r="K18" s="22" t="b">
        <f t="shared" si="3"/>
        <v>1</v>
      </c>
      <c r="L18" s="29" t="s">
        <v>94</v>
      </c>
      <c r="M18" s="6">
        <v>223.0</v>
      </c>
      <c r="N18" s="6" t="s">
        <v>1793</v>
      </c>
      <c r="O18" s="28">
        <v>1.630726628215E12</v>
      </c>
      <c r="P18" s="22" t="b">
        <f t="shared" si="4"/>
        <v>1</v>
      </c>
      <c r="Q18" s="29" t="s">
        <v>94</v>
      </c>
      <c r="R18" s="6">
        <v>249.0</v>
      </c>
      <c r="S18" s="6" t="s">
        <v>1785</v>
      </c>
      <c r="T18" s="28">
        <v>1.630732286731E12</v>
      </c>
      <c r="U18" s="22" t="b">
        <f t="shared" si="5"/>
        <v>1</v>
      </c>
      <c r="V18" s="29" t="s">
        <v>94</v>
      </c>
      <c r="W18" s="6">
        <v>239.0</v>
      </c>
      <c r="X18" s="6" t="s">
        <v>1789</v>
      </c>
      <c r="Y18" s="28">
        <v>1.630732749446E12</v>
      </c>
      <c r="Z18" s="22" t="b">
        <f t="shared" si="6"/>
        <v>1</v>
      </c>
      <c r="AA18" s="29" t="s">
        <v>94</v>
      </c>
      <c r="AB18" s="6">
        <v>231.0</v>
      </c>
      <c r="AC18" s="6" t="s">
        <v>1786</v>
      </c>
      <c r="AD18" s="28">
        <v>1.630733301929E12</v>
      </c>
      <c r="AE18" s="22" t="b">
        <f t="shared" si="7"/>
        <v>1</v>
      </c>
      <c r="AF18" s="29" t="s">
        <v>94</v>
      </c>
      <c r="AG18" s="6">
        <v>239.0</v>
      </c>
      <c r="AH18" s="6" t="s">
        <v>1794</v>
      </c>
      <c r="AI18" s="28">
        <v>1.630736567231E12</v>
      </c>
      <c r="AJ18" s="22" t="b">
        <f t="shared" si="8"/>
        <v>1</v>
      </c>
      <c r="AK18" s="29" t="s">
        <v>94</v>
      </c>
      <c r="AL18" s="6">
        <v>332.0</v>
      </c>
      <c r="AM18" s="6" t="s">
        <v>1790</v>
      </c>
      <c r="AN18" s="28">
        <v>1.630737190368E12</v>
      </c>
      <c r="AO18" s="22" t="b">
        <f t="shared" si="9"/>
        <v>1</v>
      </c>
      <c r="AP18" s="29" t="s">
        <v>94</v>
      </c>
      <c r="AQ18" s="6">
        <v>248.0</v>
      </c>
      <c r="AR18" s="6" t="s">
        <v>1791</v>
      </c>
      <c r="AS18" s="28">
        <v>1.630737671415E12</v>
      </c>
    </row>
    <row r="19">
      <c r="A19" s="22" t="b">
        <f t="shared" si="1"/>
        <v>1</v>
      </c>
      <c r="B19" s="29" t="s">
        <v>71</v>
      </c>
      <c r="C19" s="6">
        <v>221.0</v>
      </c>
      <c r="D19" s="6" t="s">
        <v>1792</v>
      </c>
      <c r="E19" s="28">
        <v>1.63072569642E12</v>
      </c>
      <c r="F19" s="22" t="b">
        <f t="shared" si="2"/>
        <v>1</v>
      </c>
      <c r="G19" s="29" t="s">
        <v>80</v>
      </c>
      <c r="H19" s="6">
        <v>100.0</v>
      </c>
      <c r="I19" s="6" t="s">
        <v>1788</v>
      </c>
      <c r="J19" s="28">
        <v>1.630726231359E12</v>
      </c>
      <c r="K19" s="22" t="b">
        <f t="shared" si="3"/>
        <v>1</v>
      </c>
      <c r="L19" s="29" t="s">
        <v>80</v>
      </c>
      <c r="M19" s="6">
        <v>92.0</v>
      </c>
      <c r="N19" s="6" t="s">
        <v>1793</v>
      </c>
      <c r="O19" s="28">
        <v>1.630726628306E12</v>
      </c>
      <c r="P19" s="22" t="b">
        <f t="shared" si="4"/>
        <v>1</v>
      </c>
      <c r="Q19" s="29" t="s">
        <v>80</v>
      </c>
      <c r="R19" s="6">
        <v>100.0</v>
      </c>
      <c r="S19" s="6" t="s">
        <v>1785</v>
      </c>
      <c r="T19" s="28">
        <v>1.630732286831E12</v>
      </c>
      <c r="U19" s="22" t="b">
        <f t="shared" si="5"/>
        <v>1</v>
      </c>
      <c r="V19" s="29" t="s">
        <v>80</v>
      </c>
      <c r="W19" s="6">
        <v>100.0</v>
      </c>
      <c r="X19" s="6" t="s">
        <v>1789</v>
      </c>
      <c r="Y19" s="28">
        <v>1.630732749548E12</v>
      </c>
      <c r="Z19" s="22" t="b">
        <f t="shared" si="6"/>
        <v>1</v>
      </c>
      <c r="AA19" s="29" t="s">
        <v>80</v>
      </c>
      <c r="AB19" s="6">
        <v>100.0</v>
      </c>
      <c r="AC19" s="6" t="s">
        <v>1795</v>
      </c>
      <c r="AD19" s="28">
        <v>1.630733302027E12</v>
      </c>
      <c r="AE19" s="22" t="b">
        <f t="shared" si="7"/>
        <v>1</v>
      </c>
      <c r="AF19" s="29" t="s">
        <v>80</v>
      </c>
      <c r="AG19" s="6">
        <v>151.0</v>
      </c>
      <c r="AH19" s="6" t="s">
        <v>1794</v>
      </c>
      <c r="AI19" s="28">
        <v>1.630736567383E12</v>
      </c>
      <c r="AJ19" s="22" t="b">
        <f t="shared" si="8"/>
        <v>1</v>
      </c>
      <c r="AK19" s="29" t="s">
        <v>80</v>
      </c>
      <c r="AL19" s="6">
        <v>141.0</v>
      </c>
      <c r="AM19" s="6" t="s">
        <v>1790</v>
      </c>
      <c r="AN19" s="28">
        <v>1.630737190495E12</v>
      </c>
      <c r="AO19" s="22" t="b">
        <f t="shared" si="9"/>
        <v>1</v>
      </c>
      <c r="AP19" s="29" t="s">
        <v>80</v>
      </c>
      <c r="AQ19" s="6">
        <v>166.0</v>
      </c>
      <c r="AR19" s="6" t="s">
        <v>1791</v>
      </c>
      <c r="AS19" s="28">
        <v>1.630737671582E12</v>
      </c>
    </row>
    <row r="20">
      <c r="A20" s="22" t="b">
        <f t="shared" si="1"/>
        <v>1</v>
      </c>
      <c r="B20" s="29" t="s">
        <v>94</v>
      </c>
      <c r="C20" s="6">
        <v>259.0</v>
      </c>
      <c r="D20" s="6" t="s">
        <v>1792</v>
      </c>
      <c r="E20" s="28">
        <v>1.630725696679E12</v>
      </c>
      <c r="F20" s="22" t="b">
        <f t="shared" si="2"/>
        <v>1</v>
      </c>
      <c r="G20" s="29" t="s">
        <v>80</v>
      </c>
      <c r="H20" s="6">
        <v>209.0</v>
      </c>
      <c r="I20" s="6" t="s">
        <v>1788</v>
      </c>
      <c r="J20" s="28">
        <v>1.630726231558E12</v>
      </c>
      <c r="K20" s="22" t="b">
        <f t="shared" si="3"/>
        <v>1</v>
      </c>
      <c r="L20" s="29" t="s">
        <v>80</v>
      </c>
      <c r="M20" s="6">
        <v>212.0</v>
      </c>
      <c r="N20" s="6" t="s">
        <v>1793</v>
      </c>
      <c r="O20" s="28">
        <v>1.63072662852E12</v>
      </c>
      <c r="P20" s="22" t="b">
        <f t="shared" si="4"/>
        <v>1</v>
      </c>
      <c r="Q20" s="29" t="s">
        <v>80</v>
      </c>
      <c r="R20" s="6">
        <v>201.0</v>
      </c>
      <c r="S20" s="6" t="s">
        <v>1796</v>
      </c>
      <c r="T20" s="28">
        <v>1.630732287029E12</v>
      </c>
      <c r="U20" s="22" t="b">
        <f t="shared" si="5"/>
        <v>1</v>
      </c>
      <c r="V20" s="29" t="s">
        <v>80</v>
      </c>
      <c r="W20" s="6">
        <v>201.0</v>
      </c>
      <c r="X20" s="6" t="s">
        <v>1789</v>
      </c>
      <c r="Y20" s="28">
        <v>1.630732749749E12</v>
      </c>
      <c r="Z20" s="22" t="b">
        <f t="shared" si="6"/>
        <v>1</v>
      </c>
      <c r="AA20" s="29" t="s">
        <v>80</v>
      </c>
      <c r="AB20" s="6">
        <v>210.0</v>
      </c>
      <c r="AC20" s="6" t="s">
        <v>1795</v>
      </c>
      <c r="AD20" s="28">
        <v>1.630733302241E12</v>
      </c>
      <c r="AE20" s="22" t="b">
        <f t="shared" si="7"/>
        <v>1</v>
      </c>
      <c r="AF20" s="29" t="s">
        <v>80</v>
      </c>
      <c r="AG20" s="6">
        <v>201.0</v>
      </c>
      <c r="AH20" s="6" t="s">
        <v>1794</v>
      </c>
      <c r="AI20" s="28">
        <v>1.630736567586E12</v>
      </c>
      <c r="AJ20" s="22" t="b">
        <f t="shared" si="8"/>
        <v>1</v>
      </c>
      <c r="AK20" s="29" t="s">
        <v>80</v>
      </c>
      <c r="AL20" s="6">
        <v>219.0</v>
      </c>
      <c r="AM20" s="6" t="s">
        <v>1790</v>
      </c>
      <c r="AN20" s="28">
        <v>1.630737190712E12</v>
      </c>
      <c r="AO20" s="22" t="b">
        <f t="shared" si="9"/>
        <v>1</v>
      </c>
      <c r="AP20" s="29" t="s">
        <v>80</v>
      </c>
      <c r="AQ20" s="6">
        <v>228.0</v>
      </c>
      <c r="AR20" s="6" t="s">
        <v>1791</v>
      </c>
      <c r="AS20" s="28">
        <v>1.630737671809E12</v>
      </c>
    </row>
    <row r="21">
      <c r="A21" s="22" t="b">
        <f t="shared" si="1"/>
        <v>1</v>
      </c>
      <c r="B21" s="29" t="s">
        <v>80</v>
      </c>
      <c r="C21" s="6">
        <v>117.0</v>
      </c>
      <c r="D21" s="6" t="s">
        <v>1792</v>
      </c>
      <c r="E21" s="28">
        <v>1.630725696794E12</v>
      </c>
      <c r="F21" s="22" t="b">
        <f t="shared" si="2"/>
        <v>1</v>
      </c>
      <c r="G21" s="29" t="s">
        <v>63</v>
      </c>
      <c r="H21" s="6">
        <v>183.0</v>
      </c>
      <c r="I21" s="6" t="s">
        <v>1788</v>
      </c>
      <c r="J21" s="28">
        <v>1.630726231744E12</v>
      </c>
      <c r="K21" s="22" t="b">
        <f t="shared" si="3"/>
        <v>1</v>
      </c>
      <c r="L21" s="29" t="s">
        <v>63</v>
      </c>
      <c r="M21" s="6">
        <v>350.0</v>
      </c>
      <c r="N21" s="6" t="s">
        <v>1793</v>
      </c>
      <c r="O21" s="28">
        <v>1.630726628871E12</v>
      </c>
      <c r="P21" s="22" t="b">
        <f t="shared" si="4"/>
        <v>1</v>
      </c>
      <c r="Q21" s="29" t="s">
        <v>63</v>
      </c>
      <c r="R21" s="6">
        <v>192.0</v>
      </c>
      <c r="S21" s="6" t="s">
        <v>1796</v>
      </c>
      <c r="T21" s="28">
        <v>1.630732287223E12</v>
      </c>
      <c r="U21" s="22" t="b">
        <f t="shared" si="5"/>
        <v>1</v>
      </c>
      <c r="V21" s="29" t="s">
        <v>80</v>
      </c>
      <c r="W21" s="6">
        <v>141.0</v>
      </c>
      <c r="X21" s="6" t="s">
        <v>1789</v>
      </c>
      <c r="Y21" s="28">
        <v>1.63073274989E12</v>
      </c>
      <c r="Z21" s="22" t="b">
        <f t="shared" si="6"/>
        <v>1</v>
      </c>
      <c r="AA21" s="29" t="s">
        <v>63</v>
      </c>
      <c r="AB21" s="6">
        <v>343.0</v>
      </c>
      <c r="AC21" s="6" t="s">
        <v>1795</v>
      </c>
      <c r="AD21" s="28">
        <v>1.630733302584E12</v>
      </c>
      <c r="AE21" s="22" t="b">
        <f t="shared" si="7"/>
        <v>1</v>
      </c>
      <c r="AF21" s="29" t="s">
        <v>63</v>
      </c>
      <c r="AG21" s="6">
        <v>242.0</v>
      </c>
      <c r="AH21" s="6" t="s">
        <v>1794</v>
      </c>
      <c r="AI21" s="28">
        <v>1.630736567824E12</v>
      </c>
      <c r="AJ21" s="22" t="b">
        <f t="shared" si="8"/>
        <v>1</v>
      </c>
      <c r="AK21" s="29" t="s">
        <v>63</v>
      </c>
      <c r="AL21" s="6">
        <v>292.0</v>
      </c>
      <c r="AM21" s="6" t="s">
        <v>1797</v>
      </c>
      <c r="AN21" s="28">
        <v>1.630737191007E12</v>
      </c>
      <c r="AO21" s="22" t="b">
        <f t="shared" si="9"/>
        <v>1</v>
      </c>
      <c r="AP21" s="29" t="s">
        <v>182</v>
      </c>
      <c r="AQ21" s="6">
        <v>425.0</v>
      </c>
      <c r="AR21" s="6" t="s">
        <v>1798</v>
      </c>
      <c r="AS21" s="28">
        <v>1.630737672234E12</v>
      </c>
    </row>
    <row r="22">
      <c r="A22" s="22" t="b">
        <f t="shared" si="1"/>
        <v>1</v>
      </c>
      <c r="B22" s="29" t="s">
        <v>80</v>
      </c>
      <c r="C22" s="6">
        <v>202.0</v>
      </c>
      <c r="D22" s="6" t="s">
        <v>1792</v>
      </c>
      <c r="E22" s="28">
        <v>1.630725696997E12</v>
      </c>
      <c r="F22" s="22" t="b">
        <f t="shared" si="2"/>
        <v>1</v>
      </c>
      <c r="G22" s="29" t="s">
        <v>71</v>
      </c>
      <c r="H22" s="6">
        <v>231.0</v>
      </c>
      <c r="I22" s="6" t="s">
        <v>1788</v>
      </c>
      <c r="J22" s="28">
        <v>1.63072623197E12</v>
      </c>
      <c r="K22" s="22" t="b">
        <f t="shared" si="3"/>
        <v>1</v>
      </c>
      <c r="L22" s="29" t="s">
        <v>71</v>
      </c>
      <c r="M22" s="6">
        <v>290.0</v>
      </c>
      <c r="N22" s="6" t="s">
        <v>1799</v>
      </c>
      <c r="O22" s="28">
        <v>1.63072662916E12</v>
      </c>
      <c r="P22" s="22" t="b">
        <f t="shared" si="4"/>
        <v>1</v>
      </c>
      <c r="Q22" s="29" t="s">
        <v>71</v>
      </c>
      <c r="R22" s="6">
        <v>248.0</v>
      </c>
      <c r="S22" s="6" t="s">
        <v>1796</v>
      </c>
      <c r="T22" s="28">
        <v>1.63073228747E12</v>
      </c>
      <c r="U22" s="22" t="b">
        <f t="shared" si="5"/>
        <v>1</v>
      </c>
      <c r="V22" s="29" t="s">
        <v>80</v>
      </c>
      <c r="W22" s="6">
        <v>613.0</v>
      </c>
      <c r="X22" s="6" t="s">
        <v>1800</v>
      </c>
      <c r="Y22" s="28">
        <v>1.630732750502E12</v>
      </c>
      <c r="Z22" s="22" t="b">
        <f t="shared" si="6"/>
        <v>1</v>
      </c>
      <c r="AA22" s="29" t="s">
        <v>71</v>
      </c>
      <c r="AB22" s="6">
        <v>288.0</v>
      </c>
      <c r="AC22" s="6" t="s">
        <v>1795</v>
      </c>
      <c r="AD22" s="28">
        <v>1.630733302869E12</v>
      </c>
      <c r="AE22" s="22" t="b">
        <f t="shared" si="7"/>
        <v>1</v>
      </c>
      <c r="AF22" s="29" t="s">
        <v>71</v>
      </c>
      <c r="AG22" s="6">
        <v>223.0</v>
      </c>
      <c r="AH22" s="6" t="s">
        <v>1801</v>
      </c>
      <c r="AI22" s="28">
        <v>1.630736568047E12</v>
      </c>
      <c r="AJ22" s="22" t="b">
        <f t="shared" si="8"/>
        <v>1</v>
      </c>
      <c r="AK22" s="29" t="s">
        <v>71</v>
      </c>
      <c r="AL22" s="6">
        <v>627.0</v>
      </c>
      <c r="AM22" s="6" t="s">
        <v>1797</v>
      </c>
      <c r="AN22" s="28">
        <v>1.630737191631E12</v>
      </c>
      <c r="AO22" s="22" t="b">
        <f t="shared" si="9"/>
        <v>1</v>
      </c>
      <c r="AP22" s="29" t="s">
        <v>80</v>
      </c>
      <c r="AQ22" s="6">
        <v>454.0</v>
      </c>
      <c r="AR22" s="6" t="s">
        <v>1798</v>
      </c>
      <c r="AS22" s="28">
        <v>1.630737672688E12</v>
      </c>
    </row>
    <row r="23">
      <c r="A23" s="22" t="b">
        <f t="shared" si="1"/>
        <v>1</v>
      </c>
      <c r="B23" s="29" t="s">
        <v>63</v>
      </c>
      <c r="C23" s="6">
        <v>293.0</v>
      </c>
      <c r="D23" s="6" t="s">
        <v>1802</v>
      </c>
      <c r="E23" s="28">
        <v>1.630725697287E12</v>
      </c>
      <c r="F23" s="22" t="b">
        <f t="shared" si="2"/>
        <v>1</v>
      </c>
      <c r="G23" s="29" t="s">
        <v>115</v>
      </c>
      <c r="H23" s="6">
        <v>197.0</v>
      </c>
      <c r="I23" s="6" t="s">
        <v>1803</v>
      </c>
      <c r="J23" s="28">
        <v>1.630726232167E12</v>
      </c>
      <c r="K23" s="22" t="b">
        <f t="shared" si="3"/>
        <v>1</v>
      </c>
      <c r="L23" s="29" t="s">
        <v>115</v>
      </c>
      <c r="M23" s="6">
        <v>254.0</v>
      </c>
      <c r="N23" s="6" t="s">
        <v>1799</v>
      </c>
      <c r="O23" s="28">
        <v>1.630726629414E12</v>
      </c>
      <c r="P23" s="22" t="b">
        <f t="shared" si="4"/>
        <v>1</v>
      </c>
      <c r="Q23" s="29" t="s">
        <v>115</v>
      </c>
      <c r="R23" s="6">
        <v>129.0</v>
      </c>
      <c r="S23" s="6" t="s">
        <v>1796</v>
      </c>
      <c r="T23" s="28">
        <v>1.630732287602E12</v>
      </c>
      <c r="U23" s="22" t="b">
        <f t="shared" si="5"/>
        <v>1</v>
      </c>
      <c r="V23" s="29" t="s">
        <v>63</v>
      </c>
      <c r="W23" s="6">
        <v>235.0</v>
      </c>
      <c r="X23" s="6" t="s">
        <v>1800</v>
      </c>
      <c r="Y23" s="28">
        <v>1.630732750737E12</v>
      </c>
      <c r="Z23" s="22" t="b">
        <f t="shared" si="6"/>
        <v>1</v>
      </c>
      <c r="AA23" s="29" t="s">
        <v>115</v>
      </c>
      <c r="AB23" s="6">
        <v>155.0</v>
      </c>
      <c r="AC23" s="6" t="s">
        <v>1804</v>
      </c>
      <c r="AD23" s="28">
        <v>1.630733303024E12</v>
      </c>
      <c r="AE23" s="22" t="b">
        <f t="shared" si="7"/>
        <v>1</v>
      </c>
      <c r="AF23" s="29" t="s">
        <v>115</v>
      </c>
      <c r="AG23" s="6">
        <v>138.0</v>
      </c>
      <c r="AH23" s="6" t="s">
        <v>1801</v>
      </c>
      <c r="AI23" s="28">
        <v>1.630736568186E12</v>
      </c>
      <c r="AJ23" s="22" t="b">
        <f t="shared" si="8"/>
        <v>1</v>
      </c>
      <c r="AK23" s="29" t="s">
        <v>115</v>
      </c>
      <c r="AL23" s="6">
        <v>302.0</v>
      </c>
      <c r="AM23" s="6" t="s">
        <v>1797</v>
      </c>
      <c r="AN23" s="28">
        <v>1.630737191936E12</v>
      </c>
      <c r="AO23" s="22" t="b">
        <f t="shared" si="9"/>
        <v>1</v>
      </c>
      <c r="AP23" s="29" t="s">
        <v>63</v>
      </c>
      <c r="AQ23" s="6">
        <v>191.0</v>
      </c>
      <c r="AR23" s="6" t="s">
        <v>1798</v>
      </c>
      <c r="AS23" s="28">
        <v>1.630737672877E12</v>
      </c>
    </row>
    <row r="24">
      <c r="A24" s="22" t="b">
        <f t="shared" si="1"/>
        <v>1</v>
      </c>
      <c r="B24" s="29" t="s">
        <v>71</v>
      </c>
      <c r="C24" s="6">
        <v>237.0</v>
      </c>
      <c r="D24" s="6" t="s">
        <v>1802</v>
      </c>
      <c r="E24" s="28">
        <v>1.630725697526E12</v>
      </c>
      <c r="F24" s="22" t="b">
        <f t="shared" si="2"/>
        <v>1</v>
      </c>
      <c r="G24" s="29" t="s">
        <v>63</v>
      </c>
      <c r="H24" s="6">
        <v>276.0</v>
      </c>
      <c r="I24" s="6" t="s">
        <v>1803</v>
      </c>
      <c r="J24" s="28">
        <v>1.630726232445E12</v>
      </c>
      <c r="K24" s="22" t="b">
        <f t="shared" si="3"/>
        <v>1</v>
      </c>
      <c r="L24" s="29" t="s">
        <v>63</v>
      </c>
      <c r="M24" s="6">
        <v>278.0</v>
      </c>
      <c r="N24" s="6" t="s">
        <v>1799</v>
      </c>
      <c r="O24" s="28">
        <v>1.630726629693E12</v>
      </c>
      <c r="P24" s="22" t="b">
        <f t="shared" si="4"/>
        <v>1</v>
      </c>
      <c r="Q24" s="29" t="s">
        <v>63</v>
      </c>
      <c r="R24" s="6">
        <v>293.0</v>
      </c>
      <c r="S24" s="6" t="s">
        <v>1796</v>
      </c>
      <c r="T24" s="28">
        <v>1.630732287894E12</v>
      </c>
      <c r="U24" s="22" t="b">
        <f t="shared" si="5"/>
        <v>1</v>
      </c>
      <c r="V24" s="29" t="s">
        <v>71</v>
      </c>
      <c r="W24" s="6">
        <v>254.0</v>
      </c>
      <c r="X24" s="6" t="s">
        <v>1800</v>
      </c>
      <c r="Y24" s="28">
        <v>1.630732750988E12</v>
      </c>
      <c r="Z24" s="22" t="b">
        <f t="shared" si="6"/>
        <v>1</v>
      </c>
      <c r="AA24" s="29" t="s">
        <v>63</v>
      </c>
      <c r="AB24" s="6">
        <v>318.0</v>
      </c>
      <c r="AC24" s="6" t="s">
        <v>1804</v>
      </c>
      <c r="AD24" s="28">
        <v>1.630733303344E12</v>
      </c>
      <c r="AE24" s="22" t="b">
        <f t="shared" si="7"/>
        <v>1</v>
      </c>
      <c r="AF24" s="29" t="s">
        <v>63</v>
      </c>
      <c r="AG24" s="6">
        <v>217.0</v>
      </c>
      <c r="AH24" s="6" t="s">
        <v>1801</v>
      </c>
      <c r="AI24" s="28">
        <v>1.630736568404E12</v>
      </c>
      <c r="AJ24" s="22" t="b">
        <f t="shared" si="8"/>
        <v>1</v>
      </c>
      <c r="AK24" s="29" t="s">
        <v>63</v>
      </c>
      <c r="AL24" s="6">
        <v>142.0</v>
      </c>
      <c r="AM24" s="6" t="s">
        <v>1805</v>
      </c>
      <c r="AN24" s="28">
        <v>1.630737192078E12</v>
      </c>
      <c r="AO24" s="22" t="b">
        <f t="shared" si="9"/>
        <v>1</v>
      </c>
      <c r="AP24" s="29" t="s">
        <v>71</v>
      </c>
      <c r="AQ24" s="6">
        <v>289.0</v>
      </c>
      <c r="AR24" s="6" t="s">
        <v>1806</v>
      </c>
      <c r="AS24" s="28">
        <v>1.630737673166E12</v>
      </c>
    </row>
    <row r="25">
      <c r="A25" s="22" t="b">
        <f t="shared" si="1"/>
        <v>1</v>
      </c>
      <c r="B25" s="29" t="s">
        <v>115</v>
      </c>
      <c r="C25" s="6">
        <v>197.0</v>
      </c>
      <c r="D25" s="6" t="s">
        <v>1802</v>
      </c>
      <c r="E25" s="28">
        <v>1.630725697722E12</v>
      </c>
      <c r="F25" s="22" t="b">
        <f t="shared" si="2"/>
        <v>1</v>
      </c>
      <c r="G25" s="29" t="s">
        <v>71</v>
      </c>
      <c r="H25" s="6">
        <v>859.0</v>
      </c>
      <c r="I25" s="6" t="s">
        <v>1807</v>
      </c>
      <c r="J25" s="28">
        <v>1.630726233303E12</v>
      </c>
      <c r="K25" s="22" t="b">
        <f t="shared" si="3"/>
        <v>1</v>
      </c>
      <c r="L25" s="29" t="s">
        <v>71</v>
      </c>
      <c r="M25" s="6">
        <v>320.0</v>
      </c>
      <c r="N25" s="6" t="s">
        <v>1808</v>
      </c>
      <c r="O25" s="28">
        <v>1.630726630014E12</v>
      </c>
      <c r="P25" s="22" t="b">
        <f t="shared" si="4"/>
        <v>1</v>
      </c>
      <c r="Q25" s="29" t="s">
        <v>71</v>
      </c>
      <c r="R25" s="6">
        <v>363.0</v>
      </c>
      <c r="S25" s="6" t="s">
        <v>1809</v>
      </c>
      <c r="T25" s="28">
        <v>1.630732288257E12</v>
      </c>
      <c r="U25" s="22" t="b">
        <f t="shared" si="5"/>
        <v>1</v>
      </c>
      <c r="V25" s="29" t="s">
        <v>115</v>
      </c>
      <c r="W25" s="6">
        <v>182.0</v>
      </c>
      <c r="X25" s="6" t="s">
        <v>1810</v>
      </c>
      <c r="Y25" s="28">
        <v>1.630732751174E12</v>
      </c>
      <c r="Z25" s="22" t="b">
        <f t="shared" si="6"/>
        <v>1</v>
      </c>
      <c r="AA25" s="29" t="s">
        <v>71</v>
      </c>
      <c r="AB25" s="6">
        <v>374.0</v>
      </c>
      <c r="AC25" s="6" t="s">
        <v>1804</v>
      </c>
      <c r="AD25" s="28">
        <v>1.630733303733E12</v>
      </c>
      <c r="AE25" s="22" t="b">
        <f t="shared" si="7"/>
        <v>1</v>
      </c>
      <c r="AF25" s="29" t="s">
        <v>71</v>
      </c>
      <c r="AG25" s="6">
        <v>262.0</v>
      </c>
      <c r="AH25" s="6" t="s">
        <v>1801</v>
      </c>
      <c r="AI25" s="28">
        <v>1.630736568665E12</v>
      </c>
      <c r="AJ25" s="22" t="b">
        <f t="shared" si="8"/>
        <v>1</v>
      </c>
      <c r="AK25" s="29" t="s">
        <v>71</v>
      </c>
      <c r="AL25" s="6">
        <v>330.0</v>
      </c>
      <c r="AM25" s="6" t="s">
        <v>1805</v>
      </c>
      <c r="AN25" s="28">
        <v>1.630737192413E12</v>
      </c>
      <c r="AO25" s="22" t="b">
        <f t="shared" si="9"/>
        <v>1</v>
      </c>
      <c r="AP25" s="29" t="s">
        <v>115</v>
      </c>
      <c r="AQ25" s="6">
        <v>254.0</v>
      </c>
      <c r="AR25" s="6" t="s">
        <v>1806</v>
      </c>
      <c r="AS25" s="28">
        <v>1.630737673434E12</v>
      </c>
    </row>
    <row r="26">
      <c r="A26" s="22" t="b">
        <f t="shared" si="1"/>
        <v>1</v>
      </c>
      <c r="B26" s="29" t="s">
        <v>63</v>
      </c>
      <c r="C26" s="6">
        <v>217.0</v>
      </c>
      <c r="D26" s="6" t="s">
        <v>1802</v>
      </c>
      <c r="E26" s="28">
        <v>1.630725697938E12</v>
      </c>
      <c r="F26" s="22" t="b">
        <f t="shared" si="2"/>
        <v>0</v>
      </c>
      <c r="G26" s="29" t="s">
        <v>125</v>
      </c>
      <c r="H26" s="6">
        <v>924.0</v>
      </c>
      <c r="I26" s="6" t="s">
        <v>1811</v>
      </c>
      <c r="J26" s="28">
        <v>1.630726234229E12</v>
      </c>
      <c r="K26" s="22" t="b">
        <f t="shared" si="3"/>
        <v>0</v>
      </c>
      <c r="L26" s="29" t="s">
        <v>127</v>
      </c>
      <c r="M26" s="6">
        <v>581.0</v>
      </c>
      <c r="N26" s="6" t="s">
        <v>1808</v>
      </c>
      <c r="O26" s="28">
        <v>1.630726630593E12</v>
      </c>
      <c r="P26" s="22" t="b">
        <f t="shared" si="4"/>
        <v>0</v>
      </c>
      <c r="Q26" s="29" t="s">
        <v>127</v>
      </c>
      <c r="R26" s="6">
        <v>625.0</v>
      </c>
      <c r="S26" s="6" t="s">
        <v>1809</v>
      </c>
      <c r="T26" s="28">
        <v>1.630732288878E12</v>
      </c>
      <c r="U26" s="22" t="b">
        <f t="shared" si="5"/>
        <v>1</v>
      </c>
      <c r="V26" s="29" t="s">
        <v>63</v>
      </c>
      <c r="W26" s="6">
        <v>256.0</v>
      </c>
      <c r="X26" s="6" t="s">
        <v>1810</v>
      </c>
      <c r="Y26" s="28">
        <v>1.63073275143E12</v>
      </c>
      <c r="Z26" s="22" t="b">
        <f t="shared" si="6"/>
        <v>0</v>
      </c>
      <c r="AA26" s="29" t="s">
        <v>175</v>
      </c>
      <c r="AB26" s="6">
        <v>630.0</v>
      </c>
      <c r="AC26" s="6" t="s">
        <v>1812</v>
      </c>
      <c r="AD26" s="28">
        <v>1.630733304349E12</v>
      </c>
      <c r="AE26" s="22" t="b">
        <f t="shared" si="7"/>
        <v>0</v>
      </c>
      <c r="AF26" s="29" t="s">
        <v>125</v>
      </c>
      <c r="AG26" s="6">
        <v>1203.0</v>
      </c>
      <c r="AH26" s="6" t="s">
        <v>1813</v>
      </c>
      <c r="AI26" s="28">
        <v>1.630736569872E12</v>
      </c>
      <c r="AJ26" s="22" t="b">
        <f t="shared" si="8"/>
        <v>0</v>
      </c>
      <c r="AK26" s="29" t="s">
        <v>175</v>
      </c>
      <c r="AL26" s="6">
        <v>1084.0</v>
      </c>
      <c r="AM26" s="6" t="s">
        <v>1814</v>
      </c>
      <c r="AN26" s="28">
        <v>1.630737193491E12</v>
      </c>
      <c r="AO26" s="22" t="b">
        <f t="shared" si="9"/>
        <v>1</v>
      </c>
      <c r="AP26" s="29" t="s">
        <v>63</v>
      </c>
      <c r="AQ26" s="6">
        <v>278.0</v>
      </c>
      <c r="AR26" s="6" t="s">
        <v>1806</v>
      </c>
      <c r="AS26" s="28">
        <v>1.6307376737E12</v>
      </c>
    </row>
    <row r="27">
      <c r="A27" s="22" t="b">
        <f t="shared" si="1"/>
        <v>1</v>
      </c>
      <c r="B27" s="29" t="s">
        <v>71</v>
      </c>
      <c r="C27" s="6">
        <v>332.0</v>
      </c>
      <c r="D27" s="6" t="s">
        <v>1815</v>
      </c>
      <c r="E27" s="28">
        <v>1.630725698272E12</v>
      </c>
      <c r="F27" s="22" t="b">
        <f t="shared" si="2"/>
        <v>1</v>
      </c>
      <c r="G27" s="29" t="s">
        <v>131</v>
      </c>
      <c r="H27" s="6">
        <v>644.0</v>
      </c>
      <c r="I27" s="6" t="s">
        <v>1811</v>
      </c>
      <c r="J27" s="28">
        <v>1.630726234872E12</v>
      </c>
      <c r="K27" s="22" t="b">
        <f t="shared" si="3"/>
        <v>1</v>
      </c>
      <c r="L27" s="29" t="s">
        <v>133</v>
      </c>
      <c r="M27" s="6">
        <v>318.0</v>
      </c>
      <c r="N27" s="6" t="s">
        <v>1808</v>
      </c>
      <c r="O27" s="28">
        <v>1.630726630916E12</v>
      </c>
      <c r="P27" s="22" t="b">
        <f t="shared" si="4"/>
        <v>1</v>
      </c>
      <c r="Q27" s="29" t="s">
        <v>133</v>
      </c>
      <c r="R27" s="6">
        <v>327.0</v>
      </c>
      <c r="S27" s="6" t="s">
        <v>1816</v>
      </c>
      <c r="T27" s="28">
        <v>1.630732289209E12</v>
      </c>
      <c r="U27" s="22" t="b">
        <f t="shared" si="5"/>
        <v>1</v>
      </c>
      <c r="V27" s="29" t="s">
        <v>71</v>
      </c>
      <c r="W27" s="6">
        <v>423.0</v>
      </c>
      <c r="X27" s="6" t="s">
        <v>1810</v>
      </c>
      <c r="Y27" s="28">
        <v>1.630732751851E12</v>
      </c>
      <c r="Z27" s="22" t="b">
        <f t="shared" si="6"/>
        <v>1</v>
      </c>
      <c r="AA27" s="29" t="s">
        <v>71</v>
      </c>
      <c r="AB27" s="6">
        <v>323.0</v>
      </c>
      <c r="AC27" s="6" t="s">
        <v>1812</v>
      </c>
      <c r="AD27" s="28">
        <v>1.63073330467E12</v>
      </c>
      <c r="AE27" s="22" t="b">
        <f t="shared" si="7"/>
        <v>1</v>
      </c>
      <c r="AF27" s="29" t="s">
        <v>133</v>
      </c>
      <c r="AG27" s="6">
        <v>595.0</v>
      </c>
      <c r="AH27" s="6" t="s">
        <v>1817</v>
      </c>
      <c r="AI27" s="28">
        <v>1.630736570464E12</v>
      </c>
      <c r="AJ27" s="22" t="b">
        <f t="shared" si="8"/>
        <v>1</v>
      </c>
      <c r="AK27" s="29" t="s">
        <v>133</v>
      </c>
      <c r="AL27" s="6">
        <v>344.0</v>
      </c>
      <c r="AM27" s="6" t="s">
        <v>1814</v>
      </c>
      <c r="AN27" s="28">
        <v>1.630737193836E12</v>
      </c>
      <c r="AO27" s="22" t="b">
        <f t="shared" si="9"/>
        <v>1</v>
      </c>
      <c r="AP27" s="29" t="s">
        <v>71</v>
      </c>
      <c r="AQ27" s="6">
        <v>1762.0</v>
      </c>
      <c r="AR27" s="6" t="s">
        <v>1818</v>
      </c>
      <c r="AS27" s="28">
        <v>1.630737675461E12</v>
      </c>
    </row>
    <row r="28">
      <c r="A28" s="22" t="b">
        <f t="shared" si="1"/>
        <v>0</v>
      </c>
      <c r="B28" s="29" t="s">
        <v>125</v>
      </c>
      <c r="C28" s="6">
        <v>598.0</v>
      </c>
      <c r="D28" s="6" t="s">
        <v>1815</v>
      </c>
      <c r="E28" s="28">
        <v>1.630725698871E12</v>
      </c>
      <c r="F28" s="22" t="b">
        <f t="shared" si="2"/>
        <v>1</v>
      </c>
      <c r="G28" s="29" t="s">
        <v>137</v>
      </c>
      <c r="H28" s="6">
        <v>820.0</v>
      </c>
      <c r="I28" s="6" t="s">
        <v>1819</v>
      </c>
      <c r="J28" s="28">
        <v>1.630726235691E12</v>
      </c>
      <c r="K28" s="22" t="b">
        <f t="shared" si="3"/>
        <v>1</v>
      </c>
      <c r="L28" s="29" t="s">
        <v>133</v>
      </c>
      <c r="M28" s="6">
        <v>193.0</v>
      </c>
      <c r="N28" s="6" t="s">
        <v>1820</v>
      </c>
      <c r="O28" s="28">
        <v>1.630726631103E12</v>
      </c>
      <c r="P28" s="22" t="b">
        <f t="shared" si="4"/>
        <v>1</v>
      </c>
      <c r="Q28" s="29" t="s">
        <v>143</v>
      </c>
      <c r="R28" s="6">
        <v>241.0</v>
      </c>
      <c r="S28" s="6" t="s">
        <v>1816</v>
      </c>
      <c r="T28" s="28">
        <v>1.630732289447E12</v>
      </c>
      <c r="U28" s="22" t="b">
        <f t="shared" si="5"/>
        <v>0</v>
      </c>
      <c r="V28" s="29" t="s">
        <v>125</v>
      </c>
      <c r="W28" s="6">
        <v>891.0</v>
      </c>
      <c r="X28" s="6" t="s">
        <v>1821</v>
      </c>
      <c r="Y28" s="28">
        <v>1.630732752745E12</v>
      </c>
      <c r="Z28" s="22" t="b">
        <f t="shared" si="6"/>
        <v>0</v>
      </c>
      <c r="AA28" s="29" t="s">
        <v>175</v>
      </c>
      <c r="AB28" s="6">
        <v>415.0</v>
      </c>
      <c r="AC28" s="6" t="s">
        <v>1822</v>
      </c>
      <c r="AD28" s="28">
        <v>1.630733305105E12</v>
      </c>
      <c r="AE28" s="22" t="b">
        <f t="shared" si="7"/>
        <v>1</v>
      </c>
      <c r="AF28" s="29" t="s">
        <v>190</v>
      </c>
      <c r="AG28" s="6">
        <v>535.0</v>
      </c>
      <c r="AH28" s="6" t="s">
        <v>1817</v>
      </c>
      <c r="AI28" s="28">
        <v>1.630736570999E12</v>
      </c>
      <c r="AJ28" s="22" t="b">
        <f t="shared" si="8"/>
        <v>1</v>
      </c>
      <c r="AK28" s="29" t="s">
        <v>133</v>
      </c>
      <c r="AL28" s="6">
        <v>200.0</v>
      </c>
      <c r="AM28" s="6" t="s">
        <v>1823</v>
      </c>
      <c r="AN28" s="28">
        <v>1.630737194035E12</v>
      </c>
      <c r="AO28" s="22" t="b">
        <f t="shared" si="9"/>
        <v>0</v>
      </c>
      <c r="AP28" s="29" t="s">
        <v>127</v>
      </c>
      <c r="AQ28" s="6">
        <v>664.0</v>
      </c>
      <c r="AR28" s="6" t="s">
        <v>1824</v>
      </c>
      <c r="AS28" s="28">
        <v>1.630737676129E12</v>
      </c>
    </row>
    <row r="29">
      <c r="A29" s="22" t="b">
        <f t="shared" si="1"/>
        <v>1</v>
      </c>
      <c r="B29" s="29" t="s">
        <v>131</v>
      </c>
      <c r="C29" s="6">
        <v>383.0</v>
      </c>
      <c r="D29" s="6" t="s">
        <v>1825</v>
      </c>
      <c r="E29" s="28">
        <v>1.630725699255E12</v>
      </c>
      <c r="F29" s="22" t="b">
        <f t="shared" si="2"/>
        <v>1</v>
      </c>
      <c r="G29" s="29" t="s">
        <v>71</v>
      </c>
      <c r="H29" s="6">
        <v>318.0</v>
      </c>
      <c r="I29" s="6" t="s">
        <v>1826</v>
      </c>
      <c r="J29" s="28">
        <v>1.630726236022E12</v>
      </c>
      <c r="K29" s="22" t="b">
        <f t="shared" si="3"/>
        <v>1</v>
      </c>
      <c r="L29" s="29" t="s">
        <v>71</v>
      </c>
      <c r="M29" s="6">
        <v>237.0</v>
      </c>
      <c r="N29" s="6" t="s">
        <v>1820</v>
      </c>
      <c r="O29" s="28">
        <v>1.63072663134E12</v>
      </c>
      <c r="P29" s="22" t="b">
        <f t="shared" si="4"/>
        <v>1</v>
      </c>
      <c r="Q29" s="29" t="s">
        <v>71</v>
      </c>
      <c r="R29" s="6">
        <v>386.0</v>
      </c>
      <c r="S29" s="6" t="s">
        <v>1816</v>
      </c>
      <c r="T29" s="28">
        <v>1.630732289833E12</v>
      </c>
      <c r="U29" s="22" t="b">
        <f t="shared" si="5"/>
        <v>1</v>
      </c>
      <c r="V29" s="29" t="s">
        <v>133</v>
      </c>
      <c r="W29" s="6">
        <v>385.0</v>
      </c>
      <c r="X29" s="6" t="s">
        <v>1827</v>
      </c>
      <c r="Y29" s="28">
        <v>1.630732753127E12</v>
      </c>
      <c r="Z29" s="22" t="b">
        <f t="shared" si="6"/>
        <v>1</v>
      </c>
      <c r="AA29" s="29" t="s">
        <v>131</v>
      </c>
      <c r="AB29" s="6">
        <v>214.0</v>
      </c>
      <c r="AC29" s="6" t="s">
        <v>1822</v>
      </c>
      <c r="AD29" s="28">
        <v>1.630733305302E12</v>
      </c>
      <c r="AE29" s="22" t="b">
        <f t="shared" si="7"/>
        <v>1</v>
      </c>
      <c r="AF29" s="29" t="s">
        <v>71</v>
      </c>
      <c r="AG29" s="6">
        <v>524.0</v>
      </c>
      <c r="AH29" s="6" t="s">
        <v>1828</v>
      </c>
      <c r="AI29" s="28">
        <v>1.630736571534E12</v>
      </c>
      <c r="AJ29" s="22" t="b">
        <f t="shared" si="8"/>
        <v>1</v>
      </c>
      <c r="AK29" s="29" t="s">
        <v>71</v>
      </c>
      <c r="AL29" s="6">
        <v>277.0</v>
      </c>
      <c r="AM29" s="6" t="s">
        <v>1823</v>
      </c>
      <c r="AN29" s="28">
        <v>1.630737194313E12</v>
      </c>
      <c r="AO29" s="22" t="b">
        <f t="shared" si="9"/>
        <v>1</v>
      </c>
      <c r="AP29" s="29" t="s">
        <v>133</v>
      </c>
      <c r="AQ29" s="6">
        <v>761.0</v>
      </c>
      <c r="AR29" s="6" t="s">
        <v>1824</v>
      </c>
      <c r="AS29" s="28">
        <v>1.630737676886E12</v>
      </c>
    </row>
    <row r="30">
      <c r="A30" s="22" t="b">
        <f t="shared" si="1"/>
        <v>1</v>
      </c>
      <c r="B30" s="29" t="s">
        <v>143</v>
      </c>
      <c r="C30" s="6">
        <v>368.0</v>
      </c>
      <c r="D30" s="6" t="s">
        <v>1825</v>
      </c>
      <c r="E30" s="28">
        <v>1.630725699625E12</v>
      </c>
      <c r="F30" s="22" t="b">
        <f t="shared" si="2"/>
        <v>1</v>
      </c>
      <c r="G30" s="29" t="s">
        <v>144</v>
      </c>
      <c r="H30" s="6">
        <v>413.0</v>
      </c>
      <c r="I30" s="6" t="s">
        <v>1826</v>
      </c>
      <c r="J30" s="28">
        <v>1.630726236422E12</v>
      </c>
      <c r="K30" s="22" t="b">
        <f t="shared" si="3"/>
        <v>1</v>
      </c>
      <c r="L30" s="29" t="s">
        <v>144</v>
      </c>
      <c r="M30" s="6">
        <v>300.0</v>
      </c>
      <c r="N30" s="6" t="s">
        <v>1820</v>
      </c>
      <c r="O30" s="28">
        <v>1.630726631643E12</v>
      </c>
      <c r="P30" s="22" t="b">
        <f t="shared" si="4"/>
        <v>1</v>
      </c>
      <c r="Q30" s="29" t="s">
        <v>144</v>
      </c>
      <c r="R30" s="6">
        <v>531.0</v>
      </c>
      <c r="S30" s="6" t="s">
        <v>1829</v>
      </c>
      <c r="T30" s="28">
        <v>1.630732290366E12</v>
      </c>
      <c r="U30" s="22" t="b">
        <f t="shared" si="5"/>
        <v>1</v>
      </c>
      <c r="V30" s="29" t="s">
        <v>203</v>
      </c>
      <c r="W30" s="6">
        <v>176.0</v>
      </c>
      <c r="X30" s="6" t="s">
        <v>1827</v>
      </c>
      <c r="Y30" s="28">
        <v>1.630732753305E12</v>
      </c>
      <c r="Z30" s="22" t="b">
        <f t="shared" si="6"/>
        <v>1</v>
      </c>
      <c r="AA30" s="29" t="s">
        <v>190</v>
      </c>
      <c r="AB30" s="6">
        <v>286.0</v>
      </c>
      <c r="AC30" s="6" t="s">
        <v>1822</v>
      </c>
      <c r="AD30" s="28">
        <v>1.630733305599E12</v>
      </c>
      <c r="AE30" s="22" t="b">
        <f t="shared" si="7"/>
        <v>1</v>
      </c>
      <c r="AF30" s="29" t="s">
        <v>144</v>
      </c>
      <c r="AG30" s="6">
        <v>1136.0</v>
      </c>
      <c r="AH30" s="6" t="s">
        <v>1830</v>
      </c>
      <c r="AI30" s="28">
        <v>1.630736572659E12</v>
      </c>
      <c r="AJ30" s="22" t="b">
        <f t="shared" si="8"/>
        <v>1</v>
      </c>
      <c r="AK30" s="29" t="s">
        <v>144</v>
      </c>
      <c r="AL30" s="6">
        <v>448.0</v>
      </c>
      <c r="AM30" s="6" t="s">
        <v>1823</v>
      </c>
      <c r="AN30" s="28">
        <v>1.630737194757E12</v>
      </c>
      <c r="AO30" s="22" t="b">
        <f t="shared" si="9"/>
        <v>1</v>
      </c>
      <c r="AP30" s="29" t="s">
        <v>219</v>
      </c>
      <c r="AQ30" s="6">
        <v>301.0</v>
      </c>
      <c r="AR30" s="6" t="s">
        <v>1831</v>
      </c>
      <c r="AS30" s="28">
        <v>1.630737677187E12</v>
      </c>
    </row>
    <row r="31">
      <c r="A31" s="22" t="b">
        <f t="shared" si="1"/>
        <v>1</v>
      </c>
      <c r="B31" s="29" t="s">
        <v>71</v>
      </c>
      <c r="C31" s="6">
        <v>354.0</v>
      </c>
      <c r="D31" s="6" t="s">
        <v>1825</v>
      </c>
      <c r="E31" s="28">
        <v>1.630725699976E12</v>
      </c>
      <c r="F31" s="22" t="b">
        <f t="shared" si="2"/>
        <v>1</v>
      </c>
      <c r="G31" s="29" t="s">
        <v>150</v>
      </c>
      <c r="H31" s="6">
        <v>298.0</v>
      </c>
      <c r="I31" s="6" t="s">
        <v>1826</v>
      </c>
      <c r="J31" s="28">
        <v>1.630726236719E12</v>
      </c>
      <c r="K31" s="22" t="b">
        <f t="shared" si="3"/>
        <v>1</v>
      </c>
      <c r="L31" s="29" t="s">
        <v>150</v>
      </c>
      <c r="M31" s="6">
        <v>266.0</v>
      </c>
      <c r="N31" s="6" t="s">
        <v>1820</v>
      </c>
      <c r="O31" s="28">
        <v>1.63072663191E12</v>
      </c>
      <c r="P31" s="22" t="b">
        <f t="shared" si="4"/>
        <v>1</v>
      </c>
      <c r="Q31" s="29" t="s">
        <v>150</v>
      </c>
      <c r="R31" s="6">
        <v>273.0</v>
      </c>
      <c r="S31" s="6" t="s">
        <v>1829</v>
      </c>
      <c r="T31" s="28">
        <v>1.630732290637E12</v>
      </c>
      <c r="U31" s="22" t="b">
        <f t="shared" si="5"/>
        <v>1</v>
      </c>
      <c r="V31" s="29" t="s">
        <v>71</v>
      </c>
      <c r="W31" s="6">
        <v>570.0</v>
      </c>
      <c r="X31" s="6" t="s">
        <v>1827</v>
      </c>
      <c r="Y31" s="28">
        <v>1.630732753874E12</v>
      </c>
      <c r="Z31" s="22" t="b">
        <f t="shared" si="6"/>
        <v>1</v>
      </c>
      <c r="AA31" s="29" t="s">
        <v>71</v>
      </c>
      <c r="AB31" s="6">
        <v>354.0</v>
      </c>
      <c r="AC31" s="6" t="s">
        <v>1822</v>
      </c>
      <c r="AD31" s="28">
        <v>1.630733305937E12</v>
      </c>
      <c r="AE31" s="22" t="b">
        <f t="shared" si="7"/>
        <v>1</v>
      </c>
      <c r="AF31" s="29" t="s">
        <v>150</v>
      </c>
      <c r="AG31" s="6">
        <v>272.0</v>
      </c>
      <c r="AH31" s="6" t="s">
        <v>1830</v>
      </c>
      <c r="AI31" s="28">
        <v>1.630736572931E12</v>
      </c>
      <c r="AJ31" s="22" t="b">
        <f t="shared" si="8"/>
        <v>1</v>
      </c>
      <c r="AK31" s="29" t="s">
        <v>150</v>
      </c>
      <c r="AL31" s="6">
        <v>271.0</v>
      </c>
      <c r="AM31" s="6" t="s">
        <v>1832</v>
      </c>
      <c r="AN31" s="28">
        <v>1.630737195032E12</v>
      </c>
      <c r="AO31" s="22" t="b">
        <f t="shared" si="9"/>
        <v>1</v>
      </c>
      <c r="AP31" s="29" t="s">
        <v>71</v>
      </c>
      <c r="AQ31" s="6">
        <v>529.0</v>
      </c>
      <c r="AR31" s="6" t="s">
        <v>1831</v>
      </c>
      <c r="AS31" s="28">
        <v>1.630737677716E12</v>
      </c>
    </row>
    <row r="32">
      <c r="A32" s="22" t="b">
        <f t="shared" si="1"/>
        <v>1</v>
      </c>
      <c r="B32" s="29" t="s">
        <v>144</v>
      </c>
      <c r="C32" s="6">
        <v>560.0</v>
      </c>
      <c r="D32" s="6" t="s">
        <v>1833</v>
      </c>
      <c r="E32" s="28">
        <v>1.630725700536E12</v>
      </c>
      <c r="F32" s="22" t="b">
        <f t="shared" si="2"/>
        <v>1</v>
      </c>
      <c r="G32" s="29" t="s">
        <v>55</v>
      </c>
      <c r="H32" s="6">
        <v>217.0</v>
      </c>
      <c r="I32" s="6" t="s">
        <v>1826</v>
      </c>
      <c r="J32" s="28">
        <v>1.63072623694E12</v>
      </c>
      <c r="K32" s="22" t="b">
        <f t="shared" si="3"/>
        <v>1</v>
      </c>
      <c r="L32" s="29" t="s">
        <v>55</v>
      </c>
      <c r="M32" s="6">
        <v>217.0</v>
      </c>
      <c r="N32" s="6" t="s">
        <v>1834</v>
      </c>
      <c r="O32" s="28">
        <v>1.630726632127E12</v>
      </c>
      <c r="P32" s="22" t="b">
        <f t="shared" si="4"/>
        <v>1</v>
      </c>
      <c r="Q32" s="29" t="s">
        <v>55</v>
      </c>
      <c r="R32" s="6">
        <v>206.0</v>
      </c>
      <c r="S32" s="6" t="s">
        <v>1829</v>
      </c>
      <c r="T32" s="28">
        <v>1.630732290859E12</v>
      </c>
      <c r="U32" s="22" t="b">
        <f t="shared" si="5"/>
        <v>1</v>
      </c>
      <c r="V32" s="29" t="s">
        <v>144</v>
      </c>
      <c r="W32" s="6">
        <v>471.0</v>
      </c>
      <c r="X32" s="6" t="s">
        <v>1835</v>
      </c>
      <c r="Y32" s="28">
        <v>1.630732754345E12</v>
      </c>
      <c r="Z32" s="22" t="b">
        <f t="shared" si="6"/>
        <v>1</v>
      </c>
      <c r="AA32" s="29" t="s">
        <v>144</v>
      </c>
      <c r="AB32" s="6">
        <v>789.0</v>
      </c>
      <c r="AC32" s="6" t="s">
        <v>1836</v>
      </c>
      <c r="AD32" s="28">
        <v>1.630733306727E12</v>
      </c>
      <c r="AE32" s="22" t="b">
        <f t="shared" si="7"/>
        <v>1</v>
      </c>
      <c r="AF32" s="29" t="s">
        <v>55</v>
      </c>
      <c r="AG32" s="6">
        <v>445.0</v>
      </c>
      <c r="AH32" s="6" t="s">
        <v>1837</v>
      </c>
      <c r="AI32" s="28">
        <v>1.630736573377E12</v>
      </c>
      <c r="AJ32" s="22" t="b">
        <f t="shared" si="8"/>
        <v>1</v>
      </c>
      <c r="AK32" s="29" t="s">
        <v>55</v>
      </c>
      <c r="AL32" s="6">
        <v>225.0</v>
      </c>
      <c r="AM32" s="6" t="s">
        <v>1832</v>
      </c>
      <c r="AN32" s="28">
        <v>1.630737195257E12</v>
      </c>
      <c r="AO32" s="22" t="b">
        <f t="shared" si="9"/>
        <v>1</v>
      </c>
      <c r="AP32" s="29" t="s">
        <v>144</v>
      </c>
      <c r="AQ32" s="6">
        <v>756.0</v>
      </c>
      <c r="AR32" s="6" t="s">
        <v>1838</v>
      </c>
      <c r="AS32" s="28">
        <v>1.630737678475E12</v>
      </c>
    </row>
    <row r="33">
      <c r="A33" s="22" t="b">
        <f t="shared" si="1"/>
        <v>1</v>
      </c>
      <c r="B33" s="29" t="s">
        <v>150</v>
      </c>
      <c r="C33" s="6">
        <v>258.0</v>
      </c>
      <c r="D33" s="6" t="s">
        <v>1833</v>
      </c>
      <c r="E33" s="28">
        <v>1.630725700794E12</v>
      </c>
      <c r="F33" s="22" t="b">
        <f t="shared" si="2"/>
        <v>1</v>
      </c>
      <c r="G33" s="29" t="s">
        <v>52</v>
      </c>
      <c r="H33" s="6">
        <v>277.0</v>
      </c>
      <c r="I33" s="6" t="s">
        <v>1839</v>
      </c>
      <c r="J33" s="28">
        <v>1.630726237215E12</v>
      </c>
      <c r="K33" s="22" t="b">
        <f t="shared" si="3"/>
        <v>1</v>
      </c>
      <c r="L33" s="29" t="s">
        <v>52</v>
      </c>
      <c r="M33" s="6">
        <v>260.0</v>
      </c>
      <c r="N33" s="6" t="s">
        <v>1834</v>
      </c>
      <c r="O33" s="28">
        <v>1.630726632384E12</v>
      </c>
      <c r="P33" s="22" t="b">
        <f t="shared" si="4"/>
        <v>1</v>
      </c>
      <c r="Q33" s="29" t="s">
        <v>52</v>
      </c>
      <c r="R33" s="6">
        <v>306.0</v>
      </c>
      <c r="S33" s="6" t="s">
        <v>1840</v>
      </c>
      <c r="T33" s="28">
        <v>1.630732291153E12</v>
      </c>
      <c r="U33" s="22" t="b">
        <f t="shared" si="5"/>
        <v>1</v>
      </c>
      <c r="V33" s="29" t="s">
        <v>150</v>
      </c>
      <c r="W33" s="6">
        <v>281.0</v>
      </c>
      <c r="X33" s="6" t="s">
        <v>1835</v>
      </c>
      <c r="Y33" s="28">
        <v>1.630732754626E12</v>
      </c>
      <c r="Z33" s="22" t="b">
        <f t="shared" si="6"/>
        <v>1</v>
      </c>
      <c r="AA33" s="29" t="s">
        <v>150</v>
      </c>
      <c r="AB33" s="6">
        <v>279.0</v>
      </c>
      <c r="AC33" s="6" t="s">
        <v>1841</v>
      </c>
      <c r="AD33" s="28">
        <v>1.630733307009E12</v>
      </c>
      <c r="AE33" s="22" t="b">
        <f t="shared" si="7"/>
        <v>1</v>
      </c>
      <c r="AF33" s="29" t="s">
        <v>52</v>
      </c>
      <c r="AG33" s="6">
        <v>391.0</v>
      </c>
      <c r="AH33" s="6" t="s">
        <v>1837</v>
      </c>
      <c r="AI33" s="28">
        <v>1.630736573766E12</v>
      </c>
      <c r="AJ33" s="22" t="b">
        <f t="shared" si="8"/>
        <v>1</v>
      </c>
      <c r="AK33" s="29" t="s">
        <v>52</v>
      </c>
      <c r="AL33" s="6">
        <v>277.0</v>
      </c>
      <c r="AM33" s="6" t="s">
        <v>1832</v>
      </c>
      <c r="AN33" s="28">
        <v>1.630737195533E12</v>
      </c>
      <c r="AO33" s="22" t="b">
        <f t="shared" si="9"/>
        <v>1</v>
      </c>
      <c r="AP33" s="29" t="s">
        <v>150</v>
      </c>
      <c r="AQ33" s="6">
        <v>282.0</v>
      </c>
      <c r="AR33" s="6" t="s">
        <v>1838</v>
      </c>
      <c r="AS33" s="28">
        <v>1.630737678754E12</v>
      </c>
    </row>
    <row r="34">
      <c r="A34" s="22" t="b">
        <f t="shared" si="1"/>
        <v>1</v>
      </c>
      <c r="B34" s="29" t="s">
        <v>55</v>
      </c>
      <c r="C34" s="6">
        <v>227.0</v>
      </c>
      <c r="D34" s="6" t="s">
        <v>1842</v>
      </c>
      <c r="E34" s="28">
        <v>1.630725701027E12</v>
      </c>
      <c r="F34" s="22" t="b">
        <f t="shared" si="2"/>
        <v>1</v>
      </c>
      <c r="G34" s="29" t="s">
        <v>160</v>
      </c>
      <c r="H34" s="6">
        <v>233.0</v>
      </c>
      <c r="I34" s="6" t="s">
        <v>1839</v>
      </c>
      <c r="J34" s="28">
        <v>1.630726237451E12</v>
      </c>
      <c r="K34" s="22" t="b">
        <f t="shared" si="3"/>
        <v>1</v>
      </c>
      <c r="L34" s="29" t="s">
        <v>160</v>
      </c>
      <c r="M34" s="6">
        <v>143.0</v>
      </c>
      <c r="N34" s="6" t="s">
        <v>1834</v>
      </c>
      <c r="O34" s="28">
        <v>1.630726632528E12</v>
      </c>
      <c r="P34" s="22" t="b">
        <f t="shared" si="4"/>
        <v>1</v>
      </c>
      <c r="Q34" s="29" t="s">
        <v>160</v>
      </c>
      <c r="R34" s="6">
        <v>155.0</v>
      </c>
      <c r="S34" s="6" t="s">
        <v>1840</v>
      </c>
      <c r="T34" s="28">
        <v>1.630732291304E12</v>
      </c>
      <c r="U34" s="22" t="b">
        <f t="shared" si="5"/>
        <v>1</v>
      </c>
      <c r="V34" s="29" t="s">
        <v>55</v>
      </c>
      <c r="W34" s="6">
        <v>208.0</v>
      </c>
      <c r="X34" s="6" t="s">
        <v>1835</v>
      </c>
      <c r="Y34" s="28">
        <v>1.630732754841E12</v>
      </c>
      <c r="Z34" s="22" t="b">
        <f t="shared" si="6"/>
        <v>1</v>
      </c>
      <c r="AA34" s="29" t="s">
        <v>55</v>
      </c>
      <c r="AB34" s="6">
        <v>193.0</v>
      </c>
      <c r="AC34" s="6" t="s">
        <v>1841</v>
      </c>
      <c r="AD34" s="28">
        <v>1.6307333072E12</v>
      </c>
      <c r="AE34" s="22" t="b">
        <f t="shared" si="7"/>
        <v>1</v>
      </c>
      <c r="AF34" s="29" t="s">
        <v>160</v>
      </c>
      <c r="AG34" s="6">
        <v>2437.0</v>
      </c>
      <c r="AH34" s="6" t="s">
        <v>1843</v>
      </c>
      <c r="AI34" s="28">
        <v>1.630736576203E12</v>
      </c>
      <c r="AJ34" s="22" t="b">
        <f t="shared" si="8"/>
        <v>1</v>
      </c>
      <c r="AK34" s="29" t="s">
        <v>160</v>
      </c>
      <c r="AL34" s="6">
        <v>175.0</v>
      </c>
      <c r="AM34" s="6" t="s">
        <v>1832</v>
      </c>
      <c r="AN34" s="28">
        <v>1.630737195709E12</v>
      </c>
      <c r="AO34" s="22" t="b">
        <f t="shared" si="9"/>
        <v>1</v>
      </c>
      <c r="AP34" s="29" t="s">
        <v>55</v>
      </c>
      <c r="AQ34" s="6">
        <v>207.0</v>
      </c>
      <c r="AR34" s="6" t="s">
        <v>1838</v>
      </c>
      <c r="AS34" s="28">
        <v>1.630737678981E12</v>
      </c>
    </row>
    <row r="35">
      <c r="A35" s="22" t="b">
        <f t="shared" si="1"/>
        <v>1</v>
      </c>
      <c r="B35" s="29" t="s">
        <v>52</v>
      </c>
      <c r="C35" s="6">
        <v>291.0</v>
      </c>
      <c r="D35" s="6" t="s">
        <v>1842</v>
      </c>
      <c r="E35" s="28">
        <v>1.630725701313E12</v>
      </c>
      <c r="F35" s="22" t="b">
        <f t="shared" si="2"/>
        <v>1</v>
      </c>
      <c r="G35" s="29" t="s">
        <v>55</v>
      </c>
      <c r="H35" s="6">
        <v>163.0</v>
      </c>
      <c r="I35" s="6" t="s">
        <v>1839</v>
      </c>
      <c r="J35" s="28">
        <v>1.630726237611E12</v>
      </c>
      <c r="K35" s="22" t="b">
        <f t="shared" si="3"/>
        <v>1</v>
      </c>
      <c r="L35" s="29" t="s">
        <v>55</v>
      </c>
      <c r="M35" s="6">
        <v>191.0</v>
      </c>
      <c r="N35" s="6" t="s">
        <v>1834</v>
      </c>
      <c r="O35" s="28">
        <v>1.630726632718E12</v>
      </c>
      <c r="P35" s="22" t="b">
        <f t="shared" si="4"/>
        <v>1</v>
      </c>
      <c r="Q35" s="29" t="s">
        <v>55</v>
      </c>
      <c r="R35" s="6">
        <v>210.0</v>
      </c>
      <c r="S35" s="6" t="s">
        <v>1840</v>
      </c>
      <c r="T35" s="28">
        <v>1.630732291518E12</v>
      </c>
      <c r="U35" s="22" t="b">
        <f t="shared" si="5"/>
        <v>1</v>
      </c>
      <c r="V35" s="29" t="s">
        <v>52</v>
      </c>
      <c r="W35" s="6">
        <v>285.0</v>
      </c>
      <c r="X35" s="6" t="s">
        <v>1844</v>
      </c>
      <c r="Y35" s="28">
        <v>1.630732755118E12</v>
      </c>
      <c r="Z35" s="22" t="b">
        <f t="shared" si="6"/>
        <v>1</v>
      </c>
      <c r="AA35" s="29" t="s">
        <v>52</v>
      </c>
      <c r="AB35" s="6">
        <v>277.0</v>
      </c>
      <c r="AC35" s="6" t="s">
        <v>1841</v>
      </c>
      <c r="AD35" s="28">
        <v>1.630733307478E12</v>
      </c>
      <c r="AE35" s="22" t="b">
        <f t="shared" si="7"/>
        <v>1</v>
      </c>
      <c r="AF35" s="29" t="s">
        <v>55</v>
      </c>
      <c r="AG35" s="6">
        <v>191.0</v>
      </c>
      <c r="AH35" s="6" t="s">
        <v>1843</v>
      </c>
      <c r="AI35" s="28">
        <v>1.630736576392E12</v>
      </c>
      <c r="AJ35" s="22" t="b">
        <f t="shared" si="8"/>
        <v>1</v>
      </c>
      <c r="AK35" s="29" t="s">
        <v>55</v>
      </c>
      <c r="AL35" s="6">
        <v>227.0</v>
      </c>
      <c r="AM35" s="6" t="s">
        <v>1832</v>
      </c>
      <c r="AN35" s="28">
        <v>1.630737195933E12</v>
      </c>
      <c r="AO35" s="22" t="b">
        <f t="shared" si="9"/>
        <v>1</v>
      </c>
      <c r="AP35" s="29" t="s">
        <v>52</v>
      </c>
      <c r="AQ35" s="6">
        <v>286.0</v>
      </c>
      <c r="AR35" s="6" t="s">
        <v>1845</v>
      </c>
      <c r="AS35" s="28">
        <v>1.630737679248E12</v>
      </c>
    </row>
    <row r="36">
      <c r="A36" s="22" t="b">
        <f t="shared" si="1"/>
        <v>1</v>
      </c>
      <c r="B36" s="29" t="s">
        <v>160</v>
      </c>
      <c r="C36" s="6">
        <v>191.0</v>
      </c>
      <c r="D36" s="6" t="s">
        <v>1842</v>
      </c>
      <c r="E36" s="28">
        <v>1.630725701511E12</v>
      </c>
      <c r="F36" s="22" t="b">
        <f t="shared" si="2"/>
        <v>1</v>
      </c>
      <c r="G36" s="29" t="s">
        <v>110</v>
      </c>
      <c r="H36" s="6">
        <v>225.0</v>
      </c>
      <c r="I36" s="6" t="s">
        <v>1839</v>
      </c>
      <c r="J36" s="28">
        <v>1.630726237838E12</v>
      </c>
      <c r="K36" s="22" t="b">
        <f t="shared" si="3"/>
        <v>1</v>
      </c>
      <c r="L36" s="29" t="s">
        <v>110</v>
      </c>
      <c r="M36" s="6">
        <v>251.0</v>
      </c>
      <c r="N36" s="6" t="s">
        <v>1834</v>
      </c>
      <c r="O36" s="28">
        <v>1.630726632967E12</v>
      </c>
      <c r="P36" s="22" t="b">
        <f t="shared" si="4"/>
        <v>1</v>
      </c>
      <c r="Q36" s="29" t="s">
        <v>110</v>
      </c>
      <c r="R36" s="6">
        <v>226.0</v>
      </c>
      <c r="S36" s="6" t="s">
        <v>1840</v>
      </c>
      <c r="T36" s="28">
        <v>1.630732291741E12</v>
      </c>
      <c r="U36" s="22" t="b">
        <f t="shared" si="5"/>
        <v>1</v>
      </c>
      <c r="V36" s="29" t="s">
        <v>160</v>
      </c>
      <c r="W36" s="6">
        <v>242.0</v>
      </c>
      <c r="X36" s="6" t="s">
        <v>1844</v>
      </c>
      <c r="Y36" s="28">
        <v>1.630732755363E12</v>
      </c>
      <c r="Z36" s="22" t="b">
        <f t="shared" si="6"/>
        <v>1</v>
      </c>
      <c r="AA36" s="29" t="s">
        <v>160</v>
      </c>
      <c r="AB36" s="6">
        <v>209.0</v>
      </c>
      <c r="AC36" s="6" t="s">
        <v>1841</v>
      </c>
      <c r="AD36" s="28">
        <v>1.630733307685E12</v>
      </c>
      <c r="AE36" s="22" t="b">
        <f t="shared" si="7"/>
        <v>1</v>
      </c>
      <c r="AF36" s="29" t="s">
        <v>110</v>
      </c>
      <c r="AG36" s="6">
        <v>242.0</v>
      </c>
      <c r="AH36" s="6" t="s">
        <v>1843</v>
      </c>
      <c r="AI36" s="28">
        <v>1.630736576635E12</v>
      </c>
      <c r="AJ36" s="22" t="b">
        <f t="shared" si="8"/>
        <v>1</v>
      </c>
      <c r="AK36" s="29" t="s">
        <v>110</v>
      </c>
      <c r="AL36" s="6">
        <v>276.0</v>
      </c>
      <c r="AM36" s="6" t="s">
        <v>1846</v>
      </c>
      <c r="AN36" s="28">
        <v>1.630737196212E12</v>
      </c>
      <c r="AO36" s="22" t="b">
        <f t="shared" si="9"/>
        <v>1</v>
      </c>
      <c r="AP36" s="29" t="s">
        <v>160</v>
      </c>
      <c r="AQ36" s="6">
        <v>199.0</v>
      </c>
      <c r="AR36" s="6" t="s">
        <v>1845</v>
      </c>
      <c r="AS36" s="28">
        <v>1.630737679449E12</v>
      </c>
    </row>
    <row r="37">
      <c r="A37" s="22" t="b">
        <f t="shared" si="1"/>
        <v>1</v>
      </c>
      <c r="B37" s="29" t="s">
        <v>55</v>
      </c>
      <c r="C37" s="6">
        <v>168.0</v>
      </c>
      <c r="D37" s="6" t="s">
        <v>1842</v>
      </c>
      <c r="E37" s="28">
        <v>1.630725701668E12</v>
      </c>
      <c r="F37" s="22" t="b">
        <f t="shared" si="2"/>
        <v>1</v>
      </c>
      <c r="G37" s="29" t="s">
        <v>58</v>
      </c>
      <c r="H37" s="6">
        <v>273.0</v>
      </c>
      <c r="I37" s="6" t="s">
        <v>1847</v>
      </c>
      <c r="J37" s="28">
        <v>1.630726238108E12</v>
      </c>
      <c r="K37" s="22" t="b">
        <f t="shared" si="3"/>
        <v>1</v>
      </c>
      <c r="L37" s="29" t="s">
        <v>58</v>
      </c>
      <c r="M37" s="6">
        <v>243.0</v>
      </c>
      <c r="N37" s="6" t="s">
        <v>1848</v>
      </c>
      <c r="O37" s="28">
        <v>1.630726633211E12</v>
      </c>
      <c r="P37" s="22" t="b">
        <f t="shared" si="4"/>
        <v>1</v>
      </c>
      <c r="Q37" s="29" t="s">
        <v>58</v>
      </c>
      <c r="R37" s="6">
        <v>218.0</v>
      </c>
      <c r="S37" s="6" t="s">
        <v>1840</v>
      </c>
      <c r="T37" s="28">
        <v>1.630732291958E12</v>
      </c>
      <c r="U37" s="22" t="b">
        <f t="shared" si="5"/>
        <v>1</v>
      </c>
      <c r="V37" s="29" t="s">
        <v>55</v>
      </c>
      <c r="W37" s="6">
        <v>151.0</v>
      </c>
      <c r="X37" s="6" t="s">
        <v>1844</v>
      </c>
      <c r="Y37" s="28">
        <v>1.630732755515E12</v>
      </c>
      <c r="Z37" s="22" t="b">
        <f t="shared" si="6"/>
        <v>1</v>
      </c>
      <c r="AA37" s="29" t="s">
        <v>55</v>
      </c>
      <c r="AB37" s="6">
        <v>118.0</v>
      </c>
      <c r="AC37" s="6" t="s">
        <v>1841</v>
      </c>
      <c r="AD37" s="28">
        <v>1.630733307802E12</v>
      </c>
      <c r="AE37" s="22" t="b">
        <f t="shared" si="7"/>
        <v>1</v>
      </c>
      <c r="AF37" s="29" t="s">
        <v>58</v>
      </c>
      <c r="AG37" s="6">
        <v>210.0</v>
      </c>
      <c r="AH37" s="6" t="s">
        <v>1843</v>
      </c>
      <c r="AI37" s="28">
        <v>1.630736576846E12</v>
      </c>
      <c r="AJ37" s="22" t="b">
        <f t="shared" si="8"/>
        <v>1</v>
      </c>
      <c r="AK37" s="29" t="s">
        <v>58</v>
      </c>
      <c r="AL37" s="6">
        <v>194.0</v>
      </c>
      <c r="AM37" s="6" t="s">
        <v>1846</v>
      </c>
      <c r="AN37" s="28">
        <v>1.630737196404E12</v>
      </c>
      <c r="AO37" s="22" t="b">
        <f t="shared" si="9"/>
        <v>1</v>
      </c>
      <c r="AP37" s="29" t="s">
        <v>55</v>
      </c>
      <c r="AQ37" s="6">
        <v>201.0</v>
      </c>
      <c r="AR37" s="6" t="s">
        <v>1845</v>
      </c>
      <c r="AS37" s="28">
        <v>1.630737679646E12</v>
      </c>
    </row>
    <row r="38">
      <c r="A38" s="22" t="b">
        <f t="shared" si="1"/>
        <v>1</v>
      </c>
      <c r="B38" s="29" t="s">
        <v>110</v>
      </c>
      <c r="C38" s="6">
        <v>260.0</v>
      </c>
      <c r="D38" s="6" t="s">
        <v>1842</v>
      </c>
      <c r="E38" s="28">
        <v>1.63072570193E12</v>
      </c>
      <c r="F38" s="22" t="b">
        <f t="shared" si="2"/>
        <v>1</v>
      </c>
      <c r="G38" s="29" t="s">
        <v>71</v>
      </c>
      <c r="H38" s="6">
        <v>426.0</v>
      </c>
      <c r="I38" s="6" t="s">
        <v>1847</v>
      </c>
      <c r="J38" s="28">
        <v>1.630726238536E12</v>
      </c>
      <c r="K38" s="22" t="b">
        <f t="shared" si="3"/>
        <v>1</v>
      </c>
      <c r="L38" s="29" t="s">
        <v>71</v>
      </c>
      <c r="M38" s="6">
        <v>313.0</v>
      </c>
      <c r="N38" s="6" t="s">
        <v>1848</v>
      </c>
      <c r="O38" s="28">
        <v>1.630726633525E12</v>
      </c>
      <c r="P38" s="22" t="b">
        <f t="shared" si="4"/>
        <v>1</v>
      </c>
      <c r="Q38" s="29" t="s">
        <v>71</v>
      </c>
      <c r="R38" s="6">
        <v>304.0</v>
      </c>
      <c r="S38" s="6" t="s">
        <v>1849</v>
      </c>
      <c r="T38" s="28">
        <v>1.630732292262E12</v>
      </c>
      <c r="U38" s="22" t="b">
        <f t="shared" si="5"/>
        <v>1</v>
      </c>
      <c r="V38" s="29" t="s">
        <v>110</v>
      </c>
      <c r="W38" s="6">
        <v>243.0</v>
      </c>
      <c r="X38" s="6" t="s">
        <v>1844</v>
      </c>
      <c r="Y38" s="28">
        <v>1.63073275575E12</v>
      </c>
      <c r="Z38" s="22" t="b">
        <f t="shared" si="6"/>
        <v>1</v>
      </c>
      <c r="AA38" s="29" t="s">
        <v>110</v>
      </c>
      <c r="AB38" s="6">
        <v>225.0</v>
      </c>
      <c r="AC38" s="6" t="s">
        <v>1850</v>
      </c>
      <c r="AD38" s="28">
        <v>1.630733308032E12</v>
      </c>
      <c r="AE38" s="22" t="b">
        <f t="shared" si="7"/>
        <v>1</v>
      </c>
      <c r="AF38" s="29" t="s">
        <v>71</v>
      </c>
      <c r="AG38" s="6">
        <v>1728.0</v>
      </c>
      <c r="AH38" s="6" t="s">
        <v>1851</v>
      </c>
      <c r="AI38" s="28">
        <v>1.630736578575E12</v>
      </c>
      <c r="AJ38" s="22" t="b">
        <f t="shared" si="8"/>
        <v>1</v>
      </c>
      <c r="AK38" s="29" t="s">
        <v>71</v>
      </c>
      <c r="AL38" s="6">
        <v>537.0</v>
      </c>
      <c r="AM38" s="6" t="s">
        <v>1846</v>
      </c>
      <c r="AN38" s="28">
        <v>1.630737196943E12</v>
      </c>
      <c r="AO38" s="22" t="b">
        <f t="shared" si="9"/>
        <v>1</v>
      </c>
      <c r="AP38" s="29" t="s">
        <v>110</v>
      </c>
      <c r="AQ38" s="6">
        <v>252.0</v>
      </c>
      <c r="AR38" s="6" t="s">
        <v>1845</v>
      </c>
      <c r="AS38" s="28">
        <v>1.630737679902E12</v>
      </c>
    </row>
    <row r="39">
      <c r="A39" s="22" t="b">
        <f t="shared" si="1"/>
        <v>1</v>
      </c>
      <c r="B39" s="29" t="s">
        <v>58</v>
      </c>
      <c r="C39" s="6">
        <v>377.0</v>
      </c>
      <c r="D39" s="6" t="s">
        <v>1852</v>
      </c>
      <c r="E39" s="28">
        <v>1.630725702307E12</v>
      </c>
      <c r="F39" s="22" t="b">
        <f t="shared" si="2"/>
        <v>1</v>
      </c>
      <c r="G39" s="29" t="s">
        <v>144</v>
      </c>
      <c r="H39" s="6">
        <v>615.0</v>
      </c>
      <c r="I39" s="6" t="s">
        <v>1853</v>
      </c>
      <c r="J39" s="28">
        <v>1.630726239148E12</v>
      </c>
      <c r="K39" s="22" t="b">
        <f t="shared" si="3"/>
        <v>1</v>
      </c>
      <c r="L39" s="29" t="s">
        <v>144</v>
      </c>
      <c r="M39" s="6">
        <v>666.0</v>
      </c>
      <c r="N39" s="6" t="s">
        <v>1854</v>
      </c>
      <c r="O39" s="28">
        <v>1.63072663419E12</v>
      </c>
      <c r="P39" s="22" t="b">
        <f t="shared" si="4"/>
        <v>1</v>
      </c>
      <c r="Q39" s="29" t="s">
        <v>144</v>
      </c>
      <c r="R39" s="6">
        <v>1679.0</v>
      </c>
      <c r="S39" s="6" t="s">
        <v>1855</v>
      </c>
      <c r="T39" s="28">
        <v>1.630732293943E12</v>
      </c>
      <c r="U39" s="22" t="b">
        <f t="shared" si="5"/>
        <v>1</v>
      </c>
      <c r="V39" s="29" t="s">
        <v>58</v>
      </c>
      <c r="W39" s="6">
        <v>410.0</v>
      </c>
      <c r="X39" s="6" t="s">
        <v>1856</v>
      </c>
      <c r="Y39" s="28">
        <v>1.630732756166E12</v>
      </c>
      <c r="Z39" s="22" t="b">
        <f t="shared" si="6"/>
        <v>1</v>
      </c>
      <c r="AA39" s="29" t="s">
        <v>58</v>
      </c>
      <c r="AB39" s="6">
        <v>276.0</v>
      </c>
      <c r="AC39" s="6" t="s">
        <v>1850</v>
      </c>
      <c r="AD39" s="28">
        <v>1.630733308306E12</v>
      </c>
      <c r="AE39" s="22" t="b">
        <f t="shared" si="7"/>
        <v>1</v>
      </c>
      <c r="AF39" s="29" t="s">
        <v>144</v>
      </c>
      <c r="AG39" s="6">
        <v>690.0</v>
      </c>
      <c r="AH39" s="6" t="s">
        <v>1857</v>
      </c>
      <c r="AI39" s="28">
        <v>1.630736579265E12</v>
      </c>
      <c r="AJ39" s="22" t="b">
        <f t="shared" si="8"/>
        <v>1</v>
      </c>
      <c r="AK39" s="29" t="s">
        <v>144</v>
      </c>
      <c r="AL39" s="6">
        <v>2048.0</v>
      </c>
      <c r="AM39" s="6" t="s">
        <v>1858</v>
      </c>
      <c r="AN39" s="28">
        <v>1.630737199002E12</v>
      </c>
      <c r="AO39" s="22" t="b">
        <f t="shared" si="9"/>
        <v>1</v>
      </c>
      <c r="AP39" s="29" t="s">
        <v>58</v>
      </c>
      <c r="AQ39" s="6">
        <v>225.0</v>
      </c>
      <c r="AR39" s="6" t="s">
        <v>1859</v>
      </c>
      <c r="AS39" s="28">
        <v>1.630737680124E12</v>
      </c>
    </row>
    <row r="40">
      <c r="A40" s="22" t="b">
        <f t="shared" si="1"/>
        <v>1</v>
      </c>
      <c r="B40" s="29" t="s">
        <v>71</v>
      </c>
      <c r="C40" s="6">
        <v>554.0</v>
      </c>
      <c r="D40" s="6" t="s">
        <v>1852</v>
      </c>
      <c r="E40" s="28">
        <v>1.630725702861E12</v>
      </c>
      <c r="F40" s="22" t="b">
        <f t="shared" si="2"/>
        <v>1</v>
      </c>
      <c r="G40" s="29" t="s">
        <v>182</v>
      </c>
      <c r="H40" s="6">
        <v>316.0</v>
      </c>
      <c r="I40" s="6" t="s">
        <v>1853</v>
      </c>
      <c r="J40" s="28">
        <v>1.630726239467E12</v>
      </c>
      <c r="K40" s="22" t="b">
        <f t="shared" si="3"/>
        <v>1</v>
      </c>
      <c r="L40" s="29" t="s">
        <v>182</v>
      </c>
      <c r="M40" s="6">
        <v>318.0</v>
      </c>
      <c r="N40" s="6" t="s">
        <v>1854</v>
      </c>
      <c r="O40" s="28">
        <v>1.630726634507E12</v>
      </c>
      <c r="P40" s="22" t="b">
        <f t="shared" si="4"/>
        <v>1</v>
      </c>
      <c r="Q40" s="29" t="s">
        <v>182</v>
      </c>
      <c r="R40" s="6">
        <v>401.0</v>
      </c>
      <c r="S40" s="6" t="s">
        <v>1860</v>
      </c>
      <c r="T40" s="28">
        <v>1.630732294345E12</v>
      </c>
      <c r="U40" s="22" t="b">
        <f t="shared" si="5"/>
        <v>1</v>
      </c>
      <c r="V40" s="29" t="s">
        <v>71</v>
      </c>
      <c r="W40" s="6">
        <v>1968.0</v>
      </c>
      <c r="X40" s="6" t="s">
        <v>1861</v>
      </c>
      <c r="Y40" s="28">
        <v>1.630732758131E12</v>
      </c>
      <c r="Z40" s="22" t="b">
        <f t="shared" si="6"/>
        <v>1</v>
      </c>
      <c r="AA40" s="29" t="s">
        <v>71</v>
      </c>
      <c r="AB40" s="6">
        <v>530.0</v>
      </c>
      <c r="AC40" s="6" t="s">
        <v>1850</v>
      </c>
      <c r="AD40" s="28">
        <v>1.630733308836E12</v>
      </c>
      <c r="AE40" s="22" t="b">
        <f t="shared" si="7"/>
        <v>1</v>
      </c>
      <c r="AF40" s="29" t="s">
        <v>182</v>
      </c>
      <c r="AG40" s="6">
        <v>292.0</v>
      </c>
      <c r="AH40" s="6" t="s">
        <v>1857</v>
      </c>
      <c r="AI40" s="28">
        <v>1.630736579557E12</v>
      </c>
      <c r="AJ40" s="22" t="b">
        <f t="shared" si="8"/>
        <v>1</v>
      </c>
      <c r="AK40" s="29" t="s">
        <v>182</v>
      </c>
      <c r="AL40" s="6">
        <v>242.0</v>
      </c>
      <c r="AM40" s="6" t="s">
        <v>1858</v>
      </c>
      <c r="AN40" s="28">
        <v>1.63073719923E12</v>
      </c>
      <c r="AO40" s="22" t="b">
        <f t="shared" si="9"/>
        <v>1</v>
      </c>
      <c r="AP40" s="29" t="s">
        <v>71</v>
      </c>
      <c r="AQ40" s="6">
        <v>320.0</v>
      </c>
      <c r="AR40" s="6" t="s">
        <v>1859</v>
      </c>
      <c r="AS40" s="28">
        <v>1.630737680442E12</v>
      </c>
    </row>
    <row r="41">
      <c r="A41" s="22" t="b">
        <f t="shared" si="1"/>
        <v>1</v>
      </c>
      <c r="B41" s="29" t="s">
        <v>144</v>
      </c>
      <c r="C41" s="6">
        <v>482.0</v>
      </c>
      <c r="D41" s="6" t="s">
        <v>1862</v>
      </c>
      <c r="E41" s="28">
        <v>1.630725703343E12</v>
      </c>
      <c r="F41" s="22" t="b">
        <f t="shared" si="2"/>
        <v>1</v>
      </c>
      <c r="G41" s="29" t="s">
        <v>71</v>
      </c>
      <c r="H41" s="6">
        <v>458.0</v>
      </c>
      <c r="I41" s="6" t="s">
        <v>1853</v>
      </c>
      <c r="J41" s="28">
        <v>1.630726239924E12</v>
      </c>
      <c r="K41" s="22" t="b">
        <f t="shared" si="3"/>
        <v>1</v>
      </c>
      <c r="L41" s="29" t="s">
        <v>71</v>
      </c>
      <c r="M41" s="6">
        <v>892.0</v>
      </c>
      <c r="N41" s="6" t="s">
        <v>1863</v>
      </c>
      <c r="O41" s="28">
        <v>1.630726635401E12</v>
      </c>
      <c r="P41" s="22" t="b">
        <f t="shared" si="4"/>
        <v>1</v>
      </c>
      <c r="Q41" s="29" t="s">
        <v>71</v>
      </c>
      <c r="R41" s="6">
        <v>1319.0</v>
      </c>
      <c r="S41" s="6" t="s">
        <v>1864</v>
      </c>
      <c r="T41" s="28">
        <v>1.630732295665E12</v>
      </c>
      <c r="U41" s="22" t="b">
        <f t="shared" si="5"/>
        <v>1</v>
      </c>
      <c r="V41" s="29" t="s">
        <v>144</v>
      </c>
      <c r="W41" s="6">
        <v>1747.0</v>
      </c>
      <c r="X41" s="6" t="s">
        <v>1865</v>
      </c>
      <c r="Y41" s="28">
        <v>1.630732759882E12</v>
      </c>
      <c r="Z41" s="22" t="b">
        <f t="shared" si="6"/>
        <v>1</v>
      </c>
      <c r="AA41" s="29" t="s">
        <v>144</v>
      </c>
      <c r="AB41" s="6">
        <v>827.0</v>
      </c>
      <c r="AC41" s="6" t="s">
        <v>1866</v>
      </c>
      <c r="AD41" s="28">
        <v>1.630733309665E12</v>
      </c>
      <c r="AE41" s="22" t="b">
        <f t="shared" si="7"/>
        <v>1</v>
      </c>
      <c r="AF41" s="29" t="s">
        <v>71</v>
      </c>
      <c r="AG41" s="6">
        <v>265.0</v>
      </c>
      <c r="AH41" s="6" t="s">
        <v>1857</v>
      </c>
      <c r="AI41" s="28">
        <v>1.630736579821E12</v>
      </c>
      <c r="AJ41" s="22" t="b">
        <f t="shared" si="8"/>
        <v>1</v>
      </c>
      <c r="AK41" s="29" t="s">
        <v>71</v>
      </c>
      <c r="AL41" s="6">
        <v>239.0</v>
      </c>
      <c r="AM41" s="6" t="s">
        <v>1858</v>
      </c>
      <c r="AN41" s="28">
        <v>1.630737199472E12</v>
      </c>
      <c r="AO41" s="22" t="b">
        <f t="shared" si="9"/>
        <v>1</v>
      </c>
      <c r="AP41" s="29" t="s">
        <v>144</v>
      </c>
      <c r="AQ41" s="6">
        <v>1220.0</v>
      </c>
      <c r="AR41" s="6" t="s">
        <v>1867</v>
      </c>
      <c r="AS41" s="28">
        <v>1.630737681662E12</v>
      </c>
    </row>
    <row r="42">
      <c r="A42" s="22" t="b">
        <f t="shared" si="1"/>
        <v>1</v>
      </c>
      <c r="B42" s="29" t="s">
        <v>182</v>
      </c>
      <c r="C42" s="6">
        <v>353.0</v>
      </c>
      <c r="D42" s="6" t="s">
        <v>1862</v>
      </c>
      <c r="E42" s="28">
        <v>1.630725703698E12</v>
      </c>
      <c r="F42" s="22" t="b">
        <f t="shared" si="2"/>
        <v>1</v>
      </c>
      <c r="G42" s="29" t="s">
        <v>137</v>
      </c>
      <c r="H42" s="6">
        <v>4237.0</v>
      </c>
      <c r="I42" s="6" t="s">
        <v>1868</v>
      </c>
      <c r="J42" s="28">
        <v>1.630726244164E12</v>
      </c>
      <c r="K42" s="22" t="b">
        <f t="shared" si="3"/>
        <v>1</v>
      </c>
      <c r="L42" s="29" t="s">
        <v>190</v>
      </c>
      <c r="M42" s="6">
        <v>3020.0</v>
      </c>
      <c r="N42" s="6" t="s">
        <v>1869</v>
      </c>
      <c r="O42" s="28">
        <v>1.630726638421E12</v>
      </c>
      <c r="P42" s="22" t="b">
        <f t="shared" si="4"/>
        <v>1</v>
      </c>
      <c r="Q42" s="29" t="s">
        <v>282</v>
      </c>
      <c r="R42" s="6">
        <v>4797.0</v>
      </c>
      <c r="S42" s="6" t="s">
        <v>1870</v>
      </c>
      <c r="T42" s="28">
        <v>1.630732300457E12</v>
      </c>
      <c r="U42" s="22" t="b">
        <f t="shared" si="5"/>
        <v>1</v>
      </c>
      <c r="V42" s="29" t="s">
        <v>182</v>
      </c>
      <c r="W42" s="6">
        <v>342.0</v>
      </c>
      <c r="X42" s="6" t="s">
        <v>1871</v>
      </c>
      <c r="Y42" s="28">
        <v>1.630732760222E12</v>
      </c>
      <c r="Z42" s="22" t="b">
        <f t="shared" si="6"/>
        <v>1</v>
      </c>
      <c r="AA42" s="29" t="s">
        <v>182</v>
      </c>
      <c r="AB42" s="6">
        <v>308.0</v>
      </c>
      <c r="AC42" s="6" t="s">
        <v>1866</v>
      </c>
      <c r="AD42" s="28">
        <v>1.630733309969E12</v>
      </c>
      <c r="AE42" s="22" t="b">
        <f t="shared" si="7"/>
        <v>1</v>
      </c>
      <c r="AF42" s="29" t="s">
        <v>143</v>
      </c>
      <c r="AG42" s="6">
        <v>6028.0</v>
      </c>
      <c r="AH42" s="6" t="s">
        <v>1872</v>
      </c>
      <c r="AI42" s="28">
        <v>1.630736585855E12</v>
      </c>
      <c r="AJ42" s="22" t="b">
        <f t="shared" si="8"/>
        <v>1</v>
      </c>
      <c r="AK42" s="29" t="s">
        <v>219</v>
      </c>
      <c r="AL42" s="6">
        <v>4991.0</v>
      </c>
      <c r="AM42" s="6" t="s">
        <v>1873</v>
      </c>
      <c r="AN42" s="28">
        <v>1.630737204465E12</v>
      </c>
      <c r="AO42" s="22" t="b">
        <f t="shared" si="9"/>
        <v>1</v>
      </c>
      <c r="AP42" s="29" t="s">
        <v>182</v>
      </c>
      <c r="AQ42" s="6">
        <v>302.0</v>
      </c>
      <c r="AR42" s="6" t="s">
        <v>1867</v>
      </c>
      <c r="AS42" s="28">
        <v>1.630737681967E12</v>
      </c>
    </row>
    <row r="43">
      <c r="A43" s="22" t="b">
        <f t="shared" si="1"/>
        <v>1</v>
      </c>
      <c r="B43" s="29" t="s">
        <v>71</v>
      </c>
      <c r="C43" s="6">
        <v>934.0</v>
      </c>
      <c r="D43" s="6" t="s">
        <v>1874</v>
      </c>
      <c r="E43" s="28">
        <v>1.630725704631E12</v>
      </c>
      <c r="F43" s="22" t="b">
        <f t="shared" si="2"/>
        <v>1</v>
      </c>
      <c r="G43" s="29" t="s">
        <v>195</v>
      </c>
      <c r="H43" s="6">
        <v>2027.0</v>
      </c>
      <c r="I43" s="6" t="s">
        <v>1875</v>
      </c>
      <c r="J43" s="28">
        <v>1.630726246189E12</v>
      </c>
      <c r="K43" s="22" t="b">
        <f t="shared" si="3"/>
        <v>1</v>
      </c>
      <c r="L43" s="29" t="s">
        <v>195</v>
      </c>
      <c r="M43" s="6">
        <v>966.0</v>
      </c>
      <c r="N43" s="6" t="s">
        <v>1876</v>
      </c>
      <c r="O43" s="28">
        <v>1.630726639386E12</v>
      </c>
      <c r="P43" s="22" t="b">
        <f t="shared" si="4"/>
        <v>1</v>
      </c>
      <c r="Q43" s="29" t="s">
        <v>195</v>
      </c>
      <c r="R43" s="6">
        <v>1207.0</v>
      </c>
      <c r="S43" s="6" t="s">
        <v>1877</v>
      </c>
      <c r="T43" s="28">
        <v>1.630732301667E12</v>
      </c>
      <c r="U43" s="22" t="b">
        <f t="shared" si="5"/>
        <v>1</v>
      </c>
      <c r="V43" s="29" t="s">
        <v>71</v>
      </c>
      <c r="W43" s="6">
        <v>456.0</v>
      </c>
      <c r="X43" s="6" t="s">
        <v>1871</v>
      </c>
      <c r="Y43" s="28">
        <v>1.630732760678E12</v>
      </c>
      <c r="Z43" s="22" t="b">
        <f t="shared" si="6"/>
        <v>1</v>
      </c>
      <c r="AA43" s="29" t="s">
        <v>71</v>
      </c>
      <c r="AB43" s="6">
        <v>398.0</v>
      </c>
      <c r="AC43" s="6" t="s">
        <v>1878</v>
      </c>
      <c r="AD43" s="28">
        <v>1.630733310367E12</v>
      </c>
      <c r="AE43" s="22" t="b">
        <f t="shared" si="7"/>
        <v>1</v>
      </c>
      <c r="AF43" s="29" t="s">
        <v>195</v>
      </c>
      <c r="AG43" s="6">
        <v>1305.0</v>
      </c>
      <c r="AH43" s="6" t="s">
        <v>1879</v>
      </c>
      <c r="AI43" s="28">
        <v>1.630736587153E12</v>
      </c>
      <c r="AJ43" s="22" t="b">
        <f t="shared" si="8"/>
        <v>1</v>
      </c>
      <c r="AK43" s="29" t="s">
        <v>195</v>
      </c>
      <c r="AL43" s="6">
        <v>1058.0</v>
      </c>
      <c r="AM43" s="6" t="s">
        <v>1880</v>
      </c>
      <c r="AN43" s="28">
        <v>1.630737205519E12</v>
      </c>
      <c r="AO43" s="22" t="b">
        <f t="shared" si="9"/>
        <v>1</v>
      </c>
      <c r="AP43" s="29" t="s">
        <v>71</v>
      </c>
      <c r="AQ43" s="6">
        <v>290.0</v>
      </c>
      <c r="AR43" s="6" t="s">
        <v>1881</v>
      </c>
      <c r="AS43" s="28">
        <v>1.630737682257E12</v>
      </c>
    </row>
    <row r="44">
      <c r="A44" s="22" t="b">
        <f t="shared" si="1"/>
        <v>1</v>
      </c>
      <c r="B44" s="29" t="s">
        <v>245</v>
      </c>
      <c r="C44" s="6">
        <v>6962.0</v>
      </c>
      <c r="D44" s="6" t="s">
        <v>1882</v>
      </c>
      <c r="E44" s="28">
        <v>1.630725711604E12</v>
      </c>
      <c r="F44" s="22" t="b">
        <f t="shared" si="2"/>
        <v>1</v>
      </c>
      <c r="G44" s="29" t="s">
        <v>131</v>
      </c>
      <c r="H44" s="6">
        <v>1104.0</v>
      </c>
      <c r="I44" s="6" t="s">
        <v>1883</v>
      </c>
      <c r="J44" s="28">
        <v>1.630726247309E12</v>
      </c>
      <c r="K44" s="22" t="b">
        <f t="shared" si="3"/>
        <v>1</v>
      </c>
      <c r="L44" s="29" t="s">
        <v>133</v>
      </c>
      <c r="M44" s="6">
        <v>301.0</v>
      </c>
      <c r="N44" s="6" t="s">
        <v>1876</v>
      </c>
      <c r="O44" s="28">
        <v>1.630726639705E12</v>
      </c>
      <c r="P44" s="22" t="b">
        <f t="shared" si="4"/>
        <v>1</v>
      </c>
      <c r="Q44" s="29" t="s">
        <v>131</v>
      </c>
      <c r="R44" s="6">
        <v>374.0</v>
      </c>
      <c r="S44" s="6" t="s">
        <v>1884</v>
      </c>
      <c r="T44" s="28">
        <v>1.630732302041E12</v>
      </c>
      <c r="U44" s="22" t="b">
        <f t="shared" si="5"/>
        <v>1</v>
      </c>
      <c r="V44" s="29" t="s">
        <v>324</v>
      </c>
      <c r="W44" s="6">
        <v>4203.0</v>
      </c>
      <c r="X44" s="6" t="s">
        <v>1885</v>
      </c>
      <c r="Y44" s="28">
        <v>1.630732764884E12</v>
      </c>
      <c r="Z44" s="22" t="b">
        <f t="shared" si="6"/>
        <v>1</v>
      </c>
      <c r="AA44" s="29" t="s">
        <v>131</v>
      </c>
      <c r="AB44" s="6">
        <v>6915.0</v>
      </c>
      <c r="AC44" s="6" t="s">
        <v>1886</v>
      </c>
      <c r="AD44" s="28">
        <v>1.630733317284E12</v>
      </c>
      <c r="AE44" s="22" t="b">
        <f t="shared" si="7"/>
        <v>1</v>
      </c>
      <c r="AF44" s="29" t="s">
        <v>137</v>
      </c>
      <c r="AG44" s="6">
        <v>514.0</v>
      </c>
      <c r="AH44" s="6" t="s">
        <v>1879</v>
      </c>
      <c r="AI44" s="28">
        <v>1.63073658767E12</v>
      </c>
      <c r="AJ44" s="22" t="b">
        <f t="shared" si="8"/>
        <v>1</v>
      </c>
      <c r="AK44" s="29" t="s">
        <v>137</v>
      </c>
      <c r="AL44" s="6">
        <v>864.0</v>
      </c>
      <c r="AM44" s="6" t="s">
        <v>1887</v>
      </c>
      <c r="AN44" s="28">
        <v>1.630737206386E12</v>
      </c>
      <c r="AO44" s="22" t="b">
        <f t="shared" si="9"/>
        <v>1</v>
      </c>
      <c r="AP44" s="29" t="s">
        <v>143</v>
      </c>
      <c r="AQ44" s="6">
        <v>4671.0</v>
      </c>
      <c r="AR44" s="6" t="s">
        <v>1888</v>
      </c>
      <c r="AS44" s="28">
        <v>1.630737686927E12</v>
      </c>
    </row>
    <row r="45">
      <c r="A45" s="22" t="b">
        <f t="shared" si="1"/>
        <v>1</v>
      </c>
      <c r="B45" s="29" t="s">
        <v>71</v>
      </c>
      <c r="C45" s="6">
        <v>595.0</v>
      </c>
      <c r="D45" s="6" t="s">
        <v>1889</v>
      </c>
      <c r="E45" s="28">
        <v>1.63072571219E12</v>
      </c>
      <c r="F45" s="22" t="b">
        <f t="shared" si="2"/>
        <v>1</v>
      </c>
      <c r="G45" s="29" t="s">
        <v>203</v>
      </c>
      <c r="H45" s="6">
        <v>221.0</v>
      </c>
      <c r="I45" s="6" t="s">
        <v>1883</v>
      </c>
      <c r="J45" s="28">
        <v>1.63072624752E12</v>
      </c>
      <c r="K45" s="22" t="b">
        <f t="shared" si="3"/>
        <v>1</v>
      </c>
      <c r="L45" s="29" t="s">
        <v>203</v>
      </c>
      <c r="M45" s="6">
        <v>179.0</v>
      </c>
      <c r="N45" s="6" t="s">
        <v>1876</v>
      </c>
      <c r="O45" s="28">
        <v>1.630726639868E12</v>
      </c>
      <c r="P45" s="22" t="b">
        <f t="shared" si="4"/>
        <v>1</v>
      </c>
      <c r="Q45" s="29" t="s">
        <v>203</v>
      </c>
      <c r="R45" s="6">
        <v>129.0</v>
      </c>
      <c r="S45" s="6" t="s">
        <v>1884</v>
      </c>
      <c r="T45" s="28">
        <v>1.630732302169E12</v>
      </c>
      <c r="U45" s="22" t="b">
        <f t="shared" si="5"/>
        <v>1</v>
      </c>
      <c r="V45" s="29" t="s">
        <v>195</v>
      </c>
      <c r="W45" s="6">
        <v>947.0</v>
      </c>
      <c r="X45" s="6" t="s">
        <v>1890</v>
      </c>
      <c r="Y45" s="28">
        <v>1.630732765828E12</v>
      </c>
      <c r="Z45" s="22" t="b">
        <f t="shared" si="6"/>
        <v>1</v>
      </c>
      <c r="AA45" s="29" t="s">
        <v>195</v>
      </c>
      <c r="AB45" s="6">
        <v>1423.0</v>
      </c>
      <c r="AC45" s="6" t="s">
        <v>1891</v>
      </c>
      <c r="AD45" s="28">
        <v>1.630733318706E12</v>
      </c>
      <c r="AE45" s="22" t="b">
        <f t="shared" si="7"/>
        <v>1</v>
      </c>
      <c r="AF45" s="29" t="s">
        <v>203</v>
      </c>
      <c r="AG45" s="6">
        <v>168.0</v>
      </c>
      <c r="AH45" s="6" t="s">
        <v>1879</v>
      </c>
      <c r="AI45" s="28">
        <v>1.630736587846E12</v>
      </c>
      <c r="AJ45" s="22" t="b">
        <f t="shared" si="8"/>
        <v>1</v>
      </c>
      <c r="AK45" s="29" t="s">
        <v>203</v>
      </c>
      <c r="AL45" s="6">
        <v>91.0</v>
      </c>
      <c r="AM45" s="6" t="s">
        <v>1887</v>
      </c>
      <c r="AN45" s="28">
        <v>1.630737206488E12</v>
      </c>
      <c r="AO45" s="22" t="b">
        <f t="shared" si="9"/>
        <v>1</v>
      </c>
      <c r="AP45" s="29" t="s">
        <v>195</v>
      </c>
      <c r="AQ45" s="6">
        <v>1149.0</v>
      </c>
      <c r="AR45" s="6" t="s">
        <v>1892</v>
      </c>
      <c r="AS45" s="28">
        <v>1.630737688078E12</v>
      </c>
    </row>
    <row r="46">
      <c r="A46" s="22" t="b">
        <f t="shared" si="1"/>
        <v>1</v>
      </c>
      <c r="B46" s="29" t="s">
        <v>245</v>
      </c>
      <c r="C46" s="6">
        <v>377.0</v>
      </c>
      <c r="D46" s="6" t="s">
        <v>1889</v>
      </c>
      <c r="E46" s="28">
        <v>1.630725712562E12</v>
      </c>
      <c r="F46" s="22" t="b">
        <f t="shared" si="2"/>
        <v>1</v>
      </c>
      <c r="G46" s="29" t="s">
        <v>131</v>
      </c>
      <c r="H46" s="6">
        <v>6726.0</v>
      </c>
      <c r="I46" s="6" t="s">
        <v>1893</v>
      </c>
      <c r="J46" s="28">
        <v>1.630726254241E12</v>
      </c>
      <c r="K46" s="22" t="b">
        <f t="shared" si="3"/>
        <v>1</v>
      </c>
      <c r="L46" s="29" t="s">
        <v>71</v>
      </c>
      <c r="M46" s="6">
        <v>563.0</v>
      </c>
      <c r="N46" s="6" t="s">
        <v>1894</v>
      </c>
      <c r="O46" s="28">
        <v>1.630726640429E12</v>
      </c>
      <c r="P46" s="22" t="b">
        <f t="shared" si="4"/>
        <v>1</v>
      </c>
      <c r="Q46" s="29" t="s">
        <v>71</v>
      </c>
      <c r="R46" s="6">
        <v>712.0</v>
      </c>
      <c r="S46" s="6" t="s">
        <v>1884</v>
      </c>
      <c r="T46" s="28">
        <v>1.630732302881E12</v>
      </c>
      <c r="U46" s="22" t="b">
        <f t="shared" si="5"/>
        <v>1</v>
      </c>
      <c r="V46" s="29" t="s">
        <v>133</v>
      </c>
      <c r="W46" s="6">
        <v>410.0</v>
      </c>
      <c r="X46" s="6" t="s">
        <v>1895</v>
      </c>
      <c r="Y46" s="28">
        <v>1.630732766254E12</v>
      </c>
      <c r="Z46" s="22" t="b">
        <f t="shared" si="6"/>
        <v>1</v>
      </c>
      <c r="AA46" s="29" t="s">
        <v>137</v>
      </c>
      <c r="AB46" s="6">
        <v>521.0</v>
      </c>
      <c r="AC46" s="6" t="s">
        <v>1896</v>
      </c>
      <c r="AD46" s="28">
        <v>1.630733319227E12</v>
      </c>
      <c r="AE46" s="22" t="b">
        <f t="shared" si="7"/>
        <v>1</v>
      </c>
      <c r="AF46" s="29" t="s">
        <v>71</v>
      </c>
      <c r="AG46" s="6">
        <v>450.0</v>
      </c>
      <c r="AH46" s="6" t="s">
        <v>1897</v>
      </c>
      <c r="AI46" s="28">
        <v>1.630736588287E12</v>
      </c>
      <c r="AJ46" s="22" t="b">
        <f t="shared" si="8"/>
        <v>1</v>
      </c>
      <c r="AK46" s="29" t="s">
        <v>71</v>
      </c>
      <c r="AL46" s="6">
        <v>727.0</v>
      </c>
      <c r="AM46" s="6" t="s">
        <v>1898</v>
      </c>
      <c r="AN46" s="28">
        <v>1.630737207201E12</v>
      </c>
      <c r="AO46" s="22" t="b">
        <f t="shared" si="9"/>
        <v>1</v>
      </c>
      <c r="AP46" s="29" t="s">
        <v>131</v>
      </c>
      <c r="AQ46" s="6">
        <v>854.0</v>
      </c>
      <c r="AR46" s="6" t="s">
        <v>1892</v>
      </c>
      <c r="AS46" s="28">
        <v>1.630737688929E12</v>
      </c>
    </row>
    <row r="47">
      <c r="A47" s="22" t="b">
        <f t="shared" si="1"/>
        <v>1</v>
      </c>
      <c r="B47" s="29" t="s">
        <v>195</v>
      </c>
      <c r="C47" s="6">
        <v>919.0</v>
      </c>
      <c r="D47" s="6" t="s">
        <v>1899</v>
      </c>
      <c r="E47" s="28">
        <v>1.630725713484E12</v>
      </c>
      <c r="F47" s="22" t="b">
        <f t="shared" si="2"/>
        <v>1</v>
      </c>
      <c r="G47" s="29" t="s">
        <v>195</v>
      </c>
      <c r="H47" s="6">
        <v>122.0</v>
      </c>
      <c r="I47" s="6" t="s">
        <v>1893</v>
      </c>
      <c r="J47" s="28">
        <v>1.630726254385E12</v>
      </c>
      <c r="K47" s="22" t="b">
        <f t="shared" si="3"/>
        <v>1</v>
      </c>
      <c r="L47" s="29" t="s">
        <v>221</v>
      </c>
      <c r="M47" s="6">
        <v>748.0</v>
      </c>
      <c r="N47" s="6" t="s">
        <v>1900</v>
      </c>
      <c r="O47" s="28">
        <v>1.63072664118E12</v>
      </c>
      <c r="P47" s="22" t="b">
        <f t="shared" si="4"/>
        <v>1</v>
      </c>
      <c r="Q47" s="29" t="s">
        <v>221</v>
      </c>
      <c r="R47" s="6">
        <v>347.0</v>
      </c>
      <c r="S47" s="6" t="s">
        <v>1901</v>
      </c>
      <c r="T47" s="28">
        <v>1.630732303227E12</v>
      </c>
      <c r="U47" s="22" t="b">
        <f t="shared" si="5"/>
        <v>1</v>
      </c>
      <c r="V47" s="29" t="s">
        <v>203</v>
      </c>
      <c r="W47" s="6">
        <v>103.0</v>
      </c>
      <c r="X47" s="6" t="s">
        <v>1895</v>
      </c>
      <c r="Y47" s="28">
        <v>1.630732766362E12</v>
      </c>
      <c r="Z47" s="22" t="b">
        <f t="shared" si="6"/>
        <v>1</v>
      </c>
      <c r="AA47" s="29" t="s">
        <v>203</v>
      </c>
      <c r="AB47" s="6">
        <v>168.0</v>
      </c>
      <c r="AC47" s="6" t="s">
        <v>1896</v>
      </c>
      <c r="AD47" s="28">
        <v>1.630733319404E12</v>
      </c>
      <c r="AE47" s="22" t="b">
        <f t="shared" si="7"/>
        <v>1</v>
      </c>
      <c r="AF47" s="29" t="s">
        <v>221</v>
      </c>
      <c r="AG47" s="6">
        <v>878.0</v>
      </c>
      <c r="AH47" s="6" t="s">
        <v>1902</v>
      </c>
      <c r="AI47" s="28">
        <v>1.630736589165E12</v>
      </c>
      <c r="AJ47" s="22" t="b">
        <f t="shared" si="8"/>
        <v>1</v>
      </c>
      <c r="AK47" s="29" t="s">
        <v>221</v>
      </c>
      <c r="AL47" s="6">
        <v>407.0</v>
      </c>
      <c r="AM47" s="6" t="s">
        <v>1898</v>
      </c>
      <c r="AN47" s="28">
        <v>1.630737207609E12</v>
      </c>
      <c r="AO47" s="22" t="b">
        <f t="shared" si="9"/>
        <v>1</v>
      </c>
      <c r="AP47" s="29" t="s">
        <v>203</v>
      </c>
      <c r="AQ47" s="6">
        <v>134.0</v>
      </c>
      <c r="AR47" s="6" t="s">
        <v>1903</v>
      </c>
      <c r="AS47" s="28">
        <v>1.630737689064E12</v>
      </c>
    </row>
    <row r="48">
      <c r="A48" s="22" t="b">
        <f t="shared" si="1"/>
        <v>1</v>
      </c>
      <c r="B48" s="29" t="s">
        <v>245</v>
      </c>
      <c r="C48" s="6">
        <v>410.0</v>
      </c>
      <c r="D48" s="6" t="s">
        <v>1899</v>
      </c>
      <c r="E48" s="28">
        <v>1.630725713894E12</v>
      </c>
      <c r="F48" s="22" t="b">
        <f t="shared" si="2"/>
        <v>1</v>
      </c>
      <c r="G48" s="29" t="s">
        <v>133</v>
      </c>
      <c r="H48" s="6">
        <v>861.0</v>
      </c>
      <c r="I48" s="6" t="s">
        <v>1904</v>
      </c>
      <c r="J48" s="28">
        <v>1.630726255222E12</v>
      </c>
      <c r="K48" s="22" t="b">
        <f t="shared" si="3"/>
        <v>1</v>
      </c>
      <c r="L48" s="29" t="s">
        <v>94</v>
      </c>
      <c r="M48" s="6">
        <v>812.0</v>
      </c>
      <c r="N48" s="6" t="s">
        <v>1900</v>
      </c>
      <c r="O48" s="28">
        <v>1.630726641989E12</v>
      </c>
      <c r="P48" s="22" t="b">
        <f t="shared" si="4"/>
        <v>1</v>
      </c>
      <c r="Q48" s="29" t="s">
        <v>94</v>
      </c>
      <c r="R48" s="6">
        <v>216.0</v>
      </c>
      <c r="S48" s="6" t="s">
        <v>1901</v>
      </c>
      <c r="T48" s="28">
        <v>1.630732303461E12</v>
      </c>
      <c r="U48" s="22" t="b">
        <f t="shared" si="5"/>
        <v>1</v>
      </c>
      <c r="V48" s="29" t="s">
        <v>71</v>
      </c>
      <c r="W48" s="6">
        <v>353.0</v>
      </c>
      <c r="X48" s="6" t="s">
        <v>1895</v>
      </c>
      <c r="Y48" s="28">
        <v>1.630732766695E12</v>
      </c>
      <c r="Z48" s="22" t="b">
        <f t="shared" si="6"/>
        <v>1</v>
      </c>
      <c r="AA48" s="29" t="s">
        <v>71</v>
      </c>
      <c r="AB48" s="6">
        <v>442.0</v>
      </c>
      <c r="AC48" s="6" t="s">
        <v>1896</v>
      </c>
      <c r="AD48" s="28">
        <v>1.630733319838E12</v>
      </c>
      <c r="AE48" s="22" t="b">
        <f t="shared" si="7"/>
        <v>1</v>
      </c>
      <c r="AF48" s="29" t="s">
        <v>94</v>
      </c>
      <c r="AG48" s="6">
        <v>295.0</v>
      </c>
      <c r="AH48" s="6" t="s">
        <v>1902</v>
      </c>
      <c r="AI48" s="28">
        <v>1.630736589471E12</v>
      </c>
      <c r="AJ48" s="22" t="b">
        <f t="shared" si="8"/>
        <v>1</v>
      </c>
      <c r="AK48" s="29" t="s">
        <v>94</v>
      </c>
      <c r="AL48" s="6">
        <v>285.0</v>
      </c>
      <c r="AM48" s="6" t="s">
        <v>1898</v>
      </c>
      <c r="AN48" s="28">
        <v>1.630737207894E12</v>
      </c>
      <c r="AO48" s="22" t="b">
        <f t="shared" si="9"/>
        <v>1</v>
      </c>
      <c r="AP48" s="29" t="s">
        <v>131</v>
      </c>
      <c r="AQ48" s="6">
        <v>802.0</v>
      </c>
      <c r="AR48" s="6" t="s">
        <v>1903</v>
      </c>
      <c r="AS48" s="28">
        <v>1.630737689865E12</v>
      </c>
    </row>
    <row r="49">
      <c r="A49" s="22" t="b">
        <f t="shared" si="1"/>
        <v>1</v>
      </c>
      <c r="B49" s="29" t="s">
        <v>203</v>
      </c>
      <c r="C49" s="6">
        <v>143.0</v>
      </c>
      <c r="D49" s="6" t="s">
        <v>1905</v>
      </c>
      <c r="E49" s="28">
        <v>1.63072571404E12</v>
      </c>
      <c r="F49" s="22" t="b">
        <f t="shared" si="2"/>
        <v>1</v>
      </c>
      <c r="G49" s="29" t="s">
        <v>203</v>
      </c>
      <c r="H49" s="6">
        <v>239.0</v>
      </c>
      <c r="I49" s="6" t="s">
        <v>1904</v>
      </c>
      <c r="J49" s="28">
        <v>1.630726255471E12</v>
      </c>
      <c r="K49" s="22" t="b">
        <f t="shared" si="3"/>
        <v>1</v>
      </c>
      <c r="L49" s="29" t="s">
        <v>71</v>
      </c>
      <c r="M49" s="6">
        <v>279.0</v>
      </c>
      <c r="N49" s="6" t="s">
        <v>1906</v>
      </c>
      <c r="O49" s="28">
        <v>1.630726642283E12</v>
      </c>
      <c r="P49" s="22" t="b">
        <f t="shared" si="4"/>
        <v>1</v>
      </c>
      <c r="Q49" s="29" t="s">
        <v>71</v>
      </c>
      <c r="R49" s="6">
        <v>275.0</v>
      </c>
      <c r="S49" s="6" t="s">
        <v>1901</v>
      </c>
      <c r="T49" s="28">
        <v>1.630732303745E12</v>
      </c>
      <c r="U49" s="22" t="b">
        <f t="shared" si="5"/>
        <v>1</v>
      </c>
      <c r="V49" s="29" t="s">
        <v>221</v>
      </c>
      <c r="W49" s="6">
        <v>901.0</v>
      </c>
      <c r="X49" s="6" t="s">
        <v>1907</v>
      </c>
      <c r="Y49" s="28">
        <v>1.630732767597E12</v>
      </c>
      <c r="Z49" s="22" t="b">
        <f t="shared" si="6"/>
        <v>1</v>
      </c>
      <c r="AA49" s="29" t="s">
        <v>221</v>
      </c>
      <c r="AB49" s="6">
        <v>735.0</v>
      </c>
      <c r="AC49" s="6" t="s">
        <v>1908</v>
      </c>
      <c r="AD49" s="28">
        <v>1.630733320571E12</v>
      </c>
      <c r="AE49" s="22" t="b">
        <f t="shared" si="7"/>
        <v>1</v>
      </c>
      <c r="AF49" s="29" t="s">
        <v>71</v>
      </c>
      <c r="AG49" s="6">
        <v>227.0</v>
      </c>
      <c r="AH49" s="6" t="s">
        <v>1902</v>
      </c>
      <c r="AI49" s="28">
        <v>1.630736589688E12</v>
      </c>
      <c r="AJ49" s="22" t="b">
        <f t="shared" si="8"/>
        <v>1</v>
      </c>
      <c r="AK49" s="29" t="s">
        <v>71</v>
      </c>
      <c r="AL49" s="6">
        <v>373.0</v>
      </c>
      <c r="AM49" s="6" t="s">
        <v>1909</v>
      </c>
      <c r="AN49" s="28">
        <v>1.630737208279E12</v>
      </c>
      <c r="AO49" s="22" t="b">
        <f t="shared" si="9"/>
        <v>1</v>
      </c>
      <c r="AP49" s="29" t="s">
        <v>195</v>
      </c>
      <c r="AQ49" s="6">
        <v>141.0</v>
      </c>
      <c r="AR49" s="6" t="s">
        <v>1910</v>
      </c>
      <c r="AS49" s="28">
        <v>1.630737690012E12</v>
      </c>
    </row>
    <row r="50">
      <c r="A50" s="31" t="b">
        <f t="shared" si="1"/>
        <v>1</v>
      </c>
      <c r="B50" s="29" t="s">
        <v>71</v>
      </c>
      <c r="C50" s="6">
        <v>368.0</v>
      </c>
      <c r="D50" s="6" t="s">
        <v>1905</v>
      </c>
      <c r="E50" s="28">
        <v>1.630725714404E12</v>
      </c>
      <c r="F50" s="31" t="b">
        <f t="shared" si="2"/>
        <v>1</v>
      </c>
      <c r="G50" s="29" t="s">
        <v>71</v>
      </c>
      <c r="H50" s="6">
        <v>1698.0</v>
      </c>
      <c r="I50" s="6" t="s">
        <v>1911</v>
      </c>
      <c r="J50" s="28">
        <v>1.630726257161E12</v>
      </c>
      <c r="K50" s="31" t="b">
        <f t="shared" si="3"/>
        <v>1</v>
      </c>
      <c r="L50" s="29" t="s">
        <v>324</v>
      </c>
      <c r="M50" s="6">
        <v>464.0</v>
      </c>
      <c r="N50" s="6" t="s">
        <v>1906</v>
      </c>
      <c r="O50" s="28">
        <v>1.630726642734E12</v>
      </c>
      <c r="P50" s="31" t="b">
        <f t="shared" si="4"/>
        <v>1</v>
      </c>
      <c r="Q50" s="29" t="s">
        <v>236</v>
      </c>
      <c r="R50" s="6">
        <v>680.0</v>
      </c>
      <c r="S50" s="6" t="s">
        <v>1912</v>
      </c>
      <c r="T50" s="28">
        <v>1.630732304401E12</v>
      </c>
      <c r="U50" s="31" t="b">
        <f t="shared" si="5"/>
        <v>1</v>
      </c>
      <c r="V50" s="29" t="s">
        <v>94</v>
      </c>
      <c r="W50" s="6">
        <v>249.0</v>
      </c>
      <c r="X50" s="6" t="s">
        <v>1907</v>
      </c>
      <c r="Y50" s="28">
        <v>1.630732767846E12</v>
      </c>
      <c r="Z50" s="31" t="b">
        <f t="shared" si="6"/>
        <v>1</v>
      </c>
      <c r="AA50" s="29" t="s">
        <v>94</v>
      </c>
      <c r="AB50" s="6">
        <v>295.0</v>
      </c>
      <c r="AC50" s="6" t="s">
        <v>1908</v>
      </c>
      <c r="AD50" s="28">
        <v>1.630733320878E12</v>
      </c>
      <c r="AE50" s="31" t="b">
        <f t="shared" si="7"/>
        <v>1</v>
      </c>
      <c r="AF50" s="29" t="s">
        <v>236</v>
      </c>
      <c r="AG50" s="6">
        <v>347.0</v>
      </c>
      <c r="AH50" s="6" t="s">
        <v>1913</v>
      </c>
      <c r="AI50" s="28">
        <v>1.630736590034E12</v>
      </c>
      <c r="AJ50" s="31" t="b">
        <f t="shared" si="8"/>
        <v>1</v>
      </c>
      <c r="AK50" s="29" t="s">
        <v>236</v>
      </c>
      <c r="AL50" s="6">
        <v>354.0</v>
      </c>
      <c r="AM50" s="6" t="s">
        <v>1909</v>
      </c>
      <c r="AN50" s="28">
        <v>1.630737208619E12</v>
      </c>
      <c r="AO50" s="31" t="b">
        <f t="shared" si="9"/>
        <v>1</v>
      </c>
      <c r="AP50" s="29" t="s">
        <v>143</v>
      </c>
      <c r="AQ50" s="6">
        <v>161.0</v>
      </c>
      <c r="AR50" s="6" t="s">
        <v>1910</v>
      </c>
      <c r="AS50" s="28">
        <v>1.630737690166E12</v>
      </c>
    </row>
    <row r="51">
      <c r="A51" s="31" t="b">
        <f t="shared" si="1"/>
        <v>1</v>
      </c>
      <c r="B51" s="29" t="s">
        <v>221</v>
      </c>
      <c r="C51" s="6">
        <v>938.0</v>
      </c>
      <c r="D51" s="6" t="s">
        <v>1914</v>
      </c>
      <c r="E51" s="28">
        <v>1.630725715342E12</v>
      </c>
      <c r="F51" s="31" t="b">
        <f t="shared" si="2"/>
        <v>1</v>
      </c>
      <c r="G51" s="29" t="s">
        <v>221</v>
      </c>
      <c r="H51" s="6">
        <v>510.0</v>
      </c>
      <c r="I51" s="6" t="s">
        <v>1911</v>
      </c>
      <c r="J51" s="28">
        <v>1.630726257679E12</v>
      </c>
      <c r="K51" s="31" t="b">
        <f t="shared" si="3"/>
        <v>1</v>
      </c>
      <c r="L51" s="29" t="s">
        <v>110</v>
      </c>
      <c r="M51" s="6">
        <v>456.0</v>
      </c>
      <c r="N51" s="6" t="s">
        <v>1915</v>
      </c>
      <c r="O51" s="28">
        <v>1.630726643198E12</v>
      </c>
      <c r="P51" s="31" t="b">
        <f t="shared" si="4"/>
        <v>1</v>
      </c>
      <c r="Q51" s="29" t="s">
        <v>110</v>
      </c>
      <c r="R51" s="6">
        <v>260.0</v>
      </c>
      <c r="S51" s="6" t="s">
        <v>1912</v>
      </c>
      <c r="T51" s="28">
        <v>1.630732304658E12</v>
      </c>
      <c r="U51" s="31" t="b">
        <f t="shared" si="5"/>
        <v>1</v>
      </c>
      <c r="V51" s="29" t="s">
        <v>71</v>
      </c>
      <c r="W51" s="6">
        <v>255.0</v>
      </c>
      <c r="X51" s="6" t="s">
        <v>1916</v>
      </c>
      <c r="Y51" s="28">
        <v>1.630732768109E12</v>
      </c>
      <c r="Z51" s="31" t="b">
        <f t="shared" si="6"/>
        <v>1</v>
      </c>
      <c r="AA51" s="29" t="s">
        <v>71</v>
      </c>
      <c r="AB51" s="6">
        <v>235.0</v>
      </c>
      <c r="AC51" s="6" t="s">
        <v>1917</v>
      </c>
      <c r="AD51" s="28">
        <v>1.630733321114E12</v>
      </c>
      <c r="AE51" s="31" t="b">
        <f t="shared" si="7"/>
        <v>1</v>
      </c>
      <c r="AF51" s="29" t="s">
        <v>110</v>
      </c>
      <c r="AG51" s="6">
        <v>285.0</v>
      </c>
      <c r="AH51" s="6" t="s">
        <v>1913</v>
      </c>
      <c r="AI51" s="28">
        <v>1.630736590329E12</v>
      </c>
      <c r="AJ51" s="31" t="b">
        <f t="shared" si="8"/>
        <v>1</v>
      </c>
      <c r="AK51" s="29" t="s">
        <v>110</v>
      </c>
      <c r="AL51" s="6">
        <v>293.0</v>
      </c>
      <c r="AM51" s="6" t="s">
        <v>1909</v>
      </c>
      <c r="AN51" s="28">
        <v>1.630737208916E12</v>
      </c>
      <c r="AO51" s="31" t="b">
        <f t="shared" si="9"/>
        <v>1</v>
      </c>
      <c r="AP51" s="29" t="s">
        <v>195</v>
      </c>
      <c r="AQ51" s="6">
        <v>1582.0</v>
      </c>
      <c r="AR51" s="6" t="s">
        <v>1918</v>
      </c>
      <c r="AS51" s="28">
        <v>1.630737691762E12</v>
      </c>
    </row>
    <row r="52">
      <c r="A52" s="31" t="b">
        <f t="shared" si="1"/>
        <v>1</v>
      </c>
      <c r="B52" s="29" t="s">
        <v>94</v>
      </c>
      <c r="C52" s="6">
        <v>310.0</v>
      </c>
      <c r="D52" s="6" t="s">
        <v>1914</v>
      </c>
      <c r="E52" s="28">
        <v>1.630725715666E12</v>
      </c>
      <c r="F52" s="31" t="b">
        <f t="shared" si="2"/>
        <v>1</v>
      </c>
      <c r="G52" s="29" t="s">
        <v>94</v>
      </c>
      <c r="H52" s="6">
        <v>1069.0</v>
      </c>
      <c r="I52" s="6" t="s">
        <v>1919</v>
      </c>
      <c r="J52" s="28">
        <v>1.630726258739E12</v>
      </c>
      <c r="K52" s="31" t="b">
        <f t="shared" si="3"/>
        <v>1</v>
      </c>
      <c r="L52" s="29" t="s">
        <v>71</v>
      </c>
      <c r="M52" s="6">
        <v>374.0</v>
      </c>
      <c r="N52" s="6" t="s">
        <v>1915</v>
      </c>
      <c r="O52" s="28">
        <v>1.630726643564E12</v>
      </c>
      <c r="P52" s="31" t="b">
        <f t="shared" si="4"/>
        <v>1</v>
      </c>
      <c r="Q52" s="29" t="s">
        <v>71</v>
      </c>
      <c r="R52" s="6">
        <v>231.0</v>
      </c>
      <c r="S52" s="6" t="s">
        <v>1912</v>
      </c>
      <c r="T52" s="28">
        <v>1.63073230489E12</v>
      </c>
      <c r="U52" s="31" t="b">
        <f t="shared" si="5"/>
        <v>1</v>
      </c>
      <c r="V52" s="29" t="s">
        <v>236</v>
      </c>
      <c r="W52" s="6">
        <v>289.0</v>
      </c>
      <c r="X52" s="6" t="s">
        <v>1916</v>
      </c>
      <c r="Y52" s="28">
        <v>1.630732768385E12</v>
      </c>
      <c r="Z52" s="31" t="b">
        <f t="shared" si="6"/>
        <v>1</v>
      </c>
      <c r="AA52" s="29" t="s">
        <v>236</v>
      </c>
      <c r="AB52" s="6">
        <v>347.0</v>
      </c>
      <c r="AC52" s="6" t="s">
        <v>1917</v>
      </c>
      <c r="AD52" s="28">
        <v>1.63073332145E12</v>
      </c>
      <c r="AE52" s="31" t="b">
        <f t="shared" si="7"/>
        <v>1</v>
      </c>
      <c r="AF52" s="29" t="s">
        <v>71</v>
      </c>
      <c r="AG52" s="6">
        <v>348.0</v>
      </c>
      <c r="AH52" s="6" t="s">
        <v>1913</v>
      </c>
      <c r="AI52" s="28">
        <v>1.630736590666E12</v>
      </c>
      <c r="AJ52" s="31" t="b">
        <f t="shared" si="8"/>
        <v>1</v>
      </c>
      <c r="AK52" s="29" t="s">
        <v>71</v>
      </c>
      <c r="AL52" s="6">
        <v>381.0</v>
      </c>
      <c r="AM52" s="6" t="s">
        <v>1920</v>
      </c>
      <c r="AN52" s="28">
        <v>1.630737209294E12</v>
      </c>
      <c r="AO52" s="31" t="b">
        <f t="shared" si="9"/>
        <v>1</v>
      </c>
      <c r="AP52" s="29" t="s">
        <v>137</v>
      </c>
      <c r="AQ52" s="6">
        <v>456.0</v>
      </c>
      <c r="AR52" s="6" t="s">
        <v>1921</v>
      </c>
      <c r="AS52" s="28">
        <v>1.630737692218E12</v>
      </c>
    </row>
    <row r="53">
      <c r="A53" s="31" t="b">
        <f t="shared" si="1"/>
        <v>1</v>
      </c>
      <c r="B53" s="29" t="s">
        <v>71</v>
      </c>
      <c r="C53" s="6">
        <v>327.0</v>
      </c>
      <c r="D53" s="6" t="s">
        <v>1914</v>
      </c>
      <c r="E53" s="28">
        <v>1.63072571598E12</v>
      </c>
      <c r="F53" s="31" t="b">
        <f t="shared" si="2"/>
        <v>1</v>
      </c>
      <c r="G53" s="29" t="s">
        <v>71</v>
      </c>
      <c r="H53" s="6">
        <v>1535.0</v>
      </c>
      <c r="I53" s="6" t="s">
        <v>1922</v>
      </c>
      <c r="J53" s="28">
        <v>1.630726260274E12</v>
      </c>
      <c r="K53" s="31" t="b">
        <f t="shared" si="3"/>
        <v>1</v>
      </c>
      <c r="L53" s="29" t="s">
        <v>190</v>
      </c>
      <c r="M53" s="6">
        <v>542.0</v>
      </c>
      <c r="N53" s="6" t="s">
        <v>1923</v>
      </c>
      <c r="O53" s="28">
        <v>1.630726644107E12</v>
      </c>
      <c r="P53" s="31" t="b">
        <f t="shared" si="4"/>
        <v>1</v>
      </c>
      <c r="Q53" s="29" t="s">
        <v>324</v>
      </c>
      <c r="R53" s="6">
        <v>957.0</v>
      </c>
      <c r="S53" s="6" t="s">
        <v>1924</v>
      </c>
      <c r="T53" s="28">
        <v>1.63073230585E12</v>
      </c>
      <c r="U53" s="31" t="b">
        <f t="shared" si="5"/>
        <v>1</v>
      </c>
      <c r="V53" s="29" t="s">
        <v>110</v>
      </c>
      <c r="W53" s="6">
        <v>234.0</v>
      </c>
      <c r="X53" s="6" t="s">
        <v>1916</v>
      </c>
      <c r="Y53" s="28">
        <v>1.630732768622E12</v>
      </c>
      <c r="Z53" s="31" t="b">
        <f t="shared" si="6"/>
        <v>1</v>
      </c>
      <c r="AA53" s="29" t="s">
        <v>110</v>
      </c>
      <c r="AB53" s="6">
        <v>318.0</v>
      </c>
      <c r="AC53" s="6" t="s">
        <v>1917</v>
      </c>
      <c r="AD53" s="28">
        <v>1.630733321769E12</v>
      </c>
      <c r="AE53" s="31" t="b">
        <f t="shared" si="7"/>
        <v>1</v>
      </c>
      <c r="AF53" s="29" t="s">
        <v>282</v>
      </c>
      <c r="AG53" s="6">
        <v>1224.0</v>
      </c>
      <c r="AH53" s="6" t="s">
        <v>1925</v>
      </c>
      <c r="AI53" s="28">
        <v>1.630736591892E12</v>
      </c>
      <c r="AJ53" s="31" t="b">
        <f t="shared" si="8"/>
        <v>1</v>
      </c>
      <c r="AK53" s="29" t="s">
        <v>190</v>
      </c>
      <c r="AL53" s="6">
        <v>832.0</v>
      </c>
      <c r="AM53" s="6" t="s">
        <v>1926</v>
      </c>
      <c r="AN53" s="28">
        <v>1.630737210128E12</v>
      </c>
      <c r="AO53" s="31" t="b">
        <f t="shared" si="9"/>
        <v>1</v>
      </c>
      <c r="AP53" s="29" t="s">
        <v>203</v>
      </c>
      <c r="AQ53" s="6">
        <v>331.0</v>
      </c>
      <c r="AR53" s="6" t="s">
        <v>1921</v>
      </c>
      <c r="AS53" s="28">
        <v>1.630737692547E12</v>
      </c>
    </row>
    <row r="54">
      <c r="A54" s="31" t="b">
        <f t="shared" si="1"/>
        <v>1</v>
      </c>
      <c r="B54" s="29" t="s">
        <v>236</v>
      </c>
      <c r="C54" s="6">
        <v>834.0</v>
      </c>
      <c r="D54" s="6" t="s">
        <v>1927</v>
      </c>
      <c r="E54" s="28">
        <v>1.630725716812E12</v>
      </c>
      <c r="F54" s="31" t="b">
        <f t="shared" si="2"/>
        <v>1</v>
      </c>
      <c r="G54" s="29" t="s">
        <v>236</v>
      </c>
      <c r="H54" s="6">
        <v>722.0</v>
      </c>
      <c r="I54" s="6" t="s">
        <v>1922</v>
      </c>
      <c r="J54" s="28">
        <v>1.630726260997E12</v>
      </c>
      <c r="K54" s="31" t="b">
        <f t="shared" si="3"/>
        <v>1</v>
      </c>
      <c r="L54" s="29" t="s">
        <v>257</v>
      </c>
      <c r="M54" s="6">
        <v>729.0</v>
      </c>
      <c r="N54" s="6" t="s">
        <v>1923</v>
      </c>
      <c r="O54" s="28">
        <v>1.630726644834E12</v>
      </c>
      <c r="P54" s="31" t="b">
        <f t="shared" si="4"/>
        <v>1</v>
      </c>
      <c r="Q54" s="29" t="s">
        <v>257</v>
      </c>
      <c r="R54" s="6">
        <v>1097.0</v>
      </c>
      <c r="S54" s="6" t="s">
        <v>1928</v>
      </c>
      <c r="T54" s="28">
        <v>1.630732306946E12</v>
      </c>
      <c r="U54" s="31" t="b">
        <f t="shared" si="5"/>
        <v>1</v>
      </c>
      <c r="V54" s="29" t="s">
        <v>71</v>
      </c>
      <c r="W54" s="6">
        <v>293.0</v>
      </c>
      <c r="X54" s="6" t="s">
        <v>1916</v>
      </c>
      <c r="Y54" s="28">
        <v>1.630732768915E12</v>
      </c>
      <c r="Z54" s="31" t="b">
        <f t="shared" si="6"/>
        <v>1</v>
      </c>
      <c r="AA54" s="29" t="s">
        <v>71</v>
      </c>
      <c r="AB54" s="6">
        <v>340.0</v>
      </c>
      <c r="AC54" s="6" t="s">
        <v>1929</v>
      </c>
      <c r="AD54" s="28">
        <v>1.630733322109E12</v>
      </c>
      <c r="AE54" s="31" t="b">
        <f t="shared" si="7"/>
        <v>1</v>
      </c>
      <c r="AF54" s="29" t="s">
        <v>257</v>
      </c>
      <c r="AG54" s="6">
        <v>968.0</v>
      </c>
      <c r="AH54" s="6" t="s">
        <v>1930</v>
      </c>
      <c r="AI54" s="28">
        <v>1.630736592857E12</v>
      </c>
      <c r="AJ54" s="31" t="b">
        <f t="shared" si="8"/>
        <v>1</v>
      </c>
      <c r="AK54" s="29" t="s">
        <v>257</v>
      </c>
      <c r="AL54" s="6">
        <v>1692.0</v>
      </c>
      <c r="AM54" s="6" t="s">
        <v>1931</v>
      </c>
      <c r="AN54" s="28">
        <v>1.630737211817E12</v>
      </c>
      <c r="AO54" s="31" t="b">
        <f t="shared" si="9"/>
        <v>1</v>
      </c>
      <c r="AP54" s="29" t="s">
        <v>71</v>
      </c>
      <c r="AQ54" s="6">
        <v>769.0</v>
      </c>
      <c r="AR54" s="6" t="s">
        <v>1932</v>
      </c>
      <c r="AS54" s="28">
        <v>1.630737693307E12</v>
      </c>
    </row>
    <row r="55">
      <c r="A55" s="31" t="b">
        <f t="shared" si="1"/>
        <v>1</v>
      </c>
      <c r="B55" s="29" t="s">
        <v>110</v>
      </c>
      <c r="C55" s="6">
        <v>292.0</v>
      </c>
      <c r="D55" s="6" t="s">
        <v>1933</v>
      </c>
      <c r="E55" s="28">
        <v>1.630725717106E12</v>
      </c>
      <c r="F55" s="31" t="b">
        <f t="shared" si="2"/>
        <v>1</v>
      </c>
      <c r="G55" s="29" t="s">
        <v>110</v>
      </c>
      <c r="H55" s="6">
        <v>429.0</v>
      </c>
      <c r="I55" s="6" t="s">
        <v>1934</v>
      </c>
      <c r="J55" s="28">
        <v>1.63072626142E12</v>
      </c>
      <c r="K55" s="31" t="b">
        <f t="shared" si="3"/>
        <v>1</v>
      </c>
      <c r="L55" s="29" t="s">
        <v>137</v>
      </c>
      <c r="M55" s="6">
        <v>402.0</v>
      </c>
      <c r="N55" s="6" t="s">
        <v>1935</v>
      </c>
      <c r="O55" s="28">
        <v>1.630726645256E12</v>
      </c>
      <c r="P55" s="31" t="b">
        <f t="shared" si="4"/>
        <v>1</v>
      </c>
      <c r="Q55" s="29" t="s">
        <v>131</v>
      </c>
      <c r="R55" s="6">
        <v>326.0</v>
      </c>
      <c r="S55" s="6" t="s">
        <v>1936</v>
      </c>
      <c r="T55" s="28">
        <v>1.630732307271E12</v>
      </c>
      <c r="U55" s="31" t="b">
        <f t="shared" si="5"/>
        <v>1</v>
      </c>
      <c r="V55" s="29" t="s">
        <v>324</v>
      </c>
      <c r="W55" s="6">
        <v>6057.0</v>
      </c>
      <c r="X55" s="6" t="s">
        <v>1937</v>
      </c>
      <c r="Y55" s="28">
        <v>1.630732774985E12</v>
      </c>
      <c r="Z55" s="31" t="b">
        <f t="shared" si="6"/>
        <v>1</v>
      </c>
      <c r="AA55" s="29" t="s">
        <v>219</v>
      </c>
      <c r="AB55" s="6">
        <v>924.0</v>
      </c>
      <c r="AC55" s="6" t="s">
        <v>1938</v>
      </c>
      <c r="AD55" s="28">
        <v>1.630733323037E12</v>
      </c>
      <c r="AE55" s="31" t="b">
        <f t="shared" si="7"/>
        <v>1</v>
      </c>
      <c r="AF55" s="29" t="s">
        <v>131</v>
      </c>
      <c r="AG55" s="6">
        <v>337.0</v>
      </c>
      <c r="AH55" s="6" t="s">
        <v>1939</v>
      </c>
      <c r="AI55" s="28">
        <v>1.630736593196E12</v>
      </c>
      <c r="AJ55" s="31" t="b">
        <f t="shared" si="8"/>
        <v>1</v>
      </c>
      <c r="AK55" s="29" t="s">
        <v>131</v>
      </c>
      <c r="AL55" s="6">
        <v>358.0</v>
      </c>
      <c r="AM55" s="6" t="s">
        <v>1940</v>
      </c>
      <c r="AN55" s="28">
        <v>1.630737212185E12</v>
      </c>
      <c r="AO55" s="31" t="b">
        <f t="shared" si="9"/>
        <v>1</v>
      </c>
      <c r="AP55" s="29" t="s">
        <v>221</v>
      </c>
      <c r="AQ55" s="6">
        <v>507.0</v>
      </c>
      <c r="AR55" s="6" t="s">
        <v>1932</v>
      </c>
      <c r="AS55" s="28">
        <v>1.630737693818E12</v>
      </c>
    </row>
    <row r="56">
      <c r="A56" s="31" t="b">
        <f t="shared" si="1"/>
        <v>1</v>
      </c>
      <c r="B56" s="29" t="s">
        <v>71</v>
      </c>
      <c r="C56" s="6">
        <v>297.0</v>
      </c>
      <c r="D56" s="6" t="s">
        <v>1933</v>
      </c>
      <c r="E56" s="28">
        <v>1.630725717403E12</v>
      </c>
      <c r="F56" s="31" t="b">
        <f t="shared" si="2"/>
        <v>1</v>
      </c>
      <c r="G56" s="29" t="s">
        <v>71</v>
      </c>
      <c r="H56" s="6">
        <v>395.0</v>
      </c>
      <c r="I56" s="6" t="s">
        <v>1934</v>
      </c>
      <c r="J56" s="28">
        <v>1.63072626182E12</v>
      </c>
      <c r="K56" s="31" t="b">
        <f t="shared" si="3"/>
        <v>1</v>
      </c>
      <c r="L56" s="29" t="s">
        <v>203</v>
      </c>
      <c r="M56" s="6">
        <v>137.0</v>
      </c>
      <c r="N56" s="6" t="s">
        <v>1935</v>
      </c>
      <c r="O56" s="28">
        <v>1.630726645375E12</v>
      </c>
      <c r="P56" s="31" t="b">
        <f t="shared" si="4"/>
        <v>1</v>
      </c>
      <c r="Q56" s="29" t="s">
        <v>203</v>
      </c>
      <c r="R56" s="6">
        <v>123.0</v>
      </c>
      <c r="S56" s="6" t="s">
        <v>1936</v>
      </c>
      <c r="T56" s="28">
        <v>1.630732307395E12</v>
      </c>
      <c r="U56" s="31" t="b">
        <f t="shared" si="5"/>
        <v>1</v>
      </c>
      <c r="V56" s="29" t="s">
        <v>257</v>
      </c>
      <c r="W56" s="6">
        <v>871.0</v>
      </c>
      <c r="X56" s="6" t="s">
        <v>1941</v>
      </c>
      <c r="Y56" s="28">
        <v>1.630732775842E12</v>
      </c>
      <c r="Z56" s="31" t="b">
        <f t="shared" si="6"/>
        <v>1</v>
      </c>
      <c r="AA56" s="29" t="s">
        <v>257</v>
      </c>
      <c r="AB56" s="6">
        <v>1088.0</v>
      </c>
      <c r="AC56" s="6" t="s">
        <v>1942</v>
      </c>
      <c r="AD56" s="28">
        <v>1.63073332412E12</v>
      </c>
      <c r="AE56" s="31" t="b">
        <f t="shared" si="7"/>
        <v>1</v>
      </c>
      <c r="AF56" s="29" t="s">
        <v>203</v>
      </c>
      <c r="AG56" s="6">
        <v>106.0</v>
      </c>
      <c r="AH56" s="6" t="s">
        <v>1939</v>
      </c>
      <c r="AI56" s="28">
        <v>1.630736593307E12</v>
      </c>
      <c r="AJ56" s="31" t="b">
        <f t="shared" si="8"/>
        <v>1</v>
      </c>
      <c r="AK56" s="29" t="s">
        <v>203</v>
      </c>
      <c r="AL56" s="6">
        <v>79.0</v>
      </c>
      <c r="AM56" s="6" t="s">
        <v>1940</v>
      </c>
      <c r="AN56" s="28">
        <v>1.630737212257E12</v>
      </c>
      <c r="AO56" s="31" t="b">
        <f t="shared" si="9"/>
        <v>1</v>
      </c>
      <c r="AP56" s="29" t="s">
        <v>94</v>
      </c>
      <c r="AQ56" s="6">
        <v>265.0</v>
      </c>
      <c r="AR56" s="6" t="s">
        <v>1943</v>
      </c>
      <c r="AS56" s="28">
        <v>1.630737694086E12</v>
      </c>
    </row>
    <row r="57">
      <c r="A57" s="31" t="b">
        <f t="shared" si="1"/>
        <v>1</v>
      </c>
      <c r="B57" s="29" t="s">
        <v>324</v>
      </c>
      <c r="C57" s="6">
        <v>1152.0</v>
      </c>
      <c r="D57" s="6" t="s">
        <v>1944</v>
      </c>
      <c r="E57" s="28">
        <v>1.630725718555E12</v>
      </c>
      <c r="F57" s="31" t="b">
        <f t="shared" si="2"/>
        <v>1</v>
      </c>
      <c r="G57" s="29" t="s">
        <v>190</v>
      </c>
      <c r="H57" s="6">
        <v>757.0</v>
      </c>
      <c r="I57" s="6" t="s">
        <v>1945</v>
      </c>
      <c r="J57" s="28">
        <v>1.630726262575E12</v>
      </c>
      <c r="K57" s="31" t="b">
        <f t="shared" si="3"/>
        <v>1</v>
      </c>
      <c r="L57" s="29" t="s">
        <v>203</v>
      </c>
      <c r="M57" s="6">
        <v>1804.0</v>
      </c>
      <c r="N57" s="6" t="s">
        <v>1946</v>
      </c>
      <c r="O57" s="28">
        <v>1.630726647186E12</v>
      </c>
      <c r="P57" s="31" t="b">
        <f t="shared" si="4"/>
        <v>1</v>
      </c>
      <c r="Q57" s="29" t="s">
        <v>269</v>
      </c>
      <c r="R57" s="6">
        <v>500.0</v>
      </c>
      <c r="S57" s="6" t="s">
        <v>1936</v>
      </c>
      <c r="T57" s="28">
        <v>1.630732307895E12</v>
      </c>
      <c r="U57" s="31" t="b">
        <f t="shared" si="5"/>
        <v>1</v>
      </c>
      <c r="V57" s="29" t="s">
        <v>137</v>
      </c>
      <c r="W57" s="6">
        <v>644.0</v>
      </c>
      <c r="X57" s="6" t="s">
        <v>1947</v>
      </c>
      <c r="Y57" s="28">
        <v>1.630732776488E12</v>
      </c>
      <c r="Z57" s="31" t="b">
        <f t="shared" si="6"/>
        <v>1</v>
      </c>
      <c r="AA57" s="29" t="s">
        <v>131</v>
      </c>
      <c r="AB57" s="6">
        <v>444.0</v>
      </c>
      <c r="AC57" s="6" t="s">
        <v>1942</v>
      </c>
      <c r="AD57" s="28">
        <v>1.630733324564E12</v>
      </c>
      <c r="AE57" s="31" t="b">
        <f t="shared" si="7"/>
        <v>1</v>
      </c>
      <c r="AF57" s="29" t="s">
        <v>269</v>
      </c>
      <c r="AG57" s="6">
        <v>613.0</v>
      </c>
      <c r="AH57" s="6" t="s">
        <v>1939</v>
      </c>
      <c r="AI57" s="28">
        <v>1.630736593914E12</v>
      </c>
      <c r="AJ57" s="31" t="b">
        <f t="shared" si="8"/>
        <v>1</v>
      </c>
      <c r="AK57" s="29" t="s">
        <v>269</v>
      </c>
      <c r="AL57" s="6">
        <v>795.0</v>
      </c>
      <c r="AM57" s="6" t="s">
        <v>1948</v>
      </c>
      <c r="AN57" s="28">
        <v>1.630737213064E12</v>
      </c>
      <c r="AO57" s="31" t="b">
        <f t="shared" si="9"/>
        <v>1</v>
      </c>
      <c r="AP57" s="29" t="s">
        <v>71</v>
      </c>
      <c r="AQ57" s="6">
        <v>251.0</v>
      </c>
      <c r="AR57" s="6" t="s">
        <v>1943</v>
      </c>
      <c r="AS57" s="28">
        <v>1.630737694329E12</v>
      </c>
    </row>
    <row r="58">
      <c r="A58" s="31" t="b">
        <f t="shared" si="1"/>
        <v>1</v>
      </c>
      <c r="B58" s="29" t="s">
        <v>257</v>
      </c>
      <c r="C58" s="6">
        <v>868.0</v>
      </c>
      <c r="D58" s="6" t="s">
        <v>1949</v>
      </c>
      <c r="E58" s="28">
        <v>1.630725719422E12</v>
      </c>
      <c r="F58" s="31" t="b">
        <f t="shared" si="2"/>
        <v>1</v>
      </c>
      <c r="G58" s="29" t="s">
        <v>257</v>
      </c>
      <c r="H58" s="6">
        <v>1274.0</v>
      </c>
      <c r="I58" s="6" t="s">
        <v>1950</v>
      </c>
      <c r="J58" s="28">
        <v>1.630726263851E12</v>
      </c>
      <c r="K58" s="31" t="b">
        <f t="shared" si="3"/>
        <v>1</v>
      </c>
      <c r="L58" s="29" t="s">
        <v>203</v>
      </c>
      <c r="M58" s="6">
        <v>167.0</v>
      </c>
      <c r="N58" s="6" t="s">
        <v>1946</v>
      </c>
      <c r="O58" s="28">
        <v>1.630726647345E12</v>
      </c>
      <c r="P58" s="31" t="b">
        <f t="shared" si="4"/>
        <v>1</v>
      </c>
      <c r="T58" s="33"/>
      <c r="U58" s="31" t="b">
        <f t="shared" si="5"/>
        <v>1</v>
      </c>
      <c r="V58" s="29" t="s">
        <v>203</v>
      </c>
      <c r="W58" s="6">
        <v>102.0</v>
      </c>
      <c r="X58" s="6" t="s">
        <v>1947</v>
      </c>
      <c r="Y58" s="28">
        <v>1.630732776592E12</v>
      </c>
      <c r="Z58" s="31" t="b">
        <f t="shared" si="6"/>
        <v>1</v>
      </c>
      <c r="AA58" s="29" t="s">
        <v>203</v>
      </c>
      <c r="AB58" s="6">
        <v>164.0</v>
      </c>
      <c r="AC58" s="6" t="s">
        <v>1942</v>
      </c>
      <c r="AD58" s="28">
        <v>1.630733324731E12</v>
      </c>
      <c r="AE58" s="31" t="b">
        <f t="shared" si="7"/>
        <v>1</v>
      </c>
      <c r="AI58" s="33"/>
      <c r="AJ58" s="31" t="b">
        <f t="shared" si="8"/>
        <v>1</v>
      </c>
      <c r="AN58" s="33"/>
      <c r="AO58" s="31" t="b">
        <f t="shared" si="9"/>
        <v>1</v>
      </c>
      <c r="AP58" s="29" t="s">
        <v>236</v>
      </c>
      <c r="AQ58" s="6">
        <v>1075.0</v>
      </c>
      <c r="AR58" s="6" t="s">
        <v>1951</v>
      </c>
      <c r="AS58" s="28">
        <v>1.630737695405E12</v>
      </c>
    </row>
    <row r="59">
      <c r="A59" s="31" t="b">
        <f t="shared" si="1"/>
        <v>1</v>
      </c>
      <c r="B59" s="29" t="s">
        <v>131</v>
      </c>
      <c r="C59" s="6">
        <v>301.0</v>
      </c>
      <c r="D59" s="6" t="s">
        <v>1949</v>
      </c>
      <c r="E59" s="28">
        <v>1.630725719722E12</v>
      </c>
      <c r="F59" s="31" t="b">
        <f t="shared" si="2"/>
        <v>1</v>
      </c>
      <c r="G59" s="29" t="s">
        <v>137</v>
      </c>
      <c r="H59" s="6">
        <v>450.0</v>
      </c>
      <c r="I59" s="6" t="s">
        <v>1952</v>
      </c>
      <c r="J59" s="28">
        <v>1.6307262643E12</v>
      </c>
      <c r="K59" s="31" t="b">
        <f t="shared" si="3"/>
        <v>1</v>
      </c>
      <c r="L59" s="29" t="s">
        <v>203</v>
      </c>
      <c r="M59" s="6">
        <v>686.0</v>
      </c>
      <c r="N59" s="6" t="s">
        <v>1953</v>
      </c>
      <c r="O59" s="28">
        <v>1.630726648027E12</v>
      </c>
      <c r="P59" s="31" t="b">
        <f t="shared" si="4"/>
        <v>1</v>
      </c>
      <c r="T59" s="33"/>
      <c r="U59" s="31" t="b">
        <f t="shared" si="5"/>
        <v>1</v>
      </c>
      <c r="V59" s="29" t="s">
        <v>269</v>
      </c>
      <c r="W59" s="6">
        <v>579.0</v>
      </c>
      <c r="X59" s="6" t="s">
        <v>1954</v>
      </c>
      <c r="Y59" s="28">
        <v>1.630732777169E12</v>
      </c>
      <c r="Z59" s="31" t="b">
        <f t="shared" si="6"/>
        <v>1</v>
      </c>
      <c r="AA59" s="29" t="s">
        <v>269</v>
      </c>
      <c r="AB59" s="6">
        <v>1027.0</v>
      </c>
      <c r="AC59" s="6" t="s">
        <v>1955</v>
      </c>
      <c r="AD59" s="28">
        <v>1.630733325753E12</v>
      </c>
      <c r="AE59" s="31" t="b">
        <f t="shared" si="7"/>
        <v>1</v>
      </c>
      <c r="AI59" s="33"/>
      <c r="AJ59" s="31" t="b">
        <f t="shared" si="8"/>
        <v>1</v>
      </c>
      <c r="AN59" s="33"/>
      <c r="AO59" s="31" t="b">
        <f t="shared" si="9"/>
        <v>1</v>
      </c>
      <c r="AP59" s="29" t="s">
        <v>110</v>
      </c>
      <c r="AQ59" s="6">
        <v>276.0</v>
      </c>
      <c r="AR59" s="6" t="s">
        <v>1951</v>
      </c>
      <c r="AS59" s="28">
        <v>1.63073769568E12</v>
      </c>
    </row>
    <row r="60">
      <c r="A60" s="31" t="b">
        <f t="shared" si="1"/>
        <v>1</v>
      </c>
      <c r="B60" s="29" t="s">
        <v>203</v>
      </c>
      <c r="C60" s="6">
        <v>123.0</v>
      </c>
      <c r="D60" s="6" t="s">
        <v>1949</v>
      </c>
      <c r="E60" s="28">
        <v>1.630725719849E12</v>
      </c>
      <c r="F60" s="31" t="b">
        <f t="shared" si="2"/>
        <v>1</v>
      </c>
      <c r="G60" s="29" t="s">
        <v>203</v>
      </c>
      <c r="H60" s="6">
        <v>70.0</v>
      </c>
      <c r="I60" s="6" t="s">
        <v>1952</v>
      </c>
      <c r="J60" s="28">
        <v>1.630726264372E12</v>
      </c>
      <c r="K60" s="31" t="b">
        <f t="shared" si="3"/>
        <v>1</v>
      </c>
      <c r="L60" s="29" t="s">
        <v>203</v>
      </c>
      <c r="M60" s="6">
        <v>276.0</v>
      </c>
      <c r="N60" s="6" t="s">
        <v>1953</v>
      </c>
      <c r="O60" s="28">
        <v>1.630726648306E12</v>
      </c>
      <c r="P60" s="31" t="b">
        <f t="shared" si="4"/>
        <v>1</v>
      </c>
      <c r="T60" s="33"/>
      <c r="U60" s="31" t="b">
        <f t="shared" si="5"/>
        <v>1</v>
      </c>
      <c r="Y60" s="33"/>
      <c r="Z60" s="31" t="b">
        <f t="shared" si="6"/>
        <v>1</v>
      </c>
      <c r="AD60" s="33"/>
      <c r="AE60" s="31" t="b">
        <f t="shared" si="7"/>
        <v>1</v>
      </c>
      <c r="AI60" s="33"/>
      <c r="AJ60" s="31" t="b">
        <f t="shared" si="8"/>
        <v>1</v>
      </c>
      <c r="AN60" s="33"/>
      <c r="AO60" s="31" t="b">
        <f t="shared" si="9"/>
        <v>1</v>
      </c>
      <c r="AP60" s="29" t="s">
        <v>71</v>
      </c>
      <c r="AQ60" s="6">
        <v>274.0</v>
      </c>
      <c r="AR60" s="6" t="s">
        <v>1951</v>
      </c>
      <c r="AS60" s="28">
        <v>1.630737695951E12</v>
      </c>
    </row>
    <row r="61">
      <c r="A61" s="31" t="b">
        <f t="shared" si="1"/>
        <v>1</v>
      </c>
      <c r="B61" s="29" t="s">
        <v>269</v>
      </c>
      <c r="C61" s="6">
        <v>576.0</v>
      </c>
      <c r="D61" s="6" t="s">
        <v>1956</v>
      </c>
      <c r="E61" s="28">
        <v>1.630725720422E12</v>
      </c>
      <c r="F61" s="31" t="b">
        <f t="shared" si="2"/>
        <v>1</v>
      </c>
      <c r="G61" s="29" t="s">
        <v>269</v>
      </c>
      <c r="H61" s="6">
        <v>513.0</v>
      </c>
      <c r="I61" s="6" t="s">
        <v>1952</v>
      </c>
      <c r="J61" s="28">
        <v>1.630726264895E12</v>
      </c>
      <c r="K61" s="31" t="b">
        <f t="shared" si="3"/>
        <v>1</v>
      </c>
      <c r="L61" s="29" t="s">
        <v>269</v>
      </c>
      <c r="M61" s="6">
        <v>1138.0</v>
      </c>
      <c r="N61" s="6" t="s">
        <v>1957</v>
      </c>
      <c r="O61" s="28">
        <v>1.630726649448E12</v>
      </c>
      <c r="P61" s="31" t="b">
        <f t="shared" si="4"/>
        <v>1</v>
      </c>
      <c r="T61" s="33"/>
      <c r="U61" s="31" t="b">
        <f t="shared" si="5"/>
        <v>1</v>
      </c>
      <c r="Y61" s="33"/>
      <c r="Z61" s="31" t="b">
        <f t="shared" si="6"/>
        <v>1</v>
      </c>
      <c r="AD61" s="33"/>
      <c r="AE61" s="31" t="b">
        <f t="shared" si="7"/>
        <v>1</v>
      </c>
      <c r="AI61" s="33"/>
      <c r="AJ61" s="31" t="b">
        <f t="shared" si="8"/>
        <v>1</v>
      </c>
      <c r="AN61" s="33"/>
      <c r="AO61" s="31" t="b">
        <f t="shared" si="9"/>
        <v>1</v>
      </c>
      <c r="AP61" s="29" t="s">
        <v>282</v>
      </c>
      <c r="AQ61" s="6">
        <v>2068.0</v>
      </c>
      <c r="AR61" s="6" t="s">
        <v>1958</v>
      </c>
      <c r="AS61" s="28">
        <v>1.630737698035E12</v>
      </c>
    </row>
    <row r="62">
      <c r="A62" s="31" t="b">
        <f t="shared" si="1"/>
        <v>1</v>
      </c>
      <c r="E62" s="33"/>
      <c r="F62" s="31" t="b">
        <f t="shared" si="2"/>
        <v>1</v>
      </c>
      <c r="J62" s="33"/>
      <c r="K62" s="31" t="b">
        <f t="shared" si="3"/>
        <v>1</v>
      </c>
      <c r="O62" s="33"/>
      <c r="P62" s="31" t="b">
        <f t="shared" si="4"/>
        <v>1</v>
      </c>
      <c r="T62" s="33"/>
      <c r="U62" s="31" t="b">
        <f t="shared" si="5"/>
        <v>1</v>
      </c>
      <c r="Y62" s="33"/>
      <c r="Z62" s="31" t="b">
        <f t="shared" si="6"/>
        <v>1</v>
      </c>
      <c r="AD62" s="33"/>
      <c r="AE62" s="31" t="b">
        <f t="shared" si="7"/>
        <v>1</v>
      </c>
      <c r="AI62" s="33"/>
      <c r="AJ62" s="31" t="b">
        <f t="shared" si="8"/>
        <v>1</v>
      </c>
      <c r="AN62" s="33"/>
      <c r="AO62" s="31" t="b">
        <f t="shared" si="9"/>
        <v>1</v>
      </c>
      <c r="AP62" s="29" t="s">
        <v>257</v>
      </c>
      <c r="AQ62" s="6">
        <v>1324.0</v>
      </c>
      <c r="AR62" s="6" t="s">
        <v>1959</v>
      </c>
      <c r="AS62" s="28">
        <v>1.630737699356E12</v>
      </c>
    </row>
    <row r="63">
      <c r="A63" s="31" t="b">
        <f t="shared" si="1"/>
        <v>1</v>
      </c>
      <c r="E63" s="33"/>
      <c r="F63" s="31" t="b">
        <f t="shared" si="2"/>
        <v>1</v>
      </c>
      <c r="J63" s="33"/>
      <c r="K63" s="31" t="b">
        <f t="shared" si="3"/>
        <v>1</v>
      </c>
      <c r="O63" s="33"/>
      <c r="P63" s="31" t="b">
        <f t="shared" si="4"/>
        <v>1</v>
      </c>
      <c r="T63" s="33"/>
      <c r="U63" s="31" t="b">
        <f t="shared" si="5"/>
        <v>1</v>
      </c>
      <c r="Y63" s="33"/>
      <c r="Z63" s="31" t="b">
        <f t="shared" si="6"/>
        <v>1</v>
      </c>
      <c r="AD63" s="33"/>
      <c r="AE63" s="31" t="b">
        <f t="shared" si="7"/>
        <v>1</v>
      </c>
      <c r="AI63" s="33"/>
      <c r="AJ63" s="31" t="b">
        <f t="shared" si="8"/>
        <v>1</v>
      </c>
      <c r="AN63" s="33"/>
      <c r="AO63" s="31" t="b">
        <f t="shared" si="9"/>
        <v>1</v>
      </c>
      <c r="AP63" s="29" t="s">
        <v>131</v>
      </c>
      <c r="AQ63" s="6">
        <v>308.0</v>
      </c>
      <c r="AR63" s="6" t="s">
        <v>1959</v>
      </c>
      <c r="AS63" s="28">
        <v>1.630737699653E12</v>
      </c>
    </row>
    <row r="64">
      <c r="A64" s="31" t="b">
        <f t="shared" si="1"/>
        <v>1</v>
      </c>
      <c r="E64" s="33"/>
      <c r="F64" s="31" t="b">
        <f t="shared" si="2"/>
        <v>1</v>
      </c>
      <c r="J64" s="33"/>
      <c r="K64" s="31" t="b">
        <f t="shared" si="3"/>
        <v>1</v>
      </c>
      <c r="O64" s="33"/>
      <c r="P64" s="31" t="b">
        <f t="shared" si="4"/>
        <v>1</v>
      </c>
      <c r="T64" s="33"/>
      <c r="U64" s="31" t="b">
        <f t="shared" si="5"/>
        <v>1</v>
      </c>
      <c r="Y64" s="33"/>
      <c r="Z64" s="31" t="b">
        <f t="shared" si="6"/>
        <v>1</v>
      </c>
      <c r="AD64" s="33"/>
      <c r="AE64" s="31" t="b">
        <f t="shared" si="7"/>
        <v>1</v>
      </c>
      <c r="AI64" s="33"/>
      <c r="AJ64" s="31" t="b">
        <f t="shared" si="8"/>
        <v>1</v>
      </c>
      <c r="AN64" s="33"/>
      <c r="AO64" s="31" t="b">
        <f t="shared" si="9"/>
        <v>1</v>
      </c>
      <c r="AP64" s="29" t="s">
        <v>203</v>
      </c>
      <c r="AQ64" s="6">
        <v>105.0</v>
      </c>
      <c r="AR64" s="6" t="s">
        <v>1959</v>
      </c>
      <c r="AS64" s="28">
        <v>1.63073769976E12</v>
      </c>
    </row>
    <row r="65">
      <c r="A65" s="31" t="b">
        <f t="shared" si="1"/>
        <v>1</v>
      </c>
      <c r="E65" s="33"/>
      <c r="F65" s="31" t="b">
        <f t="shared" si="2"/>
        <v>1</v>
      </c>
      <c r="J65" s="33"/>
      <c r="K65" s="31" t="b">
        <f t="shared" si="3"/>
        <v>1</v>
      </c>
      <c r="O65" s="33"/>
      <c r="P65" s="31" t="b">
        <f t="shared" si="4"/>
        <v>1</v>
      </c>
      <c r="T65" s="33"/>
      <c r="U65" s="31" t="b">
        <f t="shared" si="5"/>
        <v>1</v>
      </c>
      <c r="Y65" s="33"/>
      <c r="Z65" s="31" t="b">
        <f t="shared" si="6"/>
        <v>1</v>
      </c>
      <c r="AD65" s="33"/>
      <c r="AE65" s="31" t="b">
        <f t="shared" si="7"/>
        <v>1</v>
      </c>
      <c r="AI65" s="33"/>
      <c r="AJ65" s="31" t="b">
        <f t="shared" si="8"/>
        <v>1</v>
      </c>
      <c r="AN65" s="33"/>
      <c r="AO65" s="31" t="b">
        <f t="shared" si="9"/>
        <v>1</v>
      </c>
      <c r="AP65" s="29" t="s">
        <v>269</v>
      </c>
      <c r="AQ65" s="6">
        <v>561.0</v>
      </c>
      <c r="AR65" s="6" t="s">
        <v>1960</v>
      </c>
      <c r="AS65" s="28">
        <v>1.63073770032E12</v>
      </c>
    </row>
    <row r="66">
      <c r="A66" s="31" t="b">
        <f t="shared" si="1"/>
        <v>1</v>
      </c>
      <c r="E66" s="33"/>
      <c r="F66" s="31" t="b">
        <f t="shared" si="2"/>
        <v>1</v>
      </c>
      <c r="J66" s="33"/>
      <c r="K66" s="31" t="b">
        <f t="shared" si="3"/>
        <v>1</v>
      </c>
      <c r="O66" s="33"/>
      <c r="P66" s="31" t="b">
        <f t="shared" si="4"/>
        <v>1</v>
      </c>
      <c r="T66" s="33"/>
      <c r="U66" s="31" t="b">
        <f t="shared" si="5"/>
        <v>1</v>
      </c>
      <c r="Y66" s="33"/>
      <c r="Z66" s="31" t="b">
        <f t="shared" si="6"/>
        <v>1</v>
      </c>
      <c r="AD66" s="33"/>
      <c r="AE66" s="31" t="b">
        <f t="shared" si="7"/>
        <v>1</v>
      </c>
      <c r="AI66" s="33"/>
      <c r="AJ66" s="31" t="b">
        <f t="shared" si="8"/>
        <v>1</v>
      </c>
      <c r="AN66" s="33"/>
      <c r="AO66" s="31" t="b">
        <f t="shared" si="9"/>
        <v>1</v>
      </c>
      <c r="AS66" s="33"/>
    </row>
    <row r="67">
      <c r="A67" s="31" t="b">
        <f t="shared" si="1"/>
        <v>1</v>
      </c>
      <c r="E67" s="33"/>
      <c r="F67" s="31" t="b">
        <f t="shared" si="2"/>
        <v>1</v>
      </c>
      <c r="J67" s="33"/>
      <c r="K67" s="31" t="b">
        <f t="shared" si="3"/>
        <v>1</v>
      </c>
      <c r="O67" s="33"/>
      <c r="P67" s="31" t="b">
        <f t="shared" si="4"/>
        <v>1</v>
      </c>
      <c r="T67" s="33"/>
      <c r="U67" s="31" t="b">
        <f t="shared" si="5"/>
        <v>1</v>
      </c>
      <c r="Y67" s="33"/>
      <c r="Z67" s="31" t="b">
        <f t="shared" si="6"/>
        <v>1</v>
      </c>
      <c r="AD67" s="33"/>
      <c r="AE67" s="31" t="b">
        <f t="shared" si="7"/>
        <v>1</v>
      </c>
      <c r="AI67" s="33"/>
      <c r="AJ67" s="31" t="b">
        <f t="shared" si="8"/>
        <v>1</v>
      </c>
      <c r="AN67" s="33"/>
      <c r="AO67" s="31" t="b">
        <f t="shared" si="9"/>
        <v>1</v>
      </c>
      <c r="AS67" s="33"/>
    </row>
    <row r="68">
      <c r="A68" s="31" t="b">
        <f t="shared" si="1"/>
        <v>1</v>
      </c>
      <c r="E68" s="33"/>
      <c r="F68" s="31" t="b">
        <f t="shared" si="2"/>
        <v>1</v>
      </c>
      <c r="J68" s="33"/>
      <c r="K68" s="31" t="b">
        <f t="shared" si="3"/>
        <v>1</v>
      </c>
      <c r="O68" s="33"/>
      <c r="P68" s="31" t="b">
        <f t="shared" si="4"/>
        <v>1</v>
      </c>
      <c r="T68" s="33"/>
      <c r="U68" s="31" t="b">
        <f t="shared" si="5"/>
        <v>1</v>
      </c>
      <c r="Y68" s="33"/>
      <c r="Z68" s="31" t="b">
        <f t="shared" si="6"/>
        <v>1</v>
      </c>
      <c r="AD68" s="33"/>
      <c r="AE68" s="31" t="b">
        <f t="shared" si="7"/>
        <v>1</v>
      </c>
      <c r="AI68" s="33"/>
      <c r="AJ68" s="31" t="b">
        <f t="shared" si="8"/>
        <v>1</v>
      </c>
      <c r="AN68" s="33"/>
      <c r="AO68" s="31" t="b">
        <f t="shared" si="9"/>
        <v>1</v>
      </c>
      <c r="AS68" s="33"/>
    </row>
    <row r="69">
      <c r="A69" s="31" t="b">
        <f t="shared" si="1"/>
        <v>1</v>
      </c>
      <c r="E69" s="33"/>
      <c r="F69" s="31" t="b">
        <f t="shared" si="2"/>
        <v>1</v>
      </c>
      <c r="J69" s="33"/>
      <c r="K69" s="31" t="b">
        <f t="shared" si="3"/>
        <v>1</v>
      </c>
      <c r="O69" s="33"/>
      <c r="P69" s="31" t="b">
        <f t="shared" si="4"/>
        <v>1</v>
      </c>
      <c r="T69" s="33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I69" s="33"/>
      <c r="AJ69" s="31" t="b">
        <f t="shared" si="8"/>
        <v>1</v>
      </c>
      <c r="AN69" s="33"/>
      <c r="AO69" s="31" t="b">
        <f t="shared" si="9"/>
        <v>1</v>
      </c>
      <c r="AS69" s="33"/>
    </row>
    <row r="70">
      <c r="A70" s="31" t="b">
        <f t="shared" si="1"/>
        <v>1</v>
      </c>
      <c r="E70" s="33"/>
      <c r="F70" s="31" t="b">
        <f t="shared" si="2"/>
        <v>1</v>
      </c>
      <c r="J70" s="33"/>
      <c r="K70" s="31" t="b">
        <f t="shared" si="3"/>
        <v>1</v>
      </c>
      <c r="O70" s="33"/>
      <c r="P70" s="31" t="b">
        <f t="shared" si="4"/>
        <v>1</v>
      </c>
      <c r="T70" s="33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I70" s="33"/>
      <c r="AJ70" s="31" t="b">
        <f t="shared" si="8"/>
        <v>1</v>
      </c>
      <c r="AN70" s="33"/>
      <c r="AO70" s="31" t="b">
        <f t="shared" si="9"/>
        <v>1</v>
      </c>
      <c r="AS70" s="33"/>
    </row>
    <row r="71">
      <c r="A71" s="31" t="b">
        <f t="shared" si="1"/>
        <v>1</v>
      </c>
      <c r="E71" s="33"/>
      <c r="F71" s="31" t="b">
        <f t="shared" si="2"/>
        <v>1</v>
      </c>
      <c r="J71" s="33"/>
      <c r="K71" s="31" t="b">
        <f t="shared" si="3"/>
        <v>1</v>
      </c>
      <c r="O71" s="33"/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I71" s="33"/>
      <c r="AJ71" s="31" t="b">
        <f t="shared" si="8"/>
        <v>1</v>
      </c>
      <c r="AN71" s="33"/>
      <c r="AO71" s="31" t="b">
        <f t="shared" si="9"/>
        <v>1</v>
      </c>
      <c r="AS71" s="33"/>
    </row>
    <row r="72">
      <c r="A72" s="31" t="b">
        <f t="shared" si="1"/>
        <v>1</v>
      </c>
      <c r="E72" s="33"/>
      <c r="F72" s="31" t="b">
        <f t="shared" si="2"/>
        <v>1</v>
      </c>
      <c r="J72" s="33"/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I72" s="33"/>
      <c r="AJ72" s="31" t="b">
        <f t="shared" si="8"/>
        <v>1</v>
      </c>
      <c r="AN72" s="33"/>
      <c r="AO72" s="31" t="b">
        <f t="shared" si="9"/>
        <v>1</v>
      </c>
      <c r="AS72" s="33"/>
    </row>
    <row r="73">
      <c r="A73" s="31" t="b">
        <f t="shared" si="1"/>
        <v>1</v>
      </c>
      <c r="E73" s="33"/>
      <c r="F73" s="31" t="b">
        <f t="shared" si="2"/>
        <v>1</v>
      </c>
      <c r="J73" s="33"/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I73" s="33"/>
      <c r="AJ73" s="31" t="b">
        <f t="shared" si="8"/>
        <v>1</v>
      </c>
      <c r="AN73" s="33"/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I74" s="33"/>
      <c r="AJ74" s="31" t="b">
        <f t="shared" si="8"/>
        <v>1</v>
      </c>
      <c r="AN74" s="33"/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I75" s="33"/>
      <c r="AJ75" s="31" t="b">
        <f t="shared" si="8"/>
        <v>1</v>
      </c>
      <c r="AN75" s="33"/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I76" s="33"/>
      <c r="AJ76" s="31" t="b">
        <f t="shared" si="8"/>
        <v>1</v>
      </c>
      <c r="AN76" s="33"/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I77" s="33"/>
      <c r="AJ77" s="31" t="b">
        <f t="shared" si="8"/>
        <v>1</v>
      </c>
      <c r="AN77" s="33"/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I78" s="33"/>
      <c r="AJ78" s="31" t="b">
        <f t="shared" si="8"/>
        <v>1</v>
      </c>
      <c r="AN78" s="33"/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N79" s="33"/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N80" s="33"/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N81" s="33"/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N82" s="33"/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N83" s="33"/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N84" s="33"/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N85" s="33"/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N86" s="33"/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N87" s="33"/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N88" s="33"/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N89" s="33"/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N90" s="33"/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N91" s="33"/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2" t="s">
        <v>1961</v>
      </c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506.8275862</v>
      </c>
      <c r="E151" s="33"/>
      <c r="F151" s="48"/>
      <c r="G151" s="45" t="s">
        <v>369</v>
      </c>
      <c r="H151" s="46">
        <f> AVERAGE(H4:H124)</f>
        <v>663.9482759</v>
      </c>
      <c r="J151" s="33"/>
      <c r="K151" s="48"/>
      <c r="L151" s="45" t="s">
        <v>369</v>
      </c>
      <c r="M151" s="46">
        <f> AVERAGE(M4:M124)</f>
        <v>447.2413793</v>
      </c>
      <c r="O151" s="33"/>
      <c r="P151" s="48"/>
      <c r="Q151" s="45" t="s">
        <v>369</v>
      </c>
      <c r="R151" s="46">
        <f> AVERAGE(R4:R124)</f>
        <v>481.0925926</v>
      </c>
      <c r="T151" s="33"/>
      <c r="U151" s="48"/>
      <c r="V151" s="45" t="s">
        <v>369</v>
      </c>
      <c r="W151" s="46">
        <f> AVERAGE(W4:W124)</f>
        <v>588.1785714</v>
      </c>
      <c r="Y151" s="33"/>
      <c r="Z151" s="48"/>
      <c r="AA151" s="45" t="s">
        <v>369</v>
      </c>
      <c r="AB151" s="46">
        <f> AVERAGE(AB4:AB124)</f>
        <v>520.4285714</v>
      </c>
      <c r="AD151" s="33"/>
      <c r="AE151" s="48"/>
      <c r="AF151" s="45" t="s">
        <v>369</v>
      </c>
      <c r="AG151" s="46">
        <f> AVERAGE(AG4:AG124)</f>
        <v>595.0925926</v>
      </c>
      <c r="AI151" s="33"/>
      <c r="AJ151" s="48"/>
      <c r="AK151" s="45" t="s">
        <v>369</v>
      </c>
      <c r="AL151" s="46">
        <f> AVERAGE(AL4:AL124)</f>
        <v>557.7777778</v>
      </c>
      <c r="AN151" s="33"/>
      <c r="AO151" s="48"/>
      <c r="AP151" s="45" t="s">
        <v>369</v>
      </c>
      <c r="AQ151" s="46">
        <f> AVERAGE(AQ4:AQ124)</f>
        <v>556.7580645</v>
      </c>
      <c r="AS151" s="33"/>
    </row>
    <row r="152">
      <c r="A152" s="44"/>
      <c r="B152" s="49" t="s">
        <v>370</v>
      </c>
      <c r="C152" s="50">
        <f>STDEV(C4:C124)</f>
        <v>893.1183324</v>
      </c>
      <c r="E152" s="33"/>
      <c r="F152" s="48"/>
      <c r="G152" s="49" t="s">
        <v>370</v>
      </c>
      <c r="H152" s="50">
        <f>STDEV(H4:H124)</f>
        <v>1031.277413</v>
      </c>
      <c r="J152" s="33"/>
      <c r="K152" s="48"/>
      <c r="L152" s="49" t="s">
        <v>370</v>
      </c>
      <c r="M152" s="50">
        <f>STDEV(M4:M124)</f>
        <v>456.2379846</v>
      </c>
      <c r="O152" s="33"/>
      <c r="P152" s="48"/>
      <c r="Q152" s="49" t="s">
        <v>370</v>
      </c>
      <c r="R152" s="50">
        <f>STDEV(R4:R124)</f>
        <v>680.2465776</v>
      </c>
      <c r="T152" s="33"/>
      <c r="U152" s="48"/>
      <c r="V152" s="49" t="s">
        <v>370</v>
      </c>
      <c r="W152" s="50">
        <f>STDEV(W4:W124)</f>
        <v>966.3057131</v>
      </c>
      <c r="Y152" s="33"/>
      <c r="Z152" s="48"/>
      <c r="AA152" s="49" t="s">
        <v>370</v>
      </c>
      <c r="AB152" s="50">
        <f>STDEV(AB4:AB124)</f>
        <v>912.8994539</v>
      </c>
      <c r="AD152" s="33"/>
      <c r="AE152" s="48"/>
      <c r="AF152" s="49" t="s">
        <v>370</v>
      </c>
      <c r="AG152" s="50">
        <f>STDEV(AG4:AG124)</f>
        <v>873.5110516</v>
      </c>
      <c r="AI152" s="33"/>
      <c r="AJ152" s="48"/>
      <c r="AK152" s="49" t="s">
        <v>370</v>
      </c>
      <c r="AL152" s="50">
        <f>STDEV(AL4:AL124)</f>
        <v>731.5628055</v>
      </c>
      <c r="AN152" s="33"/>
      <c r="AO152" s="48"/>
      <c r="AP152" s="49" t="s">
        <v>370</v>
      </c>
      <c r="AQ152" s="50">
        <f>STDEV(AQ4:AQ124)</f>
        <v>668.570329</v>
      </c>
      <c r="AS152" s="33"/>
    </row>
    <row r="153">
      <c r="A153" s="44"/>
      <c r="B153" s="51" t="s">
        <v>371</v>
      </c>
      <c r="C153" s="50">
        <f>MEDIAN(C4:C124)</f>
        <v>318</v>
      </c>
      <c r="E153" s="33"/>
      <c r="F153" s="48"/>
      <c r="G153" s="51" t="s">
        <v>371</v>
      </c>
      <c r="H153" s="50">
        <f>MEDIAN(H4:H124)</f>
        <v>317.5</v>
      </c>
      <c r="J153" s="33"/>
      <c r="K153" s="48"/>
      <c r="L153" s="51" t="s">
        <v>371</v>
      </c>
      <c r="M153" s="50">
        <f>MEDIAN(M4:M124)</f>
        <v>295</v>
      </c>
      <c r="O153" s="33"/>
      <c r="P153" s="48"/>
      <c r="Q153" s="51" t="s">
        <v>371</v>
      </c>
      <c r="R153" s="50">
        <f>MEDIAN(R4:R124)</f>
        <v>277</v>
      </c>
      <c r="T153" s="33"/>
      <c r="U153" s="48"/>
      <c r="V153" s="51" t="s">
        <v>371</v>
      </c>
      <c r="W153" s="50">
        <f>MEDIAN(W4:W124)</f>
        <v>287</v>
      </c>
      <c r="Y153" s="33"/>
      <c r="Z153" s="48"/>
      <c r="AA153" s="51" t="s">
        <v>371</v>
      </c>
      <c r="AB153" s="50">
        <f>MEDIAN(AB4:AB124)</f>
        <v>313</v>
      </c>
      <c r="AD153" s="33"/>
      <c r="AE153" s="48"/>
      <c r="AF153" s="51" t="s">
        <v>371</v>
      </c>
      <c r="AG153" s="50">
        <f>MEDIAN(AG4:AG124)</f>
        <v>318</v>
      </c>
      <c r="AI153" s="33"/>
      <c r="AJ153" s="48"/>
      <c r="AK153" s="51" t="s">
        <v>371</v>
      </c>
      <c r="AL153" s="50">
        <f>MEDIAN(AL4:AL124)</f>
        <v>327.5</v>
      </c>
      <c r="AN153" s="33"/>
      <c r="AO153" s="48"/>
      <c r="AP153" s="51" t="s">
        <v>371</v>
      </c>
      <c r="AQ153" s="50">
        <f>MEDIAN(AQ4:AQ124)</f>
        <v>308.5</v>
      </c>
      <c r="AS153" s="33"/>
    </row>
    <row r="154">
      <c r="A154" s="44"/>
      <c r="B154" s="51" t="s">
        <v>372</v>
      </c>
      <c r="C154" s="50">
        <f>min(C4:C124)</f>
        <v>117</v>
      </c>
      <c r="E154" s="33"/>
      <c r="F154" s="48"/>
      <c r="G154" s="51" t="s">
        <v>372</v>
      </c>
      <c r="H154" s="50">
        <f>min(H4:H124)</f>
        <v>70</v>
      </c>
      <c r="J154" s="33"/>
      <c r="K154" s="48"/>
      <c r="L154" s="51" t="s">
        <v>372</v>
      </c>
      <c r="M154" s="50">
        <f>min(M4:M124)</f>
        <v>92</v>
      </c>
      <c r="O154" s="33"/>
      <c r="P154" s="48"/>
      <c r="Q154" s="51" t="s">
        <v>372</v>
      </c>
      <c r="R154" s="50">
        <f>min(R4:R124)</f>
        <v>100</v>
      </c>
      <c r="T154" s="33"/>
      <c r="U154" s="48"/>
      <c r="V154" s="51" t="s">
        <v>372</v>
      </c>
      <c r="W154" s="50">
        <f>min(W4:W124)</f>
        <v>100</v>
      </c>
      <c r="Y154" s="33"/>
      <c r="Z154" s="48"/>
      <c r="AA154" s="51" t="s">
        <v>372</v>
      </c>
      <c r="AB154" s="50">
        <f>min(AB4:AB124)</f>
        <v>100</v>
      </c>
      <c r="AD154" s="33"/>
      <c r="AE154" s="48"/>
      <c r="AF154" s="51" t="s">
        <v>372</v>
      </c>
      <c r="AG154" s="50">
        <f>min(AG4:AG124)</f>
        <v>106</v>
      </c>
      <c r="AI154" s="33"/>
      <c r="AJ154" s="48"/>
      <c r="AK154" s="51" t="s">
        <v>372</v>
      </c>
      <c r="AL154" s="50">
        <f>min(AL4:AL124)</f>
        <v>79</v>
      </c>
      <c r="AN154" s="33"/>
      <c r="AO154" s="48"/>
      <c r="AP154" s="51" t="s">
        <v>372</v>
      </c>
      <c r="AQ154" s="50">
        <f>min(AQ4:AQ124)</f>
        <v>105</v>
      </c>
      <c r="AS154" s="33"/>
    </row>
    <row r="155">
      <c r="A155" s="44"/>
      <c r="B155" s="51" t="s">
        <v>373</v>
      </c>
      <c r="C155" s="50">
        <f>max(C4:C124)</f>
        <v>6962</v>
      </c>
      <c r="E155" s="33"/>
      <c r="F155" s="48"/>
      <c r="G155" s="51" t="s">
        <v>373</v>
      </c>
      <c r="H155" s="50">
        <f>max(H4:H124)</f>
        <v>6726</v>
      </c>
      <c r="J155" s="33"/>
      <c r="K155" s="48"/>
      <c r="L155" s="51" t="s">
        <v>373</v>
      </c>
      <c r="M155" s="50">
        <f>max(M4:M124)</f>
        <v>3020</v>
      </c>
      <c r="O155" s="33"/>
      <c r="P155" s="48"/>
      <c r="Q155" s="51" t="s">
        <v>373</v>
      </c>
      <c r="R155" s="50">
        <f>max(R4:R124)</f>
        <v>4797</v>
      </c>
      <c r="T155" s="33"/>
      <c r="U155" s="48"/>
      <c r="V155" s="51" t="s">
        <v>373</v>
      </c>
      <c r="W155" s="50">
        <f>max(W4:W124)</f>
        <v>6057</v>
      </c>
      <c r="Y155" s="33"/>
      <c r="Z155" s="48"/>
      <c r="AA155" s="51" t="s">
        <v>373</v>
      </c>
      <c r="AB155" s="50">
        <f>max(AB4:AB124)</f>
        <v>6915</v>
      </c>
      <c r="AD155" s="33"/>
      <c r="AE155" s="48"/>
      <c r="AF155" s="51" t="s">
        <v>373</v>
      </c>
      <c r="AG155" s="50">
        <f>max(AG4:AG124)</f>
        <v>6028</v>
      </c>
      <c r="AI155" s="33"/>
      <c r="AJ155" s="48"/>
      <c r="AK155" s="51" t="s">
        <v>373</v>
      </c>
      <c r="AL155" s="50">
        <f>max(AL4:AL124)</f>
        <v>4991</v>
      </c>
      <c r="AN155" s="33"/>
      <c r="AO155" s="48"/>
      <c r="AP155" s="51" t="s">
        <v>373</v>
      </c>
      <c r="AQ155" s="50">
        <f>max(AQ4:AQ124)</f>
        <v>4671</v>
      </c>
      <c r="AS155" s="33"/>
    </row>
    <row r="156">
      <c r="A156" s="44"/>
      <c r="B156" s="51" t="s">
        <v>374</v>
      </c>
      <c r="C156" s="50">
        <f>sum(C4:C124)/1000</f>
        <v>29.396</v>
      </c>
      <c r="E156" s="33"/>
      <c r="F156" s="48"/>
      <c r="G156" s="51" t="s">
        <v>374</v>
      </c>
      <c r="H156" s="50">
        <f>sum(H4:H124)/1000</f>
        <v>38.509</v>
      </c>
      <c r="J156" s="33"/>
      <c r="K156" s="48"/>
      <c r="L156" s="51" t="s">
        <v>374</v>
      </c>
      <c r="M156" s="50">
        <f>sum(M4:M124)/1000</f>
        <v>25.94</v>
      </c>
      <c r="O156" s="33"/>
      <c r="P156" s="48"/>
      <c r="Q156" s="51" t="s">
        <v>374</v>
      </c>
      <c r="R156" s="50">
        <f>sum(R4:R124)/1000</f>
        <v>25.979</v>
      </c>
      <c r="T156" s="33"/>
      <c r="U156" s="48"/>
      <c r="V156" s="51" t="s">
        <v>374</v>
      </c>
      <c r="W156" s="50">
        <f>sum(W4:W124)/1000</f>
        <v>32.938</v>
      </c>
      <c r="Y156" s="33"/>
      <c r="Z156" s="48"/>
      <c r="AA156" s="51" t="s">
        <v>374</v>
      </c>
      <c r="AB156" s="50">
        <f>sum(AB4:AB124)/1000</f>
        <v>29.144</v>
      </c>
      <c r="AD156" s="33"/>
      <c r="AE156" s="48"/>
      <c r="AF156" s="51" t="s">
        <v>374</v>
      </c>
      <c r="AG156" s="50">
        <f>sum(AG4:AG124)/1000</f>
        <v>32.135</v>
      </c>
      <c r="AI156" s="33"/>
      <c r="AJ156" s="48"/>
      <c r="AK156" s="51" t="s">
        <v>374</v>
      </c>
      <c r="AL156" s="50">
        <f>sum(AL4:AL124)/1000</f>
        <v>30.12</v>
      </c>
      <c r="AN156" s="33"/>
      <c r="AO156" s="48"/>
      <c r="AP156" s="51" t="s">
        <v>374</v>
      </c>
      <c r="AQ156" s="50">
        <f>sum(AQ4:AQ124)/1000</f>
        <v>34.519</v>
      </c>
      <c r="AS156" s="33"/>
    </row>
    <row r="157">
      <c r="A157" s="44"/>
      <c r="B157" s="51" t="s">
        <v>375</v>
      </c>
      <c r="C157" s="50">
        <f>COUNTA(C4:C61)+1</f>
        <v>59</v>
      </c>
      <c r="E157" s="33"/>
      <c r="F157" s="48"/>
      <c r="G157" s="51" t="s">
        <v>375</v>
      </c>
      <c r="H157" s="50">
        <f>COUNTA(H4:H61)+1</f>
        <v>59</v>
      </c>
      <c r="J157" s="33"/>
      <c r="K157" s="48"/>
      <c r="L157" s="51" t="s">
        <v>375</v>
      </c>
      <c r="M157" s="50">
        <f>COUNTA(M4:M61)+1</f>
        <v>59</v>
      </c>
      <c r="O157" s="33"/>
      <c r="P157" s="48"/>
      <c r="Q157" s="51" t="s">
        <v>375</v>
      </c>
      <c r="R157" s="50">
        <f>COUNTA(R4:R57)+1</f>
        <v>55</v>
      </c>
      <c r="T157" s="33"/>
      <c r="U157" s="48"/>
      <c r="V157" s="51" t="s">
        <v>375</v>
      </c>
      <c r="W157" s="50">
        <f>COUNTA(W4:W59)+1</f>
        <v>57</v>
      </c>
      <c r="Y157" s="33"/>
      <c r="Z157" s="48"/>
      <c r="AA157" s="51" t="s">
        <v>375</v>
      </c>
      <c r="AB157" s="50">
        <f>COUNTA(AB4:AB59)+1</f>
        <v>57</v>
      </c>
      <c r="AD157" s="33"/>
      <c r="AE157" s="48"/>
      <c r="AF157" s="51" t="s">
        <v>375</v>
      </c>
      <c r="AG157" s="50">
        <f>COUNTA(AG4:AG57)+1</f>
        <v>55</v>
      </c>
      <c r="AI157" s="33"/>
      <c r="AJ157" s="48"/>
      <c r="AK157" s="51" t="s">
        <v>375</v>
      </c>
      <c r="AL157" s="50">
        <f>COUNTA(AL4:AL57)+1</f>
        <v>55</v>
      </c>
      <c r="AN157" s="33"/>
      <c r="AO157" s="48"/>
      <c r="AP157" s="51" t="s">
        <v>375</v>
      </c>
      <c r="AQ157" s="50">
        <f>COUNTA(AQ4:AQ65)+1</f>
        <v>63</v>
      </c>
      <c r="AS157" s="33"/>
    </row>
    <row r="158">
      <c r="A158" s="44"/>
      <c r="B158" s="51" t="s">
        <v>376</v>
      </c>
      <c r="C158" s="52">
        <f>C160+C159+C161+C162</f>
        <v>59</v>
      </c>
      <c r="E158" s="33"/>
      <c r="F158" s="48"/>
      <c r="G158" s="51" t="s">
        <v>376</v>
      </c>
      <c r="H158" s="52">
        <f>H160+H159+H161+H162</f>
        <v>59</v>
      </c>
      <c r="J158" s="33"/>
      <c r="K158" s="48"/>
      <c r="L158" s="51" t="s">
        <v>376</v>
      </c>
      <c r="M158" s="52">
        <f>M160+M159+M161+M162</f>
        <v>59</v>
      </c>
      <c r="O158" s="33"/>
      <c r="P158" s="48"/>
      <c r="Q158" s="51" t="s">
        <v>376</v>
      </c>
      <c r="R158" s="52">
        <f>R160+R159+R161+R162</f>
        <v>55</v>
      </c>
      <c r="T158" s="33"/>
      <c r="U158" s="48"/>
      <c r="V158" s="51" t="s">
        <v>376</v>
      </c>
      <c r="W158" s="52">
        <f>W160+W159+W161+W162</f>
        <v>57</v>
      </c>
      <c r="Y158" s="33"/>
      <c r="Z158" s="48"/>
      <c r="AA158" s="51" t="s">
        <v>376</v>
      </c>
      <c r="AB158" s="52">
        <f>AB160+AB159+AB161+AB162</f>
        <v>57</v>
      </c>
      <c r="AD158" s="33"/>
      <c r="AE158" s="48"/>
      <c r="AF158" s="51" t="s">
        <v>376</v>
      </c>
      <c r="AG158" s="52">
        <f>AG160+AG159+AG161+AG162</f>
        <v>55</v>
      </c>
      <c r="AI158" s="33"/>
      <c r="AJ158" s="48"/>
      <c r="AK158" s="51" t="s">
        <v>376</v>
      </c>
      <c r="AL158" s="52">
        <f>AL160+AL159+AL161+AL162</f>
        <v>55</v>
      </c>
      <c r="AN158" s="33"/>
      <c r="AO158" s="48"/>
      <c r="AP158" s="51" t="s">
        <v>376</v>
      </c>
      <c r="AQ158" s="52">
        <f>AQ160+AQ159+AQ161+AQ162</f>
        <v>63</v>
      </c>
      <c r="AS158" s="33"/>
    </row>
    <row r="159">
      <c r="A159" s="5"/>
      <c r="B159" s="51" t="s">
        <v>377</v>
      </c>
      <c r="C159" s="53">
        <f>(C157-55)/2</f>
        <v>2</v>
      </c>
      <c r="E159" s="33"/>
      <c r="F159" s="54"/>
      <c r="G159" s="51" t="s">
        <v>377</v>
      </c>
      <c r="H159" s="53">
        <f>(H157-55)/2</f>
        <v>2</v>
      </c>
      <c r="J159" s="33"/>
      <c r="K159" s="54"/>
      <c r="L159" s="51" t="s">
        <v>377</v>
      </c>
      <c r="M159" s="53">
        <f>(M157-55)/2</f>
        <v>2</v>
      </c>
      <c r="O159" s="33"/>
      <c r="P159" s="54"/>
      <c r="Q159" s="51" t="s">
        <v>377</v>
      </c>
      <c r="R159" s="53">
        <f>(R157-55)/2</f>
        <v>0</v>
      </c>
      <c r="T159" s="33"/>
      <c r="U159" s="54"/>
      <c r="V159" s="51" t="s">
        <v>377</v>
      </c>
      <c r="W159" s="53">
        <f>(W157-55)/2</f>
        <v>1</v>
      </c>
      <c r="Y159" s="33"/>
      <c r="Z159" s="54"/>
      <c r="AA159" s="51" t="s">
        <v>377</v>
      </c>
      <c r="AB159" s="53">
        <f>(AB157-55)/2</f>
        <v>1</v>
      </c>
      <c r="AD159" s="33"/>
      <c r="AE159" s="54"/>
      <c r="AF159" s="51" t="s">
        <v>377</v>
      </c>
      <c r="AG159" s="53">
        <f>(AG157-55)/2</f>
        <v>0</v>
      </c>
      <c r="AI159" s="33"/>
      <c r="AJ159" s="54"/>
      <c r="AK159" s="51" t="s">
        <v>377</v>
      </c>
      <c r="AL159" s="53">
        <f>(AL157-55)/2</f>
        <v>0</v>
      </c>
      <c r="AN159" s="33"/>
      <c r="AO159" s="54"/>
      <c r="AP159" s="51" t="s">
        <v>377</v>
      </c>
      <c r="AQ159" s="53">
        <f>(AQ157-55)/2</f>
        <v>4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2</v>
      </c>
      <c r="E161" s="33"/>
      <c r="G161" s="45" t="s">
        <v>379</v>
      </c>
      <c r="H161" s="58">
        <f>H159</f>
        <v>2</v>
      </c>
      <c r="J161" s="33"/>
      <c r="L161" s="45" t="s">
        <v>379</v>
      </c>
      <c r="M161" s="58">
        <f>M159</f>
        <v>2</v>
      </c>
      <c r="O161" s="33"/>
      <c r="Q161" s="45" t="s">
        <v>379</v>
      </c>
      <c r="R161" s="58">
        <f>R159</f>
        <v>0</v>
      </c>
      <c r="T161" s="33"/>
      <c r="V161" s="45" t="s">
        <v>379</v>
      </c>
      <c r="W161" s="58">
        <f>W159</f>
        <v>1</v>
      </c>
      <c r="Y161" s="33"/>
      <c r="AA161" s="45" t="s">
        <v>379</v>
      </c>
      <c r="AB161" s="58">
        <f>AB159</f>
        <v>1</v>
      </c>
      <c r="AD161" s="33"/>
      <c r="AF161" s="45" t="s">
        <v>379</v>
      </c>
      <c r="AG161" s="58">
        <f>AG159</f>
        <v>0</v>
      </c>
      <c r="AI161" s="33"/>
      <c r="AK161" s="45" t="s">
        <v>379</v>
      </c>
      <c r="AL161" s="58">
        <f>AL159</f>
        <v>0</v>
      </c>
      <c r="AN161" s="33"/>
      <c r="AP161" s="45" t="s">
        <v>379</v>
      </c>
      <c r="AQ161" s="58">
        <f>AQ159</f>
        <v>4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COUNTIF(Z3:Z100,FALSE)-1+5</f>
        <v>7</v>
      </c>
      <c r="AD163" s="33"/>
      <c r="AF163" s="56" t="s">
        <v>381</v>
      </c>
      <c r="AG163" s="58">
        <f>COUNTIF(AE3:AE100,FALSE)+5</f>
        <v>7</v>
      </c>
      <c r="AI163" s="33"/>
      <c r="AK163" s="56" t="s">
        <v>381</v>
      </c>
      <c r="AL163" s="58">
        <f>COUNTIF(AJ3:AJ100,FALSE)+5</f>
        <v>7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66</v>
      </c>
      <c r="E164" s="33"/>
      <c r="G164" s="45" t="s">
        <v>382</v>
      </c>
      <c r="H164" s="58">
        <f>H158+H163</f>
        <v>66</v>
      </c>
      <c r="J164" s="33"/>
      <c r="L164" s="45" t="s">
        <v>382</v>
      </c>
      <c r="M164" s="58">
        <f>M158+M163</f>
        <v>66</v>
      </c>
      <c r="O164" s="33"/>
      <c r="Q164" s="45" t="s">
        <v>382</v>
      </c>
      <c r="R164" s="58">
        <f>R158+R163</f>
        <v>62</v>
      </c>
      <c r="T164" s="33"/>
      <c r="V164" s="45" t="s">
        <v>382</v>
      </c>
      <c r="W164" s="58">
        <f>W158+W163</f>
        <v>64</v>
      </c>
      <c r="Y164" s="33"/>
      <c r="AA164" s="45" t="s">
        <v>382</v>
      </c>
      <c r="AB164" s="58">
        <f>AB158+AB163</f>
        <v>64</v>
      </c>
      <c r="AD164" s="33"/>
      <c r="AF164" s="45" t="s">
        <v>382</v>
      </c>
      <c r="AG164" s="58">
        <f>AG158+AG163</f>
        <v>62</v>
      </c>
      <c r="AI164" s="33"/>
      <c r="AK164" s="45" t="s">
        <v>382</v>
      </c>
      <c r="AL164" s="58">
        <f>AL158+AL163</f>
        <v>62</v>
      </c>
      <c r="AN164" s="33"/>
      <c r="AP164" s="45" t="s">
        <v>382</v>
      </c>
      <c r="AQ164" s="58">
        <f>AQ158+AQ163</f>
        <v>70</v>
      </c>
      <c r="AS164" s="33"/>
    </row>
    <row r="165">
      <c r="B165" s="45" t="s">
        <v>383</v>
      </c>
      <c r="C165" s="58">
        <f>C157-C159</f>
        <v>57</v>
      </c>
      <c r="E165" s="33"/>
      <c r="G165" s="45" t="s">
        <v>383</v>
      </c>
      <c r="H165" s="58">
        <f>H157-H159</f>
        <v>57</v>
      </c>
      <c r="J165" s="33"/>
      <c r="L165" s="45" t="s">
        <v>383</v>
      </c>
      <c r="M165" s="58">
        <f>M157-M159</f>
        <v>57</v>
      </c>
      <c r="O165" s="33"/>
      <c r="Q165" s="45" t="s">
        <v>383</v>
      </c>
      <c r="R165" s="58">
        <f>R157-R159</f>
        <v>55</v>
      </c>
      <c r="T165" s="33"/>
      <c r="V165" s="45" t="s">
        <v>383</v>
      </c>
      <c r="W165" s="58">
        <f>W157-W159</f>
        <v>56</v>
      </c>
      <c r="Y165" s="33"/>
      <c r="AA165" s="45" t="s">
        <v>383</v>
      </c>
      <c r="AB165" s="58">
        <f>AB157-AB159</f>
        <v>56</v>
      </c>
      <c r="AD165" s="33"/>
      <c r="AF165" s="45" t="s">
        <v>383</v>
      </c>
      <c r="AG165" s="58">
        <f>AG157-AG159</f>
        <v>55</v>
      </c>
      <c r="AI165" s="33"/>
      <c r="AK165" s="45" t="s">
        <v>383</v>
      </c>
      <c r="AL165" s="58">
        <f>AL157-AL159</f>
        <v>55</v>
      </c>
      <c r="AN165" s="33"/>
      <c r="AP165" s="45" t="s">
        <v>383</v>
      </c>
      <c r="AQ165" s="58">
        <f>AQ157-AQ159</f>
        <v>59</v>
      </c>
      <c r="AS165" s="33"/>
    </row>
    <row r="166">
      <c r="B166" s="60" t="s">
        <v>384</v>
      </c>
      <c r="C166" s="58">
        <f>((ABS(C165)-1)/C156)*1/5</f>
        <v>0.3810042183</v>
      </c>
      <c r="E166" s="33"/>
      <c r="G166" s="60" t="s">
        <v>384</v>
      </c>
      <c r="H166" s="58">
        <f>((ABS(H165)-1)/H156)*1/5</f>
        <v>0.2908411021</v>
      </c>
      <c r="J166" s="33"/>
      <c r="L166" s="60" t="s">
        <v>384</v>
      </c>
      <c r="M166" s="58">
        <f>((ABS(M165)-1)/M156)*1/5</f>
        <v>0.431765613</v>
      </c>
      <c r="O166" s="33"/>
      <c r="Q166" s="60" t="s">
        <v>384</v>
      </c>
      <c r="R166" s="58">
        <f>((ABS(R165)-1)/R156)*1/5</f>
        <v>0.4157203895</v>
      </c>
      <c r="T166" s="33"/>
      <c r="V166" s="60" t="s">
        <v>384</v>
      </c>
      <c r="W166" s="58">
        <f>((ABS(W165)-1)/W156)*1/5</f>
        <v>0.3339607748</v>
      </c>
      <c r="Y166" s="33"/>
      <c r="AA166" s="60" t="s">
        <v>384</v>
      </c>
      <c r="AB166" s="58">
        <f>((ABS(AB165)-1)/AB156)*1/5</f>
        <v>0.377436179</v>
      </c>
      <c r="AD166" s="33"/>
      <c r="AF166" s="60" t="s">
        <v>384</v>
      </c>
      <c r="AG166" s="58">
        <f>((ABS(AG165)-1)/AG156)*1/5</f>
        <v>0.3360821534</v>
      </c>
      <c r="AI166" s="33"/>
      <c r="AK166" s="60" t="s">
        <v>384</v>
      </c>
      <c r="AL166" s="58">
        <f>((ABS(AL165)-1)/AL156)*1/5</f>
        <v>0.3585657371</v>
      </c>
      <c r="AN166" s="33"/>
      <c r="AP166" s="60" t="s">
        <v>384</v>
      </c>
      <c r="AQ166" s="58">
        <f>((ABS(AQ165)-1)/AQ156)*1/5</f>
        <v>0.3360468148</v>
      </c>
      <c r="AS166" s="33"/>
    </row>
    <row r="167">
      <c r="B167" s="60" t="s">
        <v>385</v>
      </c>
      <c r="C167" s="58">
        <f>((ABS(C165)-1)/C156)*1/5*60</f>
        <v>22.8602531</v>
      </c>
      <c r="E167" s="33"/>
      <c r="G167" s="60" t="s">
        <v>385</v>
      </c>
      <c r="H167" s="58">
        <f>((ABS(H165)-1)/H156)*1/5*60</f>
        <v>17.45046612</v>
      </c>
      <c r="J167" s="33"/>
      <c r="L167" s="60" t="s">
        <v>385</v>
      </c>
      <c r="M167" s="58">
        <f>((ABS(M165)-1)/M156)*1/5*60</f>
        <v>25.90593678</v>
      </c>
      <c r="O167" s="33"/>
      <c r="Q167" s="60" t="s">
        <v>385</v>
      </c>
      <c r="R167" s="58">
        <f>((ABS(R165)-1)/R156)*1/5*60</f>
        <v>24.94322337</v>
      </c>
      <c r="T167" s="33"/>
      <c r="V167" s="60" t="s">
        <v>385</v>
      </c>
      <c r="W167" s="58">
        <f>((ABS(W165)-1)/W156)*1/5*60</f>
        <v>20.03764649</v>
      </c>
      <c r="Y167" s="33"/>
      <c r="AA167" s="60" t="s">
        <v>385</v>
      </c>
      <c r="AB167" s="58">
        <f>((ABS(AB165)-1)/AB156)*1/5*60</f>
        <v>22.64617074</v>
      </c>
      <c r="AD167" s="33"/>
      <c r="AF167" s="60" t="s">
        <v>385</v>
      </c>
      <c r="AG167" s="58">
        <f>((ABS(AG165)-1)/AG156)*1/5*60</f>
        <v>20.1649292</v>
      </c>
      <c r="AI167" s="33"/>
      <c r="AK167" s="60" t="s">
        <v>385</v>
      </c>
      <c r="AL167" s="58">
        <f>((ABS(AL165)-1)/AL156)*1/5*60</f>
        <v>21.51394422</v>
      </c>
      <c r="AN167" s="33"/>
      <c r="AP167" s="60" t="s">
        <v>385</v>
      </c>
      <c r="AQ167" s="58">
        <f>((ABS(AQ165)-1)/AQ156)*1/5*60</f>
        <v>20.16280889</v>
      </c>
      <c r="AS167" s="33"/>
    </row>
    <row r="168">
      <c r="B168" s="60" t="s">
        <v>386</v>
      </c>
      <c r="C168" s="58">
        <f>C166*(1-C177)</f>
        <v>0.3810042183</v>
      </c>
      <c r="E168" s="33"/>
      <c r="G168" s="60" t="s">
        <v>386</v>
      </c>
      <c r="H168" s="58">
        <f>H166*(1-H177)</f>
        <v>0.2908411021</v>
      </c>
      <c r="J168" s="33"/>
      <c r="L168" s="60" t="s">
        <v>386</v>
      </c>
      <c r="M168" s="58">
        <f>M166*(1-M177)</f>
        <v>0.431765613</v>
      </c>
      <c r="O168" s="33"/>
      <c r="Q168" s="60" t="s">
        <v>386</v>
      </c>
      <c r="R168" s="58">
        <f>R166*(1-R177)</f>
        <v>0.4157203895</v>
      </c>
      <c r="T168" s="33"/>
      <c r="V168" s="60" t="s">
        <v>386</v>
      </c>
      <c r="W168" s="58">
        <f>W166*(1-W177)</f>
        <v>0.3339607748</v>
      </c>
      <c r="Y168" s="33"/>
      <c r="AA168" s="60" t="s">
        <v>386</v>
      </c>
      <c r="AB168" s="58">
        <f>AB166*(1-AB177)</f>
        <v>0.377436179</v>
      </c>
      <c r="AD168" s="33"/>
      <c r="AF168" s="60" t="s">
        <v>386</v>
      </c>
      <c r="AG168" s="58">
        <f>AG166*(1-AG177)</f>
        <v>0.3360821534</v>
      </c>
      <c r="AI168" s="33"/>
      <c r="AK168" s="60" t="s">
        <v>386</v>
      </c>
      <c r="AL168" s="58">
        <f>AL166*(1-AL177)</f>
        <v>0.3585657371</v>
      </c>
      <c r="AN168" s="33"/>
      <c r="AP168" s="60" t="s">
        <v>386</v>
      </c>
      <c r="AQ168" s="58">
        <f>AQ166*(1-AQ177)</f>
        <v>0.3360468148</v>
      </c>
      <c r="AS168" s="33"/>
    </row>
    <row r="169">
      <c r="B169" s="60" t="s">
        <v>387</v>
      </c>
      <c r="C169" s="58">
        <f>C167*(1-C177)</f>
        <v>22.8602531</v>
      </c>
      <c r="E169" s="33"/>
      <c r="G169" s="60" t="s">
        <v>387</v>
      </c>
      <c r="H169" s="58">
        <f>H167*(1-H177)</f>
        <v>17.45046612</v>
      </c>
      <c r="J169" s="33"/>
      <c r="L169" s="60" t="s">
        <v>387</v>
      </c>
      <c r="M169" s="58">
        <f>M167*(1-M177)</f>
        <v>25.90593678</v>
      </c>
      <c r="O169" s="33"/>
      <c r="Q169" s="60" t="s">
        <v>387</v>
      </c>
      <c r="R169" s="58">
        <f>R167*(1-R177)</f>
        <v>24.94322337</v>
      </c>
      <c r="T169" s="33"/>
      <c r="V169" s="60" t="s">
        <v>387</v>
      </c>
      <c r="W169" s="58">
        <f>W167*(1-W177)</f>
        <v>20.03764649</v>
      </c>
      <c r="Y169" s="33"/>
      <c r="AA169" s="60" t="s">
        <v>387</v>
      </c>
      <c r="AB169" s="58">
        <f>AB167*(1-AB177)</f>
        <v>22.64617074</v>
      </c>
      <c r="AD169" s="33"/>
      <c r="AF169" s="60" t="s">
        <v>387</v>
      </c>
      <c r="AG169" s="58">
        <f>AG167*(1-AG177)</f>
        <v>20.1649292</v>
      </c>
      <c r="AI169" s="33"/>
      <c r="AK169" s="60" t="s">
        <v>387</v>
      </c>
      <c r="AL169" s="58">
        <f>AL167*(1-AL177)</f>
        <v>21.51394422</v>
      </c>
      <c r="AN169" s="33"/>
      <c r="AP169" s="60" t="s">
        <v>387</v>
      </c>
      <c r="AQ169" s="58">
        <f>AQ167*(1-AQ177)</f>
        <v>20.16280889</v>
      </c>
      <c r="AS169" s="33"/>
    </row>
    <row r="170">
      <c r="B170" s="60" t="s">
        <v>388</v>
      </c>
      <c r="C170" s="58">
        <f>(ABS(C165)-1)/C156</f>
        <v>1.905021091</v>
      </c>
      <c r="E170" s="33"/>
      <c r="G170" s="60" t="s">
        <v>388</v>
      </c>
      <c r="H170" s="58">
        <f>(ABS(H165)-1)/H156</f>
        <v>1.45420551</v>
      </c>
      <c r="J170" s="33"/>
      <c r="L170" s="60" t="s">
        <v>388</v>
      </c>
      <c r="M170" s="58">
        <f>(ABS(M165)-1)/M156</f>
        <v>2.158828065</v>
      </c>
      <c r="O170" s="33"/>
      <c r="Q170" s="60" t="s">
        <v>388</v>
      </c>
      <c r="R170" s="58">
        <f>(ABS(R165)-1)/R156</f>
        <v>2.078601948</v>
      </c>
      <c r="T170" s="33"/>
      <c r="V170" s="60" t="s">
        <v>388</v>
      </c>
      <c r="W170" s="58">
        <f>(ABS(W165)-1)/W156</f>
        <v>1.669803874</v>
      </c>
      <c r="Y170" s="33"/>
      <c r="AA170" s="60" t="s">
        <v>388</v>
      </c>
      <c r="AB170" s="58">
        <f>(ABS(AB165)-1)/AB156</f>
        <v>1.887180895</v>
      </c>
      <c r="AD170" s="33"/>
      <c r="AF170" s="60" t="s">
        <v>388</v>
      </c>
      <c r="AG170" s="58">
        <f>(ABS(AG165)-1)/AG156</f>
        <v>1.680410767</v>
      </c>
      <c r="AI170" s="33"/>
      <c r="AK170" s="60" t="s">
        <v>388</v>
      </c>
      <c r="AL170" s="58">
        <f>(ABS(AL165)-1)/AL156</f>
        <v>1.792828685</v>
      </c>
      <c r="AN170" s="33"/>
      <c r="AP170" s="60" t="s">
        <v>388</v>
      </c>
      <c r="AQ170" s="58">
        <f>(ABS(AQ165)-1)/AQ156</f>
        <v>1.680234074</v>
      </c>
      <c r="AS170" s="33"/>
    </row>
    <row r="171">
      <c r="B171" s="60" t="s">
        <v>389</v>
      </c>
      <c r="C171" s="58">
        <f>(ABS(C158)-1)/C156</f>
        <v>1.973057559</v>
      </c>
      <c r="E171" s="33"/>
      <c r="G171" s="60" t="s">
        <v>389</v>
      </c>
      <c r="H171" s="58">
        <f>(ABS(H158)-1)/H156</f>
        <v>1.506141421</v>
      </c>
      <c r="J171" s="33"/>
      <c r="L171" s="60" t="s">
        <v>389</v>
      </c>
      <c r="M171" s="58">
        <f>(ABS(M158)-1)/M156</f>
        <v>2.235929067</v>
      </c>
      <c r="O171" s="33"/>
      <c r="Q171" s="60" t="s">
        <v>389</v>
      </c>
      <c r="R171" s="58">
        <f>(ABS(R158)-1)/R156</f>
        <v>2.078601948</v>
      </c>
      <c r="T171" s="33"/>
      <c r="V171" s="60" t="s">
        <v>389</v>
      </c>
      <c r="W171" s="58">
        <f>(ABS(W158)-1)/W156</f>
        <v>1.700163944</v>
      </c>
      <c r="Y171" s="33"/>
      <c r="AA171" s="60" t="s">
        <v>389</v>
      </c>
      <c r="AB171" s="58">
        <f>(ABS(AB158)-1)/AB156</f>
        <v>1.921493275</v>
      </c>
      <c r="AD171" s="33"/>
      <c r="AF171" s="60" t="s">
        <v>389</v>
      </c>
      <c r="AG171" s="58">
        <f>(ABS(AG158)-1)/AG156</f>
        <v>1.680410767</v>
      </c>
      <c r="AI171" s="33"/>
      <c r="AK171" s="60" t="s">
        <v>389</v>
      </c>
      <c r="AL171" s="58">
        <f>(ABS(AL158)-1)/AL156</f>
        <v>1.792828685</v>
      </c>
      <c r="AN171" s="33"/>
      <c r="AP171" s="60" t="s">
        <v>389</v>
      </c>
      <c r="AQ171" s="58">
        <f>(ABS(AQ158)-1)/AQ156</f>
        <v>1.796112286</v>
      </c>
      <c r="AS171" s="33"/>
    </row>
    <row r="172">
      <c r="B172" s="5" t="s">
        <v>390</v>
      </c>
      <c r="C172" s="58">
        <f>(ABS(C164)-1)/C156</f>
        <v>2.211185195</v>
      </c>
      <c r="E172" s="33"/>
      <c r="G172" s="5" t="s">
        <v>390</v>
      </c>
      <c r="H172" s="58">
        <f>(ABS(H164)-1)/H156</f>
        <v>1.68791711</v>
      </c>
      <c r="J172" s="33"/>
      <c r="L172" s="5" t="s">
        <v>390</v>
      </c>
      <c r="M172" s="58">
        <f>(ABS(M164)-1)/M156</f>
        <v>2.505782575</v>
      </c>
      <c r="O172" s="33"/>
      <c r="Q172" s="5" t="s">
        <v>390</v>
      </c>
      <c r="R172" s="58">
        <f>(ABS(R164)-1)/R156</f>
        <v>2.348050348</v>
      </c>
      <c r="T172" s="33"/>
      <c r="V172" s="5" t="s">
        <v>390</v>
      </c>
      <c r="W172" s="58">
        <f>(ABS(W164)-1)/W156</f>
        <v>1.912684437</v>
      </c>
      <c r="Y172" s="33"/>
      <c r="AA172" s="5" t="s">
        <v>390</v>
      </c>
      <c r="AB172" s="58">
        <f>(ABS(AB164)-1)/AB156</f>
        <v>2.161679934</v>
      </c>
      <c r="AD172" s="33"/>
      <c r="AF172" s="5" t="s">
        <v>390</v>
      </c>
      <c r="AG172" s="58">
        <f>(ABS(AG164)-1)/AG156</f>
        <v>1.898241792</v>
      </c>
      <c r="AI172" s="33"/>
      <c r="AK172" s="5" t="s">
        <v>390</v>
      </c>
      <c r="AL172" s="58">
        <f>(ABS(AL164)-1)/AL156</f>
        <v>2.025232404</v>
      </c>
      <c r="AN172" s="33"/>
      <c r="AP172" s="5" t="s">
        <v>390</v>
      </c>
      <c r="AQ172" s="58">
        <f>(ABS(AQ164)-1)/AQ156</f>
        <v>1.998899157</v>
      </c>
      <c r="AS172" s="33"/>
    </row>
    <row r="173">
      <c r="B173" s="5" t="s">
        <v>391</v>
      </c>
      <c r="C173" s="58">
        <f>ABS(C158)/ABS(C165)</f>
        <v>1.035087719</v>
      </c>
      <c r="E173" s="33"/>
      <c r="G173" s="5" t="s">
        <v>391</v>
      </c>
      <c r="H173" s="58">
        <f>ABS(H158)/ABS(H165)</f>
        <v>1.035087719</v>
      </c>
      <c r="J173" s="33"/>
      <c r="L173" s="5" t="s">
        <v>391</v>
      </c>
      <c r="M173" s="58">
        <f>ABS(M158)/ABS(M165)</f>
        <v>1.035087719</v>
      </c>
      <c r="O173" s="33"/>
      <c r="Q173" s="5" t="s">
        <v>391</v>
      </c>
      <c r="R173" s="58">
        <f>ABS(R158)/ABS(R165)</f>
        <v>1</v>
      </c>
      <c r="T173" s="33"/>
      <c r="V173" s="5" t="s">
        <v>391</v>
      </c>
      <c r="W173" s="58">
        <f>ABS(W158)/ABS(W165)</f>
        <v>1.017857143</v>
      </c>
      <c r="Y173" s="33"/>
      <c r="AA173" s="5" t="s">
        <v>391</v>
      </c>
      <c r="AB173" s="58">
        <f>ABS(AB158)/ABS(AB165)</f>
        <v>1.017857143</v>
      </c>
      <c r="AD173" s="33"/>
      <c r="AF173" s="5" t="s">
        <v>391</v>
      </c>
      <c r="AG173" s="58">
        <f>ABS(AG158)/ABS(AG165)</f>
        <v>1</v>
      </c>
      <c r="AI173" s="33"/>
      <c r="AK173" s="5" t="s">
        <v>391</v>
      </c>
      <c r="AL173" s="58">
        <f>ABS(AL158)/ABS(AL165)</f>
        <v>1</v>
      </c>
      <c r="AN173" s="33"/>
      <c r="AP173" s="5" t="s">
        <v>391</v>
      </c>
      <c r="AQ173" s="58">
        <f>ABS(AQ158)/ABS(AQ165)</f>
        <v>1.06779661</v>
      </c>
      <c r="AS173" s="33"/>
    </row>
    <row r="174">
      <c r="B174" s="5" t="s">
        <v>392</v>
      </c>
      <c r="C174" s="58">
        <f>ABS(C164)/ABS(C165)</f>
        <v>1.157894737</v>
      </c>
      <c r="E174" s="33"/>
      <c r="G174" s="5" t="s">
        <v>392</v>
      </c>
      <c r="H174" s="58">
        <f>ABS(H164)/ABS(H165)</f>
        <v>1.157894737</v>
      </c>
      <c r="J174" s="33"/>
      <c r="L174" s="5" t="s">
        <v>392</v>
      </c>
      <c r="M174" s="58">
        <f>ABS(M164)/ABS(M165)</f>
        <v>1.157894737</v>
      </c>
      <c r="O174" s="33"/>
      <c r="Q174" s="5" t="s">
        <v>392</v>
      </c>
      <c r="R174" s="58">
        <f>ABS(R164)/ABS(R165)</f>
        <v>1.127272727</v>
      </c>
      <c r="T174" s="33"/>
      <c r="V174" s="5" t="s">
        <v>392</v>
      </c>
      <c r="W174" s="58">
        <f>ABS(W164)/ABS(W165)</f>
        <v>1.142857143</v>
      </c>
      <c r="Y174" s="33"/>
      <c r="AA174" s="5" t="s">
        <v>392</v>
      </c>
      <c r="AB174" s="58">
        <f>ABS(AB164)/ABS(AB165)</f>
        <v>1.142857143</v>
      </c>
      <c r="AD174" s="33"/>
      <c r="AF174" s="5" t="s">
        <v>392</v>
      </c>
      <c r="AG174" s="58">
        <f>ABS(AG164)/ABS(AG165)</f>
        <v>1.127272727</v>
      </c>
      <c r="AI174" s="33"/>
      <c r="AK174" s="5" t="s">
        <v>392</v>
      </c>
      <c r="AL174" s="58">
        <f>ABS(AL164)/ABS(AL165)</f>
        <v>1.127272727</v>
      </c>
      <c r="AN174" s="33"/>
      <c r="AP174" s="5" t="s">
        <v>392</v>
      </c>
      <c r="AQ174" s="58">
        <f>ABS(AQ164)/ABS(AQ165)</f>
        <v>1.186440678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0.0350877193</v>
      </c>
      <c r="E176" s="33"/>
      <c r="G176" s="60" t="s">
        <v>394</v>
      </c>
      <c r="H176" s="58">
        <f>H161/(H160+H162+H161)</f>
        <v>0.0350877193</v>
      </c>
      <c r="J176" s="33"/>
      <c r="L176" s="60" t="s">
        <v>394</v>
      </c>
      <c r="M176" s="58">
        <f>M161/(M160+M162+M161)</f>
        <v>0.0350877193</v>
      </c>
      <c r="O176" s="33"/>
      <c r="Q176" s="60" t="s">
        <v>394</v>
      </c>
      <c r="R176" s="58">
        <f>R161/(R160+R162+R161)</f>
        <v>0</v>
      </c>
      <c r="T176" s="33"/>
      <c r="V176" s="60" t="s">
        <v>394</v>
      </c>
      <c r="W176" s="58">
        <f>W161/(W160+W162+W161)</f>
        <v>0.01785714286</v>
      </c>
      <c r="Y176" s="33"/>
      <c r="AA176" s="60" t="s">
        <v>394</v>
      </c>
      <c r="AB176" s="58">
        <f>AB161/(AB160+AB162+AB161)</f>
        <v>0.01785714286</v>
      </c>
      <c r="AD176" s="33"/>
      <c r="AF176" s="60" t="s">
        <v>394</v>
      </c>
      <c r="AG176" s="58">
        <f>AG161/(AG160+AG162+AG161)</f>
        <v>0</v>
      </c>
      <c r="AI176" s="33"/>
      <c r="AK176" s="60" t="s">
        <v>394</v>
      </c>
      <c r="AL176" s="58">
        <f>AL161/(AL160+AL162+AL161)</f>
        <v>0</v>
      </c>
      <c r="AN176" s="33"/>
      <c r="AP176" s="60" t="s">
        <v>394</v>
      </c>
      <c r="AQ176" s="58">
        <f>AQ161/(AQ160+AQ162+AQ161)</f>
        <v>0.06779661017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0.0350877193</v>
      </c>
      <c r="E178" s="33"/>
      <c r="G178" s="60" t="s">
        <v>396</v>
      </c>
      <c r="H178" s="58">
        <f>(H161+H162)/(H160+H161+H162)</f>
        <v>0.0350877193</v>
      </c>
      <c r="J178" s="33"/>
      <c r="L178" s="60" t="s">
        <v>396</v>
      </c>
      <c r="M178" s="58">
        <f>(M161+M162)/(M160+M161+M162)</f>
        <v>0.0350877193</v>
      </c>
      <c r="O178" s="33"/>
      <c r="Q178" s="60" t="s">
        <v>396</v>
      </c>
      <c r="R178" s="58">
        <f>(R161+R162)/(R160+R161+R162)</f>
        <v>0</v>
      </c>
      <c r="T178" s="33"/>
      <c r="V178" s="60" t="s">
        <v>396</v>
      </c>
      <c r="W178" s="58">
        <f>(W161+W162)/(W160+W161+W162)</f>
        <v>0.01785714286</v>
      </c>
      <c r="Y178" s="33"/>
      <c r="AA178" s="60" t="s">
        <v>396</v>
      </c>
      <c r="AB178" s="58">
        <f>(AB161+AB162)/(AB160+AB161+AB162)</f>
        <v>0.01785714286</v>
      </c>
      <c r="AD178" s="33"/>
      <c r="AF178" s="60" t="s">
        <v>396</v>
      </c>
      <c r="AG178" s="58">
        <f>(AG161+AG162)/(AG160+AG161+AG162)</f>
        <v>0</v>
      </c>
      <c r="AI178" s="33"/>
      <c r="AK178" s="60" t="s">
        <v>396</v>
      </c>
      <c r="AL178" s="58">
        <f>(AL161+AL162)/(AL160+AL161+AL162)</f>
        <v>0</v>
      </c>
      <c r="AN178" s="33"/>
      <c r="AP178" s="60" t="s">
        <v>396</v>
      </c>
      <c r="AQ178" s="58">
        <f>(AQ161+AQ162)/(AQ160+AQ161+AQ162)</f>
        <v>0.06779661017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 t="str">
        <f>ABS(R161)/ABS(R159)</f>
        <v>#DIV/0!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 t="str">
        <f>ABS(AG161)/ABS(AG159)</f>
        <v>#DIV/0!</v>
      </c>
      <c r="AI179" s="33"/>
      <c r="AK179" s="60" t="s">
        <v>397</v>
      </c>
      <c r="AL179" s="61" t="str">
        <f>ABS(AL161)/ABS(AL159)</f>
        <v>#DIV/0!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 t="str">
        <f>R161/(R161+R162)</f>
        <v>#DIV/0!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1</v>
      </c>
      <c r="AD180" s="33"/>
      <c r="AF180" s="60" t="s">
        <v>398</v>
      </c>
      <c r="AG180" s="61" t="str">
        <f>AG161/(AG161+AG162)</f>
        <v>#DIV/0!</v>
      </c>
      <c r="AI180" s="33"/>
      <c r="AK180" s="60" t="s">
        <v>398</v>
      </c>
      <c r="AL180" s="61" t="str">
        <f>AL161/(AL161+AL162)</f>
        <v>#DIV/0!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0.9322033898</v>
      </c>
      <c r="E181" s="33"/>
      <c r="G181" s="60" t="s">
        <v>399</v>
      </c>
      <c r="H181" s="58">
        <f>H160/(H159+H160+H161+H162)</f>
        <v>0.9322033898</v>
      </c>
      <c r="J181" s="33"/>
      <c r="L181" s="60" t="s">
        <v>399</v>
      </c>
      <c r="M181" s="58">
        <f>M160/(M159+M160+M161+M162)</f>
        <v>0.9322033898</v>
      </c>
      <c r="O181" s="33"/>
      <c r="Q181" s="60" t="s">
        <v>399</v>
      </c>
      <c r="R181" s="58">
        <f>R160/(R159+R160+R161+R162)</f>
        <v>1</v>
      </c>
      <c r="T181" s="33"/>
      <c r="V181" s="60" t="s">
        <v>399</v>
      </c>
      <c r="W181" s="58">
        <f>W160/(W159+W160+W161+W162)</f>
        <v>0.9649122807</v>
      </c>
      <c r="Y181" s="33"/>
      <c r="AA181" s="60" t="s">
        <v>399</v>
      </c>
      <c r="AB181" s="58">
        <f>AB160/(AB159+AB160+AB161+AB162)</f>
        <v>0.9649122807</v>
      </c>
      <c r="AD181" s="33"/>
      <c r="AF181" s="60" t="s">
        <v>399</v>
      </c>
      <c r="AG181" s="58">
        <f>AG160/(AG159+AG160+AG161+AG162)</f>
        <v>1</v>
      </c>
      <c r="AI181" s="33"/>
      <c r="AK181" s="60" t="s">
        <v>399</v>
      </c>
      <c r="AL181" s="58">
        <f>AL160/(AL159+AL160+AL161+AL162)</f>
        <v>1</v>
      </c>
      <c r="AN181" s="33"/>
      <c r="AP181" s="60" t="s">
        <v>399</v>
      </c>
      <c r="AQ181" s="58">
        <f>AQ160/(AQ159+AQ160+AQ161+AQ162)</f>
        <v>0.873015873</v>
      </c>
      <c r="AS181" s="33"/>
    </row>
    <row r="182">
      <c r="B182" s="60" t="s">
        <v>400</v>
      </c>
      <c r="C182" s="58">
        <f>(C162+C161+C159)/(C160+C162+C161+C159)</f>
        <v>0.06779661017</v>
      </c>
      <c r="E182" s="33"/>
      <c r="G182" s="60" t="s">
        <v>400</v>
      </c>
      <c r="H182" s="58">
        <f>(H162+H161+H159)/(H160+H162+H161+H159)</f>
        <v>0.06779661017</v>
      </c>
      <c r="J182" s="33"/>
      <c r="L182" s="60" t="s">
        <v>400</v>
      </c>
      <c r="M182" s="58">
        <f>(M162+M161+M159)/(M160+M162+M161+M159)</f>
        <v>0.06779661017</v>
      </c>
      <c r="O182" s="33"/>
      <c r="Q182" s="60" t="s">
        <v>400</v>
      </c>
      <c r="R182" s="58">
        <f>(R162+R161+R159)/(R160+R162+R161+R159)</f>
        <v>0</v>
      </c>
      <c r="T182" s="33"/>
      <c r="V182" s="60" t="s">
        <v>400</v>
      </c>
      <c r="W182" s="58">
        <f>(W162+W161+W159)/(W160+W162+W161+W159)</f>
        <v>0.0350877193</v>
      </c>
      <c r="Y182" s="33"/>
      <c r="AA182" s="60" t="s">
        <v>400</v>
      </c>
      <c r="AB182" s="58">
        <f>(AB162+AB161+AB159)/(AB160+AB162+AB161+AB159)</f>
        <v>0.0350877193</v>
      </c>
      <c r="AD182" s="33"/>
      <c r="AF182" s="60" t="s">
        <v>400</v>
      </c>
      <c r="AG182" s="58">
        <f>(AG162+AG161+AG159)/(AG160+AG162+AG161+AG159)</f>
        <v>0</v>
      </c>
      <c r="AI182" s="33"/>
      <c r="AK182" s="60" t="s">
        <v>400</v>
      </c>
      <c r="AL182" s="58">
        <f>(AL162+AL161+AL159)/(AL160+AL162+AL161+AL159)</f>
        <v>0</v>
      </c>
      <c r="AN182" s="33"/>
      <c r="AP182" s="60" t="s">
        <v>400</v>
      </c>
      <c r="AQ182" s="58">
        <f>(AQ162+AQ161+AQ159)/(AQ160+AQ162+AQ161+AQ159)</f>
        <v>0.126984127</v>
      </c>
      <c r="AS182" s="33"/>
    </row>
    <row r="183">
      <c r="B183" s="60" t="s">
        <v>401</v>
      </c>
      <c r="C183" s="58">
        <f>(C161+C159)/C160</f>
        <v>0.07272727273</v>
      </c>
      <c r="E183" s="33"/>
      <c r="G183" s="60" t="s">
        <v>401</v>
      </c>
      <c r="H183" s="58">
        <f>(H161+H159)/H160</f>
        <v>0.07272727273</v>
      </c>
      <c r="J183" s="33"/>
      <c r="L183" s="60" t="s">
        <v>401</v>
      </c>
      <c r="M183" s="58">
        <f>(M161+M159)/M160</f>
        <v>0.07272727273</v>
      </c>
      <c r="O183" s="33"/>
      <c r="Q183" s="60" t="s">
        <v>401</v>
      </c>
      <c r="R183" s="58">
        <f>(R161+R159)/R160</f>
        <v>0</v>
      </c>
      <c r="T183" s="33"/>
      <c r="V183" s="60" t="s">
        <v>401</v>
      </c>
      <c r="W183" s="58">
        <f>(W161+W159)/W160</f>
        <v>0.03636363636</v>
      </c>
      <c r="Y183" s="33"/>
      <c r="AA183" s="60" t="s">
        <v>401</v>
      </c>
      <c r="AB183" s="58">
        <f>(AB161+AB159)/AB160</f>
        <v>0.03636363636</v>
      </c>
      <c r="AD183" s="33"/>
      <c r="AF183" s="60" t="s">
        <v>401</v>
      </c>
      <c r="AG183" s="58">
        <f>(AG161+AG159)/AG160</f>
        <v>0</v>
      </c>
      <c r="AI183" s="33"/>
      <c r="AK183" s="60" t="s">
        <v>401</v>
      </c>
      <c r="AL183" s="58">
        <f>(AL161+AL159)/AL160</f>
        <v>0</v>
      </c>
      <c r="AN183" s="33"/>
      <c r="AP183" s="60" t="s">
        <v>401</v>
      </c>
      <c r="AQ183" s="58">
        <f>(AQ161+AQ159)/AQ160</f>
        <v>0.1454545455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14520.0</v>
      </c>
      <c r="D3" s="6" t="s">
        <v>1962</v>
      </c>
      <c r="E3" s="28">
        <v>1.63136251993E12</v>
      </c>
      <c r="F3" s="22" t="b">
        <f t="shared" ref="F3:F101" si="2"> EXACT(G3, LOWER(G3))</f>
        <v>0</v>
      </c>
      <c r="G3" s="29" t="s">
        <v>42</v>
      </c>
      <c r="H3" s="6">
        <v>15494.0</v>
      </c>
      <c r="I3" s="6" t="s">
        <v>1963</v>
      </c>
      <c r="J3" s="28">
        <v>1.631362912915E12</v>
      </c>
      <c r="K3" s="22" t="b">
        <f t="shared" ref="K3:K101" si="3"> EXACT(L3, LOWER(L3))</f>
        <v>0</v>
      </c>
      <c r="L3" s="29" t="s">
        <v>42</v>
      </c>
      <c r="M3" s="6">
        <v>14738.0</v>
      </c>
      <c r="N3" s="6" t="s">
        <v>1964</v>
      </c>
      <c r="O3" s="28">
        <v>1.63136355253E12</v>
      </c>
      <c r="P3" s="22" t="b">
        <f t="shared" ref="P3:P101" si="4"> EXACT(Q3, LOWER(Q3))</f>
        <v>0</v>
      </c>
      <c r="Q3" s="29" t="s">
        <v>42</v>
      </c>
      <c r="R3" s="6">
        <v>15838.0</v>
      </c>
      <c r="S3" s="6" t="s">
        <v>1965</v>
      </c>
      <c r="T3" s="28">
        <v>1.631367541414E12</v>
      </c>
      <c r="U3" s="22" t="b">
        <f t="shared" ref="U3:U101" si="5"> EXACT(V3, LOWER(V3))</f>
        <v>0</v>
      </c>
      <c r="V3" s="29" t="s">
        <v>42</v>
      </c>
      <c r="W3" s="6">
        <v>19908.0</v>
      </c>
      <c r="X3" s="6" t="s">
        <v>1966</v>
      </c>
      <c r="Y3" s="28">
        <v>1.631368088875E12</v>
      </c>
      <c r="Z3" s="22" t="b">
        <f t="shared" ref="Z3:Z101" si="6"> EXACT(AA3, LOWER(AA3))</f>
        <v>0</v>
      </c>
      <c r="AA3" s="29" t="s">
        <v>42</v>
      </c>
      <c r="AB3" s="6">
        <v>15864.0</v>
      </c>
      <c r="AC3" s="6" t="s">
        <v>1967</v>
      </c>
      <c r="AD3" s="28">
        <v>1.631368751461E12</v>
      </c>
      <c r="AE3" s="22" t="b">
        <f t="shared" ref="AE3:AE101" si="7"> EXACT(AF3, LOWER(AF3))</f>
        <v>0</v>
      </c>
      <c r="AF3" s="29" t="s">
        <v>42</v>
      </c>
      <c r="AG3" s="6">
        <v>22435.0</v>
      </c>
      <c r="AH3" s="6" t="s">
        <v>1968</v>
      </c>
      <c r="AI3" s="28">
        <v>1.631373505269E12</v>
      </c>
      <c r="AJ3" s="22" t="b">
        <f t="shared" ref="AJ3:AJ101" si="8"> EXACT(AK3, LOWER(AK3))</f>
        <v>0</v>
      </c>
      <c r="AK3" s="29" t="s">
        <v>42</v>
      </c>
      <c r="AL3" s="6">
        <v>24600.0</v>
      </c>
      <c r="AM3" s="6" t="s">
        <v>1969</v>
      </c>
      <c r="AN3" s="28">
        <v>1.63137407044E12</v>
      </c>
      <c r="AO3" s="22" t="b">
        <f t="shared" ref="AO3:AO101" si="9"> EXACT(AP3, LOWER(AP3))</f>
        <v>0</v>
      </c>
      <c r="AP3" s="29" t="s">
        <v>42</v>
      </c>
      <c r="AQ3" s="6">
        <v>58391.0</v>
      </c>
      <c r="AR3" s="6" t="s">
        <v>1970</v>
      </c>
      <c r="AS3" s="28">
        <v>1.63137487395E12</v>
      </c>
    </row>
    <row r="4">
      <c r="A4" s="22" t="b">
        <f t="shared" si="1"/>
        <v>1</v>
      </c>
      <c r="B4" s="29" t="s">
        <v>52</v>
      </c>
      <c r="C4" s="6">
        <v>187.0</v>
      </c>
      <c r="D4" s="6" t="s">
        <v>1971</v>
      </c>
      <c r="E4" s="28">
        <v>1.631362520116E12</v>
      </c>
      <c r="F4" s="22" t="b">
        <f t="shared" si="2"/>
        <v>1</v>
      </c>
      <c r="G4" s="29" t="s">
        <v>52</v>
      </c>
      <c r="H4" s="6">
        <v>182.0</v>
      </c>
      <c r="I4" s="6" t="s">
        <v>1972</v>
      </c>
      <c r="J4" s="28">
        <v>1.631362913094E12</v>
      </c>
      <c r="K4" s="22" t="b">
        <f t="shared" si="3"/>
        <v>1</v>
      </c>
      <c r="L4" s="29" t="s">
        <v>52</v>
      </c>
      <c r="M4" s="6">
        <v>140.0</v>
      </c>
      <c r="N4" s="6" t="s">
        <v>1964</v>
      </c>
      <c r="O4" s="28">
        <v>1.63136355266E12</v>
      </c>
      <c r="P4" s="22" t="b">
        <f t="shared" si="4"/>
        <v>1</v>
      </c>
      <c r="Q4" s="29" t="s">
        <v>52</v>
      </c>
      <c r="R4" s="6">
        <v>237.0</v>
      </c>
      <c r="S4" s="6" t="s">
        <v>1965</v>
      </c>
      <c r="T4" s="28">
        <v>1.631367541644E12</v>
      </c>
      <c r="U4" s="22" t="b">
        <f t="shared" si="5"/>
        <v>1</v>
      </c>
      <c r="V4" s="29" t="s">
        <v>52</v>
      </c>
      <c r="W4" s="6">
        <v>279.0</v>
      </c>
      <c r="X4" s="6" t="s">
        <v>1973</v>
      </c>
      <c r="Y4" s="28">
        <v>1.631368089152E12</v>
      </c>
      <c r="Z4" s="22" t="b">
        <f t="shared" si="6"/>
        <v>1</v>
      </c>
      <c r="AA4" s="29" t="s">
        <v>52</v>
      </c>
      <c r="AB4" s="6">
        <v>255.0</v>
      </c>
      <c r="AC4" s="6" t="s">
        <v>1967</v>
      </c>
      <c r="AD4" s="28">
        <v>1.631368751707E12</v>
      </c>
      <c r="AE4" s="22" t="b">
        <f t="shared" si="7"/>
        <v>1</v>
      </c>
      <c r="AF4" s="29" t="s">
        <v>52</v>
      </c>
      <c r="AG4" s="6">
        <v>268.0</v>
      </c>
      <c r="AH4" s="6" t="s">
        <v>1968</v>
      </c>
      <c r="AI4" s="28">
        <v>1.631373505536E12</v>
      </c>
      <c r="AJ4" s="22" t="b">
        <f t="shared" si="8"/>
        <v>1</v>
      </c>
      <c r="AK4" s="29" t="s">
        <v>52</v>
      </c>
      <c r="AL4" s="6">
        <v>280.0</v>
      </c>
      <c r="AM4" s="6" t="s">
        <v>1969</v>
      </c>
      <c r="AN4" s="28">
        <v>1.631374070722E12</v>
      </c>
      <c r="AO4" s="22" t="b">
        <f t="shared" si="9"/>
        <v>1</v>
      </c>
      <c r="AP4" s="29" t="s">
        <v>52</v>
      </c>
      <c r="AQ4" s="6">
        <v>273.0</v>
      </c>
      <c r="AR4" s="6" t="s">
        <v>1974</v>
      </c>
      <c r="AS4" s="28">
        <v>1.631374874218E12</v>
      </c>
    </row>
    <row r="5">
      <c r="A5" s="22" t="b">
        <f t="shared" si="1"/>
        <v>1</v>
      </c>
      <c r="B5" s="29" t="s">
        <v>53</v>
      </c>
      <c r="C5" s="6">
        <v>377.0</v>
      </c>
      <c r="D5" s="6" t="s">
        <v>1971</v>
      </c>
      <c r="E5" s="28">
        <v>1.631362520496E12</v>
      </c>
      <c r="F5" s="22" t="b">
        <f t="shared" si="2"/>
        <v>1</v>
      </c>
      <c r="G5" s="29" t="s">
        <v>53</v>
      </c>
      <c r="H5" s="6">
        <v>341.0</v>
      </c>
      <c r="I5" s="6" t="s">
        <v>1972</v>
      </c>
      <c r="J5" s="28">
        <v>1.631362913449E12</v>
      </c>
      <c r="K5" s="22" t="b">
        <f t="shared" si="3"/>
        <v>1</v>
      </c>
      <c r="L5" s="29" t="s">
        <v>53</v>
      </c>
      <c r="M5" s="6">
        <v>375.0</v>
      </c>
      <c r="N5" s="6" t="s">
        <v>1975</v>
      </c>
      <c r="O5" s="28">
        <v>1.631363553041E12</v>
      </c>
      <c r="P5" s="22" t="b">
        <f t="shared" si="4"/>
        <v>1</v>
      </c>
      <c r="Q5" s="29" t="s">
        <v>53</v>
      </c>
      <c r="R5" s="6">
        <v>292.0</v>
      </c>
      <c r="S5" s="6" t="s">
        <v>1965</v>
      </c>
      <c r="T5" s="28">
        <v>1.63136754194E12</v>
      </c>
      <c r="U5" s="22" t="b">
        <f t="shared" si="5"/>
        <v>1</v>
      </c>
      <c r="V5" s="29" t="s">
        <v>53</v>
      </c>
      <c r="W5" s="6">
        <v>334.0</v>
      </c>
      <c r="X5" s="6" t="s">
        <v>1973</v>
      </c>
      <c r="Y5" s="28">
        <v>1.631368089489E12</v>
      </c>
      <c r="Z5" s="22" t="b">
        <f t="shared" si="6"/>
        <v>1</v>
      </c>
      <c r="AA5" s="29" t="s">
        <v>53</v>
      </c>
      <c r="AB5" s="6">
        <v>317.0</v>
      </c>
      <c r="AC5" s="6" t="s">
        <v>1976</v>
      </c>
      <c r="AD5" s="28">
        <v>1.631368752016E12</v>
      </c>
      <c r="AE5" s="22" t="b">
        <f t="shared" si="7"/>
        <v>1</v>
      </c>
      <c r="AF5" s="29" t="s">
        <v>53</v>
      </c>
      <c r="AG5" s="6">
        <v>345.0</v>
      </c>
      <c r="AH5" s="6" t="s">
        <v>1968</v>
      </c>
      <c r="AI5" s="28">
        <v>1.631373505878E12</v>
      </c>
      <c r="AJ5" s="22" t="b">
        <f t="shared" si="8"/>
        <v>1</v>
      </c>
      <c r="AK5" s="29" t="s">
        <v>53</v>
      </c>
      <c r="AL5" s="6">
        <v>391.0</v>
      </c>
      <c r="AM5" s="6" t="s">
        <v>1977</v>
      </c>
      <c r="AN5" s="28">
        <v>1.631374071111E12</v>
      </c>
      <c r="AO5" s="22" t="b">
        <f t="shared" si="9"/>
        <v>1</v>
      </c>
      <c r="AP5" s="29" t="s">
        <v>53</v>
      </c>
      <c r="AQ5" s="6">
        <v>334.0</v>
      </c>
      <c r="AR5" s="6" t="s">
        <v>1974</v>
      </c>
      <c r="AS5" s="28">
        <v>1.63137487455E12</v>
      </c>
    </row>
    <row r="6">
      <c r="A6" s="22" t="b">
        <f t="shared" si="1"/>
        <v>1</v>
      </c>
      <c r="B6" s="29" t="s">
        <v>55</v>
      </c>
      <c r="C6" s="6">
        <v>217.0</v>
      </c>
      <c r="D6" s="6" t="s">
        <v>1971</v>
      </c>
      <c r="E6" s="28">
        <v>1.631362520715E12</v>
      </c>
      <c r="F6" s="22" t="b">
        <f t="shared" si="2"/>
        <v>1</v>
      </c>
      <c r="G6" s="29" t="s">
        <v>55</v>
      </c>
      <c r="H6" s="6">
        <v>210.0</v>
      </c>
      <c r="I6" s="6" t="s">
        <v>1972</v>
      </c>
      <c r="J6" s="28">
        <v>1.631362913643E12</v>
      </c>
      <c r="K6" s="22" t="b">
        <f t="shared" si="3"/>
        <v>1</v>
      </c>
      <c r="L6" s="29" t="s">
        <v>55</v>
      </c>
      <c r="M6" s="6">
        <v>243.0</v>
      </c>
      <c r="N6" s="6" t="s">
        <v>1975</v>
      </c>
      <c r="O6" s="28">
        <v>1.631363553281E12</v>
      </c>
      <c r="P6" s="22" t="b">
        <f t="shared" si="4"/>
        <v>1</v>
      </c>
      <c r="Q6" s="29" t="s">
        <v>55</v>
      </c>
      <c r="R6" s="6">
        <v>289.0</v>
      </c>
      <c r="S6" s="6" t="s">
        <v>1978</v>
      </c>
      <c r="T6" s="28">
        <v>1.631367542228E12</v>
      </c>
      <c r="U6" s="22" t="b">
        <f t="shared" si="5"/>
        <v>1</v>
      </c>
      <c r="V6" s="29" t="s">
        <v>55</v>
      </c>
      <c r="W6" s="6">
        <v>300.0</v>
      </c>
      <c r="X6" s="6" t="s">
        <v>1973</v>
      </c>
      <c r="Y6" s="28">
        <v>1.631368089793E12</v>
      </c>
      <c r="Z6" s="22" t="b">
        <f t="shared" si="6"/>
        <v>1</v>
      </c>
      <c r="AA6" s="29" t="s">
        <v>55</v>
      </c>
      <c r="AB6" s="6">
        <v>244.0</v>
      </c>
      <c r="AC6" s="6" t="s">
        <v>1976</v>
      </c>
      <c r="AD6" s="28">
        <v>1.631368752255E12</v>
      </c>
      <c r="AE6" s="22" t="b">
        <f t="shared" si="7"/>
        <v>1</v>
      </c>
      <c r="AF6" s="29" t="s">
        <v>55</v>
      </c>
      <c r="AG6" s="6">
        <v>276.0</v>
      </c>
      <c r="AH6" s="6" t="s">
        <v>1979</v>
      </c>
      <c r="AI6" s="28">
        <v>1.631373506158E12</v>
      </c>
      <c r="AJ6" s="22" t="b">
        <f t="shared" si="8"/>
        <v>1</v>
      </c>
      <c r="AK6" s="29" t="s">
        <v>55</v>
      </c>
      <c r="AL6" s="6">
        <v>213.0</v>
      </c>
      <c r="AM6" s="6" t="s">
        <v>1977</v>
      </c>
      <c r="AN6" s="28">
        <v>1.631374071321E12</v>
      </c>
      <c r="AO6" s="22" t="b">
        <f t="shared" si="9"/>
        <v>1</v>
      </c>
      <c r="AP6" s="29" t="s">
        <v>55</v>
      </c>
      <c r="AQ6" s="6">
        <v>260.0</v>
      </c>
      <c r="AR6" s="6" t="s">
        <v>1974</v>
      </c>
      <c r="AS6" s="28">
        <v>1.63137487481E12</v>
      </c>
    </row>
    <row r="7">
      <c r="A7" s="22" t="b">
        <f t="shared" si="1"/>
        <v>1</v>
      </c>
      <c r="B7" s="29" t="s">
        <v>58</v>
      </c>
      <c r="C7" s="6">
        <v>133.0</v>
      </c>
      <c r="D7" s="6" t="s">
        <v>1971</v>
      </c>
      <c r="E7" s="28">
        <v>1.631362520847E12</v>
      </c>
      <c r="F7" s="22" t="b">
        <f t="shared" si="2"/>
        <v>1</v>
      </c>
      <c r="G7" s="29" t="s">
        <v>58</v>
      </c>
      <c r="H7" s="6">
        <v>144.0</v>
      </c>
      <c r="I7" s="6" t="s">
        <v>1972</v>
      </c>
      <c r="J7" s="28">
        <v>1.631362913788E12</v>
      </c>
      <c r="K7" s="22" t="b">
        <f t="shared" si="3"/>
        <v>1</v>
      </c>
      <c r="L7" s="29" t="s">
        <v>58</v>
      </c>
      <c r="M7" s="6">
        <v>164.0</v>
      </c>
      <c r="N7" s="6" t="s">
        <v>1975</v>
      </c>
      <c r="O7" s="28">
        <v>1.631363553445E12</v>
      </c>
      <c r="P7" s="22" t="b">
        <f t="shared" si="4"/>
        <v>1</v>
      </c>
      <c r="Q7" s="29" t="s">
        <v>58</v>
      </c>
      <c r="R7" s="6">
        <v>165.0</v>
      </c>
      <c r="S7" s="6" t="s">
        <v>1978</v>
      </c>
      <c r="T7" s="28">
        <v>1.631367542393E12</v>
      </c>
      <c r="U7" s="22" t="b">
        <f t="shared" si="5"/>
        <v>1</v>
      </c>
      <c r="V7" s="29" t="s">
        <v>58</v>
      </c>
      <c r="W7" s="6">
        <v>202.0</v>
      </c>
      <c r="X7" s="6" t="s">
        <v>1973</v>
      </c>
      <c r="Y7" s="28">
        <v>1.63136808999E12</v>
      </c>
      <c r="Z7" s="22" t="b">
        <f t="shared" si="6"/>
        <v>1</v>
      </c>
      <c r="AA7" s="29" t="s">
        <v>58</v>
      </c>
      <c r="AB7" s="6">
        <v>173.0</v>
      </c>
      <c r="AC7" s="6" t="s">
        <v>1976</v>
      </c>
      <c r="AD7" s="28">
        <v>1.63136875243E12</v>
      </c>
      <c r="AE7" s="22" t="b">
        <f t="shared" si="7"/>
        <v>1</v>
      </c>
      <c r="AF7" s="29" t="s">
        <v>58</v>
      </c>
      <c r="AG7" s="6">
        <v>176.0</v>
      </c>
      <c r="AH7" s="6" t="s">
        <v>1979</v>
      </c>
      <c r="AI7" s="28">
        <v>1.631373506332E12</v>
      </c>
      <c r="AJ7" s="22" t="b">
        <f t="shared" si="8"/>
        <v>1</v>
      </c>
      <c r="AK7" s="29" t="s">
        <v>58</v>
      </c>
      <c r="AL7" s="6">
        <v>134.0</v>
      </c>
      <c r="AM7" s="6" t="s">
        <v>1977</v>
      </c>
      <c r="AN7" s="28">
        <v>1.631374071455E12</v>
      </c>
      <c r="AO7" s="22" t="b">
        <f t="shared" si="9"/>
        <v>1</v>
      </c>
      <c r="AP7" s="29" t="s">
        <v>58</v>
      </c>
      <c r="AQ7" s="6">
        <v>208.0</v>
      </c>
      <c r="AR7" s="6" t="s">
        <v>1980</v>
      </c>
      <c r="AS7" s="28">
        <v>1.631374875018E12</v>
      </c>
    </row>
    <row r="8">
      <c r="A8" s="22" t="b">
        <f t="shared" si="1"/>
        <v>1</v>
      </c>
      <c r="B8" s="29" t="s">
        <v>62</v>
      </c>
      <c r="C8" s="6">
        <v>165.0</v>
      </c>
      <c r="D8" s="6" t="s">
        <v>1981</v>
      </c>
      <c r="E8" s="28">
        <v>1.631362521045E12</v>
      </c>
      <c r="F8" s="22" t="b">
        <f t="shared" si="2"/>
        <v>1</v>
      </c>
      <c r="G8" s="29" t="s">
        <v>62</v>
      </c>
      <c r="H8" s="6">
        <v>174.0</v>
      </c>
      <c r="I8" s="6" t="s">
        <v>1972</v>
      </c>
      <c r="J8" s="28">
        <v>1.631362913961E12</v>
      </c>
      <c r="K8" s="22" t="b">
        <f t="shared" si="3"/>
        <v>1</v>
      </c>
      <c r="L8" s="29" t="s">
        <v>62</v>
      </c>
      <c r="M8" s="6">
        <v>162.0</v>
      </c>
      <c r="N8" s="6" t="s">
        <v>1975</v>
      </c>
      <c r="O8" s="28">
        <v>1.63136355361E12</v>
      </c>
      <c r="P8" s="22" t="b">
        <f t="shared" si="4"/>
        <v>1</v>
      </c>
      <c r="Q8" s="29" t="s">
        <v>62</v>
      </c>
      <c r="R8" s="6">
        <v>166.0</v>
      </c>
      <c r="S8" s="6" t="s">
        <v>1978</v>
      </c>
      <c r="T8" s="28">
        <v>1.631367542556E12</v>
      </c>
      <c r="U8" s="22" t="b">
        <f t="shared" si="5"/>
        <v>1</v>
      </c>
      <c r="V8" s="29" t="s">
        <v>62</v>
      </c>
      <c r="W8" s="6">
        <v>209.0</v>
      </c>
      <c r="X8" s="6" t="s">
        <v>1982</v>
      </c>
      <c r="Y8" s="28">
        <v>1.631368090195E12</v>
      </c>
      <c r="Z8" s="22" t="b">
        <f t="shared" si="6"/>
        <v>1</v>
      </c>
      <c r="AA8" s="29" t="s">
        <v>62</v>
      </c>
      <c r="AB8" s="6">
        <v>169.0</v>
      </c>
      <c r="AC8" s="6" t="s">
        <v>1976</v>
      </c>
      <c r="AD8" s="28">
        <v>1.631368752599E12</v>
      </c>
      <c r="AE8" s="22" t="b">
        <f t="shared" si="7"/>
        <v>1</v>
      </c>
      <c r="AF8" s="29" t="s">
        <v>62</v>
      </c>
      <c r="AG8" s="6">
        <v>165.0</v>
      </c>
      <c r="AH8" s="6" t="s">
        <v>1979</v>
      </c>
      <c r="AI8" s="28">
        <v>1.6313735065E12</v>
      </c>
      <c r="AJ8" s="22" t="b">
        <f t="shared" si="8"/>
        <v>1</v>
      </c>
      <c r="AK8" s="29" t="s">
        <v>62</v>
      </c>
      <c r="AL8" s="6">
        <v>183.0</v>
      </c>
      <c r="AM8" s="6" t="s">
        <v>1977</v>
      </c>
      <c r="AN8" s="28">
        <v>1.631374071638E12</v>
      </c>
      <c r="AO8" s="22" t="b">
        <f t="shared" si="9"/>
        <v>1</v>
      </c>
      <c r="AP8" s="29" t="s">
        <v>62</v>
      </c>
      <c r="AQ8" s="6">
        <v>210.0</v>
      </c>
      <c r="AR8" s="6" t="s">
        <v>1980</v>
      </c>
      <c r="AS8" s="28">
        <v>1.631374875225E12</v>
      </c>
    </row>
    <row r="9">
      <c r="A9" s="22" t="b">
        <f t="shared" si="1"/>
        <v>1</v>
      </c>
      <c r="B9" s="29" t="s">
        <v>63</v>
      </c>
      <c r="C9" s="6">
        <v>145.0</v>
      </c>
      <c r="D9" s="6" t="s">
        <v>1981</v>
      </c>
      <c r="E9" s="28">
        <v>1.631362521153E12</v>
      </c>
      <c r="F9" s="22" t="b">
        <f t="shared" si="2"/>
        <v>1</v>
      </c>
      <c r="G9" s="29" t="s">
        <v>63</v>
      </c>
      <c r="H9" s="6">
        <v>152.0</v>
      </c>
      <c r="I9" s="6" t="s">
        <v>1983</v>
      </c>
      <c r="J9" s="28">
        <v>1.631362914113E12</v>
      </c>
      <c r="K9" s="22" t="b">
        <f t="shared" si="3"/>
        <v>1</v>
      </c>
      <c r="L9" s="29" t="s">
        <v>63</v>
      </c>
      <c r="M9" s="6">
        <v>193.0</v>
      </c>
      <c r="N9" s="6" t="s">
        <v>1975</v>
      </c>
      <c r="O9" s="28">
        <v>1.6313635538E12</v>
      </c>
      <c r="P9" s="22" t="b">
        <f t="shared" si="4"/>
        <v>1</v>
      </c>
      <c r="Q9" s="29" t="s">
        <v>63</v>
      </c>
      <c r="R9" s="6">
        <v>172.0</v>
      </c>
      <c r="S9" s="6" t="s">
        <v>1978</v>
      </c>
      <c r="T9" s="28">
        <v>1.631367542736E12</v>
      </c>
      <c r="U9" s="22" t="b">
        <f t="shared" si="5"/>
        <v>1</v>
      </c>
      <c r="V9" s="29" t="s">
        <v>63</v>
      </c>
      <c r="W9" s="6">
        <v>187.0</v>
      </c>
      <c r="X9" s="6" t="s">
        <v>1982</v>
      </c>
      <c r="Y9" s="28">
        <v>1.631368090384E12</v>
      </c>
      <c r="Z9" s="22" t="b">
        <f t="shared" si="6"/>
        <v>1</v>
      </c>
      <c r="AA9" s="29" t="s">
        <v>63</v>
      </c>
      <c r="AB9" s="6">
        <v>166.0</v>
      </c>
      <c r="AC9" s="6" t="s">
        <v>1976</v>
      </c>
      <c r="AD9" s="28">
        <v>1.631368752764E12</v>
      </c>
      <c r="AE9" s="22" t="b">
        <f t="shared" si="7"/>
        <v>1</v>
      </c>
      <c r="AF9" s="29" t="s">
        <v>63</v>
      </c>
      <c r="AG9" s="6">
        <v>151.0</v>
      </c>
      <c r="AH9" s="6" t="s">
        <v>1979</v>
      </c>
      <c r="AI9" s="28">
        <v>1.631373506648E12</v>
      </c>
      <c r="AJ9" s="22" t="b">
        <f t="shared" si="8"/>
        <v>1</v>
      </c>
      <c r="AK9" s="29" t="s">
        <v>63</v>
      </c>
      <c r="AL9" s="6">
        <v>142.0</v>
      </c>
      <c r="AM9" s="6" t="s">
        <v>1977</v>
      </c>
      <c r="AN9" s="28">
        <v>1.631374071788E12</v>
      </c>
      <c r="AO9" s="22" t="b">
        <f t="shared" si="9"/>
        <v>1</v>
      </c>
      <c r="AP9" s="29" t="s">
        <v>63</v>
      </c>
      <c r="AQ9" s="6">
        <v>134.0</v>
      </c>
      <c r="AR9" s="6" t="s">
        <v>1980</v>
      </c>
      <c r="AS9" s="28">
        <v>1.631374875362E12</v>
      </c>
    </row>
    <row r="10">
      <c r="A10" s="22" t="b">
        <f t="shared" si="1"/>
        <v>1</v>
      </c>
      <c r="B10" s="29" t="s">
        <v>65</v>
      </c>
      <c r="C10" s="6">
        <v>817.0</v>
      </c>
      <c r="D10" s="6" t="s">
        <v>1981</v>
      </c>
      <c r="E10" s="28">
        <v>1.631362521971E12</v>
      </c>
      <c r="F10" s="22" t="b">
        <f t="shared" si="2"/>
        <v>1</v>
      </c>
      <c r="G10" s="29" t="s">
        <v>71</v>
      </c>
      <c r="H10" s="6">
        <v>177.0</v>
      </c>
      <c r="I10" s="6" t="s">
        <v>1983</v>
      </c>
      <c r="J10" s="28">
        <v>1.631362914292E12</v>
      </c>
      <c r="K10" s="22" t="b">
        <f t="shared" si="3"/>
        <v>1</v>
      </c>
      <c r="L10" s="29" t="s">
        <v>65</v>
      </c>
      <c r="M10" s="6">
        <v>751.0</v>
      </c>
      <c r="N10" s="6" t="s">
        <v>1984</v>
      </c>
      <c r="O10" s="28">
        <v>1.631363554552E12</v>
      </c>
      <c r="P10" s="22" t="b">
        <f t="shared" si="4"/>
        <v>1</v>
      </c>
      <c r="Q10" s="29" t="s">
        <v>65</v>
      </c>
      <c r="R10" s="6">
        <v>811.0</v>
      </c>
      <c r="S10" s="6" t="s">
        <v>1985</v>
      </c>
      <c r="T10" s="28">
        <v>1.631367543543E12</v>
      </c>
      <c r="U10" s="22" t="b">
        <f t="shared" si="5"/>
        <v>1</v>
      </c>
      <c r="V10" s="29" t="s">
        <v>65</v>
      </c>
      <c r="W10" s="6">
        <v>797.0</v>
      </c>
      <c r="X10" s="6" t="s">
        <v>1986</v>
      </c>
      <c r="Y10" s="28">
        <v>1.631368091181E12</v>
      </c>
      <c r="Z10" s="22" t="b">
        <f t="shared" si="6"/>
        <v>1</v>
      </c>
      <c r="AA10" s="29" t="s">
        <v>65</v>
      </c>
      <c r="AB10" s="6">
        <v>610.0</v>
      </c>
      <c r="AC10" s="6" t="s">
        <v>1987</v>
      </c>
      <c r="AD10" s="28">
        <v>1.631368753381E12</v>
      </c>
      <c r="AE10" s="22" t="b">
        <f t="shared" si="7"/>
        <v>1</v>
      </c>
      <c r="AF10" s="29" t="s">
        <v>65</v>
      </c>
      <c r="AG10" s="6">
        <v>1385.0</v>
      </c>
      <c r="AH10" s="6" t="s">
        <v>1988</v>
      </c>
      <c r="AI10" s="28">
        <v>1.631373508033E12</v>
      </c>
      <c r="AJ10" s="22" t="b">
        <f t="shared" si="8"/>
        <v>1</v>
      </c>
      <c r="AK10" s="29" t="s">
        <v>65</v>
      </c>
      <c r="AL10" s="6">
        <v>628.0</v>
      </c>
      <c r="AM10" s="6" t="s">
        <v>1989</v>
      </c>
      <c r="AN10" s="28">
        <v>1.63137407241E12</v>
      </c>
      <c r="AO10" s="22" t="b">
        <f t="shared" si="9"/>
        <v>1</v>
      </c>
      <c r="AP10" s="29" t="s">
        <v>65</v>
      </c>
      <c r="AQ10" s="6">
        <v>790.0</v>
      </c>
      <c r="AR10" s="6" t="s">
        <v>1990</v>
      </c>
      <c r="AS10" s="28">
        <v>1.631374876151E12</v>
      </c>
    </row>
    <row r="11">
      <c r="A11" s="22" t="b">
        <f t="shared" si="1"/>
        <v>1</v>
      </c>
      <c r="B11" s="29" t="s">
        <v>71</v>
      </c>
      <c r="C11" s="6">
        <v>287.0</v>
      </c>
      <c r="D11" s="6" t="s">
        <v>1991</v>
      </c>
      <c r="E11" s="28">
        <v>1.631362522257E12</v>
      </c>
      <c r="F11" s="22" t="b">
        <f t="shared" si="2"/>
        <v>1</v>
      </c>
      <c r="G11" s="29" t="s">
        <v>63</v>
      </c>
      <c r="H11" s="6">
        <v>454.0</v>
      </c>
      <c r="I11" s="6" t="s">
        <v>1983</v>
      </c>
      <c r="J11" s="28">
        <v>1.631362914757E12</v>
      </c>
      <c r="K11" s="22" t="b">
        <f t="shared" si="3"/>
        <v>1</v>
      </c>
      <c r="L11" s="29" t="s">
        <v>71</v>
      </c>
      <c r="M11" s="6">
        <v>194.0</v>
      </c>
      <c r="N11" s="6" t="s">
        <v>1984</v>
      </c>
      <c r="O11" s="28">
        <v>1.631363554748E12</v>
      </c>
      <c r="P11" s="22" t="b">
        <f t="shared" si="4"/>
        <v>1</v>
      </c>
      <c r="Q11" s="29" t="s">
        <v>71</v>
      </c>
      <c r="R11" s="6">
        <v>190.0</v>
      </c>
      <c r="S11" s="6" t="s">
        <v>1985</v>
      </c>
      <c r="T11" s="28">
        <v>1.63136754373E12</v>
      </c>
      <c r="U11" s="22" t="b">
        <f t="shared" si="5"/>
        <v>1</v>
      </c>
      <c r="V11" s="29" t="s">
        <v>71</v>
      </c>
      <c r="W11" s="6">
        <v>214.0</v>
      </c>
      <c r="X11" s="6" t="s">
        <v>1986</v>
      </c>
      <c r="Y11" s="28">
        <v>1.631368091393E12</v>
      </c>
      <c r="Z11" s="22" t="b">
        <f t="shared" si="6"/>
        <v>1</v>
      </c>
      <c r="AA11" s="29" t="s">
        <v>71</v>
      </c>
      <c r="AB11" s="6">
        <v>244.0</v>
      </c>
      <c r="AC11" s="6" t="s">
        <v>1987</v>
      </c>
      <c r="AD11" s="28">
        <v>1.631368753618E12</v>
      </c>
      <c r="AE11" s="22" t="b">
        <f t="shared" si="7"/>
        <v>1</v>
      </c>
      <c r="AF11" s="29" t="s">
        <v>71</v>
      </c>
      <c r="AG11" s="6">
        <v>530.0</v>
      </c>
      <c r="AH11" s="6" t="s">
        <v>1988</v>
      </c>
      <c r="AI11" s="28">
        <v>1.631373508564E12</v>
      </c>
      <c r="AJ11" s="22" t="b">
        <f t="shared" si="8"/>
        <v>1</v>
      </c>
      <c r="AK11" s="29" t="s">
        <v>71</v>
      </c>
      <c r="AL11" s="6">
        <v>243.0</v>
      </c>
      <c r="AM11" s="6" t="s">
        <v>1989</v>
      </c>
      <c r="AN11" s="28">
        <v>1.63137407265E12</v>
      </c>
      <c r="AO11" s="22" t="b">
        <f t="shared" si="9"/>
        <v>1</v>
      </c>
      <c r="AP11" s="29" t="s">
        <v>71</v>
      </c>
      <c r="AQ11" s="6">
        <v>540.0</v>
      </c>
      <c r="AR11" s="6" t="s">
        <v>1990</v>
      </c>
      <c r="AS11" s="28">
        <v>1.631374876692E12</v>
      </c>
    </row>
    <row r="12">
      <c r="A12" s="22" t="b">
        <f t="shared" si="1"/>
        <v>1</v>
      </c>
      <c r="B12" s="29" t="s">
        <v>52</v>
      </c>
      <c r="C12" s="6">
        <v>342.0</v>
      </c>
      <c r="D12" s="6" t="s">
        <v>1991</v>
      </c>
      <c r="E12" s="28">
        <v>1.6313625226E12</v>
      </c>
      <c r="F12" s="22" t="b">
        <f t="shared" si="2"/>
        <v>1</v>
      </c>
      <c r="G12" s="29" t="s">
        <v>65</v>
      </c>
      <c r="H12" s="6">
        <v>982.0</v>
      </c>
      <c r="I12" s="6" t="s">
        <v>1992</v>
      </c>
      <c r="J12" s="28">
        <v>1.63136291573E12</v>
      </c>
      <c r="K12" s="22" t="b">
        <f t="shared" si="3"/>
        <v>1</v>
      </c>
      <c r="L12" s="29" t="s">
        <v>52</v>
      </c>
      <c r="M12" s="6">
        <v>293.0</v>
      </c>
      <c r="N12" s="6" t="s">
        <v>1993</v>
      </c>
      <c r="O12" s="28">
        <v>1.631363555042E12</v>
      </c>
      <c r="P12" s="22" t="b">
        <f t="shared" si="4"/>
        <v>1</v>
      </c>
      <c r="Q12" s="29" t="s">
        <v>52</v>
      </c>
      <c r="R12" s="6">
        <v>334.0</v>
      </c>
      <c r="S12" s="6" t="s">
        <v>1994</v>
      </c>
      <c r="T12" s="28">
        <v>1.631367544065E12</v>
      </c>
      <c r="U12" s="22" t="b">
        <f t="shared" si="5"/>
        <v>1</v>
      </c>
      <c r="V12" s="29" t="s">
        <v>52</v>
      </c>
      <c r="W12" s="6">
        <v>391.0</v>
      </c>
      <c r="X12" s="6" t="s">
        <v>1986</v>
      </c>
      <c r="Y12" s="28">
        <v>1.631368091786E12</v>
      </c>
      <c r="Z12" s="22" t="b">
        <f t="shared" si="6"/>
        <v>1</v>
      </c>
      <c r="AA12" s="29" t="s">
        <v>52</v>
      </c>
      <c r="AB12" s="6">
        <v>253.0</v>
      </c>
      <c r="AC12" s="6" t="s">
        <v>1987</v>
      </c>
      <c r="AD12" s="28">
        <v>1.631368753871E12</v>
      </c>
      <c r="AE12" s="22" t="b">
        <f t="shared" si="7"/>
        <v>1</v>
      </c>
      <c r="AF12" s="29" t="s">
        <v>52</v>
      </c>
      <c r="AG12" s="6">
        <v>379.0</v>
      </c>
      <c r="AH12" s="6" t="s">
        <v>1988</v>
      </c>
      <c r="AI12" s="28">
        <v>1.631373508944E12</v>
      </c>
      <c r="AJ12" s="22" t="b">
        <f t="shared" si="8"/>
        <v>1</v>
      </c>
      <c r="AK12" s="29" t="s">
        <v>52</v>
      </c>
      <c r="AL12" s="6">
        <v>1541.0</v>
      </c>
      <c r="AM12" s="6" t="s">
        <v>1995</v>
      </c>
      <c r="AN12" s="28">
        <v>1.631374074193E12</v>
      </c>
      <c r="AO12" s="22" t="b">
        <f t="shared" si="9"/>
        <v>1</v>
      </c>
      <c r="AP12" s="29" t="s">
        <v>52</v>
      </c>
      <c r="AQ12" s="6">
        <v>360.0</v>
      </c>
      <c r="AR12" s="6" t="s">
        <v>1996</v>
      </c>
      <c r="AS12" s="28">
        <v>1.631374877054E12</v>
      </c>
    </row>
    <row r="13">
      <c r="A13" s="22" t="b">
        <f t="shared" si="1"/>
        <v>1</v>
      </c>
      <c r="B13" s="29" t="s">
        <v>80</v>
      </c>
      <c r="C13" s="6">
        <v>167.0</v>
      </c>
      <c r="D13" s="6" t="s">
        <v>1991</v>
      </c>
      <c r="E13" s="28">
        <v>1.631362522783E12</v>
      </c>
      <c r="F13" s="22" t="b">
        <f t="shared" si="2"/>
        <v>1</v>
      </c>
      <c r="G13" s="29" t="s">
        <v>71</v>
      </c>
      <c r="H13" s="6">
        <v>168.0</v>
      </c>
      <c r="I13" s="6" t="s">
        <v>1992</v>
      </c>
      <c r="J13" s="28">
        <v>1.631362915898E12</v>
      </c>
      <c r="K13" s="22" t="b">
        <f t="shared" si="3"/>
        <v>1</v>
      </c>
      <c r="L13" s="29" t="s">
        <v>80</v>
      </c>
      <c r="M13" s="6">
        <v>192.0</v>
      </c>
      <c r="N13" s="6" t="s">
        <v>1993</v>
      </c>
      <c r="O13" s="28">
        <v>1.631363555232E12</v>
      </c>
      <c r="P13" s="22" t="b">
        <f t="shared" si="4"/>
        <v>1</v>
      </c>
      <c r="Q13" s="29" t="s">
        <v>80</v>
      </c>
      <c r="R13" s="6">
        <v>175.0</v>
      </c>
      <c r="S13" s="6" t="s">
        <v>1994</v>
      </c>
      <c r="T13" s="28">
        <v>1.631367544239E12</v>
      </c>
      <c r="U13" s="22" t="b">
        <f t="shared" si="5"/>
        <v>1</v>
      </c>
      <c r="V13" s="29" t="s">
        <v>80</v>
      </c>
      <c r="W13" s="6">
        <v>277.0</v>
      </c>
      <c r="X13" s="6" t="s">
        <v>1997</v>
      </c>
      <c r="Y13" s="28">
        <v>1.63136809208E12</v>
      </c>
      <c r="Z13" s="22" t="b">
        <f t="shared" si="6"/>
        <v>1</v>
      </c>
      <c r="AA13" s="29" t="s">
        <v>80</v>
      </c>
      <c r="AB13" s="6">
        <v>425.0</v>
      </c>
      <c r="AC13" s="6" t="s">
        <v>1998</v>
      </c>
      <c r="AD13" s="28">
        <v>1.631368754296E12</v>
      </c>
      <c r="AE13" s="22" t="b">
        <f t="shared" si="7"/>
        <v>1</v>
      </c>
      <c r="AF13" s="29" t="s">
        <v>80</v>
      </c>
      <c r="AG13" s="6">
        <v>216.0</v>
      </c>
      <c r="AH13" s="6" t="s">
        <v>1999</v>
      </c>
      <c r="AI13" s="28">
        <v>1.631373509159E12</v>
      </c>
      <c r="AJ13" s="22" t="b">
        <f t="shared" si="8"/>
        <v>1</v>
      </c>
      <c r="AK13" s="29" t="s">
        <v>80</v>
      </c>
      <c r="AL13" s="6">
        <v>308.0</v>
      </c>
      <c r="AM13" s="6" t="s">
        <v>1995</v>
      </c>
      <c r="AN13" s="28">
        <v>1.631374074501E12</v>
      </c>
      <c r="AO13" s="22" t="b">
        <f t="shared" si="9"/>
        <v>1</v>
      </c>
      <c r="AP13" s="29" t="s">
        <v>80</v>
      </c>
      <c r="AQ13" s="6">
        <v>302.0</v>
      </c>
      <c r="AR13" s="6" t="s">
        <v>1996</v>
      </c>
      <c r="AS13" s="28">
        <v>1.631374877356E12</v>
      </c>
    </row>
    <row r="14">
      <c r="A14" s="22" t="b">
        <f t="shared" si="1"/>
        <v>1</v>
      </c>
      <c r="B14" s="29" t="s">
        <v>63</v>
      </c>
      <c r="C14" s="6">
        <v>229.0</v>
      </c>
      <c r="D14" s="6" t="s">
        <v>2000</v>
      </c>
      <c r="E14" s="28">
        <v>1.631362523001E12</v>
      </c>
      <c r="F14" s="22" t="b">
        <f t="shared" si="2"/>
        <v>1</v>
      </c>
      <c r="G14" s="29" t="s">
        <v>52</v>
      </c>
      <c r="H14" s="6">
        <v>1254.0</v>
      </c>
      <c r="I14" s="6" t="s">
        <v>2001</v>
      </c>
      <c r="J14" s="28">
        <v>1.631362917151E12</v>
      </c>
      <c r="K14" s="22" t="b">
        <f t="shared" si="3"/>
        <v>1</v>
      </c>
      <c r="L14" s="29" t="s">
        <v>63</v>
      </c>
      <c r="M14" s="6">
        <v>237.0</v>
      </c>
      <c r="N14" s="6" t="s">
        <v>1993</v>
      </c>
      <c r="O14" s="28">
        <v>1.63136355547E12</v>
      </c>
      <c r="P14" s="22" t="b">
        <f t="shared" si="4"/>
        <v>1</v>
      </c>
      <c r="Q14" s="29" t="s">
        <v>63</v>
      </c>
      <c r="R14" s="6">
        <v>217.0</v>
      </c>
      <c r="S14" s="6" t="s">
        <v>1994</v>
      </c>
      <c r="T14" s="28">
        <v>1.631367544457E12</v>
      </c>
      <c r="U14" s="22" t="b">
        <f t="shared" si="5"/>
        <v>1</v>
      </c>
      <c r="V14" s="29" t="s">
        <v>63</v>
      </c>
      <c r="W14" s="6">
        <v>260.0</v>
      </c>
      <c r="X14" s="6" t="s">
        <v>1997</v>
      </c>
      <c r="Y14" s="28">
        <v>1.631368092321E12</v>
      </c>
      <c r="Z14" s="22" t="b">
        <f t="shared" si="6"/>
        <v>1</v>
      </c>
      <c r="AA14" s="29" t="s">
        <v>63</v>
      </c>
      <c r="AB14" s="6">
        <v>200.0</v>
      </c>
      <c r="AC14" s="6" t="s">
        <v>1998</v>
      </c>
      <c r="AD14" s="28">
        <v>1.6313687545E12</v>
      </c>
      <c r="AE14" s="22" t="b">
        <f t="shared" si="7"/>
        <v>1</v>
      </c>
      <c r="AF14" s="29" t="s">
        <v>63</v>
      </c>
      <c r="AG14" s="6">
        <v>268.0</v>
      </c>
      <c r="AH14" s="6" t="s">
        <v>1999</v>
      </c>
      <c r="AI14" s="28">
        <v>1.631373509425E12</v>
      </c>
      <c r="AJ14" s="22" t="b">
        <f t="shared" si="8"/>
        <v>1</v>
      </c>
      <c r="AK14" s="29" t="s">
        <v>63</v>
      </c>
      <c r="AL14" s="6">
        <v>236.0</v>
      </c>
      <c r="AM14" s="6" t="s">
        <v>1995</v>
      </c>
      <c r="AN14" s="28">
        <v>1.631374074736E12</v>
      </c>
      <c r="AO14" s="22" t="b">
        <f t="shared" si="9"/>
        <v>1</v>
      </c>
      <c r="AP14" s="29" t="s">
        <v>63</v>
      </c>
      <c r="AQ14" s="6">
        <v>291.0</v>
      </c>
      <c r="AR14" s="6" t="s">
        <v>1996</v>
      </c>
      <c r="AS14" s="28">
        <v>1.631374877647E12</v>
      </c>
    </row>
    <row r="15">
      <c r="A15" s="22" t="b">
        <f t="shared" si="1"/>
        <v>1</v>
      </c>
      <c r="B15" s="29" t="s">
        <v>85</v>
      </c>
      <c r="C15" s="6">
        <v>3037.0</v>
      </c>
      <c r="D15" s="6" t="s">
        <v>2002</v>
      </c>
      <c r="E15" s="28">
        <v>1.631362526035E12</v>
      </c>
      <c r="F15" s="22" t="b">
        <f t="shared" si="2"/>
        <v>1</v>
      </c>
      <c r="G15" s="29" t="s">
        <v>80</v>
      </c>
      <c r="H15" s="6">
        <v>209.0</v>
      </c>
      <c r="I15" s="6" t="s">
        <v>2001</v>
      </c>
      <c r="J15" s="28">
        <v>1.631362917358E12</v>
      </c>
      <c r="K15" s="22" t="b">
        <f t="shared" si="3"/>
        <v>1</v>
      </c>
      <c r="L15" s="29" t="s">
        <v>85</v>
      </c>
      <c r="M15" s="6">
        <v>926.0</v>
      </c>
      <c r="N15" s="6" t="s">
        <v>2003</v>
      </c>
      <c r="O15" s="28">
        <v>1.631363556392E12</v>
      </c>
      <c r="P15" s="22" t="b">
        <f t="shared" si="4"/>
        <v>1</v>
      </c>
      <c r="Q15" s="29" t="s">
        <v>755</v>
      </c>
      <c r="R15" s="6">
        <v>836.0</v>
      </c>
      <c r="S15" s="6" t="s">
        <v>2004</v>
      </c>
      <c r="T15" s="28">
        <v>1.631367545309E12</v>
      </c>
      <c r="U15" s="22" t="b">
        <f t="shared" si="5"/>
        <v>1</v>
      </c>
      <c r="V15" s="29" t="s">
        <v>85</v>
      </c>
      <c r="W15" s="6">
        <v>1247.0</v>
      </c>
      <c r="X15" s="6" t="s">
        <v>2005</v>
      </c>
      <c r="Y15" s="28">
        <v>1.631368093572E12</v>
      </c>
      <c r="Z15" s="22" t="b">
        <f t="shared" si="6"/>
        <v>1</v>
      </c>
      <c r="AA15" s="29" t="s">
        <v>85</v>
      </c>
      <c r="AB15" s="6">
        <v>1065.0</v>
      </c>
      <c r="AC15" s="6" t="s">
        <v>2006</v>
      </c>
      <c r="AD15" s="28">
        <v>1.631368755562E12</v>
      </c>
      <c r="AE15" s="22" t="b">
        <f t="shared" si="7"/>
        <v>1</v>
      </c>
      <c r="AF15" s="29" t="s">
        <v>85</v>
      </c>
      <c r="AG15" s="6">
        <v>845.0</v>
      </c>
      <c r="AH15" s="6" t="s">
        <v>2007</v>
      </c>
      <c r="AI15" s="28">
        <v>1.631373510272E12</v>
      </c>
      <c r="AJ15" s="22" t="b">
        <f t="shared" si="8"/>
        <v>1</v>
      </c>
      <c r="AK15" s="29" t="s">
        <v>85</v>
      </c>
      <c r="AL15" s="6">
        <v>2712.0</v>
      </c>
      <c r="AM15" s="6" t="s">
        <v>2008</v>
      </c>
      <c r="AN15" s="28">
        <v>1.631374077463E12</v>
      </c>
      <c r="AO15" s="22" t="b">
        <f t="shared" si="9"/>
        <v>1</v>
      </c>
      <c r="AP15" s="29" t="s">
        <v>85</v>
      </c>
      <c r="AQ15" s="6">
        <v>1140.0</v>
      </c>
      <c r="AR15" s="6" t="s">
        <v>2009</v>
      </c>
      <c r="AS15" s="28">
        <v>1.631374878784E12</v>
      </c>
    </row>
    <row r="16">
      <c r="A16" s="22" t="b">
        <f t="shared" si="1"/>
        <v>1</v>
      </c>
      <c r="B16" s="29" t="s">
        <v>90</v>
      </c>
      <c r="C16" s="6">
        <v>1160.0</v>
      </c>
      <c r="D16" s="6" t="s">
        <v>2010</v>
      </c>
      <c r="E16" s="28">
        <v>1.6313625272E12</v>
      </c>
      <c r="F16" s="22" t="b">
        <f t="shared" si="2"/>
        <v>1</v>
      </c>
      <c r="G16" s="29" t="s">
        <v>63</v>
      </c>
      <c r="H16" s="6">
        <v>201.0</v>
      </c>
      <c r="I16" s="6" t="s">
        <v>2001</v>
      </c>
      <c r="J16" s="28">
        <v>1.63136291756E12</v>
      </c>
      <c r="K16" s="22" t="b">
        <f t="shared" si="3"/>
        <v>1</v>
      </c>
      <c r="L16" s="29" t="s">
        <v>90</v>
      </c>
      <c r="M16" s="6">
        <v>704.0</v>
      </c>
      <c r="N16" s="6" t="s">
        <v>2011</v>
      </c>
      <c r="O16" s="28">
        <v>1.631363557102E12</v>
      </c>
      <c r="P16" s="22" t="b">
        <f t="shared" si="4"/>
        <v>1</v>
      </c>
      <c r="Q16" s="29" t="s">
        <v>63</v>
      </c>
      <c r="R16" s="6">
        <v>375.0</v>
      </c>
      <c r="S16" s="6" t="s">
        <v>2004</v>
      </c>
      <c r="T16" s="28">
        <v>1.631367545667E12</v>
      </c>
      <c r="U16" s="22" t="b">
        <f t="shared" si="5"/>
        <v>1</v>
      </c>
      <c r="V16" s="29" t="s">
        <v>90</v>
      </c>
      <c r="W16" s="6">
        <v>886.0</v>
      </c>
      <c r="X16" s="6" t="s">
        <v>2012</v>
      </c>
      <c r="Y16" s="28">
        <v>1.631368094457E12</v>
      </c>
      <c r="Z16" s="22" t="b">
        <f t="shared" si="6"/>
        <v>1</v>
      </c>
      <c r="AA16" s="29" t="s">
        <v>90</v>
      </c>
      <c r="AB16" s="6">
        <v>533.0</v>
      </c>
      <c r="AC16" s="6" t="s">
        <v>2013</v>
      </c>
      <c r="AD16" s="28">
        <v>1.631368756095E12</v>
      </c>
      <c r="AE16" s="22" t="b">
        <f t="shared" si="7"/>
        <v>1</v>
      </c>
      <c r="AF16" s="29" t="s">
        <v>90</v>
      </c>
      <c r="AG16" s="6">
        <v>768.0</v>
      </c>
      <c r="AH16" s="6" t="s">
        <v>2014</v>
      </c>
      <c r="AI16" s="28">
        <v>1.631373511039E12</v>
      </c>
      <c r="AJ16" s="22" t="b">
        <f t="shared" si="8"/>
        <v>1</v>
      </c>
      <c r="AK16" s="29" t="s">
        <v>90</v>
      </c>
      <c r="AL16" s="6">
        <v>1262.0</v>
      </c>
      <c r="AM16" s="6" t="s">
        <v>2015</v>
      </c>
      <c r="AN16" s="28">
        <v>1.631374078709E12</v>
      </c>
      <c r="AO16" s="22" t="b">
        <f t="shared" si="9"/>
        <v>1</v>
      </c>
      <c r="AP16" s="29" t="s">
        <v>90</v>
      </c>
      <c r="AQ16" s="6">
        <v>693.0</v>
      </c>
      <c r="AR16" s="6" t="s">
        <v>2016</v>
      </c>
      <c r="AS16" s="28">
        <v>1.631374879478E12</v>
      </c>
    </row>
    <row r="17">
      <c r="A17" s="22" t="b">
        <f t="shared" si="1"/>
        <v>1</v>
      </c>
      <c r="B17" s="29" t="s">
        <v>71</v>
      </c>
      <c r="C17" s="6">
        <v>213.0</v>
      </c>
      <c r="D17" s="6" t="s">
        <v>2010</v>
      </c>
      <c r="E17" s="28">
        <v>1.631362527414E12</v>
      </c>
      <c r="F17" s="22" t="b">
        <f t="shared" si="2"/>
        <v>1</v>
      </c>
      <c r="G17" s="29" t="s">
        <v>85</v>
      </c>
      <c r="H17" s="6">
        <v>912.0</v>
      </c>
      <c r="I17" s="6" t="s">
        <v>2017</v>
      </c>
      <c r="J17" s="28">
        <v>1.631362918476E12</v>
      </c>
      <c r="K17" s="22" t="b">
        <f t="shared" si="3"/>
        <v>1</v>
      </c>
      <c r="L17" s="29" t="s">
        <v>71</v>
      </c>
      <c r="M17" s="6">
        <v>186.0</v>
      </c>
      <c r="N17" s="6" t="s">
        <v>2011</v>
      </c>
      <c r="O17" s="28">
        <v>1.631363557282E12</v>
      </c>
      <c r="P17" s="22" t="b">
        <f t="shared" si="4"/>
        <v>1</v>
      </c>
      <c r="Q17" s="29" t="s">
        <v>85</v>
      </c>
      <c r="R17" s="6">
        <v>212.0</v>
      </c>
      <c r="S17" s="6" t="s">
        <v>2004</v>
      </c>
      <c r="T17" s="28">
        <v>1.631367545894E12</v>
      </c>
      <c r="U17" s="22" t="b">
        <f t="shared" si="5"/>
        <v>1</v>
      </c>
      <c r="V17" s="29" t="s">
        <v>71</v>
      </c>
      <c r="W17" s="6">
        <v>333.0</v>
      </c>
      <c r="X17" s="6" t="s">
        <v>2012</v>
      </c>
      <c r="Y17" s="28">
        <v>1.631368094789E12</v>
      </c>
      <c r="Z17" s="22" t="b">
        <f t="shared" si="6"/>
        <v>1</v>
      </c>
      <c r="AA17" s="29" t="s">
        <v>71</v>
      </c>
      <c r="AB17" s="6">
        <v>188.0</v>
      </c>
      <c r="AC17" s="6" t="s">
        <v>2013</v>
      </c>
      <c r="AD17" s="28">
        <v>1.631368756286E12</v>
      </c>
      <c r="AE17" s="22" t="b">
        <f t="shared" si="7"/>
        <v>1</v>
      </c>
      <c r="AF17" s="29" t="s">
        <v>71</v>
      </c>
      <c r="AG17" s="6">
        <v>254.0</v>
      </c>
      <c r="AH17" s="6" t="s">
        <v>2014</v>
      </c>
      <c r="AI17" s="28">
        <v>1.631373511294E12</v>
      </c>
      <c r="AJ17" s="22" t="b">
        <f t="shared" si="8"/>
        <v>1</v>
      </c>
      <c r="AK17" s="29" t="s">
        <v>71</v>
      </c>
      <c r="AL17" s="6">
        <v>266.0</v>
      </c>
      <c r="AM17" s="6" t="s">
        <v>2015</v>
      </c>
      <c r="AN17" s="28">
        <v>1.631374078991E12</v>
      </c>
      <c r="AO17" s="22" t="b">
        <f t="shared" si="9"/>
        <v>1</v>
      </c>
      <c r="AP17" s="29" t="s">
        <v>71</v>
      </c>
      <c r="AQ17" s="6">
        <v>192.0</v>
      </c>
      <c r="AR17" s="6" t="s">
        <v>2016</v>
      </c>
      <c r="AS17" s="28">
        <v>1.631374879672E12</v>
      </c>
    </row>
    <row r="18">
      <c r="A18" s="22" t="b">
        <f t="shared" si="1"/>
        <v>1</v>
      </c>
      <c r="B18" s="29" t="s">
        <v>94</v>
      </c>
      <c r="C18" s="6">
        <v>247.0</v>
      </c>
      <c r="D18" s="6" t="s">
        <v>2010</v>
      </c>
      <c r="E18" s="28">
        <v>1.631362527657E12</v>
      </c>
      <c r="F18" s="22" t="b">
        <f t="shared" si="2"/>
        <v>1</v>
      </c>
      <c r="G18" s="29" t="s">
        <v>90</v>
      </c>
      <c r="H18" s="6">
        <v>577.0</v>
      </c>
      <c r="I18" s="6" t="s">
        <v>2018</v>
      </c>
      <c r="J18" s="28">
        <v>1.631362919047E12</v>
      </c>
      <c r="K18" s="22" t="b">
        <f t="shared" si="3"/>
        <v>1</v>
      </c>
      <c r="L18" s="29" t="s">
        <v>94</v>
      </c>
      <c r="M18" s="6">
        <v>232.0</v>
      </c>
      <c r="N18" s="6" t="s">
        <v>2011</v>
      </c>
      <c r="O18" s="28">
        <v>1.631363557516E12</v>
      </c>
      <c r="P18" s="22" t="b">
        <f t="shared" si="4"/>
        <v>1</v>
      </c>
      <c r="Q18" s="29" t="s">
        <v>90</v>
      </c>
      <c r="R18" s="6">
        <v>995.0</v>
      </c>
      <c r="S18" s="6" t="s">
        <v>2019</v>
      </c>
      <c r="T18" s="28">
        <v>1.631367546873E12</v>
      </c>
      <c r="U18" s="22" t="b">
        <f t="shared" si="5"/>
        <v>1</v>
      </c>
      <c r="V18" s="29" t="s">
        <v>94</v>
      </c>
      <c r="W18" s="6">
        <v>311.0</v>
      </c>
      <c r="X18" s="6" t="s">
        <v>2020</v>
      </c>
      <c r="Y18" s="28">
        <v>1.631368095098E12</v>
      </c>
      <c r="Z18" s="22" t="b">
        <f t="shared" si="6"/>
        <v>1</v>
      </c>
      <c r="AA18" s="29" t="s">
        <v>94</v>
      </c>
      <c r="AB18" s="6">
        <v>216.0</v>
      </c>
      <c r="AC18" s="6" t="s">
        <v>2013</v>
      </c>
      <c r="AD18" s="28">
        <v>1.631368756497E12</v>
      </c>
      <c r="AE18" s="22" t="b">
        <f t="shared" si="7"/>
        <v>1</v>
      </c>
      <c r="AF18" s="29" t="s">
        <v>94</v>
      </c>
      <c r="AG18" s="6">
        <v>324.0</v>
      </c>
      <c r="AH18" s="6" t="s">
        <v>2014</v>
      </c>
      <c r="AI18" s="28">
        <v>1.631373511618E12</v>
      </c>
      <c r="AJ18" s="22" t="b">
        <f t="shared" si="8"/>
        <v>1</v>
      </c>
      <c r="AK18" s="29" t="s">
        <v>94</v>
      </c>
      <c r="AL18" s="6">
        <v>237.0</v>
      </c>
      <c r="AM18" s="6" t="s">
        <v>2021</v>
      </c>
      <c r="AN18" s="28">
        <v>1.631374079213E12</v>
      </c>
      <c r="AO18" s="22" t="b">
        <f t="shared" si="9"/>
        <v>1</v>
      </c>
      <c r="AP18" s="29" t="s">
        <v>94</v>
      </c>
      <c r="AQ18" s="6">
        <v>243.0</v>
      </c>
      <c r="AR18" s="6" t="s">
        <v>2016</v>
      </c>
      <c r="AS18" s="28">
        <v>1.631374879916E12</v>
      </c>
    </row>
    <row r="19">
      <c r="A19" s="22" t="b">
        <f t="shared" si="1"/>
        <v>1</v>
      </c>
      <c r="B19" s="29" t="s">
        <v>80</v>
      </c>
      <c r="C19" s="6">
        <v>150.0</v>
      </c>
      <c r="D19" s="6" t="s">
        <v>2010</v>
      </c>
      <c r="E19" s="28">
        <v>1.631362527808E12</v>
      </c>
      <c r="F19" s="22" t="b">
        <f t="shared" si="2"/>
        <v>1</v>
      </c>
      <c r="G19" s="29" t="s">
        <v>71</v>
      </c>
      <c r="H19" s="6">
        <v>294.0</v>
      </c>
      <c r="I19" s="6" t="s">
        <v>2018</v>
      </c>
      <c r="J19" s="28">
        <v>1.631362919343E12</v>
      </c>
      <c r="K19" s="22" t="b">
        <f t="shared" si="3"/>
        <v>1</v>
      </c>
      <c r="L19" s="29" t="s">
        <v>80</v>
      </c>
      <c r="M19" s="6">
        <v>151.0</v>
      </c>
      <c r="N19" s="6" t="s">
        <v>2011</v>
      </c>
      <c r="O19" s="28">
        <v>1.631363557669E12</v>
      </c>
      <c r="P19" s="22" t="b">
        <f t="shared" si="4"/>
        <v>1</v>
      </c>
      <c r="Q19" s="29" t="s">
        <v>71</v>
      </c>
      <c r="R19" s="6">
        <v>321.0</v>
      </c>
      <c r="S19" s="6" t="s">
        <v>2022</v>
      </c>
      <c r="T19" s="28">
        <v>1.631367547197E12</v>
      </c>
      <c r="U19" s="22" t="b">
        <f t="shared" si="5"/>
        <v>1</v>
      </c>
      <c r="V19" s="29" t="s">
        <v>80</v>
      </c>
      <c r="W19" s="6">
        <v>310.0</v>
      </c>
      <c r="X19" s="6" t="s">
        <v>2020</v>
      </c>
      <c r="Y19" s="28">
        <v>1.631368095428E12</v>
      </c>
      <c r="Z19" s="22" t="b">
        <f t="shared" si="6"/>
        <v>1</v>
      </c>
      <c r="AA19" s="29" t="s">
        <v>80</v>
      </c>
      <c r="AB19" s="6">
        <v>182.0</v>
      </c>
      <c r="AC19" s="6" t="s">
        <v>2013</v>
      </c>
      <c r="AD19" s="28">
        <v>1.63136875668E12</v>
      </c>
      <c r="AE19" s="22" t="b">
        <f t="shared" si="7"/>
        <v>1</v>
      </c>
      <c r="AF19" s="29" t="s">
        <v>80</v>
      </c>
      <c r="AG19" s="6">
        <v>203.0</v>
      </c>
      <c r="AH19" s="6" t="s">
        <v>2014</v>
      </c>
      <c r="AI19" s="28">
        <v>1.63137351182E12</v>
      </c>
      <c r="AJ19" s="22" t="b">
        <f t="shared" si="8"/>
        <v>1</v>
      </c>
      <c r="AK19" s="29" t="s">
        <v>80</v>
      </c>
      <c r="AL19" s="6">
        <v>168.0</v>
      </c>
      <c r="AM19" s="6" t="s">
        <v>2021</v>
      </c>
      <c r="AN19" s="28">
        <v>1.631374079382E12</v>
      </c>
      <c r="AO19" s="22" t="b">
        <f t="shared" si="9"/>
        <v>1</v>
      </c>
      <c r="AP19" s="29" t="s">
        <v>80</v>
      </c>
      <c r="AQ19" s="6">
        <v>251.0</v>
      </c>
      <c r="AR19" s="6" t="s">
        <v>2023</v>
      </c>
      <c r="AS19" s="28">
        <v>1.631374880164E12</v>
      </c>
    </row>
    <row r="20">
      <c r="A20" s="22" t="b">
        <f t="shared" si="1"/>
        <v>1</v>
      </c>
      <c r="B20" s="29" t="s">
        <v>80</v>
      </c>
      <c r="C20" s="6">
        <v>164.0</v>
      </c>
      <c r="D20" s="6" t="s">
        <v>2010</v>
      </c>
      <c r="E20" s="28">
        <v>1.631362527966E12</v>
      </c>
      <c r="F20" s="22" t="b">
        <f t="shared" si="2"/>
        <v>1</v>
      </c>
      <c r="G20" s="29" t="s">
        <v>94</v>
      </c>
      <c r="H20" s="6">
        <v>283.0</v>
      </c>
      <c r="I20" s="6" t="s">
        <v>2018</v>
      </c>
      <c r="J20" s="28">
        <v>1.631362919627E12</v>
      </c>
      <c r="K20" s="22" t="b">
        <f t="shared" si="3"/>
        <v>1</v>
      </c>
      <c r="L20" s="29" t="s">
        <v>80</v>
      </c>
      <c r="M20" s="6">
        <v>167.0</v>
      </c>
      <c r="N20" s="6" t="s">
        <v>2011</v>
      </c>
      <c r="O20" s="28">
        <v>1.631363557832E12</v>
      </c>
      <c r="P20" s="22" t="b">
        <f t="shared" si="4"/>
        <v>1</v>
      </c>
      <c r="Q20" s="29" t="s">
        <v>94</v>
      </c>
      <c r="R20" s="6">
        <v>299.0</v>
      </c>
      <c r="S20" s="6" t="s">
        <v>2022</v>
      </c>
      <c r="T20" s="28">
        <v>1.631367547495E12</v>
      </c>
      <c r="U20" s="22" t="b">
        <f t="shared" si="5"/>
        <v>1</v>
      </c>
      <c r="V20" s="29" t="s">
        <v>80</v>
      </c>
      <c r="W20" s="6">
        <v>226.0</v>
      </c>
      <c r="X20" s="6" t="s">
        <v>2020</v>
      </c>
      <c r="Y20" s="28">
        <v>1.631368095635E12</v>
      </c>
      <c r="Z20" s="22" t="b">
        <f t="shared" si="6"/>
        <v>1</v>
      </c>
      <c r="AA20" s="29" t="s">
        <v>80</v>
      </c>
      <c r="AB20" s="6">
        <v>167.0</v>
      </c>
      <c r="AC20" s="6" t="s">
        <v>2013</v>
      </c>
      <c r="AD20" s="28">
        <v>1.631368756848E12</v>
      </c>
      <c r="AE20" s="22" t="b">
        <f t="shared" si="7"/>
        <v>1</v>
      </c>
      <c r="AF20" s="29" t="s">
        <v>80</v>
      </c>
      <c r="AG20" s="6">
        <v>181.0</v>
      </c>
      <c r="AH20" s="6" t="s">
        <v>2024</v>
      </c>
      <c r="AI20" s="28">
        <v>1.631373512E12</v>
      </c>
      <c r="AJ20" s="22" t="b">
        <f t="shared" si="8"/>
        <v>1</v>
      </c>
      <c r="AK20" s="29" t="s">
        <v>80</v>
      </c>
      <c r="AL20" s="6">
        <v>174.0</v>
      </c>
      <c r="AM20" s="6" t="s">
        <v>2021</v>
      </c>
      <c r="AN20" s="28">
        <v>1.631374079559E12</v>
      </c>
      <c r="AO20" s="22" t="b">
        <f t="shared" si="9"/>
        <v>1</v>
      </c>
      <c r="AP20" s="29" t="s">
        <v>80</v>
      </c>
      <c r="AQ20" s="6">
        <v>178.0</v>
      </c>
      <c r="AR20" s="6" t="s">
        <v>2023</v>
      </c>
      <c r="AS20" s="28">
        <v>1.631374880343E12</v>
      </c>
    </row>
    <row r="21">
      <c r="A21" s="22" t="b">
        <f t="shared" si="1"/>
        <v>1</v>
      </c>
      <c r="B21" s="29" t="s">
        <v>63</v>
      </c>
      <c r="C21" s="6">
        <v>224.0</v>
      </c>
      <c r="D21" s="6" t="s">
        <v>2025</v>
      </c>
      <c r="E21" s="28">
        <v>1.631362528192E12</v>
      </c>
      <c r="F21" s="22" t="b">
        <f t="shared" si="2"/>
        <v>1</v>
      </c>
      <c r="G21" s="29" t="s">
        <v>80</v>
      </c>
      <c r="H21" s="6">
        <v>192.0</v>
      </c>
      <c r="I21" s="6" t="s">
        <v>2018</v>
      </c>
      <c r="J21" s="28">
        <v>1.631362919818E12</v>
      </c>
      <c r="K21" s="22" t="b">
        <f t="shared" si="3"/>
        <v>1</v>
      </c>
      <c r="L21" s="29" t="s">
        <v>63</v>
      </c>
      <c r="M21" s="6">
        <v>200.0</v>
      </c>
      <c r="N21" s="6" t="s">
        <v>2026</v>
      </c>
      <c r="O21" s="28">
        <v>1.631363558032E12</v>
      </c>
      <c r="P21" s="22" t="b">
        <f t="shared" si="4"/>
        <v>1</v>
      </c>
      <c r="Q21" s="29" t="s">
        <v>80</v>
      </c>
      <c r="R21" s="6">
        <v>176.0</v>
      </c>
      <c r="S21" s="6" t="s">
        <v>2022</v>
      </c>
      <c r="T21" s="28">
        <v>1.631367547673E12</v>
      </c>
      <c r="U21" s="22" t="b">
        <f t="shared" si="5"/>
        <v>1</v>
      </c>
      <c r="V21" s="29" t="s">
        <v>63</v>
      </c>
      <c r="W21" s="6">
        <v>276.0</v>
      </c>
      <c r="X21" s="6" t="s">
        <v>2020</v>
      </c>
      <c r="Y21" s="28">
        <v>1.631368095912E12</v>
      </c>
      <c r="Z21" s="22" t="b">
        <f t="shared" si="6"/>
        <v>1</v>
      </c>
      <c r="AA21" s="29" t="s">
        <v>63</v>
      </c>
      <c r="AB21" s="6">
        <v>210.0</v>
      </c>
      <c r="AC21" s="6" t="s">
        <v>2027</v>
      </c>
      <c r="AD21" s="28">
        <v>1.631368757055E12</v>
      </c>
      <c r="AE21" s="22" t="b">
        <f t="shared" si="7"/>
        <v>1</v>
      </c>
      <c r="AF21" s="29" t="s">
        <v>182</v>
      </c>
      <c r="AG21" s="6">
        <v>253.0</v>
      </c>
      <c r="AH21" s="6" t="s">
        <v>2024</v>
      </c>
      <c r="AI21" s="28">
        <v>1.631373512254E12</v>
      </c>
      <c r="AJ21" s="22" t="b">
        <f t="shared" si="8"/>
        <v>1</v>
      </c>
      <c r="AK21" s="29" t="s">
        <v>63</v>
      </c>
      <c r="AL21" s="6">
        <v>212.0</v>
      </c>
      <c r="AM21" s="6" t="s">
        <v>2021</v>
      </c>
      <c r="AN21" s="28">
        <v>1.631374079773E12</v>
      </c>
      <c r="AO21" s="22" t="b">
        <f t="shared" si="9"/>
        <v>1</v>
      </c>
      <c r="AP21" s="29" t="s">
        <v>63</v>
      </c>
      <c r="AQ21" s="6">
        <v>226.0</v>
      </c>
      <c r="AR21" s="6" t="s">
        <v>2023</v>
      </c>
      <c r="AS21" s="28">
        <v>1.63137488057E12</v>
      </c>
    </row>
    <row r="22">
      <c r="A22" s="22" t="b">
        <f t="shared" si="1"/>
        <v>1</v>
      </c>
      <c r="B22" s="29" t="s">
        <v>71</v>
      </c>
      <c r="C22" s="6">
        <v>205.0</v>
      </c>
      <c r="D22" s="6" t="s">
        <v>2025</v>
      </c>
      <c r="E22" s="28">
        <v>1.631362528396E12</v>
      </c>
      <c r="F22" s="22" t="b">
        <f t="shared" si="2"/>
        <v>1</v>
      </c>
      <c r="G22" s="29" t="s">
        <v>80</v>
      </c>
      <c r="H22" s="6">
        <v>159.0</v>
      </c>
      <c r="I22" s="6" t="s">
        <v>2018</v>
      </c>
      <c r="J22" s="28">
        <v>1.63136291998E12</v>
      </c>
      <c r="K22" s="22" t="b">
        <f t="shared" si="3"/>
        <v>1</v>
      </c>
      <c r="L22" s="29" t="s">
        <v>71</v>
      </c>
      <c r="M22" s="6">
        <v>240.0</v>
      </c>
      <c r="N22" s="6" t="s">
        <v>2026</v>
      </c>
      <c r="O22" s="28">
        <v>1.631363558275E12</v>
      </c>
      <c r="P22" s="22" t="b">
        <f t="shared" si="4"/>
        <v>1</v>
      </c>
      <c r="Q22" s="29" t="s">
        <v>80</v>
      </c>
      <c r="R22" s="6">
        <v>166.0</v>
      </c>
      <c r="S22" s="6" t="s">
        <v>2022</v>
      </c>
      <c r="T22" s="28">
        <v>1.631367547839E12</v>
      </c>
      <c r="U22" s="22" t="b">
        <f t="shared" si="5"/>
        <v>1</v>
      </c>
      <c r="V22" s="29" t="s">
        <v>71</v>
      </c>
      <c r="W22" s="6">
        <v>257.0</v>
      </c>
      <c r="X22" s="6" t="s">
        <v>2028</v>
      </c>
      <c r="Y22" s="28">
        <v>1.63136809617E12</v>
      </c>
      <c r="Z22" s="22" t="b">
        <f t="shared" si="6"/>
        <v>1</v>
      </c>
      <c r="AA22" s="29" t="s">
        <v>71</v>
      </c>
      <c r="AB22" s="6">
        <v>189.0</v>
      </c>
      <c r="AC22" s="6" t="s">
        <v>2027</v>
      </c>
      <c r="AD22" s="28">
        <v>1.631368757248E12</v>
      </c>
      <c r="AE22" s="22" t="b">
        <f t="shared" si="7"/>
        <v>1</v>
      </c>
      <c r="AF22" s="29" t="s">
        <v>71</v>
      </c>
      <c r="AG22" s="6">
        <v>186.0</v>
      </c>
      <c r="AH22" s="6" t="s">
        <v>2024</v>
      </c>
      <c r="AI22" s="28">
        <v>1.631373512437E12</v>
      </c>
      <c r="AJ22" s="22" t="b">
        <f t="shared" si="8"/>
        <v>1</v>
      </c>
      <c r="AK22" s="29" t="s">
        <v>71</v>
      </c>
      <c r="AL22" s="6">
        <v>156.0</v>
      </c>
      <c r="AM22" s="6" t="s">
        <v>2021</v>
      </c>
      <c r="AN22" s="28">
        <v>1.631374079938E12</v>
      </c>
      <c r="AO22" s="22" t="b">
        <f t="shared" si="9"/>
        <v>1</v>
      </c>
      <c r="AP22" s="29" t="s">
        <v>71</v>
      </c>
      <c r="AQ22" s="6">
        <v>203.0</v>
      </c>
      <c r="AR22" s="6" t="s">
        <v>2023</v>
      </c>
      <c r="AS22" s="28">
        <v>1.631374880771E12</v>
      </c>
    </row>
    <row r="23">
      <c r="A23" s="22" t="b">
        <f t="shared" si="1"/>
        <v>1</v>
      </c>
      <c r="B23" s="29" t="s">
        <v>115</v>
      </c>
      <c r="C23" s="6">
        <v>135.0</v>
      </c>
      <c r="D23" s="6" t="s">
        <v>2025</v>
      </c>
      <c r="E23" s="28">
        <v>1.631362528532E12</v>
      </c>
      <c r="F23" s="22" t="b">
        <f t="shared" si="2"/>
        <v>1</v>
      </c>
      <c r="G23" s="29" t="s">
        <v>63</v>
      </c>
      <c r="H23" s="6">
        <v>201.0</v>
      </c>
      <c r="I23" s="6" t="s">
        <v>2029</v>
      </c>
      <c r="J23" s="28">
        <v>1.631362920179E12</v>
      </c>
      <c r="K23" s="22" t="b">
        <f t="shared" si="3"/>
        <v>1</v>
      </c>
      <c r="L23" s="29" t="s">
        <v>115</v>
      </c>
      <c r="M23" s="6">
        <v>421.0</v>
      </c>
      <c r="N23" s="6" t="s">
        <v>2026</v>
      </c>
      <c r="O23" s="28">
        <v>1.631363558696E12</v>
      </c>
      <c r="P23" s="22" t="b">
        <f t="shared" si="4"/>
        <v>1</v>
      </c>
      <c r="Q23" s="29" t="s">
        <v>63</v>
      </c>
      <c r="R23" s="6">
        <v>201.0</v>
      </c>
      <c r="S23" s="6" t="s">
        <v>2030</v>
      </c>
      <c r="T23" s="28">
        <v>1.63136754804E12</v>
      </c>
      <c r="U23" s="22" t="b">
        <f t="shared" si="5"/>
        <v>1</v>
      </c>
      <c r="V23" s="29" t="s">
        <v>115</v>
      </c>
      <c r="W23" s="6">
        <v>230.0</v>
      </c>
      <c r="X23" s="6" t="s">
        <v>2028</v>
      </c>
      <c r="Y23" s="28">
        <v>1.631368096398E12</v>
      </c>
      <c r="Z23" s="22" t="b">
        <f t="shared" si="6"/>
        <v>1</v>
      </c>
      <c r="AA23" s="29" t="s">
        <v>115</v>
      </c>
      <c r="AB23" s="6">
        <v>188.0</v>
      </c>
      <c r="AC23" s="6" t="s">
        <v>2027</v>
      </c>
      <c r="AD23" s="28">
        <v>1.631368757434E12</v>
      </c>
      <c r="AE23" s="22" t="b">
        <f t="shared" si="7"/>
        <v>1</v>
      </c>
      <c r="AF23" s="29" t="s">
        <v>115</v>
      </c>
      <c r="AG23" s="6">
        <v>167.0</v>
      </c>
      <c r="AH23" s="6" t="s">
        <v>2024</v>
      </c>
      <c r="AI23" s="28">
        <v>1.631373512606E12</v>
      </c>
      <c r="AJ23" s="22" t="b">
        <f t="shared" si="8"/>
        <v>1</v>
      </c>
      <c r="AK23" s="29" t="s">
        <v>115</v>
      </c>
      <c r="AL23" s="6">
        <v>218.0</v>
      </c>
      <c r="AM23" s="6" t="s">
        <v>2031</v>
      </c>
      <c r="AN23" s="28">
        <v>1.631374080142E12</v>
      </c>
      <c r="AO23" s="22" t="b">
        <f t="shared" si="9"/>
        <v>1</v>
      </c>
      <c r="AP23" s="29" t="s">
        <v>115</v>
      </c>
      <c r="AQ23" s="6">
        <v>196.0</v>
      </c>
      <c r="AR23" s="6" t="s">
        <v>2023</v>
      </c>
      <c r="AS23" s="28">
        <v>1.631374880992E12</v>
      </c>
    </row>
    <row r="24">
      <c r="A24" s="22" t="b">
        <f t="shared" si="1"/>
        <v>1</v>
      </c>
      <c r="B24" s="29" t="s">
        <v>63</v>
      </c>
      <c r="C24" s="6">
        <v>319.0</v>
      </c>
      <c r="D24" s="6" t="s">
        <v>2025</v>
      </c>
      <c r="E24" s="28">
        <v>1.63136252885E12</v>
      </c>
      <c r="F24" s="22" t="b">
        <f t="shared" si="2"/>
        <v>1</v>
      </c>
      <c r="G24" s="29" t="s">
        <v>71</v>
      </c>
      <c r="H24" s="6">
        <v>192.0</v>
      </c>
      <c r="I24" s="6" t="s">
        <v>2029</v>
      </c>
      <c r="J24" s="28">
        <v>1.631362920377E12</v>
      </c>
      <c r="K24" s="22" t="b">
        <f t="shared" si="3"/>
        <v>1</v>
      </c>
      <c r="L24" s="29" t="s">
        <v>63</v>
      </c>
      <c r="M24" s="6">
        <v>401.0</v>
      </c>
      <c r="N24" s="6" t="s">
        <v>2032</v>
      </c>
      <c r="O24" s="28">
        <v>1.631363559112E12</v>
      </c>
      <c r="P24" s="22" t="b">
        <f t="shared" si="4"/>
        <v>1</v>
      </c>
      <c r="Q24" s="29" t="s">
        <v>71</v>
      </c>
      <c r="R24" s="6">
        <v>240.0</v>
      </c>
      <c r="S24" s="6" t="s">
        <v>2030</v>
      </c>
      <c r="T24" s="28">
        <v>1.631367548279E12</v>
      </c>
      <c r="U24" s="22" t="b">
        <f t="shared" si="5"/>
        <v>1</v>
      </c>
      <c r="V24" s="29" t="s">
        <v>63</v>
      </c>
      <c r="W24" s="6">
        <v>325.0</v>
      </c>
      <c r="X24" s="6" t="s">
        <v>2028</v>
      </c>
      <c r="Y24" s="28">
        <v>1.631368096722E12</v>
      </c>
      <c r="Z24" s="22" t="b">
        <f t="shared" si="6"/>
        <v>1</v>
      </c>
      <c r="AA24" s="29" t="s">
        <v>63</v>
      </c>
      <c r="AB24" s="6">
        <v>276.0</v>
      </c>
      <c r="AC24" s="6" t="s">
        <v>2027</v>
      </c>
      <c r="AD24" s="28">
        <v>1.631368757708E12</v>
      </c>
      <c r="AE24" s="22" t="b">
        <f t="shared" si="7"/>
        <v>1</v>
      </c>
      <c r="AF24" s="29" t="s">
        <v>63</v>
      </c>
      <c r="AG24" s="6">
        <v>400.0</v>
      </c>
      <c r="AH24" s="6" t="s">
        <v>2033</v>
      </c>
      <c r="AI24" s="28">
        <v>1.631373513007E12</v>
      </c>
      <c r="AJ24" s="22" t="b">
        <f t="shared" si="8"/>
        <v>1</v>
      </c>
      <c r="AK24" s="29" t="s">
        <v>63</v>
      </c>
      <c r="AL24" s="6">
        <v>394.0</v>
      </c>
      <c r="AM24" s="6" t="s">
        <v>2031</v>
      </c>
      <c r="AN24" s="28">
        <v>1.631374080536E12</v>
      </c>
      <c r="AO24" s="22" t="b">
        <f t="shared" si="9"/>
        <v>1</v>
      </c>
      <c r="AP24" s="29" t="s">
        <v>63</v>
      </c>
      <c r="AQ24" s="6">
        <v>300.0</v>
      </c>
      <c r="AR24" s="6" t="s">
        <v>2034</v>
      </c>
      <c r="AS24" s="28">
        <v>1.631374881273E12</v>
      </c>
    </row>
    <row r="25">
      <c r="A25" s="22" t="b">
        <f t="shared" si="1"/>
        <v>1</v>
      </c>
      <c r="B25" s="29" t="s">
        <v>71</v>
      </c>
      <c r="C25" s="6">
        <v>237.0</v>
      </c>
      <c r="D25" s="6" t="s">
        <v>2035</v>
      </c>
      <c r="E25" s="28">
        <v>1.631362529087E12</v>
      </c>
      <c r="F25" s="22" t="b">
        <f t="shared" si="2"/>
        <v>1</v>
      </c>
      <c r="G25" s="29" t="s">
        <v>115</v>
      </c>
      <c r="H25" s="6">
        <v>193.0</v>
      </c>
      <c r="I25" s="6" t="s">
        <v>2029</v>
      </c>
      <c r="J25" s="28">
        <v>1.631362920562E12</v>
      </c>
      <c r="K25" s="22" t="b">
        <f t="shared" si="3"/>
        <v>1</v>
      </c>
      <c r="L25" s="29" t="s">
        <v>71</v>
      </c>
      <c r="M25" s="6">
        <v>255.0</v>
      </c>
      <c r="N25" s="6" t="s">
        <v>2032</v>
      </c>
      <c r="O25" s="28">
        <v>1.631363559359E12</v>
      </c>
      <c r="P25" s="22" t="b">
        <f t="shared" si="4"/>
        <v>1</v>
      </c>
      <c r="Q25" s="29" t="s">
        <v>115</v>
      </c>
      <c r="R25" s="6">
        <v>195.0</v>
      </c>
      <c r="S25" s="6" t="s">
        <v>2030</v>
      </c>
      <c r="T25" s="28">
        <v>1.631367548476E12</v>
      </c>
      <c r="U25" s="22" t="b">
        <f t="shared" si="5"/>
        <v>1</v>
      </c>
      <c r="V25" s="29" t="s">
        <v>71</v>
      </c>
      <c r="W25" s="6">
        <v>315.0</v>
      </c>
      <c r="X25" s="6" t="s">
        <v>2036</v>
      </c>
      <c r="Y25" s="28">
        <v>1.631368097037E12</v>
      </c>
      <c r="Z25" s="22" t="b">
        <f t="shared" si="6"/>
        <v>1</v>
      </c>
      <c r="AA25" s="29" t="s">
        <v>71</v>
      </c>
      <c r="AB25" s="6">
        <v>281.0</v>
      </c>
      <c r="AC25" s="6" t="s">
        <v>2037</v>
      </c>
      <c r="AD25" s="28">
        <v>1.631368758004E12</v>
      </c>
      <c r="AE25" s="22" t="b">
        <f t="shared" si="7"/>
        <v>1</v>
      </c>
      <c r="AF25" s="29" t="s">
        <v>71</v>
      </c>
      <c r="AG25" s="6">
        <v>275.0</v>
      </c>
      <c r="AH25" s="6" t="s">
        <v>2033</v>
      </c>
      <c r="AI25" s="28">
        <v>1.63137351329E12</v>
      </c>
      <c r="AJ25" s="22" t="b">
        <f t="shared" si="8"/>
        <v>1</v>
      </c>
      <c r="AK25" s="29" t="s">
        <v>71</v>
      </c>
      <c r="AL25" s="6">
        <v>322.0</v>
      </c>
      <c r="AM25" s="6" t="s">
        <v>2031</v>
      </c>
      <c r="AN25" s="28">
        <v>1.631374080859E12</v>
      </c>
      <c r="AO25" s="22" t="b">
        <f t="shared" si="9"/>
        <v>1</v>
      </c>
      <c r="AP25" s="29" t="s">
        <v>71</v>
      </c>
      <c r="AQ25" s="6">
        <v>309.0</v>
      </c>
      <c r="AR25" s="6" t="s">
        <v>2034</v>
      </c>
      <c r="AS25" s="28">
        <v>1.631374881575E12</v>
      </c>
    </row>
    <row r="26">
      <c r="A26" s="22" t="b">
        <f t="shared" si="1"/>
        <v>0</v>
      </c>
      <c r="B26" s="29" t="s">
        <v>125</v>
      </c>
      <c r="C26" s="6">
        <v>608.0</v>
      </c>
      <c r="D26" s="6" t="s">
        <v>2035</v>
      </c>
      <c r="E26" s="28">
        <v>1.631362529708E12</v>
      </c>
      <c r="F26" s="22" t="b">
        <f t="shared" si="2"/>
        <v>1</v>
      </c>
      <c r="G26" s="29" t="s">
        <v>63</v>
      </c>
      <c r="H26" s="6">
        <v>360.0</v>
      </c>
      <c r="I26" s="6" t="s">
        <v>2029</v>
      </c>
      <c r="J26" s="28">
        <v>1.631362920928E12</v>
      </c>
      <c r="K26" s="22" t="b">
        <f t="shared" si="3"/>
        <v>0</v>
      </c>
      <c r="L26" s="29" t="s">
        <v>127</v>
      </c>
      <c r="M26" s="6">
        <v>825.0</v>
      </c>
      <c r="N26" s="6" t="s">
        <v>2038</v>
      </c>
      <c r="O26" s="28">
        <v>1.631363560174E12</v>
      </c>
      <c r="P26" s="22" t="b">
        <f t="shared" si="4"/>
        <v>1</v>
      </c>
      <c r="Q26" s="29" t="s">
        <v>63</v>
      </c>
      <c r="R26" s="6">
        <v>269.0</v>
      </c>
      <c r="S26" s="6" t="s">
        <v>2030</v>
      </c>
      <c r="T26" s="28">
        <v>1.631367548757E12</v>
      </c>
      <c r="U26" s="22" t="b">
        <f t="shared" si="5"/>
        <v>0</v>
      </c>
      <c r="V26" s="29" t="s">
        <v>175</v>
      </c>
      <c r="W26" s="6">
        <v>875.0</v>
      </c>
      <c r="X26" s="6" t="s">
        <v>2036</v>
      </c>
      <c r="Y26" s="28">
        <v>1.631368097914E12</v>
      </c>
      <c r="Z26" s="22" t="b">
        <f t="shared" si="6"/>
        <v>0</v>
      </c>
      <c r="AA26" s="29" t="s">
        <v>125</v>
      </c>
      <c r="AB26" s="6">
        <v>622.0</v>
      </c>
      <c r="AC26" s="6" t="s">
        <v>2037</v>
      </c>
      <c r="AD26" s="28">
        <v>1.631368758615E12</v>
      </c>
      <c r="AE26" s="22" t="b">
        <f t="shared" si="7"/>
        <v>0</v>
      </c>
      <c r="AF26" s="29" t="s">
        <v>127</v>
      </c>
      <c r="AG26" s="6">
        <v>1279.0</v>
      </c>
      <c r="AH26" s="6" t="s">
        <v>2039</v>
      </c>
      <c r="AI26" s="28">
        <v>1.631373514575E12</v>
      </c>
      <c r="AJ26" s="22" t="b">
        <f t="shared" si="8"/>
        <v>0</v>
      </c>
      <c r="AK26" s="29" t="s">
        <v>125</v>
      </c>
      <c r="AL26" s="6">
        <v>1596.0</v>
      </c>
      <c r="AM26" s="6" t="s">
        <v>2040</v>
      </c>
      <c r="AN26" s="28">
        <v>1.631374082454E12</v>
      </c>
      <c r="AO26" s="22" t="b">
        <f t="shared" si="9"/>
        <v>0</v>
      </c>
      <c r="AP26" s="29" t="s">
        <v>175</v>
      </c>
      <c r="AQ26" s="6">
        <v>1599.0</v>
      </c>
      <c r="AR26" s="6" t="s">
        <v>2041</v>
      </c>
      <c r="AS26" s="28">
        <v>1.631374883175E12</v>
      </c>
    </row>
    <row r="27">
      <c r="A27" s="22" t="b">
        <f t="shared" si="1"/>
        <v>1</v>
      </c>
      <c r="B27" s="29" t="s">
        <v>133</v>
      </c>
      <c r="C27" s="6">
        <v>334.0</v>
      </c>
      <c r="D27" s="6" t="s">
        <v>2042</v>
      </c>
      <c r="E27" s="28">
        <v>1.631362530029E12</v>
      </c>
      <c r="F27" s="22" t="b">
        <f t="shared" si="2"/>
        <v>1</v>
      </c>
      <c r="G27" s="29" t="s">
        <v>71</v>
      </c>
      <c r="H27" s="6">
        <v>299.0</v>
      </c>
      <c r="I27" s="6" t="s">
        <v>2043</v>
      </c>
      <c r="J27" s="28">
        <v>1.63136292122E12</v>
      </c>
      <c r="K27" s="22" t="b">
        <f t="shared" si="3"/>
        <v>1</v>
      </c>
      <c r="L27" s="29" t="s">
        <v>133</v>
      </c>
      <c r="M27" s="6">
        <v>410.0</v>
      </c>
      <c r="N27" s="6" t="s">
        <v>2038</v>
      </c>
      <c r="O27" s="28">
        <v>1.631363560586E12</v>
      </c>
      <c r="P27" s="22" t="b">
        <f t="shared" si="4"/>
        <v>1</v>
      </c>
      <c r="Q27" s="29" t="s">
        <v>71</v>
      </c>
      <c r="R27" s="6">
        <v>329.0</v>
      </c>
      <c r="S27" s="6" t="s">
        <v>2044</v>
      </c>
      <c r="T27" s="28">
        <v>1.631367549072E12</v>
      </c>
      <c r="U27" s="22" t="b">
        <f t="shared" si="5"/>
        <v>1</v>
      </c>
      <c r="V27" s="29" t="s">
        <v>133</v>
      </c>
      <c r="W27" s="6">
        <v>300.0</v>
      </c>
      <c r="X27" s="6" t="s">
        <v>2045</v>
      </c>
      <c r="Y27" s="28">
        <v>1.631368098213E12</v>
      </c>
      <c r="Z27" s="22" t="b">
        <f t="shared" si="6"/>
        <v>1</v>
      </c>
      <c r="AA27" s="29" t="s">
        <v>133</v>
      </c>
      <c r="AB27" s="6">
        <v>285.0</v>
      </c>
      <c r="AC27" s="6" t="s">
        <v>2037</v>
      </c>
      <c r="AD27" s="28">
        <v>1.631368758898E12</v>
      </c>
      <c r="AE27" s="22" t="b">
        <f t="shared" si="7"/>
        <v>1</v>
      </c>
      <c r="AF27" s="29" t="s">
        <v>133</v>
      </c>
      <c r="AG27" s="6">
        <v>268.0</v>
      </c>
      <c r="AH27" s="6" t="s">
        <v>2039</v>
      </c>
      <c r="AI27" s="28">
        <v>1.631373514831E12</v>
      </c>
      <c r="AJ27" s="22" t="b">
        <f t="shared" si="8"/>
        <v>1</v>
      </c>
      <c r="AK27" s="29" t="s">
        <v>133</v>
      </c>
      <c r="AL27" s="6">
        <v>316.0</v>
      </c>
      <c r="AM27" s="6" t="s">
        <v>2040</v>
      </c>
      <c r="AN27" s="28">
        <v>1.631374082774E12</v>
      </c>
      <c r="AO27" s="22" t="b">
        <f t="shared" si="9"/>
        <v>1</v>
      </c>
      <c r="AP27" s="29" t="s">
        <v>131</v>
      </c>
      <c r="AQ27" s="6">
        <v>561.0</v>
      </c>
      <c r="AR27" s="6" t="s">
        <v>2041</v>
      </c>
      <c r="AS27" s="28">
        <v>1.631374883738E12</v>
      </c>
    </row>
    <row r="28">
      <c r="A28" s="22" t="b">
        <f t="shared" si="1"/>
        <v>1</v>
      </c>
      <c r="B28" s="29" t="s">
        <v>190</v>
      </c>
      <c r="C28" s="6">
        <v>193.0</v>
      </c>
      <c r="D28" s="6" t="s">
        <v>2042</v>
      </c>
      <c r="E28" s="28">
        <v>1.631362530222E12</v>
      </c>
      <c r="F28" s="22" t="b">
        <f t="shared" si="2"/>
        <v>0</v>
      </c>
      <c r="G28" s="29" t="s">
        <v>175</v>
      </c>
      <c r="H28" s="6">
        <v>1744.0</v>
      </c>
      <c r="I28" s="6" t="s">
        <v>2046</v>
      </c>
      <c r="J28" s="28">
        <v>1.631362922965E12</v>
      </c>
      <c r="K28" s="22" t="b">
        <f t="shared" si="3"/>
        <v>1</v>
      </c>
      <c r="L28" s="29" t="s">
        <v>219</v>
      </c>
      <c r="M28" s="6">
        <v>327.0</v>
      </c>
      <c r="N28" s="6" t="s">
        <v>2038</v>
      </c>
      <c r="O28" s="28">
        <v>1.631363560913E12</v>
      </c>
      <c r="P28" s="22" t="b">
        <f t="shared" si="4"/>
        <v>0</v>
      </c>
      <c r="Q28" s="29" t="s">
        <v>127</v>
      </c>
      <c r="R28" s="6">
        <v>1486.0</v>
      </c>
      <c r="S28" s="6" t="s">
        <v>2047</v>
      </c>
      <c r="T28" s="28">
        <v>1.631367550563E12</v>
      </c>
      <c r="U28" s="22" t="b">
        <f t="shared" si="5"/>
        <v>1</v>
      </c>
      <c r="V28" s="29" t="s">
        <v>219</v>
      </c>
      <c r="W28" s="6">
        <v>225.0</v>
      </c>
      <c r="X28" s="6" t="s">
        <v>2045</v>
      </c>
      <c r="Y28" s="28">
        <v>1.631368098441E12</v>
      </c>
      <c r="Z28" s="22" t="b">
        <f t="shared" si="6"/>
        <v>1</v>
      </c>
      <c r="AA28" s="29" t="s">
        <v>203</v>
      </c>
      <c r="AB28" s="6">
        <v>226.0</v>
      </c>
      <c r="AC28" s="6" t="s">
        <v>2048</v>
      </c>
      <c r="AD28" s="28">
        <v>1.631368759126E12</v>
      </c>
      <c r="AE28" s="22" t="b">
        <f t="shared" si="7"/>
        <v>1</v>
      </c>
      <c r="AF28" s="29" t="s">
        <v>143</v>
      </c>
      <c r="AG28" s="6">
        <v>226.0</v>
      </c>
      <c r="AH28" s="6" t="s">
        <v>2049</v>
      </c>
      <c r="AI28" s="28">
        <v>1.631373515055E12</v>
      </c>
      <c r="AJ28" s="22" t="b">
        <f t="shared" si="8"/>
        <v>1</v>
      </c>
      <c r="AK28" s="29" t="s">
        <v>203</v>
      </c>
      <c r="AL28" s="6">
        <v>178.0</v>
      </c>
      <c r="AM28" s="6" t="s">
        <v>2040</v>
      </c>
      <c r="AN28" s="28">
        <v>1.631374082951E12</v>
      </c>
      <c r="AO28" s="22" t="b">
        <f t="shared" si="9"/>
        <v>1</v>
      </c>
      <c r="AP28" s="29" t="s">
        <v>190</v>
      </c>
      <c r="AQ28" s="6">
        <v>284.0</v>
      </c>
      <c r="AR28" s="6" t="s">
        <v>2050</v>
      </c>
      <c r="AS28" s="28">
        <v>1.63137488402E12</v>
      </c>
    </row>
    <row r="29">
      <c r="A29" s="22" t="b">
        <f t="shared" si="1"/>
        <v>1</v>
      </c>
      <c r="B29" s="29" t="s">
        <v>71</v>
      </c>
      <c r="C29" s="6">
        <v>229.0</v>
      </c>
      <c r="D29" s="6" t="s">
        <v>2042</v>
      </c>
      <c r="E29" s="28">
        <v>1.631362530459E12</v>
      </c>
      <c r="F29" s="22" t="b">
        <f t="shared" si="2"/>
        <v>1</v>
      </c>
      <c r="G29" s="29" t="s">
        <v>133</v>
      </c>
      <c r="H29" s="6">
        <v>232.0</v>
      </c>
      <c r="I29" s="6" t="s">
        <v>2051</v>
      </c>
      <c r="J29" s="28">
        <v>1.6313629232E12</v>
      </c>
      <c r="K29" s="22" t="b">
        <f t="shared" si="3"/>
        <v>1</v>
      </c>
      <c r="L29" s="29" t="s">
        <v>71</v>
      </c>
      <c r="M29" s="6">
        <v>227.0</v>
      </c>
      <c r="N29" s="6" t="s">
        <v>2052</v>
      </c>
      <c r="O29" s="28">
        <v>1.63136356114E12</v>
      </c>
      <c r="P29" s="22" t="b">
        <f t="shared" si="4"/>
        <v>1</v>
      </c>
      <c r="Q29" s="29" t="s">
        <v>133</v>
      </c>
      <c r="R29" s="6">
        <v>276.0</v>
      </c>
      <c r="S29" s="6" t="s">
        <v>2047</v>
      </c>
      <c r="T29" s="28">
        <v>1.631367550831E12</v>
      </c>
      <c r="U29" s="22" t="b">
        <f t="shared" si="5"/>
        <v>1</v>
      </c>
      <c r="V29" s="29" t="s">
        <v>71</v>
      </c>
      <c r="W29" s="6">
        <v>370.0</v>
      </c>
      <c r="X29" s="6" t="s">
        <v>2045</v>
      </c>
      <c r="Y29" s="28">
        <v>1.631368098811E12</v>
      </c>
      <c r="Z29" s="22" t="b">
        <f t="shared" si="6"/>
        <v>1</v>
      </c>
      <c r="AA29" s="29" t="s">
        <v>71</v>
      </c>
      <c r="AB29" s="6">
        <v>360.0</v>
      </c>
      <c r="AC29" s="6" t="s">
        <v>2048</v>
      </c>
      <c r="AD29" s="28">
        <v>1.631368759482E12</v>
      </c>
      <c r="AE29" s="22" t="b">
        <f t="shared" si="7"/>
        <v>1</v>
      </c>
      <c r="AF29" s="29" t="s">
        <v>71</v>
      </c>
      <c r="AG29" s="6">
        <v>251.0</v>
      </c>
      <c r="AH29" s="6" t="s">
        <v>2049</v>
      </c>
      <c r="AI29" s="28">
        <v>1.631373515306E12</v>
      </c>
      <c r="AJ29" s="22" t="b">
        <f t="shared" si="8"/>
        <v>1</v>
      </c>
      <c r="AK29" s="29" t="s">
        <v>71</v>
      </c>
      <c r="AL29" s="6">
        <v>277.0</v>
      </c>
      <c r="AM29" s="6" t="s">
        <v>2053</v>
      </c>
      <c r="AN29" s="28">
        <v>1.631374083224E12</v>
      </c>
      <c r="AO29" s="22" t="b">
        <f t="shared" si="9"/>
        <v>1</v>
      </c>
      <c r="AP29" s="29" t="s">
        <v>71</v>
      </c>
      <c r="AQ29" s="6">
        <v>236.0</v>
      </c>
      <c r="AR29" s="6" t="s">
        <v>2050</v>
      </c>
      <c r="AS29" s="28">
        <v>1.631374884259E12</v>
      </c>
    </row>
    <row r="30">
      <c r="A30" s="22" t="b">
        <f t="shared" si="1"/>
        <v>1</v>
      </c>
      <c r="B30" s="29" t="s">
        <v>144</v>
      </c>
      <c r="C30" s="6">
        <v>335.0</v>
      </c>
      <c r="D30" s="6" t="s">
        <v>2042</v>
      </c>
      <c r="E30" s="28">
        <v>1.631362530788E12</v>
      </c>
      <c r="F30" s="22" t="b">
        <f t="shared" si="2"/>
        <v>1</v>
      </c>
      <c r="G30" s="29" t="s">
        <v>133</v>
      </c>
      <c r="H30" s="6">
        <v>170.0</v>
      </c>
      <c r="I30" s="6" t="s">
        <v>2051</v>
      </c>
      <c r="J30" s="28">
        <v>1.631362923377E12</v>
      </c>
      <c r="K30" s="22" t="b">
        <f t="shared" si="3"/>
        <v>1</v>
      </c>
      <c r="L30" s="29" t="s">
        <v>144</v>
      </c>
      <c r="M30" s="6">
        <v>327.0</v>
      </c>
      <c r="N30" s="6" t="s">
        <v>2052</v>
      </c>
      <c r="O30" s="28">
        <v>1.631363561467E12</v>
      </c>
      <c r="P30" s="22" t="b">
        <f t="shared" si="4"/>
        <v>1</v>
      </c>
      <c r="Q30" s="29" t="s">
        <v>245</v>
      </c>
      <c r="R30" s="6">
        <v>252.0</v>
      </c>
      <c r="S30" s="6" t="s">
        <v>2054</v>
      </c>
      <c r="T30" s="28">
        <v>1.631367551085E12</v>
      </c>
      <c r="U30" s="22" t="b">
        <f t="shared" si="5"/>
        <v>1</v>
      </c>
      <c r="V30" s="29" t="s">
        <v>144</v>
      </c>
      <c r="W30" s="6">
        <v>2388.0</v>
      </c>
      <c r="X30" s="6" t="s">
        <v>2055</v>
      </c>
      <c r="Y30" s="28">
        <v>1.631368101198E12</v>
      </c>
      <c r="Z30" s="22" t="b">
        <f t="shared" si="6"/>
        <v>1</v>
      </c>
      <c r="AA30" s="29" t="s">
        <v>144</v>
      </c>
      <c r="AB30" s="6">
        <v>826.0</v>
      </c>
      <c r="AC30" s="6" t="s">
        <v>2056</v>
      </c>
      <c r="AD30" s="28">
        <v>1.63136876031E12</v>
      </c>
      <c r="AE30" s="22" t="b">
        <f t="shared" si="7"/>
        <v>1</v>
      </c>
      <c r="AF30" s="29" t="s">
        <v>144</v>
      </c>
      <c r="AG30" s="6">
        <v>392.0</v>
      </c>
      <c r="AH30" s="6" t="s">
        <v>2049</v>
      </c>
      <c r="AI30" s="28">
        <v>1.631373515698E12</v>
      </c>
      <c r="AJ30" s="22" t="b">
        <f t="shared" si="8"/>
        <v>1</v>
      </c>
      <c r="AK30" s="29" t="s">
        <v>144</v>
      </c>
      <c r="AL30" s="6">
        <v>363.0</v>
      </c>
      <c r="AM30" s="6" t="s">
        <v>2053</v>
      </c>
      <c r="AN30" s="28">
        <v>1.631374083588E12</v>
      </c>
      <c r="AO30" s="22" t="b">
        <f t="shared" si="9"/>
        <v>1</v>
      </c>
      <c r="AP30" s="29" t="s">
        <v>144</v>
      </c>
      <c r="AQ30" s="6">
        <v>325.0</v>
      </c>
      <c r="AR30" s="6" t="s">
        <v>2050</v>
      </c>
      <c r="AS30" s="28">
        <v>1.631374884579E12</v>
      </c>
    </row>
    <row r="31">
      <c r="A31" s="22" t="b">
        <f t="shared" si="1"/>
        <v>1</v>
      </c>
      <c r="B31" s="29" t="s">
        <v>150</v>
      </c>
      <c r="C31" s="6">
        <v>255.0</v>
      </c>
      <c r="D31" s="6" t="s">
        <v>2057</v>
      </c>
      <c r="E31" s="28">
        <v>1.631362531041E12</v>
      </c>
      <c r="F31" s="22" t="b">
        <f t="shared" si="2"/>
        <v>1</v>
      </c>
      <c r="G31" s="29" t="s">
        <v>71</v>
      </c>
      <c r="H31" s="6">
        <v>213.0</v>
      </c>
      <c r="I31" s="6" t="s">
        <v>2051</v>
      </c>
      <c r="J31" s="28">
        <v>1.631362923587E12</v>
      </c>
      <c r="K31" s="22" t="b">
        <f t="shared" si="3"/>
        <v>1</v>
      </c>
      <c r="L31" s="29" t="s">
        <v>150</v>
      </c>
      <c r="M31" s="6">
        <v>247.0</v>
      </c>
      <c r="N31" s="6" t="s">
        <v>2052</v>
      </c>
      <c r="O31" s="28">
        <v>1.631363561714E12</v>
      </c>
      <c r="P31" s="22" t="b">
        <f t="shared" si="4"/>
        <v>1</v>
      </c>
      <c r="Q31" s="29" t="s">
        <v>71</v>
      </c>
      <c r="R31" s="6">
        <v>278.0</v>
      </c>
      <c r="S31" s="6" t="s">
        <v>2054</v>
      </c>
      <c r="T31" s="28">
        <v>1.631367551363E12</v>
      </c>
      <c r="U31" s="22" t="b">
        <f t="shared" si="5"/>
        <v>1</v>
      </c>
      <c r="V31" s="29" t="s">
        <v>182</v>
      </c>
      <c r="W31" s="6">
        <v>304.0</v>
      </c>
      <c r="X31" s="6" t="s">
        <v>2055</v>
      </c>
      <c r="Y31" s="28">
        <v>1.631368101516E12</v>
      </c>
      <c r="Z31" s="22" t="b">
        <f t="shared" si="6"/>
        <v>1</v>
      </c>
      <c r="AA31" s="29" t="s">
        <v>150</v>
      </c>
      <c r="AB31" s="6">
        <v>255.0</v>
      </c>
      <c r="AC31" s="6" t="s">
        <v>2056</v>
      </c>
      <c r="AD31" s="28">
        <v>1.631368760564E12</v>
      </c>
      <c r="AE31" s="22" t="b">
        <f t="shared" si="7"/>
        <v>1</v>
      </c>
      <c r="AF31" s="29" t="s">
        <v>150</v>
      </c>
      <c r="AG31" s="6">
        <v>345.0</v>
      </c>
      <c r="AH31" s="6" t="s">
        <v>2058</v>
      </c>
      <c r="AI31" s="28">
        <v>1.631373516042E12</v>
      </c>
      <c r="AJ31" s="22" t="b">
        <f t="shared" si="8"/>
        <v>1</v>
      </c>
      <c r="AK31" s="29" t="s">
        <v>150</v>
      </c>
      <c r="AL31" s="6">
        <v>255.0</v>
      </c>
      <c r="AM31" s="6" t="s">
        <v>2053</v>
      </c>
      <c r="AN31" s="28">
        <v>1.631374083855E12</v>
      </c>
      <c r="AO31" s="22" t="b">
        <f t="shared" si="9"/>
        <v>1</v>
      </c>
      <c r="AP31" s="29" t="s">
        <v>150</v>
      </c>
      <c r="AQ31" s="6">
        <v>251.0</v>
      </c>
      <c r="AR31" s="6" t="s">
        <v>2050</v>
      </c>
      <c r="AS31" s="28">
        <v>1.63137488483E12</v>
      </c>
    </row>
    <row r="32">
      <c r="A32" s="22" t="b">
        <f t="shared" si="1"/>
        <v>1</v>
      </c>
      <c r="B32" s="29" t="s">
        <v>55</v>
      </c>
      <c r="C32" s="6">
        <v>159.0</v>
      </c>
      <c r="D32" s="6" t="s">
        <v>2057</v>
      </c>
      <c r="E32" s="28">
        <v>1.631362531204E12</v>
      </c>
      <c r="F32" s="22" t="b">
        <f t="shared" si="2"/>
        <v>1</v>
      </c>
      <c r="G32" s="29" t="s">
        <v>144</v>
      </c>
      <c r="H32" s="6">
        <v>325.0</v>
      </c>
      <c r="I32" s="6" t="s">
        <v>2051</v>
      </c>
      <c r="J32" s="28">
        <v>1.631362923906E12</v>
      </c>
      <c r="K32" s="22" t="b">
        <f t="shared" si="3"/>
        <v>1</v>
      </c>
      <c r="L32" s="29" t="s">
        <v>55</v>
      </c>
      <c r="M32" s="6">
        <v>202.0</v>
      </c>
      <c r="N32" s="6" t="s">
        <v>2052</v>
      </c>
      <c r="O32" s="28">
        <v>1.631363561917E12</v>
      </c>
      <c r="P32" s="22" t="b">
        <f t="shared" si="4"/>
        <v>1</v>
      </c>
      <c r="Q32" s="29" t="s">
        <v>144</v>
      </c>
      <c r="R32" s="6">
        <v>1125.0</v>
      </c>
      <c r="S32" s="6" t="s">
        <v>2059</v>
      </c>
      <c r="T32" s="28">
        <v>1.631367552491E12</v>
      </c>
      <c r="U32" s="22" t="b">
        <f t="shared" si="5"/>
        <v>1</v>
      </c>
      <c r="V32" s="29" t="s">
        <v>71</v>
      </c>
      <c r="W32" s="6">
        <v>299.0</v>
      </c>
      <c r="X32" s="6" t="s">
        <v>2055</v>
      </c>
      <c r="Y32" s="28">
        <v>1.631368101798E12</v>
      </c>
      <c r="Z32" s="22" t="b">
        <f t="shared" si="6"/>
        <v>1</v>
      </c>
      <c r="AA32" s="29" t="s">
        <v>55</v>
      </c>
      <c r="AB32" s="6">
        <v>207.0</v>
      </c>
      <c r="AC32" s="6" t="s">
        <v>2056</v>
      </c>
      <c r="AD32" s="28">
        <v>1.63136876077E12</v>
      </c>
      <c r="AE32" s="22" t="b">
        <f t="shared" si="7"/>
        <v>1</v>
      </c>
      <c r="AF32" s="29" t="s">
        <v>55</v>
      </c>
      <c r="AG32" s="6">
        <v>225.0</v>
      </c>
      <c r="AH32" s="6" t="s">
        <v>2058</v>
      </c>
      <c r="AI32" s="28">
        <v>1.631373516269E12</v>
      </c>
      <c r="AJ32" s="22" t="b">
        <f t="shared" si="8"/>
        <v>1</v>
      </c>
      <c r="AK32" s="29" t="s">
        <v>55</v>
      </c>
      <c r="AL32" s="6">
        <v>217.0</v>
      </c>
      <c r="AM32" s="6" t="s">
        <v>2060</v>
      </c>
      <c r="AN32" s="28">
        <v>1.631374084059E12</v>
      </c>
      <c r="AO32" s="22" t="b">
        <f t="shared" si="9"/>
        <v>1</v>
      </c>
      <c r="AP32" s="29" t="s">
        <v>55</v>
      </c>
      <c r="AQ32" s="6">
        <v>209.0</v>
      </c>
      <c r="AR32" s="6" t="s">
        <v>2061</v>
      </c>
      <c r="AS32" s="28">
        <v>1.631374885041E12</v>
      </c>
    </row>
    <row r="33">
      <c r="A33" s="22" t="b">
        <f t="shared" si="1"/>
        <v>1</v>
      </c>
      <c r="B33" s="29" t="s">
        <v>52</v>
      </c>
      <c r="C33" s="6">
        <v>224.0</v>
      </c>
      <c r="D33" s="6" t="s">
        <v>2057</v>
      </c>
      <c r="E33" s="28">
        <v>1.631362531429E12</v>
      </c>
      <c r="F33" s="22" t="b">
        <f t="shared" si="2"/>
        <v>1</v>
      </c>
      <c r="G33" s="29" t="s">
        <v>150</v>
      </c>
      <c r="H33" s="6">
        <v>354.0</v>
      </c>
      <c r="I33" s="6" t="s">
        <v>2062</v>
      </c>
      <c r="J33" s="28">
        <v>1.631362924275E12</v>
      </c>
      <c r="K33" s="22" t="b">
        <f t="shared" si="3"/>
        <v>1</v>
      </c>
      <c r="L33" s="29" t="s">
        <v>52</v>
      </c>
      <c r="M33" s="6">
        <v>216.0</v>
      </c>
      <c r="N33" s="6" t="s">
        <v>2063</v>
      </c>
      <c r="O33" s="28">
        <v>1.631363562132E12</v>
      </c>
      <c r="P33" s="22" t="b">
        <f t="shared" si="4"/>
        <v>1</v>
      </c>
      <c r="Q33" s="29" t="s">
        <v>182</v>
      </c>
      <c r="R33" s="6">
        <v>287.0</v>
      </c>
      <c r="S33" s="6" t="s">
        <v>2059</v>
      </c>
      <c r="T33" s="28">
        <v>1.631367552775E12</v>
      </c>
      <c r="U33" s="22" t="b">
        <f t="shared" si="5"/>
        <v>1</v>
      </c>
      <c r="V33" s="29" t="s">
        <v>219</v>
      </c>
      <c r="W33" s="6">
        <v>1969.0</v>
      </c>
      <c r="X33" s="6" t="s">
        <v>2064</v>
      </c>
      <c r="Y33" s="28">
        <v>1.63136810377E12</v>
      </c>
      <c r="Z33" s="22" t="b">
        <f t="shared" si="6"/>
        <v>1</v>
      </c>
      <c r="AA33" s="29" t="s">
        <v>52</v>
      </c>
      <c r="AB33" s="6">
        <v>226.0</v>
      </c>
      <c r="AC33" s="6" t="s">
        <v>2056</v>
      </c>
      <c r="AD33" s="28">
        <v>1.631368760998E12</v>
      </c>
      <c r="AE33" s="22" t="b">
        <f t="shared" si="7"/>
        <v>1</v>
      </c>
      <c r="AF33" s="29" t="s">
        <v>52</v>
      </c>
      <c r="AG33" s="6">
        <v>252.0</v>
      </c>
      <c r="AH33" s="6" t="s">
        <v>2058</v>
      </c>
      <c r="AI33" s="28">
        <v>1.631373516523E12</v>
      </c>
      <c r="AJ33" s="22" t="b">
        <f t="shared" si="8"/>
        <v>1</v>
      </c>
      <c r="AK33" s="29" t="s">
        <v>52</v>
      </c>
      <c r="AL33" s="6">
        <v>226.0</v>
      </c>
      <c r="AM33" s="6" t="s">
        <v>2060</v>
      </c>
      <c r="AN33" s="28">
        <v>1.631374084286E12</v>
      </c>
      <c r="AO33" s="22" t="b">
        <f t="shared" si="9"/>
        <v>1</v>
      </c>
      <c r="AP33" s="29" t="s">
        <v>52</v>
      </c>
      <c r="AQ33" s="6">
        <v>209.0</v>
      </c>
      <c r="AR33" s="6" t="s">
        <v>2061</v>
      </c>
      <c r="AS33" s="28">
        <v>1.63137488525E12</v>
      </c>
    </row>
    <row r="34">
      <c r="A34" s="22" t="b">
        <f t="shared" si="1"/>
        <v>1</v>
      </c>
      <c r="B34" s="29" t="s">
        <v>160</v>
      </c>
      <c r="C34" s="6">
        <v>177.0</v>
      </c>
      <c r="D34" s="6" t="s">
        <v>2057</v>
      </c>
      <c r="E34" s="28">
        <v>1.631362531602E12</v>
      </c>
      <c r="F34" s="22" t="b">
        <f t="shared" si="2"/>
        <v>1</v>
      </c>
      <c r="G34" s="29" t="s">
        <v>55</v>
      </c>
      <c r="H34" s="6">
        <v>209.0</v>
      </c>
      <c r="I34" s="6" t="s">
        <v>2062</v>
      </c>
      <c r="J34" s="28">
        <v>1.631362924468E12</v>
      </c>
      <c r="K34" s="22" t="b">
        <f t="shared" si="3"/>
        <v>1</v>
      </c>
      <c r="L34" s="29" t="s">
        <v>160</v>
      </c>
      <c r="M34" s="6">
        <v>193.0</v>
      </c>
      <c r="N34" s="6" t="s">
        <v>2063</v>
      </c>
      <c r="O34" s="28">
        <v>1.631363562327E12</v>
      </c>
      <c r="P34" s="22" t="b">
        <f t="shared" si="4"/>
        <v>1</v>
      </c>
      <c r="Q34" s="29" t="s">
        <v>71</v>
      </c>
      <c r="R34" s="6">
        <v>280.0</v>
      </c>
      <c r="S34" s="6" t="s">
        <v>2065</v>
      </c>
      <c r="T34" s="28">
        <v>1.631367553054E12</v>
      </c>
      <c r="U34" s="22" t="b">
        <f t="shared" si="5"/>
        <v>1</v>
      </c>
      <c r="V34" s="29" t="s">
        <v>195</v>
      </c>
      <c r="W34" s="6">
        <v>1248.0</v>
      </c>
      <c r="X34" s="6" t="s">
        <v>2066</v>
      </c>
      <c r="Y34" s="28">
        <v>1.631368105016E12</v>
      </c>
      <c r="Z34" s="22" t="b">
        <f t="shared" si="6"/>
        <v>1</v>
      </c>
      <c r="AA34" s="29" t="s">
        <v>160</v>
      </c>
      <c r="AB34" s="6">
        <v>192.0</v>
      </c>
      <c r="AC34" s="6" t="s">
        <v>2067</v>
      </c>
      <c r="AD34" s="28">
        <v>1.631368761189E12</v>
      </c>
      <c r="AE34" s="22" t="b">
        <f t="shared" si="7"/>
        <v>1</v>
      </c>
      <c r="AF34" s="29" t="s">
        <v>160</v>
      </c>
      <c r="AG34" s="6">
        <v>293.0</v>
      </c>
      <c r="AH34" s="6" t="s">
        <v>2058</v>
      </c>
      <c r="AI34" s="28">
        <v>1.631373516812E12</v>
      </c>
      <c r="AJ34" s="22" t="b">
        <f t="shared" si="8"/>
        <v>1</v>
      </c>
      <c r="AK34" s="29" t="s">
        <v>160</v>
      </c>
      <c r="AL34" s="6">
        <v>202.0</v>
      </c>
      <c r="AM34" s="6" t="s">
        <v>2060</v>
      </c>
      <c r="AN34" s="28">
        <v>1.631374084488E12</v>
      </c>
      <c r="AO34" s="22" t="b">
        <f t="shared" si="9"/>
        <v>1</v>
      </c>
      <c r="AP34" s="29" t="s">
        <v>160</v>
      </c>
      <c r="AQ34" s="6">
        <v>162.0</v>
      </c>
      <c r="AR34" s="6" t="s">
        <v>2061</v>
      </c>
      <c r="AS34" s="28">
        <v>1.631374885411E12</v>
      </c>
    </row>
    <row r="35">
      <c r="A35" s="22" t="b">
        <f t="shared" si="1"/>
        <v>1</v>
      </c>
      <c r="B35" s="29" t="s">
        <v>55</v>
      </c>
      <c r="C35" s="6">
        <v>118.0</v>
      </c>
      <c r="D35" s="6" t="s">
        <v>2057</v>
      </c>
      <c r="E35" s="28">
        <v>1.631362531722E12</v>
      </c>
      <c r="F35" s="22" t="b">
        <f t="shared" si="2"/>
        <v>1</v>
      </c>
      <c r="G35" s="29" t="s">
        <v>52</v>
      </c>
      <c r="H35" s="6">
        <v>402.0</v>
      </c>
      <c r="I35" s="6" t="s">
        <v>2062</v>
      </c>
      <c r="J35" s="28">
        <v>1.63136292487E12</v>
      </c>
      <c r="K35" s="22" t="b">
        <f t="shared" si="3"/>
        <v>1</v>
      </c>
      <c r="L35" s="29" t="s">
        <v>55</v>
      </c>
      <c r="M35" s="6">
        <v>110.0</v>
      </c>
      <c r="N35" s="6" t="s">
        <v>2063</v>
      </c>
      <c r="O35" s="28">
        <v>1.631363562434E12</v>
      </c>
      <c r="P35" s="22" t="b">
        <f t="shared" si="4"/>
        <v>1</v>
      </c>
      <c r="Q35" s="29" t="s">
        <v>219</v>
      </c>
      <c r="R35" s="6">
        <v>2589.0</v>
      </c>
      <c r="S35" s="6" t="s">
        <v>2068</v>
      </c>
      <c r="T35" s="28">
        <v>1.631367555644E12</v>
      </c>
      <c r="U35" s="22" t="b">
        <f t="shared" si="5"/>
        <v>1</v>
      </c>
      <c r="V35" s="29" t="s">
        <v>71</v>
      </c>
      <c r="W35" s="6">
        <v>202.0</v>
      </c>
      <c r="X35" s="6" t="s">
        <v>2066</v>
      </c>
      <c r="Y35" s="28">
        <v>1.63136810522E12</v>
      </c>
      <c r="Z35" s="22" t="b">
        <f t="shared" si="6"/>
        <v>1</v>
      </c>
      <c r="AA35" s="29" t="s">
        <v>55</v>
      </c>
      <c r="AB35" s="6">
        <v>143.0</v>
      </c>
      <c r="AC35" s="6" t="s">
        <v>2067</v>
      </c>
      <c r="AD35" s="28">
        <v>1.631368761335E12</v>
      </c>
      <c r="AE35" s="22" t="b">
        <f t="shared" si="7"/>
        <v>1</v>
      </c>
      <c r="AF35" s="29" t="s">
        <v>55</v>
      </c>
      <c r="AG35" s="6">
        <v>266.0</v>
      </c>
      <c r="AH35" s="6" t="s">
        <v>2069</v>
      </c>
      <c r="AI35" s="28">
        <v>1.631373517079E12</v>
      </c>
      <c r="AJ35" s="22" t="b">
        <f t="shared" si="8"/>
        <v>1</v>
      </c>
      <c r="AK35" s="29" t="s">
        <v>55</v>
      </c>
      <c r="AL35" s="6">
        <v>132.0</v>
      </c>
      <c r="AM35" s="6" t="s">
        <v>2060</v>
      </c>
      <c r="AN35" s="28">
        <v>1.63137408462E12</v>
      </c>
      <c r="AO35" s="22" t="b">
        <f t="shared" si="9"/>
        <v>1</v>
      </c>
      <c r="AP35" s="29" t="s">
        <v>55</v>
      </c>
      <c r="AQ35" s="6">
        <v>148.0</v>
      </c>
      <c r="AR35" s="6" t="s">
        <v>2061</v>
      </c>
      <c r="AS35" s="28">
        <v>1.631374885559E12</v>
      </c>
    </row>
    <row r="36">
      <c r="A36" s="22" t="b">
        <f t="shared" si="1"/>
        <v>1</v>
      </c>
      <c r="B36" s="29" t="s">
        <v>110</v>
      </c>
      <c r="C36" s="6">
        <v>178.0</v>
      </c>
      <c r="D36" s="6" t="s">
        <v>2057</v>
      </c>
      <c r="E36" s="28">
        <v>1.631362531902E12</v>
      </c>
      <c r="F36" s="22" t="b">
        <f t="shared" si="2"/>
        <v>1</v>
      </c>
      <c r="G36" s="29" t="s">
        <v>160</v>
      </c>
      <c r="H36" s="6">
        <v>276.0</v>
      </c>
      <c r="I36" s="6" t="s">
        <v>2070</v>
      </c>
      <c r="J36" s="28">
        <v>1.631362925149E12</v>
      </c>
      <c r="K36" s="22" t="b">
        <f t="shared" si="3"/>
        <v>1</v>
      </c>
      <c r="L36" s="29" t="s">
        <v>110</v>
      </c>
      <c r="M36" s="6">
        <v>166.0</v>
      </c>
      <c r="N36" s="6" t="s">
        <v>2063</v>
      </c>
      <c r="O36" s="28">
        <v>1.631363562627E12</v>
      </c>
      <c r="P36" s="22" t="b">
        <f t="shared" si="4"/>
        <v>1</v>
      </c>
      <c r="Q36" s="29" t="s">
        <v>195</v>
      </c>
      <c r="R36" s="6">
        <v>1452.0</v>
      </c>
      <c r="S36" s="6" t="s">
        <v>2071</v>
      </c>
      <c r="T36" s="28">
        <v>1.631367557096E12</v>
      </c>
      <c r="U36" s="22" t="b">
        <f t="shared" si="5"/>
        <v>1</v>
      </c>
      <c r="V36" s="29" t="s">
        <v>195</v>
      </c>
      <c r="W36" s="6">
        <v>586.0</v>
      </c>
      <c r="X36" s="6" t="s">
        <v>2066</v>
      </c>
      <c r="Y36" s="28">
        <v>1.63136810582E12</v>
      </c>
      <c r="Z36" s="22" t="b">
        <f t="shared" si="6"/>
        <v>1</v>
      </c>
      <c r="AA36" s="29" t="s">
        <v>110</v>
      </c>
      <c r="AB36" s="6">
        <v>212.0</v>
      </c>
      <c r="AC36" s="6" t="s">
        <v>2067</v>
      </c>
      <c r="AD36" s="28">
        <v>1.631368761545E12</v>
      </c>
      <c r="AE36" s="22" t="b">
        <f t="shared" si="7"/>
        <v>1</v>
      </c>
      <c r="AF36" s="29" t="s">
        <v>110</v>
      </c>
      <c r="AG36" s="6">
        <v>234.0</v>
      </c>
      <c r="AH36" s="6" t="s">
        <v>2069</v>
      </c>
      <c r="AI36" s="28">
        <v>1.631373517313E12</v>
      </c>
      <c r="AJ36" s="22" t="b">
        <f t="shared" si="8"/>
        <v>1</v>
      </c>
      <c r="AK36" s="29" t="s">
        <v>110</v>
      </c>
      <c r="AL36" s="6">
        <v>186.0</v>
      </c>
      <c r="AM36" s="6" t="s">
        <v>2060</v>
      </c>
      <c r="AN36" s="28">
        <v>1.631374084806E12</v>
      </c>
      <c r="AO36" s="22" t="b">
        <f t="shared" si="9"/>
        <v>1</v>
      </c>
      <c r="AP36" s="29" t="s">
        <v>110</v>
      </c>
      <c r="AQ36" s="6">
        <v>193.0</v>
      </c>
      <c r="AR36" s="6" t="s">
        <v>2061</v>
      </c>
      <c r="AS36" s="28">
        <v>1.631374885751E12</v>
      </c>
    </row>
    <row r="37">
      <c r="A37" s="22" t="b">
        <f t="shared" si="1"/>
        <v>1</v>
      </c>
      <c r="B37" s="29" t="s">
        <v>58</v>
      </c>
      <c r="C37" s="6">
        <v>167.0</v>
      </c>
      <c r="D37" s="6" t="s">
        <v>2072</v>
      </c>
      <c r="E37" s="28">
        <v>1.631362532063E12</v>
      </c>
      <c r="F37" s="22" t="b">
        <f t="shared" si="2"/>
        <v>1</v>
      </c>
      <c r="G37" s="29" t="s">
        <v>55</v>
      </c>
      <c r="H37" s="6">
        <v>228.0</v>
      </c>
      <c r="I37" s="6" t="s">
        <v>2070</v>
      </c>
      <c r="J37" s="28">
        <v>1.631362925374E12</v>
      </c>
      <c r="K37" s="22" t="b">
        <f t="shared" si="3"/>
        <v>1</v>
      </c>
      <c r="L37" s="29" t="s">
        <v>58</v>
      </c>
      <c r="M37" s="6">
        <v>150.0</v>
      </c>
      <c r="N37" s="6" t="s">
        <v>2063</v>
      </c>
      <c r="O37" s="28">
        <v>1.63136356275E12</v>
      </c>
      <c r="P37" s="22" t="b">
        <f t="shared" si="4"/>
        <v>1</v>
      </c>
      <c r="Q37" s="29" t="s">
        <v>133</v>
      </c>
      <c r="R37" s="6">
        <v>372.0</v>
      </c>
      <c r="S37" s="6" t="s">
        <v>2071</v>
      </c>
      <c r="T37" s="28">
        <v>1.631367557468E12</v>
      </c>
      <c r="U37" s="22" t="b">
        <f t="shared" si="5"/>
        <v>1</v>
      </c>
      <c r="V37" s="29" t="s">
        <v>131</v>
      </c>
      <c r="W37" s="6">
        <v>7437.0</v>
      </c>
      <c r="X37" s="6" t="s">
        <v>2073</v>
      </c>
      <c r="Y37" s="28">
        <v>1.631368113243E12</v>
      </c>
      <c r="Z37" s="22" t="b">
        <f t="shared" si="6"/>
        <v>1</v>
      </c>
      <c r="AA37" s="29" t="s">
        <v>58</v>
      </c>
      <c r="AB37" s="6">
        <v>123.0</v>
      </c>
      <c r="AC37" s="6" t="s">
        <v>2067</v>
      </c>
      <c r="AD37" s="28">
        <v>1.631368761668E12</v>
      </c>
      <c r="AE37" s="22" t="b">
        <f t="shared" si="7"/>
        <v>1</v>
      </c>
      <c r="AF37" s="29" t="s">
        <v>58</v>
      </c>
      <c r="AG37" s="6">
        <v>194.0</v>
      </c>
      <c r="AH37" s="6" t="s">
        <v>2069</v>
      </c>
      <c r="AI37" s="28">
        <v>1.631373517509E12</v>
      </c>
      <c r="AJ37" s="22" t="b">
        <f t="shared" si="8"/>
        <v>1</v>
      </c>
      <c r="AK37" s="29" t="s">
        <v>58</v>
      </c>
      <c r="AL37" s="6">
        <v>132.0</v>
      </c>
      <c r="AM37" s="6" t="s">
        <v>2060</v>
      </c>
      <c r="AN37" s="28">
        <v>1.631374084937E12</v>
      </c>
      <c r="AO37" s="22" t="b">
        <f t="shared" si="9"/>
        <v>1</v>
      </c>
      <c r="AP37" s="29" t="s">
        <v>58</v>
      </c>
      <c r="AQ37" s="6">
        <v>124.0</v>
      </c>
      <c r="AR37" s="6" t="s">
        <v>2061</v>
      </c>
      <c r="AS37" s="28">
        <v>1.631374885878E12</v>
      </c>
    </row>
    <row r="38">
      <c r="A38" s="22" t="b">
        <f t="shared" si="1"/>
        <v>1</v>
      </c>
      <c r="B38" s="29" t="s">
        <v>71</v>
      </c>
      <c r="C38" s="6">
        <v>260.0</v>
      </c>
      <c r="D38" s="6" t="s">
        <v>2072</v>
      </c>
      <c r="E38" s="28">
        <v>1.631362532323E12</v>
      </c>
      <c r="F38" s="22" t="b">
        <f t="shared" si="2"/>
        <v>1</v>
      </c>
      <c r="G38" s="29" t="s">
        <v>110</v>
      </c>
      <c r="H38" s="6">
        <v>191.0</v>
      </c>
      <c r="I38" s="6" t="s">
        <v>2070</v>
      </c>
      <c r="J38" s="28">
        <v>1.631362925564E12</v>
      </c>
      <c r="K38" s="22" t="b">
        <f t="shared" si="3"/>
        <v>1</v>
      </c>
      <c r="L38" s="29" t="s">
        <v>71</v>
      </c>
      <c r="M38" s="6">
        <v>214.0</v>
      </c>
      <c r="N38" s="6" t="s">
        <v>2063</v>
      </c>
      <c r="O38" s="28">
        <v>1.631363562966E12</v>
      </c>
      <c r="P38" s="22" t="b">
        <f t="shared" si="4"/>
        <v>1</v>
      </c>
      <c r="Q38" s="29" t="s">
        <v>203</v>
      </c>
      <c r="R38" s="6">
        <v>200.0</v>
      </c>
      <c r="S38" s="6" t="s">
        <v>2071</v>
      </c>
      <c r="T38" s="28">
        <v>1.631367557674E12</v>
      </c>
      <c r="U38" s="22" t="b">
        <f t="shared" si="5"/>
        <v>1</v>
      </c>
      <c r="V38" s="29" t="s">
        <v>203</v>
      </c>
      <c r="W38" s="6">
        <v>164.0</v>
      </c>
      <c r="X38" s="6" t="s">
        <v>2073</v>
      </c>
      <c r="Y38" s="28">
        <v>1.631368113413E12</v>
      </c>
      <c r="Z38" s="22" t="b">
        <f t="shared" si="6"/>
        <v>1</v>
      </c>
      <c r="AA38" s="29" t="s">
        <v>71</v>
      </c>
      <c r="AB38" s="6">
        <v>190.0</v>
      </c>
      <c r="AC38" s="6" t="s">
        <v>2067</v>
      </c>
      <c r="AD38" s="28">
        <v>1.631368761868E12</v>
      </c>
      <c r="AE38" s="22" t="b">
        <f t="shared" si="7"/>
        <v>1</v>
      </c>
      <c r="AF38" s="29" t="s">
        <v>71</v>
      </c>
      <c r="AG38" s="6">
        <v>220.0</v>
      </c>
      <c r="AH38" s="6" t="s">
        <v>2069</v>
      </c>
      <c r="AI38" s="28">
        <v>1.631373517725E12</v>
      </c>
      <c r="AJ38" s="22" t="b">
        <f t="shared" si="8"/>
        <v>1</v>
      </c>
      <c r="AK38" s="29" t="s">
        <v>71</v>
      </c>
      <c r="AL38" s="6">
        <v>165.0</v>
      </c>
      <c r="AM38" s="6" t="s">
        <v>2074</v>
      </c>
      <c r="AN38" s="28">
        <v>1.631374085102E12</v>
      </c>
      <c r="AO38" s="22" t="b">
        <f t="shared" si="9"/>
        <v>1</v>
      </c>
      <c r="AP38" s="29" t="s">
        <v>71</v>
      </c>
      <c r="AQ38" s="6">
        <v>190.0</v>
      </c>
      <c r="AR38" s="6" t="s">
        <v>2075</v>
      </c>
      <c r="AS38" s="28">
        <v>1.631374886066E12</v>
      </c>
    </row>
    <row r="39">
      <c r="A39" s="22" t="b">
        <f t="shared" si="1"/>
        <v>1</v>
      </c>
      <c r="B39" s="29" t="s">
        <v>115</v>
      </c>
      <c r="C39" s="6">
        <v>370.0</v>
      </c>
      <c r="D39" s="6" t="s">
        <v>2072</v>
      </c>
      <c r="E39" s="28">
        <v>1.631362532708E12</v>
      </c>
      <c r="F39" s="22" t="b">
        <f t="shared" si="2"/>
        <v>1</v>
      </c>
      <c r="G39" s="29" t="s">
        <v>58</v>
      </c>
      <c r="H39" s="6">
        <v>133.0</v>
      </c>
      <c r="I39" s="6" t="s">
        <v>2070</v>
      </c>
      <c r="J39" s="28">
        <v>1.631362925699E12</v>
      </c>
      <c r="K39" s="22" t="b">
        <f t="shared" si="3"/>
        <v>1</v>
      </c>
      <c r="L39" s="29" t="s">
        <v>144</v>
      </c>
      <c r="M39" s="6">
        <v>2330.0</v>
      </c>
      <c r="N39" s="6" t="s">
        <v>2076</v>
      </c>
      <c r="O39" s="28">
        <v>1.631363565295E12</v>
      </c>
      <c r="P39" s="22" t="b">
        <f t="shared" si="4"/>
        <v>1</v>
      </c>
      <c r="Q39" s="29" t="s">
        <v>71</v>
      </c>
      <c r="R39" s="6">
        <v>397.0</v>
      </c>
      <c r="S39" s="6" t="s">
        <v>2077</v>
      </c>
      <c r="T39" s="28">
        <v>1.631367558067E12</v>
      </c>
      <c r="U39" s="22" t="b">
        <f t="shared" si="5"/>
        <v>1</v>
      </c>
      <c r="V39" s="29" t="s">
        <v>71</v>
      </c>
      <c r="W39" s="6">
        <v>232.0</v>
      </c>
      <c r="X39" s="6" t="s">
        <v>2073</v>
      </c>
      <c r="Y39" s="28">
        <v>1.631368113639E12</v>
      </c>
      <c r="Z39" s="22" t="b">
        <f t="shared" si="6"/>
        <v>1</v>
      </c>
      <c r="AA39" s="29" t="s">
        <v>144</v>
      </c>
      <c r="AB39" s="6">
        <v>1499.0</v>
      </c>
      <c r="AC39" s="6" t="s">
        <v>2078</v>
      </c>
      <c r="AD39" s="28">
        <v>1.631368763359E12</v>
      </c>
      <c r="AE39" s="22" t="b">
        <f t="shared" si="7"/>
        <v>1</v>
      </c>
      <c r="AF39" s="29" t="s">
        <v>144</v>
      </c>
      <c r="AG39" s="6">
        <v>4146.0</v>
      </c>
      <c r="AH39" s="6" t="s">
        <v>2079</v>
      </c>
      <c r="AI39" s="28">
        <v>1.631373521887E12</v>
      </c>
      <c r="AJ39" s="22" t="b">
        <f t="shared" si="8"/>
        <v>1</v>
      </c>
      <c r="AK39" s="29" t="s">
        <v>144</v>
      </c>
      <c r="AL39" s="6">
        <v>2840.0</v>
      </c>
      <c r="AM39" s="6" t="s">
        <v>2080</v>
      </c>
      <c r="AN39" s="28">
        <v>1.631374087959E12</v>
      </c>
      <c r="AO39" s="22" t="b">
        <f t="shared" si="9"/>
        <v>1</v>
      </c>
      <c r="AP39" s="29" t="s">
        <v>144</v>
      </c>
      <c r="AQ39" s="6">
        <v>3359.0</v>
      </c>
      <c r="AR39" s="6" t="s">
        <v>2081</v>
      </c>
      <c r="AS39" s="28">
        <v>1.63137488943E12</v>
      </c>
    </row>
    <row r="40">
      <c r="A40" s="22" t="b">
        <f t="shared" si="1"/>
        <v>1</v>
      </c>
      <c r="B40" s="29" t="s">
        <v>71</v>
      </c>
      <c r="C40" s="6">
        <v>542.0</v>
      </c>
      <c r="D40" s="6" t="s">
        <v>2082</v>
      </c>
      <c r="E40" s="28">
        <v>1.631362533239E12</v>
      </c>
      <c r="F40" s="22" t="b">
        <f t="shared" si="2"/>
        <v>1</v>
      </c>
      <c r="G40" s="29" t="s">
        <v>71</v>
      </c>
      <c r="H40" s="6">
        <v>246.0</v>
      </c>
      <c r="I40" s="6" t="s">
        <v>2070</v>
      </c>
      <c r="J40" s="28">
        <v>1.631362925943E12</v>
      </c>
      <c r="K40" s="22" t="b">
        <f t="shared" si="3"/>
        <v>1</v>
      </c>
      <c r="L40" s="29" t="s">
        <v>182</v>
      </c>
      <c r="M40" s="6">
        <v>410.0</v>
      </c>
      <c r="N40" s="6" t="s">
        <v>2076</v>
      </c>
      <c r="O40" s="28">
        <v>1.631363565703E12</v>
      </c>
      <c r="P40" s="22" t="b">
        <f t="shared" si="4"/>
        <v>1</v>
      </c>
      <c r="Q40" s="29" t="s">
        <v>221</v>
      </c>
      <c r="R40" s="6">
        <v>567.0</v>
      </c>
      <c r="S40" s="6" t="s">
        <v>2077</v>
      </c>
      <c r="T40" s="28">
        <v>1.631367558633E12</v>
      </c>
      <c r="U40" s="22" t="b">
        <f t="shared" si="5"/>
        <v>1</v>
      </c>
      <c r="V40" s="29" t="s">
        <v>221</v>
      </c>
      <c r="W40" s="6">
        <v>450.0</v>
      </c>
      <c r="X40" s="6" t="s">
        <v>2083</v>
      </c>
      <c r="Y40" s="28">
        <v>1.631368114087E12</v>
      </c>
      <c r="Z40" s="22" t="b">
        <f t="shared" si="6"/>
        <v>1</v>
      </c>
      <c r="AA40" s="29" t="s">
        <v>182</v>
      </c>
      <c r="AB40" s="6">
        <v>300.0</v>
      </c>
      <c r="AC40" s="6" t="s">
        <v>2078</v>
      </c>
      <c r="AD40" s="28">
        <v>1.631368763674E12</v>
      </c>
      <c r="AE40" s="22" t="b">
        <f t="shared" si="7"/>
        <v>1</v>
      </c>
      <c r="AF40" s="29" t="s">
        <v>182</v>
      </c>
      <c r="AG40" s="6">
        <v>259.0</v>
      </c>
      <c r="AH40" s="6" t="s">
        <v>2084</v>
      </c>
      <c r="AI40" s="28">
        <v>1.631373522132E12</v>
      </c>
      <c r="AJ40" s="22" t="b">
        <f t="shared" si="8"/>
        <v>1</v>
      </c>
      <c r="AK40" s="29" t="s">
        <v>182</v>
      </c>
      <c r="AL40" s="6">
        <v>296.0</v>
      </c>
      <c r="AM40" s="6" t="s">
        <v>2085</v>
      </c>
      <c r="AN40" s="28">
        <v>1.631374088242E12</v>
      </c>
      <c r="AO40" s="22" t="b">
        <f t="shared" si="9"/>
        <v>1</v>
      </c>
      <c r="AP40" s="29" t="s">
        <v>182</v>
      </c>
      <c r="AQ40" s="6">
        <v>216.0</v>
      </c>
      <c r="AR40" s="6" t="s">
        <v>2081</v>
      </c>
      <c r="AS40" s="28">
        <v>1.631374889664E12</v>
      </c>
    </row>
    <row r="41">
      <c r="A41" s="22" t="b">
        <f t="shared" si="1"/>
        <v>1</v>
      </c>
      <c r="B41" s="29" t="s">
        <v>144</v>
      </c>
      <c r="C41" s="6">
        <v>490.0</v>
      </c>
      <c r="D41" s="6" t="s">
        <v>2082</v>
      </c>
      <c r="E41" s="28">
        <v>1.631362533729E12</v>
      </c>
      <c r="F41" s="22" t="b">
        <f t="shared" si="2"/>
        <v>1</v>
      </c>
      <c r="G41" s="29" t="s">
        <v>115</v>
      </c>
      <c r="H41" s="6">
        <v>257.0</v>
      </c>
      <c r="I41" s="6" t="s">
        <v>2086</v>
      </c>
      <c r="J41" s="28">
        <v>1.631362926208E12</v>
      </c>
      <c r="K41" s="22" t="b">
        <f t="shared" si="3"/>
        <v>1</v>
      </c>
      <c r="L41" s="29" t="s">
        <v>71</v>
      </c>
      <c r="M41" s="6">
        <v>365.0</v>
      </c>
      <c r="N41" s="6" t="s">
        <v>2087</v>
      </c>
      <c r="O41" s="28">
        <v>1.631363566071E12</v>
      </c>
      <c r="P41" s="22" t="b">
        <f t="shared" si="4"/>
        <v>1</v>
      </c>
      <c r="Q41" s="29" t="s">
        <v>94</v>
      </c>
      <c r="R41" s="6">
        <v>333.0</v>
      </c>
      <c r="S41" s="6" t="s">
        <v>2077</v>
      </c>
      <c r="T41" s="28">
        <v>1.631367558966E12</v>
      </c>
      <c r="U41" s="22" t="b">
        <f t="shared" si="5"/>
        <v>1</v>
      </c>
      <c r="V41" s="29" t="s">
        <v>94</v>
      </c>
      <c r="W41" s="6">
        <v>249.0</v>
      </c>
      <c r="X41" s="6" t="s">
        <v>2083</v>
      </c>
      <c r="Y41" s="28">
        <v>1.631368114338E12</v>
      </c>
      <c r="Z41" s="22" t="b">
        <f t="shared" si="6"/>
        <v>1</v>
      </c>
      <c r="AA41" s="29" t="s">
        <v>71</v>
      </c>
      <c r="AB41" s="6">
        <v>249.0</v>
      </c>
      <c r="AC41" s="6" t="s">
        <v>2078</v>
      </c>
      <c r="AD41" s="28">
        <v>1.631368763902E12</v>
      </c>
      <c r="AE41" s="22" t="b">
        <f t="shared" si="7"/>
        <v>1</v>
      </c>
      <c r="AF41" s="29" t="s">
        <v>71</v>
      </c>
      <c r="AG41" s="6">
        <v>322.0</v>
      </c>
      <c r="AH41" s="6" t="s">
        <v>2084</v>
      </c>
      <c r="AI41" s="28">
        <v>1.631373522454E12</v>
      </c>
      <c r="AJ41" s="22" t="b">
        <f t="shared" si="8"/>
        <v>1</v>
      </c>
      <c r="AK41" s="29" t="s">
        <v>71</v>
      </c>
      <c r="AL41" s="6">
        <v>236.0</v>
      </c>
      <c r="AM41" s="6" t="s">
        <v>2085</v>
      </c>
      <c r="AN41" s="28">
        <v>1.631374088473E12</v>
      </c>
      <c r="AO41" s="22" t="b">
        <f t="shared" si="9"/>
        <v>1</v>
      </c>
      <c r="AP41" s="29" t="s">
        <v>71</v>
      </c>
      <c r="AQ41" s="6">
        <v>224.0</v>
      </c>
      <c r="AR41" s="6" t="s">
        <v>2081</v>
      </c>
      <c r="AS41" s="28">
        <v>1.631374889866E12</v>
      </c>
    </row>
    <row r="42">
      <c r="A42" s="22" t="b">
        <f t="shared" si="1"/>
        <v>1</v>
      </c>
      <c r="B42" s="29" t="s">
        <v>182</v>
      </c>
      <c r="C42" s="6">
        <v>327.0</v>
      </c>
      <c r="D42" s="6" t="s">
        <v>2088</v>
      </c>
      <c r="E42" s="28">
        <v>1.631362534052E12</v>
      </c>
      <c r="F42" s="22" t="b">
        <f t="shared" si="2"/>
        <v>1</v>
      </c>
      <c r="G42" s="29" t="s">
        <v>71</v>
      </c>
      <c r="H42" s="6">
        <v>645.0</v>
      </c>
      <c r="I42" s="6" t="s">
        <v>2086</v>
      </c>
      <c r="J42" s="28">
        <v>1.631362926847E12</v>
      </c>
      <c r="K42" s="22" t="b">
        <f t="shared" si="3"/>
        <v>1</v>
      </c>
      <c r="L42" s="29" t="s">
        <v>143</v>
      </c>
      <c r="M42" s="6">
        <v>2170.0</v>
      </c>
      <c r="N42" s="6" t="s">
        <v>2089</v>
      </c>
      <c r="O42" s="28">
        <v>1.63136356824E12</v>
      </c>
      <c r="P42" s="22" t="b">
        <f t="shared" si="4"/>
        <v>1</v>
      </c>
      <c r="Q42" s="29" t="s">
        <v>71</v>
      </c>
      <c r="R42" s="6">
        <v>263.0</v>
      </c>
      <c r="S42" s="6" t="s">
        <v>2090</v>
      </c>
      <c r="T42" s="28">
        <v>1.631367559227E12</v>
      </c>
      <c r="U42" s="22" t="b">
        <f t="shared" si="5"/>
        <v>1</v>
      </c>
      <c r="V42" s="29" t="s">
        <v>71</v>
      </c>
      <c r="W42" s="6">
        <v>263.0</v>
      </c>
      <c r="X42" s="6" t="s">
        <v>2083</v>
      </c>
      <c r="Y42" s="28">
        <v>1.631368114599E12</v>
      </c>
      <c r="Z42" s="22" t="b">
        <f t="shared" si="6"/>
        <v>1</v>
      </c>
      <c r="AA42" s="29" t="s">
        <v>190</v>
      </c>
      <c r="AB42" s="6">
        <v>1946.0</v>
      </c>
      <c r="AC42" s="6" t="s">
        <v>2091</v>
      </c>
      <c r="AD42" s="28">
        <v>1.631368765851E12</v>
      </c>
      <c r="AE42" s="22" t="b">
        <f t="shared" si="7"/>
        <v>1</v>
      </c>
      <c r="AF42" s="29" t="s">
        <v>282</v>
      </c>
      <c r="AG42" s="6">
        <v>1637.0</v>
      </c>
      <c r="AH42" s="6" t="s">
        <v>2092</v>
      </c>
      <c r="AI42" s="28">
        <v>1.631373524094E12</v>
      </c>
      <c r="AJ42" s="22" t="b">
        <f t="shared" si="8"/>
        <v>1</v>
      </c>
      <c r="AK42" s="29" t="s">
        <v>190</v>
      </c>
      <c r="AL42" s="6">
        <v>5469.0</v>
      </c>
      <c r="AM42" s="6" t="s">
        <v>2093</v>
      </c>
      <c r="AN42" s="28">
        <v>1.631374093945E12</v>
      </c>
      <c r="AO42" s="22" t="b">
        <f t="shared" si="9"/>
        <v>1</v>
      </c>
      <c r="AP42" s="29" t="s">
        <v>793</v>
      </c>
      <c r="AQ42" s="6">
        <v>5515.0</v>
      </c>
      <c r="AR42" s="6" t="s">
        <v>2094</v>
      </c>
      <c r="AS42" s="28">
        <v>1.631374895399E12</v>
      </c>
    </row>
    <row r="43">
      <c r="A43" s="22" t="b">
        <f t="shared" si="1"/>
        <v>1</v>
      </c>
      <c r="B43" s="29" t="s">
        <v>71</v>
      </c>
      <c r="C43" s="6">
        <v>256.0</v>
      </c>
      <c r="D43" s="6" t="s">
        <v>2088</v>
      </c>
      <c r="E43" s="28">
        <v>1.631362534312E12</v>
      </c>
      <c r="F43" s="22" t="b">
        <f t="shared" si="2"/>
        <v>1</v>
      </c>
      <c r="G43" s="29" t="s">
        <v>144</v>
      </c>
      <c r="H43" s="6">
        <v>376.0</v>
      </c>
      <c r="I43" s="6" t="s">
        <v>2095</v>
      </c>
      <c r="J43" s="28">
        <v>1.631362927223E12</v>
      </c>
      <c r="K43" s="22" t="b">
        <f t="shared" si="3"/>
        <v>1</v>
      </c>
      <c r="L43" s="29" t="s">
        <v>195</v>
      </c>
      <c r="M43" s="6">
        <v>1229.0</v>
      </c>
      <c r="N43" s="6" t="s">
        <v>2096</v>
      </c>
      <c r="O43" s="28">
        <v>1.63136356947E12</v>
      </c>
      <c r="P43" s="22" t="b">
        <f t="shared" si="4"/>
        <v>1</v>
      </c>
      <c r="Q43" s="29" t="s">
        <v>236</v>
      </c>
      <c r="R43" s="6">
        <v>524.0</v>
      </c>
      <c r="S43" s="6" t="s">
        <v>2090</v>
      </c>
      <c r="T43" s="28">
        <v>1.631367559767E12</v>
      </c>
      <c r="U43" s="22" t="b">
        <f t="shared" si="5"/>
        <v>1</v>
      </c>
      <c r="V43" s="29" t="s">
        <v>144</v>
      </c>
      <c r="W43" s="6">
        <v>2005.0</v>
      </c>
      <c r="X43" s="6" t="s">
        <v>2097</v>
      </c>
      <c r="Y43" s="28">
        <v>1.631368116612E12</v>
      </c>
      <c r="Z43" s="22" t="b">
        <f t="shared" si="6"/>
        <v>1</v>
      </c>
      <c r="AA43" s="29" t="s">
        <v>195</v>
      </c>
      <c r="AB43" s="6">
        <v>1557.0</v>
      </c>
      <c r="AC43" s="6" t="s">
        <v>2098</v>
      </c>
      <c r="AD43" s="28">
        <v>1.63136876742E12</v>
      </c>
      <c r="AE43" s="22" t="b">
        <f t="shared" si="7"/>
        <v>1</v>
      </c>
      <c r="AF43" s="29" t="s">
        <v>195</v>
      </c>
      <c r="AG43" s="6">
        <v>1174.0</v>
      </c>
      <c r="AH43" s="6" t="s">
        <v>2099</v>
      </c>
      <c r="AI43" s="28">
        <v>1.631373525264E12</v>
      </c>
      <c r="AJ43" s="22" t="b">
        <f t="shared" si="8"/>
        <v>1</v>
      </c>
      <c r="AK43" s="29" t="s">
        <v>71</v>
      </c>
      <c r="AL43" s="6">
        <v>472.0</v>
      </c>
      <c r="AM43" s="6" t="s">
        <v>2100</v>
      </c>
      <c r="AN43" s="28">
        <v>1.631374094415E12</v>
      </c>
      <c r="AO43" s="22" t="b">
        <f t="shared" si="9"/>
        <v>1</v>
      </c>
      <c r="AP43" s="29" t="s">
        <v>71</v>
      </c>
      <c r="AQ43" s="6">
        <v>762.0</v>
      </c>
      <c r="AR43" s="6" t="s">
        <v>2101</v>
      </c>
      <c r="AS43" s="28">
        <v>1.631374896156E12</v>
      </c>
    </row>
    <row r="44">
      <c r="A44" s="22" t="b">
        <f t="shared" si="1"/>
        <v>1</v>
      </c>
      <c r="B44" s="29" t="s">
        <v>245</v>
      </c>
      <c r="C44" s="6">
        <v>2044.0</v>
      </c>
      <c r="D44" s="6" t="s">
        <v>2102</v>
      </c>
      <c r="E44" s="28">
        <v>1.631362536358E12</v>
      </c>
      <c r="F44" s="22" t="b">
        <f t="shared" si="2"/>
        <v>1</v>
      </c>
      <c r="G44" s="29" t="s">
        <v>182</v>
      </c>
      <c r="H44" s="6">
        <v>410.0</v>
      </c>
      <c r="I44" s="6" t="s">
        <v>2095</v>
      </c>
      <c r="J44" s="28">
        <v>1.631362927632E12</v>
      </c>
      <c r="K44" s="22" t="b">
        <f t="shared" si="3"/>
        <v>1</v>
      </c>
      <c r="L44" s="29" t="s">
        <v>137</v>
      </c>
      <c r="M44" s="6">
        <v>1046.0</v>
      </c>
      <c r="N44" s="6" t="s">
        <v>2103</v>
      </c>
      <c r="O44" s="28">
        <v>1.631363570513E12</v>
      </c>
      <c r="P44" s="22" t="b">
        <f t="shared" si="4"/>
        <v>1</v>
      </c>
      <c r="Q44" s="29" t="s">
        <v>110</v>
      </c>
      <c r="R44" s="6">
        <v>234.0</v>
      </c>
      <c r="S44" s="6" t="s">
        <v>2090</v>
      </c>
      <c r="T44" s="28">
        <v>1.631367559984E12</v>
      </c>
      <c r="U44" s="22" t="b">
        <f t="shared" si="5"/>
        <v>1</v>
      </c>
      <c r="V44" s="29" t="s">
        <v>71</v>
      </c>
      <c r="W44" s="6">
        <v>537.0</v>
      </c>
      <c r="X44" s="6" t="s">
        <v>2104</v>
      </c>
      <c r="Y44" s="28">
        <v>1.631368117145E12</v>
      </c>
      <c r="Z44" s="22" t="b">
        <f t="shared" si="6"/>
        <v>1</v>
      </c>
      <c r="AA44" s="29" t="s">
        <v>131</v>
      </c>
      <c r="AB44" s="6">
        <v>2642.0</v>
      </c>
      <c r="AC44" s="6" t="s">
        <v>2105</v>
      </c>
      <c r="AD44" s="28">
        <v>1.631368770063E12</v>
      </c>
      <c r="AE44" s="22" t="b">
        <f t="shared" si="7"/>
        <v>1</v>
      </c>
      <c r="AF44" s="29" t="s">
        <v>131</v>
      </c>
      <c r="AG44" s="6">
        <v>4264.0</v>
      </c>
      <c r="AH44" s="6" t="s">
        <v>2106</v>
      </c>
      <c r="AI44" s="28">
        <v>1.631373529532E12</v>
      </c>
      <c r="AJ44" s="22" t="b">
        <f t="shared" si="8"/>
        <v>1</v>
      </c>
      <c r="AK44" s="29" t="s">
        <v>324</v>
      </c>
      <c r="AL44" s="6">
        <v>415.0</v>
      </c>
      <c r="AM44" s="6" t="s">
        <v>2100</v>
      </c>
      <c r="AN44" s="28">
        <v>1.63137409483E12</v>
      </c>
      <c r="AO44" s="22" t="b">
        <f t="shared" si="9"/>
        <v>1</v>
      </c>
      <c r="AP44" s="29" t="s">
        <v>131</v>
      </c>
      <c r="AQ44" s="6">
        <v>610.0</v>
      </c>
      <c r="AR44" s="6" t="s">
        <v>2101</v>
      </c>
      <c r="AS44" s="28">
        <v>1.631374896767E12</v>
      </c>
    </row>
    <row r="45">
      <c r="A45" s="22" t="b">
        <f t="shared" si="1"/>
        <v>1</v>
      </c>
      <c r="B45" s="29" t="s">
        <v>71</v>
      </c>
      <c r="C45" s="6">
        <v>1064.0</v>
      </c>
      <c r="D45" s="6" t="s">
        <v>2107</v>
      </c>
      <c r="E45" s="28">
        <v>1.63136253742E12</v>
      </c>
      <c r="F45" s="22" t="b">
        <f t="shared" si="2"/>
        <v>1</v>
      </c>
      <c r="G45" s="29" t="s">
        <v>71</v>
      </c>
      <c r="H45" s="6">
        <v>257.0</v>
      </c>
      <c r="I45" s="6" t="s">
        <v>2095</v>
      </c>
      <c r="J45" s="28">
        <v>1.631362927906E12</v>
      </c>
      <c r="K45" s="22" t="b">
        <f t="shared" si="3"/>
        <v>1</v>
      </c>
      <c r="L45" s="29" t="s">
        <v>203</v>
      </c>
      <c r="M45" s="6">
        <v>161.0</v>
      </c>
      <c r="N45" s="6" t="s">
        <v>2103</v>
      </c>
      <c r="O45" s="28">
        <v>1.631363570686E12</v>
      </c>
      <c r="P45" s="22" t="b">
        <f t="shared" si="4"/>
        <v>1</v>
      </c>
      <c r="Q45" s="29" t="s">
        <v>71</v>
      </c>
      <c r="R45" s="6">
        <v>298.0</v>
      </c>
      <c r="S45" s="6" t="s">
        <v>2108</v>
      </c>
      <c r="T45" s="28">
        <v>1.631367560288E12</v>
      </c>
      <c r="U45" s="22" t="b">
        <f t="shared" si="5"/>
        <v>1</v>
      </c>
      <c r="V45" s="29" t="s">
        <v>236</v>
      </c>
      <c r="W45" s="6">
        <v>1052.0</v>
      </c>
      <c r="X45" s="6" t="s">
        <v>2109</v>
      </c>
      <c r="Y45" s="28">
        <v>1.631368118194E12</v>
      </c>
      <c r="Z45" s="22" t="b">
        <f t="shared" si="6"/>
        <v>1</v>
      </c>
      <c r="AA45" s="29" t="s">
        <v>203</v>
      </c>
      <c r="AB45" s="6">
        <v>122.0</v>
      </c>
      <c r="AC45" s="6" t="s">
        <v>2105</v>
      </c>
      <c r="AD45" s="28">
        <v>1.63136877018E12</v>
      </c>
      <c r="AE45" s="22" t="b">
        <f t="shared" si="7"/>
        <v>1</v>
      </c>
      <c r="AF45" s="29" t="s">
        <v>203</v>
      </c>
      <c r="AG45" s="6">
        <v>205.0</v>
      </c>
      <c r="AH45" s="6" t="s">
        <v>2106</v>
      </c>
      <c r="AI45" s="28">
        <v>1.631373529738E12</v>
      </c>
      <c r="AJ45" s="22" t="b">
        <f t="shared" si="8"/>
        <v>1</v>
      </c>
      <c r="AK45" s="29" t="s">
        <v>195</v>
      </c>
      <c r="AL45" s="6">
        <v>814.0</v>
      </c>
      <c r="AM45" s="6" t="s">
        <v>2110</v>
      </c>
      <c r="AN45" s="28">
        <v>1.631374095646E12</v>
      </c>
      <c r="AO45" s="22" t="b">
        <f t="shared" si="9"/>
        <v>1</v>
      </c>
      <c r="AP45" s="29" t="s">
        <v>195</v>
      </c>
      <c r="AQ45" s="6">
        <v>1949.0</v>
      </c>
      <c r="AR45" s="6" t="s">
        <v>2111</v>
      </c>
      <c r="AS45" s="28">
        <v>1.631374898702E12</v>
      </c>
    </row>
    <row r="46">
      <c r="A46" s="22" t="b">
        <f t="shared" si="1"/>
        <v>1</v>
      </c>
      <c r="B46" s="29" t="s">
        <v>143</v>
      </c>
      <c r="C46" s="6">
        <v>809.0</v>
      </c>
      <c r="D46" s="6" t="s">
        <v>2112</v>
      </c>
      <c r="E46" s="28">
        <v>1.631362538241E12</v>
      </c>
      <c r="F46" s="22" t="b">
        <f t="shared" si="2"/>
        <v>1</v>
      </c>
      <c r="G46" s="29" t="s">
        <v>219</v>
      </c>
      <c r="H46" s="6">
        <v>2218.0</v>
      </c>
      <c r="I46" s="6" t="s">
        <v>2113</v>
      </c>
      <c r="J46" s="28">
        <v>1.631362930107E12</v>
      </c>
      <c r="K46" s="22" t="b">
        <f t="shared" si="3"/>
        <v>1</v>
      </c>
      <c r="L46" s="29" t="s">
        <v>71</v>
      </c>
      <c r="M46" s="6">
        <v>291.0</v>
      </c>
      <c r="N46" s="6" t="s">
        <v>2103</v>
      </c>
      <c r="O46" s="28">
        <v>1.63136357097E12</v>
      </c>
      <c r="P46" s="22" t="b">
        <f t="shared" si="4"/>
        <v>1</v>
      </c>
      <c r="Q46" s="29" t="s">
        <v>282</v>
      </c>
      <c r="R46" s="6">
        <v>648.0</v>
      </c>
      <c r="S46" s="6" t="s">
        <v>2108</v>
      </c>
      <c r="T46" s="28">
        <v>1.631367560933E12</v>
      </c>
      <c r="U46" s="22" t="b">
        <f t="shared" si="5"/>
        <v>1</v>
      </c>
      <c r="V46" s="29" t="s">
        <v>110</v>
      </c>
      <c r="W46" s="6">
        <v>310.0</v>
      </c>
      <c r="X46" s="6" t="s">
        <v>2109</v>
      </c>
      <c r="Y46" s="28">
        <v>1.631368118503E12</v>
      </c>
      <c r="Z46" s="22" t="b">
        <f t="shared" si="6"/>
        <v>1</v>
      </c>
      <c r="AA46" s="29" t="s">
        <v>71</v>
      </c>
      <c r="AB46" s="6">
        <v>250.0</v>
      </c>
      <c r="AC46" s="6" t="s">
        <v>2105</v>
      </c>
      <c r="AD46" s="28">
        <v>1.631368770422E12</v>
      </c>
      <c r="AE46" s="22" t="b">
        <f t="shared" si="7"/>
        <v>1</v>
      </c>
      <c r="AF46" s="29" t="s">
        <v>71</v>
      </c>
      <c r="AG46" s="6">
        <v>593.0</v>
      </c>
      <c r="AH46" s="6" t="s">
        <v>2114</v>
      </c>
      <c r="AI46" s="28">
        <v>1.631373530326E12</v>
      </c>
      <c r="AJ46" s="22" t="b">
        <f t="shared" si="8"/>
        <v>1</v>
      </c>
      <c r="AK46" s="29" t="s">
        <v>133</v>
      </c>
      <c r="AL46" s="6">
        <v>2416.0</v>
      </c>
      <c r="AM46" s="6" t="s">
        <v>2115</v>
      </c>
      <c r="AN46" s="28">
        <v>1.631374098083E12</v>
      </c>
      <c r="AO46" s="22" t="b">
        <f t="shared" si="9"/>
        <v>1</v>
      </c>
      <c r="AP46" s="29" t="s">
        <v>131</v>
      </c>
      <c r="AQ46" s="6">
        <v>470.0</v>
      </c>
      <c r="AR46" s="6" t="s">
        <v>2116</v>
      </c>
      <c r="AS46" s="28">
        <v>1.631374899171E12</v>
      </c>
    </row>
    <row r="47">
      <c r="A47" s="22" t="b">
        <f t="shared" si="1"/>
        <v>1</v>
      </c>
      <c r="B47" s="29" t="s">
        <v>195</v>
      </c>
      <c r="C47" s="6">
        <v>1958.0</v>
      </c>
      <c r="D47" s="6" t="s">
        <v>2117</v>
      </c>
      <c r="E47" s="28">
        <v>1.631362540185E12</v>
      </c>
      <c r="F47" s="22" t="b">
        <f t="shared" si="2"/>
        <v>1</v>
      </c>
      <c r="G47" s="29" t="s">
        <v>195</v>
      </c>
      <c r="H47" s="6">
        <v>787.0</v>
      </c>
      <c r="I47" s="6" t="s">
        <v>2113</v>
      </c>
      <c r="J47" s="28">
        <v>1.631362930896E12</v>
      </c>
      <c r="K47" s="22" t="b">
        <f t="shared" si="3"/>
        <v>1</v>
      </c>
      <c r="L47" s="29" t="s">
        <v>527</v>
      </c>
      <c r="M47" s="6">
        <v>495.0</v>
      </c>
      <c r="N47" s="6" t="s">
        <v>2118</v>
      </c>
      <c r="O47" s="28">
        <v>1.631363571464E12</v>
      </c>
      <c r="P47" s="22" t="b">
        <f t="shared" si="4"/>
        <v>1</v>
      </c>
      <c r="Q47" s="29" t="s">
        <v>257</v>
      </c>
      <c r="R47" s="6">
        <v>1474.0</v>
      </c>
      <c r="S47" s="6" t="s">
        <v>2119</v>
      </c>
      <c r="T47" s="28">
        <v>1.631367562403E12</v>
      </c>
      <c r="U47" s="22" t="b">
        <f t="shared" si="5"/>
        <v>1</v>
      </c>
      <c r="V47" s="29" t="s">
        <v>71</v>
      </c>
      <c r="W47" s="6">
        <v>282.0</v>
      </c>
      <c r="X47" s="6" t="s">
        <v>2109</v>
      </c>
      <c r="Y47" s="28">
        <v>1.631368118784E12</v>
      </c>
      <c r="Z47" s="22" t="b">
        <f t="shared" si="6"/>
        <v>1</v>
      </c>
      <c r="AA47" s="29" t="s">
        <v>221</v>
      </c>
      <c r="AB47" s="6">
        <v>283.0</v>
      </c>
      <c r="AC47" s="6" t="s">
        <v>2105</v>
      </c>
      <c r="AD47" s="28">
        <v>1.631368770706E12</v>
      </c>
      <c r="AE47" s="22" t="b">
        <f t="shared" si="7"/>
        <v>1</v>
      </c>
      <c r="AF47" s="29" t="s">
        <v>221</v>
      </c>
      <c r="AG47" s="6">
        <v>623.0</v>
      </c>
      <c r="AH47" s="6" t="s">
        <v>2114</v>
      </c>
      <c r="AI47" s="28">
        <v>1.631373530959E12</v>
      </c>
      <c r="AJ47" s="22" t="b">
        <f t="shared" si="8"/>
        <v>1</v>
      </c>
      <c r="AK47" s="29" t="s">
        <v>203</v>
      </c>
      <c r="AL47" s="6">
        <v>122.0</v>
      </c>
      <c r="AM47" s="6" t="s">
        <v>2115</v>
      </c>
      <c r="AN47" s="28">
        <v>1.631374098192E12</v>
      </c>
      <c r="AO47" s="22" t="b">
        <f t="shared" si="9"/>
        <v>1</v>
      </c>
      <c r="AP47" s="29" t="s">
        <v>203</v>
      </c>
      <c r="AQ47" s="6">
        <v>120.0</v>
      </c>
      <c r="AR47" s="6" t="s">
        <v>2116</v>
      </c>
      <c r="AS47" s="28">
        <v>1.631374899292E12</v>
      </c>
    </row>
    <row r="48">
      <c r="A48" s="22" t="b">
        <f t="shared" si="1"/>
        <v>1</v>
      </c>
      <c r="B48" s="29" t="s">
        <v>71</v>
      </c>
      <c r="C48" s="6">
        <v>177.0</v>
      </c>
      <c r="D48" s="6" t="s">
        <v>2117</v>
      </c>
      <c r="E48" s="28">
        <v>1.63136254036E12</v>
      </c>
      <c r="F48" s="22" t="b">
        <f t="shared" si="2"/>
        <v>1</v>
      </c>
      <c r="G48" s="29" t="s">
        <v>71</v>
      </c>
      <c r="H48" s="6">
        <v>251.0</v>
      </c>
      <c r="I48" s="6" t="s">
        <v>2120</v>
      </c>
      <c r="J48" s="28">
        <v>1.631362931143E12</v>
      </c>
      <c r="K48" s="22" t="b">
        <f t="shared" si="3"/>
        <v>1</v>
      </c>
      <c r="L48" s="29" t="s">
        <v>71</v>
      </c>
      <c r="M48" s="6">
        <v>862.0</v>
      </c>
      <c r="N48" s="6" t="s">
        <v>2121</v>
      </c>
      <c r="O48" s="28">
        <v>1.631363572323E12</v>
      </c>
      <c r="P48" s="22" t="b">
        <f t="shared" si="4"/>
        <v>1</v>
      </c>
      <c r="Q48" s="29" t="s">
        <v>131</v>
      </c>
      <c r="R48" s="6">
        <v>827.0</v>
      </c>
      <c r="S48" s="6" t="s">
        <v>2122</v>
      </c>
      <c r="T48" s="28">
        <v>1.631367563234E12</v>
      </c>
      <c r="U48" s="22" t="b">
        <f t="shared" si="5"/>
        <v>1</v>
      </c>
      <c r="V48" s="29" t="s">
        <v>190</v>
      </c>
      <c r="W48" s="6">
        <v>898.0</v>
      </c>
      <c r="X48" s="6" t="s">
        <v>2123</v>
      </c>
      <c r="Y48" s="28">
        <v>1.63136811969E12</v>
      </c>
      <c r="Z48" s="22" t="b">
        <f t="shared" si="6"/>
        <v>1</v>
      </c>
      <c r="AA48" s="29" t="s">
        <v>94</v>
      </c>
      <c r="AB48" s="6">
        <v>197.0</v>
      </c>
      <c r="AC48" s="6" t="s">
        <v>2105</v>
      </c>
      <c r="AD48" s="28">
        <v>1.631368770919E12</v>
      </c>
      <c r="AE48" s="22" t="b">
        <f t="shared" si="7"/>
        <v>1</v>
      </c>
      <c r="AF48" s="29" t="s">
        <v>94</v>
      </c>
      <c r="AG48" s="6">
        <v>293.0</v>
      </c>
      <c r="AH48" s="6" t="s">
        <v>2124</v>
      </c>
      <c r="AI48" s="28">
        <v>1.631373531243E12</v>
      </c>
      <c r="AJ48" s="22" t="b">
        <f t="shared" si="8"/>
        <v>1</v>
      </c>
      <c r="AK48" s="29" t="s">
        <v>71</v>
      </c>
      <c r="AL48" s="6">
        <v>249.0</v>
      </c>
      <c r="AM48" s="6" t="s">
        <v>2115</v>
      </c>
      <c r="AN48" s="28">
        <v>1.631374098433E12</v>
      </c>
      <c r="AO48" s="22" t="b">
        <f t="shared" si="9"/>
        <v>1</v>
      </c>
      <c r="AP48" s="29" t="s">
        <v>71</v>
      </c>
      <c r="AQ48" s="6">
        <v>260.0</v>
      </c>
      <c r="AR48" s="6" t="s">
        <v>2116</v>
      </c>
      <c r="AS48" s="28">
        <v>1.631374899553E12</v>
      </c>
    </row>
    <row r="49">
      <c r="A49" s="22" t="b">
        <f t="shared" si="1"/>
        <v>1</v>
      </c>
      <c r="B49" s="29" t="s">
        <v>195</v>
      </c>
      <c r="C49" s="6">
        <v>454.0</v>
      </c>
      <c r="D49" s="6" t="s">
        <v>2117</v>
      </c>
      <c r="E49" s="28">
        <v>1.631362540821E12</v>
      </c>
      <c r="F49" s="22" t="b">
        <f t="shared" si="2"/>
        <v>1</v>
      </c>
      <c r="G49" s="29" t="s">
        <v>195</v>
      </c>
      <c r="H49" s="6">
        <v>1040.0</v>
      </c>
      <c r="I49" s="6" t="s">
        <v>2125</v>
      </c>
      <c r="J49" s="28">
        <v>1.631362932186E12</v>
      </c>
      <c r="K49" s="22" t="b">
        <f t="shared" si="3"/>
        <v>1</v>
      </c>
      <c r="L49" s="29" t="s">
        <v>221</v>
      </c>
      <c r="M49" s="6">
        <v>1185.0</v>
      </c>
      <c r="N49" s="6" t="s">
        <v>2126</v>
      </c>
      <c r="O49" s="28">
        <v>1.631363573507E12</v>
      </c>
      <c r="P49" s="22" t="b">
        <f t="shared" si="4"/>
        <v>1</v>
      </c>
      <c r="Q49" s="29" t="s">
        <v>203</v>
      </c>
      <c r="R49" s="6">
        <v>207.0</v>
      </c>
      <c r="S49" s="6" t="s">
        <v>2122</v>
      </c>
      <c r="T49" s="28">
        <v>1.631367563448E12</v>
      </c>
      <c r="U49" s="22" t="b">
        <f t="shared" si="5"/>
        <v>1</v>
      </c>
      <c r="V49" s="29" t="s">
        <v>257</v>
      </c>
      <c r="W49" s="6">
        <v>1239.0</v>
      </c>
      <c r="X49" s="6" t="s">
        <v>2127</v>
      </c>
      <c r="Y49" s="28">
        <v>1.631368120922E12</v>
      </c>
      <c r="Z49" s="22" t="b">
        <f t="shared" si="6"/>
        <v>1</v>
      </c>
      <c r="AA49" s="29" t="s">
        <v>71</v>
      </c>
      <c r="AB49" s="6">
        <v>215.0</v>
      </c>
      <c r="AC49" s="6" t="s">
        <v>2128</v>
      </c>
      <c r="AD49" s="28">
        <v>1.631368771115E12</v>
      </c>
      <c r="AE49" s="22" t="b">
        <f t="shared" si="7"/>
        <v>1</v>
      </c>
      <c r="AF49" s="29" t="s">
        <v>71</v>
      </c>
      <c r="AG49" s="6">
        <v>272.0</v>
      </c>
      <c r="AH49" s="6" t="s">
        <v>2124</v>
      </c>
      <c r="AI49" s="28">
        <v>1.631373531514E12</v>
      </c>
      <c r="AJ49" s="22" t="b">
        <f t="shared" si="8"/>
        <v>1</v>
      </c>
      <c r="AK49" s="29" t="s">
        <v>221</v>
      </c>
      <c r="AL49" s="6">
        <v>372.0</v>
      </c>
      <c r="AM49" s="6" t="s">
        <v>2115</v>
      </c>
      <c r="AN49" s="28">
        <v>1.631374098818E12</v>
      </c>
      <c r="AO49" s="22" t="b">
        <f t="shared" si="9"/>
        <v>1</v>
      </c>
      <c r="AP49" s="29" t="s">
        <v>221</v>
      </c>
      <c r="AQ49" s="6">
        <v>313.0</v>
      </c>
      <c r="AR49" s="6" t="s">
        <v>2116</v>
      </c>
      <c r="AS49" s="28">
        <v>1.631374899867E12</v>
      </c>
    </row>
    <row r="50">
      <c r="A50" s="31" t="b">
        <f t="shared" si="1"/>
        <v>1</v>
      </c>
      <c r="B50" s="29" t="s">
        <v>131</v>
      </c>
      <c r="C50" s="6">
        <v>5349.0</v>
      </c>
      <c r="D50" s="6" t="s">
        <v>2129</v>
      </c>
      <c r="E50" s="28">
        <v>1.631362546188E12</v>
      </c>
      <c r="F50" s="31" t="b">
        <f t="shared" si="2"/>
        <v>1</v>
      </c>
      <c r="G50" s="29" t="s">
        <v>137</v>
      </c>
      <c r="H50" s="6">
        <v>734.0</v>
      </c>
      <c r="I50" s="6" t="s">
        <v>2125</v>
      </c>
      <c r="J50" s="28">
        <v>1.631362932922E12</v>
      </c>
      <c r="K50" s="31" t="b">
        <f t="shared" si="3"/>
        <v>1</v>
      </c>
      <c r="L50" s="29" t="s">
        <v>94</v>
      </c>
      <c r="M50" s="6">
        <v>209.0</v>
      </c>
      <c r="N50" s="6" t="s">
        <v>2126</v>
      </c>
      <c r="O50" s="28">
        <v>1.631363573716E12</v>
      </c>
      <c r="P50" s="31" t="b">
        <f t="shared" si="4"/>
        <v>1</v>
      </c>
      <c r="Q50" s="29" t="s">
        <v>269</v>
      </c>
      <c r="R50" s="6">
        <v>305.0</v>
      </c>
      <c r="S50" s="6" t="s">
        <v>2122</v>
      </c>
      <c r="T50" s="28">
        <v>1.631367563744E12</v>
      </c>
      <c r="U50" s="31" t="b">
        <f t="shared" si="5"/>
        <v>1</v>
      </c>
      <c r="V50" s="29" t="s">
        <v>131</v>
      </c>
      <c r="W50" s="6">
        <v>1139.0</v>
      </c>
      <c r="X50" s="6" t="s">
        <v>2130</v>
      </c>
      <c r="Y50" s="28">
        <v>1.631368122061E12</v>
      </c>
      <c r="Z50" s="31" t="b">
        <f t="shared" si="6"/>
        <v>1</v>
      </c>
      <c r="AA50" s="29" t="s">
        <v>236</v>
      </c>
      <c r="AB50" s="6">
        <v>347.0</v>
      </c>
      <c r="AC50" s="6" t="s">
        <v>2128</v>
      </c>
      <c r="AD50" s="28">
        <v>1.631368771469E12</v>
      </c>
      <c r="AE50" s="31" t="b">
        <f t="shared" si="7"/>
        <v>1</v>
      </c>
      <c r="AF50" s="29" t="s">
        <v>236</v>
      </c>
      <c r="AG50" s="6">
        <v>1283.0</v>
      </c>
      <c r="AH50" s="6" t="s">
        <v>2131</v>
      </c>
      <c r="AI50" s="28">
        <v>1.631373532798E12</v>
      </c>
      <c r="AJ50" s="31" t="b">
        <f t="shared" si="8"/>
        <v>1</v>
      </c>
      <c r="AK50" s="29" t="s">
        <v>94</v>
      </c>
      <c r="AL50" s="6">
        <v>229.0</v>
      </c>
      <c r="AM50" s="6" t="s">
        <v>2132</v>
      </c>
      <c r="AN50" s="28">
        <v>1.631374099035E12</v>
      </c>
      <c r="AO50" s="31" t="b">
        <f t="shared" si="9"/>
        <v>1</v>
      </c>
      <c r="AP50" s="29" t="s">
        <v>94</v>
      </c>
      <c r="AQ50" s="6">
        <v>217.0</v>
      </c>
      <c r="AR50" s="6" t="s">
        <v>2133</v>
      </c>
      <c r="AS50" s="28">
        <v>1.631374900084E12</v>
      </c>
    </row>
    <row r="51">
      <c r="A51" s="31" t="b">
        <f t="shared" si="1"/>
        <v>1</v>
      </c>
      <c r="B51" s="29" t="s">
        <v>203</v>
      </c>
      <c r="C51" s="6">
        <v>173.0</v>
      </c>
      <c r="D51" s="6" t="s">
        <v>2129</v>
      </c>
      <c r="E51" s="28">
        <v>1.631362546339E12</v>
      </c>
      <c r="F51" s="31" t="b">
        <f t="shared" si="2"/>
        <v>1</v>
      </c>
      <c r="G51" s="29" t="s">
        <v>203</v>
      </c>
      <c r="H51" s="6">
        <v>205.0</v>
      </c>
      <c r="I51" s="6" t="s">
        <v>2134</v>
      </c>
      <c r="J51" s="28">
        <v>1.631362933128E12</v>
      </c>
      <c r="K51" s="31" t="b">
        <f t="shared" si="3"/>
        <v>1</v>
      </c>
      <c r="L51" s="29" t="s">
        <v>71</v>
      </c>
      <c r="M51" s="6">
        <v>230.0</v>
      </c>
      <c r="N51" s="6" t="s">
        <v>2126</v>
      </c>
      <c r="O51" s="28">
        <v>1.631363573946E12</v>
      </c>
      <c r="P51" s="31" t="b">
        <f t="shared" si="4"/>
        <v>1</v>
      </c>
      <c r="T51" s="33"/>
      <c r="U51" s="31" t="b">
        <f t="shared" si="5"/>
        <v>1</v>
      </c>
      <c r="V51" s="29" t="s">
        <v>203</v>
      </c>
      <c r="W51" s="6">
        <v>278.0</v>
      </c>
      <c r="X51" s="6" t="s">
        <v>2130</v>
      </c>
      <c r="Y51" s="28">
        <v>1.631368122349E12</v>
      </c>
      <c r="Z51" s="31" t="b">
        <f t="shared" si="6"/>
        <v>1</v>
      </c>
      <c r="AA51" s="29" t="s">
        <v>110</v>
      </c>
      <c r="AB51" s="6">
        <v>217.0</v>
      </c>
      <c r="AC51" s="6" t="s">
        <v>2128</v>
      </c>
      <c r="AD51" s="28">
        <v>1.63136877168E12</v>
      </c>
      <c r="AE51" s="31" t="b">
        <f t="shared" si="7"/>
        <v>1</v>
      </c>
      <c r="AF51" s="29" t="s">
        <v>110</v>
      </c>
      <c r="AG51" s="6">
        <v>285.0</v>
      </c>
      <c r="AH51" s="6" t="s">
        <v>2135</v>
      </c>
      <c r="AI51" s="28">
        <v>1.631373533088E12</v>
      </c>
      <c r="AJ51" s="31" t="b">
        <f t="shared" si="8"/>
        <v>1</v>
      </c>
      <c r="AK51" s="29" t="s">
        <v>71</v>
      </c>
      <c r="AL51" s="6">
        <v>213.0</v>
      </c>
      <c r="AM51" s="6" t="s">
        <v>2132</v>
      </c>
      <c r="AN51" s="28">
        <v>1.631374099246E12</v>
      </c>
      <c r="AO51" s="31" t="b">
        <f t="shared" si="9"/>
        <v>1</v>
      </c>
      <c r="AP51" s="29" t="s">
        <v>71</v>
      </c>
      <c r="AQ51" s="6">
        <v>206.0</v>
      </c>
      <c r="AR51" s="6" t="s">
        <v>2133</v>
      </c>
      <c r="AS51" s="28">
        <v>1.631374900287E12</v>
      </c>
    </row>
    <row r="52">
      <c r="A52" s="31" t="b">
        <f t="shared" si="1"/>
        <v>1</v>
      </c>
      <c r="B52" s="29" t="s">
        <v>71</v>
      </c>
      <c r="C52" s="6">
        <v>987.0</v>
      </c>
      <c r="D52" s="6" t="s">
        <v>2136</v>
      </c>
      <c r="E52" s="28">
        <v>1.631362547324E12</v>
      </c>
      <c r="F52" s="31" t="b">
        <f t="shared" si="2"/>
        <v>1</v>
      </c>
      <c r="G52" s="29" t="s">
        <v>71</v>
      </c>
      <c r="H52" s="6">
        <v>248.0</v>
      </c>
      <c r="I52" s="6" t="s">
        <v>2134</v>
      </c>
      <c r="J52" s="28">
        <v>1.631362933373E12</v>
      </c>
      <c r="K52" s="31" t="b">
        <f t="shared" si="3"/>
        <v>1</v>
      </c>
      <c r="L52" s="29" t="s">
        <v>236</v>
      </c>
      <c r="M52" s="6">
        <v>510.0</v>
      </c>
      <c r="N52" s="6" t="s">
        <v>2137</v>
      </c>
      <c r="O52" s="28">
        <v>1.631363574459E12</v>
      </c>
      <c r="P52" s="31" t="b">
        <f t="shared" si="4"/>
        <v>1</v>
      </c>
      <c r="T52" s="33"/>
      <c r="U52" s="31" t="b">
        <f t="shared" si="5"/>
        <v>1</v>
      </c>
      <c r="V52" s="29" t="s">
        <v>269</v>
      </c>
      <c r="W52" s="6">
        <v>577.0</v>
      </c>
      <c r="X52" s="6" t="s">
        <v>2130</v>
      </c>
      <c r="Y52" s="28">
        <v>1.631368122919E12</v>
      </c>
      <c r="Z52" s="31" t="b">
        <f t="shared" si="6"/>
        <v>1</v>
      </c>
      <c r="AA52" s="29" t="s">
        <v>71</v>
      </c>
      <c r="AB52" s="6">
        <v>256.0</v>
      </c>
      <c r="AC52" s="6" t="s">
        <v>2128</v>
      </c>
      <c r="AD52" s="28">
        <v>1.631368771936E12</v>
      </c>
      <c r="AE52" s="31" t="b">
        <f t="shared" si="7"/>
        <v>1</v>
      </c>
      <c r="AF52" s="29" t="s">
        <v>71</v>
      </c>
      <c r="AG52" s="6">
        <v>282.0</v>
      </c>
      <c r="AH52" s="6" t="s">
        <v>2135</v>
      </c>
      <c r="AI52" s="28">
        <v>1.631373533366E12</v>
      </c>
      <c r="AJ52" s="31" t="b">
        <f t="shared" si="8"/>
        <v>1</v>
      </c>
      <c r="AK52" s="29" t="s">
        <v>236</v>
      </c>
      <c r="AL52" s="6">
        <v>608.0</v>
      </c>
      <c r="AM52" s="6" t="s">
        <v>2132</v>
      </c>
      <c r="AN52" s="28">
        <v>1.631374099854E12</v>
      </c>
      <c r="AO52" s="31" t="b">
        <f t="shared" si="9"/>
        <v>1</v>
      </c>
      <c r="AP52" s="29" t="s">
        <v>236</v>
      </c>
      <c r="AQ52" s="6">
        <v>272.0</v>
      </c>
      <c r="AR52" s="6" t="s">
        <v>2133</v>
      </c>
      <c r="AS52" s="28">
        <v>1.63137490056E12</v>
      </c>
    </row>
    <row r="53">
      <c r="A53" s="31" t="b">
        <f t="shared" si="1"/>
        <v>1</v>
      </c>
      <c r="B53" s="29" t="s">
        <v>221</v>
      </c>
      <c r="C53" s="6">
        <v>454.0</v>
      </c>
      <c r="D53" s="6" t="s">
        <v>2136</v>
      </c>
      <c r="E53" s="28">
        <v>1.631362547781E12</v>
      </c>
      <c r="F53" s="31" t="b">
        <f t="shared" si="2"/>
        <v>1</v>
      </c>
      <c r="G53" s="29" t="s">
        <v>221</v>
      </c>
      <c r="H53" s="6">
        <v>333.0</v>
      </c>
      <c r="I53" s="6" t="s">
        <v>2134</v>
      </c>
      <c r="J53" s="28">
        <v>1.631362933702E12</v>
      </c>
      <c r="K53" s="31" t="b">
        <f t="shared" si="3"/>
        <v>1</v>
      </c>
      <c r="L53" s="29" t="s">
        <v>110</v>
      </c>
      <c r="M53" s="6">
        <v>431.0</v>
      </c>
      <c r="N53" s="6" t="s">
        <v>2137</v>
      </c>
      <c r="O53" s="28">
        <v>1.63136357489E12</v>
      </c>
      <c r="P53" s="31" t="b">
        <f t="shared" si="4"/>
        <v>1</v>
      </c>
      <c r="T53" s="33"/>
      <c r="U53" s="31" t="b">
        <f t="shared" si="5"/>
        <v>1</v>
      </c>
      <c r="V53" s="29" t="s">
        <v>269</v>
      </c>
      <c r="W53" s="6">
        <v>2952.0</v>
      </c>
      <c r="X53" s="6" t="s">
        <v>2138</v>
      </c>
      <c r="Y53" s="28">
        <v>1.631368125883E12</v>
      </c>
      <c r="Z53" s="31" t="b">
        <f t="shared" si="6"/>
        <v>1</v>
      </c>
      <c r="AA53" s="29" t="s">
        <v>245</v>
      </c>
      <c r="AB53" s="6">
        <v>1075.0</v>
      </c>
      <c r="AC53" s="6" t="s">
        <v>2139</v>
      </c>
      <c r="AD53" s="28">
        <v>1.631368773013E12</v>
      </c>
      <c r="AE53" s="31" t="b">
        <f t="shared" si="7"/>
        <v>1</v>
      </c>
      <c r="AF53" s="29" t="s">
        <v>324</v>
      </c>
      <c r="AG53" s="6">
        <v>1550.0</v>
      </c>
      <c r="AH53" s="6" t="s">
        <v>2140</v>
      </c>
      <c r="AI53" s="28">
        <v>1.63137353492E12</v>
      </c>
      <c r="AJ53" s="31" t="b">
        <f t="shared" si="8"/>
        <v>1</v>
      </c>
      <c r="AK53" s="29" t="s">
        <v>110</v>
      </c>
      <c r="AL53" s="6">
        <v>258.0</v>
      </c>
      <c r="AM53" s="6" t="s">
        <v>2141</v>
      </c>
      <c r="AN53" s="28">
        <v>1.631374100114E12</v>
      </c>
      <c r="AO53" s="31" t="b">
        <f t="shared" si="9"/>
        <v>1</v>
      </c>
      <c r="AP53" s="29" t="s">
        <v>110</v>
      </c>
      <c r="AQ53" s="6">
        <v>435.0</v>
      </c>
      <c r="AR53" s="6" t="s">
        <v>2133</v>
      </c>
      <c r="AS53" s="28">
        <v>1.631374900994E12</v>
      </c>
    </row>
    <row r="54">
      <c r="A54" s="31" t="b">
        <f t="shared" si="1"/>
        <v>1</v>
      </c>
      <c r="B54" s="29" t="s">
        <v>94</v>
      </c>
      <c r="C54" s="6">
        <v>203.0</v>
      </c>
      <c r="D54" s="6" t="s">
        <v>2136</v>
      </c>
      <c r="E54" s="28">
        <v>1.631362547984E12</v>
      </c>
      <c r="F54" s="31" t="b">
        <f t="shared" si="2"/>
        <v>1</v>
      </c>
      <c r="G54" s="29" t="s">
        <v>94</v>
      </c>
      <c r="H54" s="6">
        <v>268.0</v>
      </c>
      <c r="I54" s="6" t="s">
        <v>2134</v>
      </c>
      <c r="J54" s="28">
        <v>1.631362933973E12</v>
      </c>
      <c r="K54" s="31" t="b">
        <f t="shared" si="3"/>
        <v>1</v>
      </c>
      <c r="L54" s="29" t="s">
        <v>71</v>
      </c>
      <c r="M54" s="6">
        <v>314.0</v>
      </c>
      <c r="N54" s="6" t="s">
        <v>2142</v>
      </c>
      <c r="O54" s="28">
        <v>1.631363575202E12</v>
      </c>
      <c r="P54" s="31" t="b">
        <f t="shared" si="4"/>
        <v>1</v>
      </c>
      <c r="T54" s="33"/>
      <c r="U54" s="31" t="b">
        <f t="shared" si="5"/>
        <v>1</v>
      </c>
      <c r="V54" s="29" t="s">
        <v>269</v>
      </c>
      <c r="W54" s="6">
        <v>324.0</v>
      </c>
      <c r="X54" s="6" t="s">
        <v>2143</v>
      </c>
      <c r="Y54" s="28">
        <v>1.631368126193E12</v>
      </c>
      <c r="Z54" s="31" t="b">
        <f t="shared" si="6"/>
        <v>1</v>
      </c>
      <c r="AA54" s="29" t="s">
        <v>257</v>
      </c>
      <c r="AB54" s="6">
        <v>1140.0</v>
      </c>
      <c r="AC54" s="6" t="s">
        <v>2144</v>
      </c>
      <c r="AD54" s="28">
        <v>1.631368774153E12</v>
      </c>
      <c r="AE54" s="31" t="b">
        <f t="shared" si="7"/>
        <v>1</v>
      </c>
      <c r="AF54" s="29" t="s">
        <v>257</v>
      </c>
      <c r="AG54" s="6">
        <v>1081.0</v>
      </c>
      <c r="AH54" s="6" t="s">
        <v>2145</v>
      </c>
      <c r="AI54" s="28">
        <v>1.631373535998E12</v>
      </c>
      <c r="AJ54" s="31" t="b">
        <f t="shared" si="8"/>
        <v>1</v>
      </c>
      <c r="AK54" s="29" t="s">
        <v>71</v>
      </c>
      <c r="AL54" s="6">
        <v>313.0</v>
      </c>
      <c r="AM54" s="6" t="s">
        <v>2141</v>
      </c>
      <c r="AN54" s="28">
        <v>1.631374100426E12</v>
      </c>
      <c r="AO54" s="31" t="b">
        <f t="shared" si="9"/>
        <v>1</v>
      </c>
      <c r="AP54" s="29" t="s">
        <v>71</v>
      </c>
      <c r="AQ54" s="6">
        <v>331.0</v>
      </c>
      <c r="AR54" s="6" t="s">
        <v>2146</v>
      </c>
      <c r="AS54" s="28">
        <v>1.631374901325E12</v>
      </c>
    </row>
    <row r="55">
      <c r="A55" s="31" t="b">
        <f t="shared" si="1"/>
        <v>1</v>
      </c>
      <c r="B55" s="29" t="s">
        <v>71</v>
      </c>
      <c r="C55" s="6">
        <v>247.0</v>
      </c>
      <c r="D55" s="6" t="s">
        <v>2147</v>
      </c>
      <c r="E55" s="28">
        <v>1.63136254823E12</v>
      </c>
      <c r="F55" s="31" t="b">
        <f t="shared" si="2"/>
        <v>1</v>
      </c>
      <c r="G55" s="29" t="s">
        <v>71</v>
      </c>
      <c r="H55" s="6">
        <v>281.0</v>
      </c>
      <c r="I55" s="6" t="s">
        <v>2148</v>
      </c>
      <c r="J55" s="28">
        <v>1.631362934253E12</v>
      </c>
      <c r="K55" s="31" t="b">
        <f t="shared" si="3"/>
        <v>1</v>
      </c>
      <c r="L55" s="29" t="s">
        <v>282</v>
      </c>
      <c r="M55" s="6">
        <v>527.0</v>
      </c>
      <c r="N55" s="6" t="s">
        <v>2142</v>
      </c>
      <c r="O55" s="28">
        <v>1.631363575729E12</v>
      </c>
      <c r="P55" s="31" t="b">
        <f t="shared" si="4"/>
        <v>1</v>
      </c>
      <c r="T55" s="33"/>
      <c r="U55" s="31" t="b">
        <f t="shared" si="5"/>
        <v>1</v>
      </c>
      <c r="V55" s="29" t="s">
        <v>269</v>
      </c>
      <c r="W55" s="6">
        <v>246.0</v>
      </c>
      <c r="X55" s="6" t="s">
        <v>2143</v>
      </c>
      <c r="Y55" s="28">
        <v>1.631368126438E12</v>
      </c>
      <c r="Z55" s="31" t="b">
        <f t="shared" si="6"/>
        <v>1</v>
      </c>
      <c r="AA55" s="29" t="s">
        <v>137</v>
      </c>
      <c r="AB55" s="6">
        <v>1228.0</v>
      </c>
      <c r="AC55" s="6" t="s">
        <v>2149</v>
      </c>
      <c r="AD55" s="28">
        <v>1.631368775386E12</v>
      </c>
      <c r="AE55" s="31" t="b">
        <f t="shared" si="7"/>
        <v>1</v>
      </c>
      <c r="AF55" s="29" t="s">
        <v>131</v>
      </c>
      <c r="AG55" s="6">
        <v>601.0</v>
      </c>
      <c r="AH55" s="6" t="s">
        <v>2150</v>
      </c>
      <c r="AI55" s="28">
        <v>1.631373536598E12</v>
      </c>
      <c r="AJ55" s="31" t="b">
        <f t="shared" si="8"/>
        <v>1</v>
      </c>
      <c r="AK55" s="29" t="s">
        <v>324</v>
      </c>
      <c r="AL55" s="6">
        <v>934.0</v>
      </c>
      <c r="AM55" s="6" t="s">
        <v>2151</v>
      </c>
      <c r="AN55" s="28">
        <v>1.631374101358E12</v>
      </c>
      <c r="AO55" s="31" t="b">
        <f t="shared" si="9"/>
        <v>1</v>
      </c>
      <c r="AP55" s="29" t="s">
        <v>219</v>
      </c>
      <c r="AQ55" s="6">
        <v>1727.0</v>
      </c>
      <c r="AR55" s="6" t="s">
        <v>2152</v>
      </c>
      <c r="AS55" s="28">
        <v>1.631374903057E12</v>
      </c>
    </row>
    <row r="56">
      <c r="A56" s="31" t="b">
        <f t="shared" si="1"/>
        <v>1</v>
      </c>
      <c r="B56" s="29" t="s">
        <v>236</v>
      </c>
      <c r="C56" s="6">
        <v>1150.0</v>
      </c>
      <c r="D56" s="6" t="s">
        <v>2153</v>
      </c>
      <c r="E56" s="28">
        <v>1.631362549379E12</v>
      </c>
      <c r="F56" s="31" t="b">
        <f t="shared" si="2"/>
        <v>1</v>
      </c>
      <c r="G56" s="29" t="s">
        <v>236</v>
      </c>
      <c r="H56" s="6">
        <v>412.0</v>
      </c>
      <c r="I56" s="6" t="s">
        <v>2148</v>
      </c>
      <c r="J56" s="28">
        <v>1.63136293468E12</v>
      </c>
      <c r="K56" s="31" t="b">
        <f t="shared" si="3"/>
        <v>1</v>
      </c>
      <c r="L56" s="29" t="s">
        <v>257</v>
      </c>
      <c r="M56" s="6">
        <v>871.0</v>
      </c>
      <c r="N56" s="6" t="s">
        <v>2154</v>
      </c>
      <c r="O56" s="28">
        <v>1.6313635766E12</v>
      </c>
      <c r="P56" s="31" t="b">
        <f t="shared" si="4"/>
        <v>1</v>
      </c>
      <c r="T56" s="33"/>
      <c r="U56" s="31" t="b">
        <f t="shared" si="5"/>
        <v>1</v>
      </c>
      <c r="V56" s="29" t="s">
        <v>269</v>
      </c>
      <c r="W56" s="6">
        <v>281.0</v>
      </c>
      <c r="X56" s="6" t="s">
        <v>2143</v>
      </c>
      <c r="Y56" s="28">
        <v>1.631368126723E12</v>
      </c>
      <c r="Z56" s="31" t="b">
        <f t="shared" si="6"/>
        <v>1</v>
      </c>
      <c r="AA56" s="29" t="s">
        <v>203</v>
      </c>
      <c r="AB56" s="6">
        <v>204.0</v>
      </c>
      <c r="AC56" s="6" t="s">
        <v>2149</v>
      </c>
      <c r="AD56" s="28">
        <v>1.631368775587E12</v>
      </c>
      <c r="AE56" s="31" t="b">
        <f t="shared" si="7"/>
        <v>1</v>
      </c>
      <c r="AF56" s="29" t="s">
        <v>203</v>
      </c>
      <c r="AG56" s="6">
        <v>649.0</v>
      </c>
      <c r="AH56" s="6" t="s">
        <v>2155</v>
      </c>
      <c r="AI56" s="28">
        <v>1.63137353725E12</v>
      </c>
      <c r="AJ56" s="31" t="b">
        <f t="shared" si="8"/>
        <v>1</v>
      </c>
      <c r="AK56" s="29" t="s">
        <v>257</v>
      </c>
      <c r="AL56" s="6">
        <v>1456.0</v>
      </c>
      <c r="AM56" s="6" t="s">
        <v>2156</v>
      </c>
      <c r="AN56" s="28">
        <v>1.631374102819E12</v>
      </c>
      <c r="AO56" s="31" t="b">
        <f t="shared" si="9"/>
        <v>1</v>
      </c>
      <c r="AP56" s="29" t="s">
        <v>257</v>
      </c>
      <c r="AQ56" s="6">
        <v>1015.0</v>
      </c>
      <c r="AR56" s="6" t="s">
        <v>2157</v>
      </c>
      <c r="AS56" s="28">
        <v>1.631374904069E12</v>
      </c>
    </row>
    <row r="57">
      <c r="A57" s="31" t="b">
        <f t="shared" si="1"/>
        <v>1</v>
      </c>
      <c r="B57" s="29" t="s">
        <v>94</v>
      </c>
      <c r="C57" s="6">
        <v>518.0</v>
      </c>
      <c r="D57" s="6" t="s">
        <v>2153</v>
      </c>
      <c r="E57" s="28">
        <v>1.631362549902E12</v>
      </c>
      <c r="F57" s="31" t="b">
        <f t="shared" si="2"/>
        <v>1</v>
      </c>
      <c r="G57" s="29" t="s">
        <v>110</v>
      </c>
      <c r="H57" s="6">
        <v>243.0</v>
      </c>
      <c r="I57" s="6" t="s">
        <v>2148</v>
      </c>
      <c r="J57" s="28">
        <v>1.631362934909E12</v>
      </c>
      <c r="K57" s="31" t="b">
        <f t="shared" si="3"/>
        <v>1</v>
      </c>
      <c r="L57" s="29" t="s">
        <v>131</v>
      </c>
      <c r="M57" s="6">
        <v>289.0</v>
      </c>
      <c r="N57" s="6" t="s">
        <v>2154</v>
      </c>
      <c r="O57" s="28">
        <v>1.631363576889E12</v>
      </c>
      <c r="P57" s="31" t="b">
        <f t="shared" si="4"/>
        <v>1</v>
      </c>
      <c r="T57" s="33"/>
      <c r="U57" s="31" t="b">
        <f t="shared" si="5"/>
        <v>1</v>
      </c>
      <c r="V57" s="29" t="s">
        <v>269</v>
      </c>
      <c r="W57" s="6">
        <v>301.0</v>
      </c>
      <c r="X57" s="6" t="s">
        <v>2158</v>
      </c>
      <c r="Y57" s="28">
        <v>1.63136812702E12</v>
      </c>
      <c r="Z57" s="31" t="b">
        <f t="shared" si="6"/>
        <v>1</v>
      </c>
      <c r="AA57" s="29" t="s">
        <v>269</v>
      </c>
      <c r="AB57" s="6">
        <v>368.0</v>
      </c>
      <c r="AC57" s="6" t="s">
        <v>2149</v>
      </c>
      <c r="AD57" s="28">
        <v>1.631368775955E12</v>
      </c>
      <c r="AE57" s="31" t="b">
        <f t="shared" si="7"/>
        <v>1</v>
      </c>
      <c r="AF57" s="29" t="s">
        <v>269</v>
      </c>
      <c r="AG57" s="6">
        <v>577.0</v>
      </c>
      <c r="AH57" s="6" t="s">
        <v>2155</v>
      </c>
      <c r="AI57" s="28">
        <v>1.631373537823E12</v>
      </c>
      <c r="AJ57" s="31" t="b">
        <f t="shared" si="8"/>
        <v>1</v>
      </c>
      <c r="AK57" s="29" t="s">
        <v>137</v>
      </c>
      <c r="AL57" s="6">
        <v>1824.0</v>
      </c>
      <c r="AM57" s="6" t="s">
        <v>2159</v>
      </c>
      <c r="AN57" s="28">
        <v>1.63137410464E12</v>
      </c>
      <c r="AO57" s="31" t="b">
        <f t="shared" si="9"/>
        <v>1</v>
      </c>
      <c r="AP57" s="29" t="s">
        <v>131</v>
      </c>
      <c r="AQ57" s="6">
        <v>550.0</v>
      </c>
      <c r="AR57" s="6" t="s">
        <v>2157</v>
      </c>
      <c r="AS57" s="28">
        <v>1.631374904619E12</v>
      </c>
    </row>
    <row r="58">
      <c r="A58" s="31" t="b">
        <f t="shared" si="1"/>
        <v>1</v>
      </c>
      <c r="B58" s="29" t="s">
        <v>236</v>
      </c>
      <c r="C58" s="6">
        <v>611.0</v>
      </c>
      <c r="D58" s="6" t="s">
        <v>2160</v>
      </c>
      <c r="E58" s="28">
        <v>1.631362550508E12</v>
      </c>
      <c r="F58" s="31" t="b">
        <f t="shared" si="2"/>
        <v>1</v>
      </c>
      <c r="G58" s="29" t="s">
        <v>71</v>
      </c>
      <c r="H58" s="6">
        <v>374.0</v>
      </c>
      <c r="I58" s="6" t="s">
        <v>2161</v>
      </c>
      <c r="J58" s="28">
        <v>1.6313629353E12</v>
      </c>
      <c r="K58" s="31" t="b">
        <f t="shared" si="3"/>
        <v>1</v>
      </c>
      <c r="L58" s="29" t="s">
        <v>203</v>
      </c>
      <c r="M58" s="6">
        <v>187.0</v>
      </c>
      <c r="N58" s="6" t="s">
        <v>2162</v>
      </c>
      <c r="O58" s="28">
        <v>1.63136357708E12</v>
      </c>
      <c r="P58" s="31" t="b">
        <f t="shared" si="4"/>
        <v>1</v>
      </c>
      <c r="T58" s="33"/>
      <c r="U58" s="31" t="b">
        <f t="shared" si="5"/>
        <v>1</v>
      </c>
      <c r="V58" s="29" t="s">
        <v>269</v>
      </c>
      <c r="W58" s="6">
        <v>201.0</v>
      </c>
      <c r="X58" s="6" t="s">
        <v>2158</v>
      </c>
      <c r="Y58" s="28">
        <v>1.631368127223E12</v>
      </c>
      <c r="Z58" s="31" t="b">
        <f t="shared" si="6"/>
        <v>1</v>
      </c>
      <c r="AD58" s="33"/>
      <c r="AE58" s="31" t="b">
        <f t="shared" si="7"/>
        <v>1</v>
      </c>
      <c r="AI58" s="33"/>
      <c r="AJ58" s="31" t="b">
        <f t="shared" si="8"/>
        <v>1</v>
      </c>
      <c r="AK58" s="29" t="s">
        <v>203</v>
      </c>
      <c r="AL58" s="6">
        <v>282.0</v>
      </c>
      <c r="AM58" s="6" t="s">
        <v>2159</v>
      </c>
      <c r="AN58" s="28">
        <v>1.631374104932E12</v>
      </c>
      <c r="AO58" s="31" t="b">
        <f t="shared" si="9"/>
        <v>1</v>
      </c>
      <c r="AP58" s="29" t="s">
        <v>203</v>
      </c>
      <c r="AQ58" s="6">
        <v>172.0</v>
      </c>
      <c r="AR58" s="6" t="s">
        <v>2157</v>
      </c>
      <c r="AS58" s="28">
        <v>1.631374904799E12</v>
      </c>
    </row>
    <row r="59">
      <c r="A59" s="31" t="b">
        <f t="shared" si="1"/>
        <v>1</v>
      </c>
      <c r="B59" s="29" t="s">
        <v>110</v>
      </c>
      <c r="C59" s="6">
        <v>668.0</v>
      </c>
      <c r="D59" s="6" t="s">
        <v>2163</v>
      </c>
      <c r="E59" s="28">
        <v>1.631362551175E12</v>
      </c>
      <c r="F59" s="31" t="b">
        <f t="shared" si="2"/>
        <v>1</v>
      </c>
      <c r="G59" s="29" t="s">
        <v>190</v>
      </c>
      <c r="H59" s="6">
        <v>1157.0</v>
      </c>
      <c r="I59" s="6" t="s">
        <v>2164</v>
      </c>
      <c r="J59" s="28">
        <v>1.631362936453E12</v>
      </c>
      <c r="K59" s="31" t="b">
        <f t="shared" si="3"/>
        <v>1</v>
      </c>
      <c r="L59" s="29" t="s">
        <v>269</v>
      </c>
      <c r="M59" s="6">
        <v>476.0</v>
      </c>
      <c r="N59" s="6" t="s">
        <v>2162</v>
      </c>
      <c r="O59" s="28">
        <v>1.631363577551E12</v>
      </c>
      <c r="P59" s="31" t="b">
        <f t="shared" si="4"/>
        <v>1</v>
      </c>
      <c r="T59" s="33"/>
      <c r="U59" s="31" t="b">
        <f t="shared" si="5"/>
        <v>1</v>
      </c>
      <c r="V59" s="29" t="s">
        <v>269</v>
      </c>
      <c r="W59" s="6">
        <v>218.0</v>
      </c>
      <c r="X59" s="6" t="s">
        <v>2158</v>
      </c>
      <c r="Y59" s="28">
        <v>1.631368127439E12</v>
      </c>
      <c r="Z59" s="31" t="b">
        <f t="shared" si="6"/>
        <v>1</v>
      </c>
      <c r="AD59" s="33"/>
      <c r="AE59" s="31" t="b">
        <f t="shared" si="7"/>
        <v>1</v>
      </c>
      <c r="AI59" s="33"/>
      <c r="AJ59" s="31" t="b">
        <f t="shared" si="8"/>
        <v>1</v>
      </c>
      <c r="AK59" s="29" t="s">
        <v>269</v>
      </c>
      <c r="AL59" s="6">
        <v>534.0</v>
      </c>
      <c r="AM59" s="6" t="s">
        <v>2165</v>
      </c>
      <c r="AN59" s="28">
        <v>1.631374105455E12</v>
      </c>
      <c r="AO59" s="31" t="b">
        <f t="shared" si="9"/>
        <v>1</v>
      </c>
      <c r="AP59" s="29" t="s">
        <v>269</v>
      </c>
      <c r="AQ59" s="6">
        <v>501.0</v>
      </c>
      <c r="AR59" s="6" t="s">
        <v>2166</v>
      </c>
      <c r="AS59" s="28">
        <v>1.63137490529E12</v>
      </c>
    </row>
    <row r="60">
      <c r="A60" s="31" t="b">
        <f t="shared" si="1"/>
        <v>1</v>
      </c>
      <c r="B60" s="29" t="s">
        <v>71</v>
      </c>
      <c r="C60" s="6">
        <v>206.0</v>
      </c>
      <c r="D60" s="6" t="s">
        <v>2163</v>
      </c>
      <c r="E60" s="28">
        <v>1.631362551382E12</v>
      </c>
      <c r="F60" s="31" t="b">
        <f t="shared" si="2"/>
        <v>1</v>
      </c>
      <c r="G60" s="29" t="s">
        <v>257</v>
      </c>
      <c r="H60" s="6">
        <v>1375.0</v>
      </c>
      <c r="I60" s="6" t="s">
        <v>2167</v>
      </c>
      <c r="J60" s="28">
        <v>1.631362937816E12</v>
      </c>
      <c r="K60" s="31" t="b">
        <f t="shared" si="3"/>
        <v>1</v>
      </c>
      <c r="O60" s="33"/>
      <c r="P60" s="31" t="b">
        <f t="shared" si="4"/>
        <v>1</v>
      </c>
      <c r="T60" s="33"/>
      <c r="U60" s="31" t="b">
        <f t="shared" si="5"/>
        <v>1</v>
      </c>
      <c r="V60" s="29" t="s">
        <v>269</v>
      </c>
      <c r="W60" s="6">
        <v>183.0</v>
      </c>
      <c r="X60" s="6" t="s">
        <v>2158</v>
      </c>
      <c r="Y60" s="28">
        <v>1.631368127628E12</v>
      </c>
      <c r="Z60" s="31" t="b">
        <f t="shared" si="6"/>
        <v>1</v>
      </c>
      <c r="AD60" s="33"/>
      <c r="AE60" s="31" t="b">
        <f t="shared" si="7"/>
        <v>1</v>
      </c>
      <c r="AI60" s="33"/>
      <c r="AJ60" s="31" t="b">
        <f t="shared" si="8"/>
        <v>1</v>
      </c>
      <c r="AN60" s="33"/>
      <c r="AO60" s="31" t="b">
        <f t="shared" si="9"/>
        <v>1</v>
      </c>
      <c r="AS60" s="33"/>
    </row>
    <row r="61">
      <c r="A61" s="31" t="b">
        <f t="shared" si="1"/>
        <v>1</v>
      </c>
      <c r="B61" s="29" t="s">
        <v>282</v>
      </c>
      <c r="C61" s="6">
        <v>840.0</v>
      </c>
      <c r="D61" s="6" t="s">
        <v>2168</v>
      </c>
      <c r="E61" s="28">
        <v>1.631362552221E12</v>
      </c>
      <c r="F61" s="31" t="b">
        <f t="shared" si="2"/>
        <v>1</v>
      </c>
      <c r="G61" s="29" t="s">
        <v>131</v>
      </c>
      <c r="H61" s="6">
        <v>1377.0</v>
      </c>
      <c r="I61" s="6" t="s">
        <v>2169</v>
      </c>
      <c r="J61" s="28">
        <v>1.631362939196E12</v>
      </c>
      <c r="K61" s="31" t="b">
        <f t="shared" si="3"/>
        <v>1</v>
      </c>
      <c r="O61" s="33"/>
      <c r="P61" s="31" t="b">
        <f t="shared" si="4"/>
        <v>1</v>
      </c>
      <c r="T61" s="33"/>
      <c r="U61" s="31" t="b">
        <f t="shared" si="5"/>
        <v>1</v>
      </c>
      <c r="V61" s="29" t="s">
        <v>269</v>
      </c>
      <c r="W61" s="6">
        <v>244.0</v>
      </c>
      <c r="X61" s="6" t="s">
        <v>2158</v>
      </c>
      <c r="Y61" s="28">
        <v>1.631368127867E12</v>
      </c>
      <c r="Z61" s="31" t="b">
        <f t="shared" si="6"/>
        <v>1</v>
      </c>
      <c r="AD61" s="33"/>
      <c r="AE61" s="31" t="b">
        <f t="shared" si="7"/>
        <v>1</v>
      </c>
      <c r="AI61" s="33"/>
      <c r="AJ61" s="31" t="b">
        <f t="shared" si="8"/>
        <v>1</v>
      </c>
      <c r="AN61" s="33"/>
      <c r="AO61" s="31" t="b">
        <f t="shared" si="9"/>
        <v>1</v>
      </c>
      <c r="AS61" s="33"/>
    </row>
    <row r="62">
      <c r="A62" s="31" t="b">
        <f t="shared" si="1"/>
        <v>1</v>
      </c>
      <c r="B62" s="29" t="s">
        <v>257</v>
      </c>
      <c r="C62" s="6">
        <v>978.0</v>
      </c>
      <c r="D62" s="6" t="s">
        <v>2170</v>
      </c>
      <c r="E62" s="28">
        <v>1.6313625532E12</v>
      </c>
      <c r="F62" s="31" t="b">
        <f t="shared" si="2"/>
        <v>1</v>
      </c>
      <c r="G62" s="29" t="s">
        <v>203</v>
      </c>
      <c r="H62" s="6">
        <v>206.0</v>
      </c>
      <c r="I62" s="6" t="s">
        <v>2169</v>
      </c>
      <c r="J62" s="28">
        <v>1.6313629394E12</v>
      </c>
      <c r="K62" s="31" t="b">
        <f t="shared" si="3"/>
        <v>1</v>
      </c>
      <c r="O62" s="33"/>
      <c r="P62" s="31" t="b">
        <f t="shared" si="4"/>
        <v>1</v>
      </c>
      <c r="T62" s="33"/>
      <c r="U62" s="31" t="b">
        <f t="shared" si="5"/>
        <v>1</v>
      </c>
      <c r="Y62" s="33"/>
      <c r="Z62" s="31" t="b">
        <f t="shared" si="6"/>
        <v>1</v>
      </c>
      <c r="AD62" s="33"/>
      <c r="AE62" s="31" t="b">
        <f t="shared" si="7"/>
        <v>1</v>
      </c>
      <c r="AI62" s="33"/>
      <c r="AJ62" s="31" t="b">
        <f t="shared" si="8"/>
        <v>1</v>
      </c>
      <c r="AN62" s="33"/>
      <c r="AO62" s="31" t="b">
        <f t="shared" si="9"/>
        <v>1</v>
      </c>
      <c r="AS62" s="33"/>
    </row>
    <row r="63">
      <c r="A63" s="31" t="b">
        <f t="shared" si="1"/>
        <v>1</v>
      </c>
      <c r="B63" s="29" t="s">
        <v>133</v>
      </c>
      <c r="C63" s="6">
        <v>334.0</v>
      </c>
      <c r="D63" s="6" t="s">
        <v>2170</v>
      </c>
      <c r="E63" s="28">
        <v>1.631362553534E12</v>
      </c>
      <c r="F63" s="31" t="b">
        <f t="shared" si="2"/>
        <v>1</v>
      </c>
      <c r="G63" s="29" t="s">
        <v>269</v>
      </c>
      <c r="H63" s="6">
        <v>476.0</v>
      </c>
      <c r="I63" s="6" t="s">
        <v>2169</v>
      </c>
      <c r="J63" s="28">
        <v>1.631362939886E12</v>
      </c>
      <c r="K63" s="31" t="b">
        <f t="shared" si="3"/>
        <v>1</v>
      </c>
      <c r="O63" s="33"/>
      <c r="P63" s="31" t="b">
        <f t="shared" si="4"/>
        <v>1</v>
      </c>
      <c r="T63" s="33"/>
      <c r="U63" s="31" t="b">
        <f t="shared" si="5"/>
        <v>1</v>
      </c>
      <c r="Y63" s="33"/>
      <c r="Z63" s="31" t="b">
        <f t="shared" si="6"/>
        <v>1</v>
      </c>
      <c r="AD63" s="33"/>
      <c r="AE63" s="31" t="b">
        <f t="shared" si="7"/>
        <v>1</v>
      </c>
      <c r="AI63" s="33"/>
      <c r="AJ63" s="31" t="b">
        <f t="shared" si="8"/>
        <v>1</v>
      </c>
      <c r="AN63" s="33"/>
      <c r="AO63" s="31" t="b">
        <f t="shared" si="9"/>
        <v>1</v>
      </c>
      <c r="AS63" s="33"/>
    </row>
    <row r="64">
      <c r="A64" s="31" t="b">
        <f t="shared" si="1"/>
        <v>1</v>
      </c>
      <c r="B64" s="29" t="s">
        <v>219</v>
      </c>
      <c r="C64" s="6">
        <v>155.0</v>
      </c>
      <c r="D64" s="6" t="s">
        <v>2170</v>
      </c>
      <c r="E64" s="28">
        <v>1.631362553698E12</v>
      </c>
      <c r="F64" s="31" t="b">
        <f t="shared" si="2"/>
        <v>1</v>
      </c>
      <c r="J64" s="33"/>
      <c r="K64" s="31" t="b">
        <f t="shared" si="3"/>
        <v>1</v>
      </c>
      <c r="O64" s="33"/>
      <c r="P64" s="31" t="b">
        <f t="shared" si="4"/>
        <v>1</v>
      </c>
      <c r="T64" s="33"/>
      <c r="U64" s="31" t="b">
        <f t="shared" si="5"/>
        <v>1</v>
      </c>
      <c r="Y64" s="33"/>
      <c r="Z64" s="31" t="b">
        <f t="shared" si="6"/>
        <v>1</v>
      </c>
      <c r="AD64" s="33"/>
      <c r="AE64" s="31" t="b">
        <f t="shared" si="7"/>
        <v>1</v>
      </c>
      <c r="AI64" s="33"/>
      <c r="AJ64" s="31" t="b">
        <f t="shared" si="8"/>
        <v>1</v>
      </c>
      <c r="AN64" s="33"/>
      <c r="AO64" s="31" t="b">
        <f t="shared" si="9"/>
        <v>1</v>
      </c>
      <c r="AS64" s="33"/>
    </row>
    <row r="65">
      <c r="A65" s="31" t="b">
        <f t="shared" si="1"/>
        <v>1</v>
      </c>
      <c r="B65" s="29" t="s">
        <v>269</v>
      </c>
      <c r="C65" s="6">
        <v>489.0</v>
      </c>
      <c r="D65" s="6" t="s">
        <v>2171</v>
      </c>
      <c r="E65" s="28">
        <v>1.631362554185E12</v>
      </c>
      <c r="F65" s="31" t="b">
        <f t="shared" si="2"/>
        <v>1</v>
      </c>
      <c r="J65" s="33"/>
      <c r="K65" s="31" t="b">
        <f t="shared" si="3"/>
        <v>1</v>
      </c>
      <c r="O65" s="33"/>
      <c r="P65" s="31" t="b">
        <f t="shared" si="4"/>
        <v>1</v>
      </c>
      <c r="T65" s="33"/>
      <c r="U65" s="31" t="b">
        <f t="shared" si="5"/>
        <v>1</v>
      </c>
      <c r="Y65" s="33"/>
      <c r="Z65" s="31" t="b">
        <f t="shared" si="6"/>
        <v>1</v>
      </c>
      <c r="AD65" s="33"/>
      <c r="AE65" s="31" t="b">
        <f t="shared" si="7"/>
        <v>1</v>
      </c>
      <c r="AI65" s="33"/>
      <c r="AJ65" s="31" t="b">
        <f t="shared" si="8"/>
        <v>1</v>
      </c>
      <c r="AN65" s="33"/>
      <c r="AO65" s="31" t="b">
        <f t="shared" si="9"/>
        <v>1</v>
      </c>
      <c r="AS65" s="33"/>
    </row>
    <row r="66">
      <c r="A66" s="31" t="b">
        <f t="shared" si="1"/>
        <v>1</v>
      </c>
      <c r="B66" s="29" t="s">
        <v>269</v>
      </c>
      <c r="C66" s="6">
        <v>3541.0</v>
      </c>
      <c r="D66" s="6" t="s">
        <v>2172</v>
      </c>
      <c r="E66" s="28">
        <v>1.631362557739E12</v>
      </c>
      <c r="F66" s="31" t="b">
        <f t="shared" si="2"/>
        <v>1</v>
      </c>
      <c r="J66" s="33"/>
      <c r="K66" s="31" t="b">
        <f t="shared" si="3"/>
        <v>1</v>
      </c>
      <c r="O66" s="33"/>
      <c r="P66" s="31" t="b">
        <f t="shared" si="4"/>
        <v>1</v>
      </c>
      <c r="T66" s="33"/>
      <c r="U66" s="31" t="b">
        <f t="shared" si="5"/>
        <v>1</v>
      </c>
      <c r="Y66" s="33"/>
      <c r="Z66" s="31" t="b">
        <f t="shared" si="6"/>
        <v>1</v>
      </c>
      <c r="AD66" s="33"/>
      <c r="AE66" s="31" t="b">
        <f t="shared" si="7"/>
        <v>1</v>
      </c>
      <c r="AI66" s="33"/>
      <c r="AJ66" s="31" t="b">
        <f t="shared" si="8"/>
        <v>1</v>
      </c>
      <c r="AN66" s="33"/>
      <c r="AO66" s="31" t="b">
        <f t="shared" si="9"/>
        <v>1</v>
      </c>
      <c r="AS66" s="33"/>
    </row>
    <row r="67">
      <c r="A67" s="31" t="b">
        <f t="shared" si="1"/>
        <v>1</v>
      </c>
      <c r="B67" s="29" t="s">
        <v>269</v>
      </c>
      <c r="C67" s="6">
        <v>142.0</v>
      </c>
      <c r="D67" s="6" t="s">
        <v>2172</v>
      </c>
      <c r="E67" s="28">
        <v>1.631362557864E12</v>
      </c>
      <c r="F67" s="31" t="b">
        <f t="shared" si="2"/>
        <v>1</v>
      </c>
      <c r="J67" s="33"/>
      <c r="K67" s="31" t="b">
        <f t="shared" si="3"/>
        <v>1</v>
      </c>
      <c r="O67" s="33"/>
      <c r="P67" s="31" t="b">
        <f t="shared" si="4"/>
        <v>1</v>
      </c>
      <c r="T67" s="33"/>
      <c r="U67" s="31" t="b">
        <f t="shared" si="5"/>
        <v>1</v>
      </c>
      <c r="Y67" s="33"/>
      <c r="Z67" s="31" t="b">
        <f t="shared" si="6"/>
        <v>1</v>
      </c>
      <c r="AD67" s="33"/>
      <c r="AE67" s="31" t="b">
        <f t="shared" si="7"/>
        <v>1</v>
      </c>
      <c r="AI67" s="33"/>
      <c r="AJ67" s="31" t="b">
        <f t="shared" si="8"/>
        <v>1</v>
      </c>
      <c r="AN67" s="33"/>
      <c r="AO67" s="31" t="b">
        <f t="shared" si="9"/>
        <v>1</v>
      </c>
      <c r="AS67" s="33"/>
    </row>
    <row r="68">
      <c r="A68" s="31" t="b">
        <f t="shared" si="1"/>
        <v>1</v>
      </c>
      <c r="B68" s="29" t="s">
        <v>269</v>
      </c>
      <c r="C68" s="6">
        <v>484.0</v>
      </c>
      <c r="D68" s="6" t="s">
        <v>2173</v>
      </c>
      <c r="E68" s="28">
        <v>1.631362558348E12</v>
      </c>
      <c r="F68" s="31" t="b">
        <f t="shared" si="2"/>
        <v>1</v>
      </c>
      <c r="J68" s="33"/>
      <c r="K68" s="31" t="b">
        <f t="shared" si="3"/>
        <v>1</v>
      </c>
      <c r="O68" s="33"/>
      <c r="P68" s="31" t="b">
        <f t="shared" si="4"/>
        <v>1</v>
      </c>
      <c r="T68" s="33"/>
      <c r="U68" s="31" t="b">
        <f t="shared" si="5"/>
        <v>1</v>
      </c>
      <c r="Y68" s="33"/>
      <c r="Z68" s="31" t="b">
        <f t="shared" si="6"/>
        <v>1</v>
      </c>
      <c r="AD68" s="33"/>
      <c r="AE68" s="31" t="b">
        <f t="shared" si="7"/>
        <v>1</v>
      </c>
      <c r="AI68" s="33"/>
      <c r="AJ68" s="31" t="b">
        <f t="shared" si="8"/>
        <v>1</v>
      </c>
      <c r="AN68" s="33"/>
      <c r="AO68" s="31" t="b">
        <f t="shared" si="9"/>
        <v>1</v>
      </c>
      <c r="AS68" s="33"/>
    </row>
    <row r="69">
      <c r="A69" s="31" t="b">
        <f t="shared" si="1"/>
        <v>1</v>
      </c>
      <c r="B69" s="29" t="s">
        <v>269</v>
      </c>
      <c r="C69" s="6">
        <v>189.0</v>
      </c>
      <c r="D69" s="6" t="s">
        <v>2173</v>
      </c>
      <c r="E69" s="28">
        <v>1.631362558536E12</v>
      </c>
      <c r="F69" s="31" t="b">
        <f t="shared" si="2"/>
        <v>1</v>
      </c>
      <c r="J69" s="33"/>
      <c r="K69" s="31" t="b">
        <f t="shared" si="3"/>
        <v>1</v>
      </c>
      <c r="O69" s="33"/>
      <c r="P69" s="31" t="b">
        <f t="shared" si="4"/>
        <v>1</v>
      </c>
      <c r="T69" s="33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I69" s="33"/>
      <c r="AJ69" s="31" t="b">
        <f t="shared" si="8"/>
        <v>1</v>
      </c>
      <c r="AN69" s="33"/>
      <c r="AO69" s="31" t="b">
        <f t="shared" si="9"/>
        <v>1</v>
      </c>
      <c r="AS69" s="33"/>
    </row>
    <row r="70">
      <c r="A70" s="31" t="b">
        <f t="shared" si="1"/>
        <v>1</v>
      </c>
      <c r="E70" s="33"/>
      <c r="F70" s="31" t="b">
        <f t="shared" si="2"/>
        <v>1</v>
      </c>
      <c r="J70" s="33"/>
      <c r="K70" s="31" t="b">
        <f t="shared" si="3"/>
        <v>1</v>
      </c>
      <c r="O70" s="33"/>
      <c r="P70" s="31" t="b">
        <f t="shared" si="4"/>
        <v>1</v>
      </c>
      <c r="T70" s="33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I70" s="33"/>
      <c r="AJ70" s="31" t="b">
        <f t="shared" si="8"/>
        <v>1</v>
      </c>
      <c r="AN70" s="33"/>
      <c r="AO70" s="31" t="b">
        <f t="shared" si="9"/>
        <v>1</v>
      </c>
      <c r="AS70" s="33"/>
    </row>
    <row r="71">
      <c r="A71" s="31" t="b">
        <f t="shared" si="1"/>
        <v>1</v>
      </c>
      <c r="E71" s="33"/>
      <c r="F71" s="31" t="b">
        <f t="shared" si="2"/>
        <v>1</v>
      </c>
      <c r="J71" s="33"/>
      <c r="K71" s="31" t="b">
        <f t="shared" si="3"/>
        <v>1</v>
      </c>
      <c r="O71" s="33"/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I71" s="33"/>
      <c r="AJ71" s="31" t="b">
        <f t="shared" si="8"/>
        <v>1</v>
      </c>
      <c r="AN71" s="33"/>
      <c r="AO71" s="31" t="b">
        <f t="shared" si="9"/>
        <v>1</v>
      </c>
      <c r="AS71" s="33"/>
    </row>
    <row r="72">
      <c r="A72" s="31" t="b">
        <f t="shared" si="1"/>
        <v>1</v>
      </c>
      <c r="E72" s="33"/>
      <c r="F72" s="31" t="b">
        <f t="shared" si="2"/>
        <v>1</v>
      </c>
      <c r="J72" s="33"/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I72" s="33"/>
      <c r="AJ72" s="31" t="b">
        <f t="shared" si="8"/>
        <v>1</v>
      </c>
      <c r="AN72" s="33"/>
      <c r="AO72" s="31" t="b">
        <f t="shared" si="9"/>
        <v>1</v>
      </c>
      <c r="AS72" s="33"/>
    </row>
    <row r="73">
      <c r="A73" s="31" t="b">
        <f t="shared" si="1"/>
        <v>1</v>
      </c>
      <c r="E73" s="33"/>
      <c r="F73" s="31" t="b">
        <f t="shared" si="2"/>
        <v>1</v>
      </c>
      <c r="J73" s="33"/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I73" s="33"/>
      <c r="AJ73" s="31" t="b">
        <f t="shared" si="8"/>
        <v>1</v>
      </c>
      <c r="AN73" s="33"/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I74" s="33"/>
      <c r="AJ74" s="31" t="b">
        <f t="shared" si="8"/>
        <v>1</v>
      </c>
      <c r="AN74" s="33"/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I75" s="33"/>
      <c r="AJ75" s="31" t="b">
        <f t="shared" si="8"/>
        <v>1</v>
      </c>
      <c r="AN75" s="33"/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I76" s="33"/>
      <c r="AJ76" s="31" t="b">
        <f t="shared" si="8"/>
        <v>1</v>
      </c>
      <c r="AN76" s="33"/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I77" s="33"/>
      <c r="AJ77" s="31" t="b">
        <f t="shared" si="8"/>
        <v>1</v>
      </c>
      <c r="AN77" s="33"/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I78" s="33"/>
      <c r="AJ78" s="31" t="b">
        <f t="shared" si="8"/>
        <v>1</v>
      </c>
      <c r="AN78" s="33"/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N79" s="33"/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N80" s="33"/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N81" s="33"/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N82" s="33"/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N83" s="33"/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N84" s="33"/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N85" s="33"/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N86" s="33"/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N87" s="33"/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N88" s="33"/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N89" s="33"/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N90" s="33"/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N91" s="33"/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584.8939394</v>
      </c>
      <c r="E151" s="33"/>
      <c r="F151" s="48"/>
      <c r="G151" s="45" t="s">
        <v>369</v>
      </c>
      <c r="H151" s="46">
        <f> AVERAGE(H4:H124)</f>
        <v>449.3833333</v>
      </c>
      <c r="J151" s="33"/>
      <c r="K151" s="48"/>
      <c r="L151" s="45" t="s">
        <v>369</v>
      </c>
      <c r="M151" s="46">
        <f> AVERAGE(M4:M124)</f>
        <v>446.9464286</v>
      </c>
      <c r="O151" s="33"/>
      <c r="P151" s="48"/>
      <c r="Q151" s="45" t="s">
        <v>369</v>
      </c>
      <c r="R151" s="46">
        <f> AVERAGE(R4:R124)</f>
        <v>475.2340426</v>
      </c>
      <c r="T151" s="33"/>
      <c r="U151" s="48"/>
      <c r="V151" s="45" t="s">
        <v>369</v>
      </c>
      <c r="W151" s="46">
        <f> AVERAGE(W4:W124)</f>
        <v>672.3103448</v>
      </c>
      <c r="Y151" s="33"/>
      <c r="Z151" s="48"/>
      <c r="AA151" s="45" t="s">
        <v>369</v>
      </c>
      <c r="AB151" s="46">
        <f> AVERAGE(AB4:AB124)</f>
        <v>453.9444444</v>
      </c>
      <c r="AD151" s="33"/>
      <c r="AE151" s="48"/>
      <c r="AF151" s="45" t="s">
        <v>369</v>
      </c>
      <c r="AG151" s="46">
        <f> AVERAGE(AG4:AG124)</f>
        <v>602.8888889</v>
      </c>
      <c r="AI151" s="33"/>
      <c r="AJ151" s="48"/>
      <c r="AK151" s="45" t="s">
        <v>369</v>
      </c>
      <c r="AL151" s="46">
        <f> AVERAGE(AL4:AL124)</f>
        <v>625.3035714</v>
      </c>
      <c r="AN151" s="33"/>
      <c r="AO151" s="48"/>
      <c r="AP151" s="45" t="s">
        <v>369</v>
      </c>
      <c r="AQ151" s="46">
        <f> AVERAGE(AQ4:AQ124)</f>
        <v>559.7857143</v>
      </c>
      <c r="AS151" s="33"/>
    </row>
    <row r="152">
      <c r="A152" s="44"/>
      <c r="B152" s="49" t="s">
        <v>370</v>
      </c>
      <c r="C152" s="50">
        <f>STDEV(C4:C124)</f>
        <v>866.197315</v>
      </c>
      <c r="E152" s="33"/>
      <c r="F152" s="48"/>
      <c r="G152" s="49" t="s">
        <v>370</v>
      </c>
      <c r="H152" s="50">
        <f>STDEV(H4:H124)</f>
        <v>428.2638222</v>
      </c>
      <c r="J152" s="33"/>
      <c r="K152" s="48"/>
      <c r="L152" s="49" t="s">
        <v>370</v>
      </c>
      <c r="M152" s="50">
        <f>STDEV(M4:M124)</f>
        <v>444.6298325</v>
      </c>
      <c r="O152" s="33"/>
      <c r="P152" s="48"/>
      <c r="Q152" s="49" t="s">
        <v>370</v>
      </c>
      <c r="R152" s="50">
        <f>STDEV(R4:R124)</f>
        <v>474.3533911</v>
      </c>
      <c r="T152" s="33"/>
      <c r="U152" s="48"/>
      <c r="V152" s="49" t="s">
        <v>370</v>
      </c>
      <c r="W152" s="50">
        <f>STDEV(W4:W124)</f>
        <v>1072.75172</v>
      </c>
      <c r="Y152" s="33"/>
      <c r="Z152" s="48"/>
      <c r="AA152" s="49" t="s">
        <v>370</v>
      </c>
      <c r="AB152" s="50">
        <f>STDEV(AB4:AB124)</f>
        <v>506.2081165</v>
      </c>
      <c r="AD152" s="33"/>
      <c r="AE152" s="48"/>
      <c r="AF152" s="49" t="s">
        <v>370</v>
      </c>
      <c r="AG152" s="50">
        <f>STDEV(AG4:AG124)</f>
        <v>808.3490902</v>
      </c>
      <c r="AI152" s="33"/>
      <c r="AJ152" s="48"/>
      <c r="AK152" s="49" t="s">
        <v>370</v>
      </c>
      <c r="AL152" s="50">
        <f>STDEV(AL4:AL124)</f>
        <v>921.1858942</v>
      </c>
      <c r="AN152" s="33"/>
      <c r="AO152" s="48"/>
      <c r="AP152" s="49" t="s">
        <v>370</v>
      </c>
      <c r="AQ152" s="50">
        <f>STDEV(AQ4:AQ124)</f>
        <v>870.9939717</v>
      </c>
      <c r="AS152" s="33"/>
    </row>
    <row r="153">
      <c r="A153" s="44"/>
      <c r="B153" s="51" t="s">
        <v>371</v>
      </c>
      <c r="C153" s="50">
        <f>MEDIAN(C4:C124)</f>
        <v>258</v>
      </c>
      <c r="E153" s="33"/>
      <c r="F153" s="48"/>
      <c r="G153" s="51" t="s">
        <v>371</v>
      </c>
      <c r="H153" s="50">
        <f>MEDIAN(H4:H124)</f>
        <v>272</v>
      </c>
      <c r="J153" s="33"/>
      <c r="K153" s="48"/>
      <c r="L153" s="51" t="s">
        <v>371</v>
      </c>
      <c r="M153" s="50">
        <f>MEDIAN(M4:M124)</f>
        <v>272</v>
      </c>
      <c r="O153" s="33"/>
      <c r="P153" s="48"/>
      <c r="Q153" s="51" t="s">
        <v>371</v>
      </c>
      <c r="R153" s="50">
        <f>MEDIAN(R4:R124)</f>
        <v>289</v>
      </c>
      <c r="T153" s="33"/>
      <c r="U153" s="48"/>
      <c r="V153" s="51" t="s">
        <v>371</v>
      </c>
      <c r="W153" s="50">
        <f>MEDIAN(W4:W124)</f>
        <v>302.5</v>
      </c>
      <c r="Y153" s="33"/>
      <c r="Z153" s="48"/>
      <c r="AA153" s="51" t="s">
        <v>371</v>
      </c>
      <c r="AB153" s="50">
        <f>MEDIAN(AB4:AB124)</f>
        <v>249.5</v>
      </c>
      <c r="AD153" s="33"/>
      <c r="AE153" s="48"/>
      <c r="AF153" s="51" t="s">
        <v>371</v>
      </c>
      <c r="AG153" s="50">
        <f>MEDIAN(AG4:AG124)</f>
        <v>283.5</v>
      </c>
      <c r="AI153" s="33"/>
      <c r="AJ153" s="48"/>
      <c r="AK153" s="51" t="s">
        <v>371</v>
      </c>
      <c r="AL153" s="50">
        <f>MEDIAN(AL4:AL124)</f>
        <v>271.5</v>
      </c>
      <c r="AN153" s="33"/>
      <c r="AO153" s="48"/>
      <c r="AP153" s="51" t="s">
        <v>371</v>
      </c>
      <c r="AQ153" s="50">
        <f>MEDIAN(AQ4:AQ124)</f>
        <v>272.5</v>
      </c>
      <c r="AS153" s="33"/>
    </row>
    <row r="154">
      <c r="A154" s="44"/>
      <c r="B154" s="51" t="s">
        <v>372</v>
      </c>
      <c r="C154" s="50">
        <f>min(C4:C124)</f>
        <v>118</v>
      </c>
      <c r="E154" s="33"/>
      <c r="F154" s="48"/>
      <c r="G154" s="51" t="s">
        <v>372</v>
      </c>
      <c r="H154" s="50">
        <f>min(H4:H124)</f>
        <v>133</v>
      </c>
      <c r="J154" s="33"/>
      <c r="K154" s="48"/>
      <c r="L154" s="51" t="s">
        <v>372</v>
      </c>
      <c r="M154" s="50">
        <f>min(M4:M124)</f>
        <v>110</v>
      </c>
      <c r="O154" s="33"/>
      <c r="P154" s="48"/>
      <c r="Q154" s="51" t="s">
        <v>372</v>
      </c>
      <c r="R154" s="50">
        <f>min(R4:R124)</f>
        <v>165</v>
      </c>
      <c r="T154" s="33"/>
      <c r="U154" s="48"/>
      <c r="V154" s="51" t="s">
        <v>372</v>
      </c>
      <c r="W154" s="50">
        <f>min(W4:W124)</f>
        <v>164</v>
      </c>
      <c r="Y154" s="33"/>
      <c r="Z154" s="48"/>
      <c r="AA154" s="51" t="s">
        <v>372</v>
      </c>
      <c r="AB154" s="50">
        <f>min(AB4:AB124)</f>
        <v>122</v>
      </c>
      <c r="AD154" s="33"/>
      <c r="AE154" s="48"/>
      <c r="AF154" s="51" t="s">
        <v>372</v>
      </c>
      <c r="AG154" s="50">
        <f>min(AG4:AG124)</f>
        <v>151</v>
      </c>
      <c r="AI154" s="33"/>
      <c r="AJ154" s="48"/>
      <c r="AK154" s="51" t="s">
        <v>372</v>
      </c>
      <c r="AL154" s="50">
        <f>min(AL4:AL124)</f>
        <v>122</v>
      </c>
      <c r="AN154" s="33"/>
      <c r="AO154" s="48"/>
      <c r="AP154" s="51" t="s">
        <v>372</v>
      </c>
      <c r="AQ154" s="50">
        <f>min(AQ4:AQ124)</f>
        <v>120</v>
      </c>
      <c r="AS154" s="33"/>
    </row>
    <row r="155">
      <c r="A155" s="44"/>
      <c r="B155" s="51" t="s">
        <v>373</v>
      </c>
      <c r="C155" s="50">
        <f>max(C4:C124)</f>
        <v>5349</v>
      </c>
      <c r="E155" s="33"/>
      <c r="F155" s="48"/>
      <c r="G155" s="51" t="s">
        <v>373</v>
      </c>
      <c r="H155" s="50">
        <f>max(H4:H124)</f>
        <v>2218</v>
      </c>
      <c r="J155" s="33"/>
      <c r="K155" s="48"/>
      <c r="L155" s="51" t="s">
        <v>373</v>
      </c>
      <c r="M155" s="50">
        <f>max(M4:M124)</f>
        <v>2330</v>
      </c>
      <c r="O155" s="33"/>
      <c r="P155" s="48"/>
      <c r="Q155" s="51" t="s">
        <v>373</v>
      </c>
      <c r="R155" s="50">
        <f>max(R4:R124)</f>
        <v>2589</v>
      </c>
      <c r="T155" s="33"/>
      <c r="U155" s="48"/>
      <c r="V155" s="51" t="s">
        <v>373</v>
      </c>
      <c r="W155" s="50">
        <f>max(W4:W124)</f>
        <v>7437</v>
      </c>
      <c r="Y155" s="33"/>
      <c r="Z155" s="48"/>
      <c r="AA155" s="51" t="s">
        <v>373</v>
      </c>
      <c r="AB155" s="50">
        <f>max(AB4:AB124)</f>
        <v>2642</v>
      </c>
      <c r="AD155" s="33"/>
      <c r="AE155" s="48"/>
      <c r="AF155" s="51" t="s">
        <v>373</v>
      </c>
      <c r="AG155" s="50">
        <f>max(AG4:AG124)</f>
        <v>4264</v>
      </c>
      <c r="AI155" s="33"/>
      <c r="AJ155" s="48"/>
      <c r="AK155" s="51" t="s">
        <v>373</v>
      </c>
      <c r="AL155" s="50">
        <f>max(AL4:AL124)</f>
        <v>5469</v>
      </c>
      <c r="AN155" s="33"/>
      <c r="AO155" s="48"/>
      <c r="AP155" s="51" t="s">
        <v>373</v>
      </c>
      <c r="AQ155" s="50">
        <f>max(AQ4:AQ124)</f>
        <v>5515</v>
      </c>
      <c r="AS155" s="33"/>
    </row>
    <row r="156">
      <c r="A156" s="44"/>
      <c r="B156" s="51" t="s">
        <v>374</v>
      </c>
      <c r="C156" s="50">
        <f>sum(C4:C124)/1000</f>
        <v>38.603</v>
      </c>
      <c r="E156" s="33"/>
      <c r="F156" s="48"/>
      <c r="G156" s="51" t="s">
        <v>374</v>
      </c>
      <c r="H156" s="50">
        <f>sum(H4:H124)/1000</f>
        <v>26.963</v>
      </c>
      <c r="J156" s="33"/>
      <c r="K156" s="48"/>
      <c r="L156" s="51" t="s">
        <v>374</v>
      </c>
      <c r="M156" s="50">
        <f>sum(M4:M124)/1000</f>
        <v>25.029</v>
      </c>
      <c r="O156" s="33"/>
      <c r="P156" s="48"/>
      <c r="Q156" s="51" t="s">
        <v>374</v>
      </c>
      <c r="R156" s="50">
        <f>sum(R4:R124)/1000</f>
        <v>22.336</v>
      </c>
      <c r="T156" s="33"/>
      <c r="U156" s="48"/>
      <c r="V156" s="51" t="s">
        <v>374</v>
      </c>
      <c r="W156" s="50">
        <f>sum(W4:W124)/1000</f>
        <v>38.994</v>
      </c>
      <c r="Y156" s="33"/>
      <c r="Z156" s="48"/>
      <c r="AA156" s="51" t="s">
        <v>374</v>
      </c>
      <c r="AB156" s="50">
        <f>sum(AB4:AB124)/1000</f>
        <v>24.513</v>
      </c>
      <c r="AD156" s="33"/>
      <c r="AE156" s="48"/>
      <c r="AF156" s="51" t="s">
        <v>374</v>
      </c>
      <c r="AG156" s="50">
        <f>sum(AG4:AG124)/1000</f>
        <v>32.556</v>
      </c>
      <c r="AI156" s="33"/>
      <c r="AJ156" s="48"/>
      <c r="AK156" s="51" t="s">
        <v>374</v>
      </c>
      <c r="AL156" s="50">
        <f>sum(AL4:AL124)/1000</f>
        <v>35.017</v>
      </c>
      <c r="AN156" s="33"/>
      <c r="AO156" s="48"/>
      <c r="AP156" s="51" t="s">
        <v>374</v>
      </c>
      <c r="AQ156" s="50">
        <f>sum(AQ4:AQ124)/1000</f>
        <v>31.348</v>
      </c>
      <c r="AS156" s="33"/>
    </row>
    <row r="157">
      <c r="A157" s="44"/>
      <c r="B157" s="51" t="s">
        <v>375</v>
      </c>
      <c r="C157" s="50">
        <f>COUNTA(C4:C69)+1</f>
        <v>67</v>
      </c>
      <c r="E157" s="33"/>
      <c r="F157" s="48"/>
      <c r="G157" s="51" t="s">
        <v>375</v>
      </c>
      <c r="H157" s="50">
        <f>COUNTA(H4:H63)+1</f>
        <v>61</v>
      </c>
      <c r="J157" s="33"/>
      <c r="K157" s="48"/>
      <c r="L157" s="51" t="s">
        <v>375</v>
      </c>
      <c r="M157" s="50">
        <f>COUNTA(M4:M59)+1</f>
        <v>57</v>
      </c>
      <c r="O157" s="33"/>
      <c r="P157" s="48"/>
      <c r="Q157" s="51" t="s">
        <v>375</v>
      </c>
      <c r="R157" s="50">
        <f>COUNTA(R4:R50)+1</f>
        <v>48</v>
      </c>
      <c r="T157" s="33"/>
      <c r="U157" s="48"/>
      <c r="V157" s="51" t="s">
        <v>375</v>
      </c>
      <c r="W157" s="50">
        <f>COUNTA(W4:W61)+1</f>
        <v>59</v>
      </c>
      <c r="Y157" s="33"/>
      <c r="Z157" s="48"/>
      <c r="AA157" s="51" t="s">
        <v>375</v>
      </c>
      <c r="AB157" s="50">
        <f>COUNTA(AB4:AB57)+1</f>
        <v>55</v>
      </c>
      <c r="AD157" s="33"/>
      <c r="AE157" s="48"/>
      <c r="AF157" s="51" t="s">
        <v>375</v>
      </c>
      <c r="AG157" s="50">
        <f>COUNTA(AG4:AG57)+1</f>
        <v>55</v>
      </c>
      <c r="AI157" s="33"/>
      <c r="AJ157" s="48"/>
      <c r="AK157" s="51" t="s">
        <v>375</v>
      </c>
      <c r="AL157" s="50">
        <f>COUNTA(AL4:AL59)+1</f>
        <v>57</v>
      </c>
      <c r="AN157" s="33"/>
      <c r="AO157" s="48"/>
      <c r="AP157" s="51" t="s">
        <v>375</v>
      </c>
      <c r="AQ157" s="50">
        <f>COUNTA(AQ4:AQ59)+1</f>
        <v>57</v>
      </c>
      <c r="AS157" s="33"/>
    </row>
    <row r="158">
      <c r="A158" s="44"/>
      <c r="B158" s="51" t="s">
        <v>376</v>
      </c>
      <c r="C158" s="52">
        <f>C160+C159+C161+C162</f>
        <v>67</v>
      </c>
      <c r="E158" s="33"/>
      <c r="F158" s="48"/>
      <c r="G158" s="51" t="s">
        <v>376</v>
      </c>
      <c r="H158" s="52">
        <f>H160+H159+H161+H162</f>
        <v>61</v>
      </c>
      <c r="J158" s="33"/>
      <c r="K158" s="48"/>
      <c r="L158" s="51" t="s">
        <v>376</v>
      </c>
      <c r="M158" s="52">
        <f>M160+M159+M161+M162</f>
        <v>57</v>
      </c>
      <c r="O158" s="33"/>
      <c r="P158" s="48"/>
      <c r="Q158" s="51" t="s">
        <v>376</v>
      </c>
      <c r="R158" s="52">
        <f>R160+R159+R161+R162</f>
        <v>66</v>
      </c>
      <c r="T158" s="33"/>
      <c r="U158" s="48"/>
      <c r="V158" s="51" t="s">
        <v>376</v>
      </c>
      <c r="W158" s="52">
        <f>W160+W159+W161+W162</f>
        <v>59</v>
      </c>
      <c r="Y158" s="33"/>
      <c r="Z158" s="48"/>
      <c r="AA158" s="51" t="s">
        <v>376</v>
      </c>
      <c r="AB158" s="52">
        <f>AB160+AB159+AB161+AB162</f>
        <v>55</v>
      </c>
      <c r="AD158" s="33"/>
      <c r="AE158" s="48"/>
      <c r="AF158" s="51" t="s">
        <v>376</v>
      </c>
      <c r="AG158" s="52">
        <f>AG160+AG159+AG161+AG162</f>
        <v>55</v>
      </c>
      <c r="AI158" s="33"/>
      <c r="AJ158" s="48"/>
      <c r="AK158" s="51" t="s">
        <v>376</v>
      </c>
      <c r="AL158" s="52">
        <f>AL160+AL159+AL161+AL162</f>
        <v>57</v>
      </c>
      <c r="AN158" s="33"/>
      <c r="AO158" s="48"/>
      <c r="AP158" s="51" t="s">
        <v>376</v>
      </c>
      <c r="AQ158" s="52">
        <f>AQ160+AQ159+AQ161+AQ162</f>
        <v>57</v>
      </c>
      <c r="AS158" s="33"/>
    </row>
    <row r="159">
      <c r="A159" s="5"/>
      <c r="B159" s="51" t="s">
        <v>377</v>
      </c>
      <c r="C159" s="53">
        <f>(C157-55)/2</f>
        <v>6</v>
      </c>
      <c r="E159" s="33"/>
      <c r="F159" s="54"/>
      <c r="G159" s="51" t="s">
        <v>377</v>
      </c>
      <c r="H159" s="53">
        <f>(H157-55)/2</f>
        <v>3</v>
      </c>
      <c r="J159" s="33"/>
      <c r="K159" s="54"/>
      <c r="L159" s="51" t="s">
        <v>377</v>
      </c>
      <c r="M159" s="53">
        <f>(M157-55)/2</f>
        <v>1</v>
      </c>
      <c r="O159" s="33"/>
      <c r="P159" s="54"/>
      <c r="Q159" s="51" t="s">
        <v>377</v>
      </c>
      <c r="R159" s="55">
        <f>(R157-46)/2</f>
        <v>1</v>
      </c>
      <c r="T159" s="33"/>
      <c r="U159" s="54"/>
      <c r="V159" s="51" t="s">
        <v>377</v>
      </c>
      <c r="W159" s="53">
        <f>(W157-55)/2</f>
        <v>2</v>
      </c>
      <c r="Y159" s="33"/>
      <c r="Z159" s="54"/>
      <c r="AA159" s="51" t="s">
        <v>377</v>
      </c>
      <c r="AB159" s="53">
        <f>(AB157-55)/2</f>
        <v>0</v>
      </c>
      <c r="AD159" s="33"/>
      <c r="AE159" s="54"/>
      <c r="AF159" s="51" t="s">
        <v>377</v>
      </c>
      <c r="AG159" s="53">
        <f>(AG157-55)/2</f>
        <v>0</v>
      </c>
      <c r="AI159" s="33"/>
      <c r="AJ159" s="54"/>
      <c r="AK159" s="51" t="s">
        <v>377</v>
      </c>
      <c r="AL159" s="53">
        <f>(AL157-55)/2</f>
        <v>1</v>
      </c>
      <c r="AN159" s="33"/>
      <c r="AO159" s="54"/>
      <c r="AP159" s="51" t="s">
        <v>377</v>
      </c>
      <c r="AQ159" s="53">
        <f>(AQ157-55)/2</f>
        <v>1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6</v>
      </c>
      <c r="E161" s="33"/>
      <c r="G161" s="45" t="s">
        <v>379</v>
      </c>
      <c r="H161" s="58">
        <f>H159</f>
        <v>3</v>
      </c>
      <c r="J161" s="33"/>
      <c r="L161" s="45" t="s">
        <v>379</v>
      </c>
      <c r="M161" s="58">
        <f>M159</f>
        <v>1</v>
      </c>
      <c r="O161" s="33"/>
      <c r="Q161" s="45" t="s">
        <v>379</v>
      </c>
      <c r="R161" s="58">
        <f>R159</f>
        <v>1</v>
      </c>
      <c r="T161" s="33"/>
      <c r="V161" s="45" t="s">
        <v>379</v>
      </c>
      <c r="W161" s="58">
        <f>W159</f>
        <v>2</v>
      </c>
      <c r="Y161" s="33"/>
      <c r="AA161" s="45" t="s">
        <v>379</v>
      </c>
      <c r="AB161" s="58">
        <f>AB159</f>
        <v>0</v>
      </c>
      <c r="AD161" s="33"/>
      <c r="AF161" s="45" t="s">
        <v>379</v>
      </c>
      <c r="AG161" s="58">
        <f>AG159</f>
        <v>0</v>
      </c>
      <c r="AI161" s="33"/>
      <c r="AK161" s="45" t="s">
        <v>379</v>
      </c>
      <c r="AL161" s="58">
        <f>AL159</f>
        <v>1</v>
      </c>
      <c r="AN161" s="33"/>
      <c r="AP161" s="45" t="s">
        <v>379</v>
      </c>
      <c r="AQ161" s="58">
        <f>AQ159</f>
        <v>1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9">
        <v>9.0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COUNTIF(AE3:AE100,FALSE)+5</f>
        <v>7</v>
      </c>
      <c r="AI163" s="33"/>
      <c r="AK163" s="56" t="s">
        <v>381</v>
      </c>
      <c r="AL163" s="58">
        <f>COUNTIF(AJ3:AJ100,FALSE)+5</f>
        <v>7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74</v>
      </c>
      <c r="E164" s="33"/>
      <c r="G164" s="45" t="s">
        <v>382</v>
      </c>
      <c r="H164" s="58">
        <f>H158+H163</f>
        <v>68</v>
      </c>
      <c r="J164" s="33"/>
      <c r="L164" s="45" t="s">
        <v>382</v>
      </c>
      <c r="M164" s="58">
        <f>M158+M163</f>
        <v>64</v>
      </c>
      <c r="O164" s="33"/>
      <c r="Q164" s="45" t="s">
        <v>382</v>
      </c>
      <c r="R164" s="58">
        <f>R158+R163</f>
        <v>73</v>
      </c>
      <c r="T164" s="33"/>
      <c r="V164" s="45" t="s">
        <v>382</v>
      </c>
      <c r="W164" s="58">
        <f>W158+W163</f>
        <v>66</v>
      </c>
      <c r="Y164" s="33"/>
      <c r="AA164" s="45" t="s">
        <v>382</v>
      </c>
      <c r="AB164" s="58">
        <f>AB158+AB163</f>
        <v>62</v>
      </c>
      <c r="AD164" s="33"/>
      <c r="AF164" s="45" t="s">
        <v>382</v>
      </c>
      <c r="AG164" s="58">
        <f>AG158+AG163</f>
        <v>62</v>
      </c>
      <c r="AI164" s="33"/>
      <c r="AK164" s="45" t="s">
        <v>382</v>
      </c>
      <c r="AL164" s="58">
        <f>AL158+AL163</f>
        <v>64</v>
      </c>
      <c r="AN164" s="33"/>
      <c r="AP164" s="45" t="s">
        <v>382</v>
      </c>
      <c r="AQ164" s="58">
        <f>AQ158+AQ163</f>
        <v>64</v>
      </c>
      <c r="AS164" s="33"/>
    </row>
    <row r="165">
      <c r="B165" s="45" t="s">
        <v>383</v>
      </c>
      <c r="C165" s="58">
        <f>C157-C159</f>
        <v>61</v>
      </c>
      <c r="E165" s="33"/>
      <c r="G165" s="45" t="s">
        <v>383</v>
      </c>
      <c r="H165" s="58">
        <f>H157-H159</f>
        <v>58</v>
      </c>
      <c r="J165" s="33"/>
      <c r="L165" s="45" t="s">
        <v>383</v>
      </c>
      <c r="M165" s="58">
        <f>M157-M159</f>
        <v>56</v>
      </c>
      <c r="O165" s="33"/>
      <c r="Q165" s="45" t="s">
        <v>383</v>
      </c>
      <c r="R165" s="58">
        <f>R157-R159</f>
        <v>47</v>
      </c>
      <c r="T165" s="33"/>
      <c r="V165" s="45" t="s">
        <v>383</v>
      </c>
      <c r="W165" s="58">
        <f>W157-W159</f>
        <v>57</v>
      </c>
      <c r="Y165" s="33"/>
      <c r="AA165" s="45" t="s">
        <v>383</v>
      </c>
      <c r="AB165" s="58">
        <f>AB157-AB159</f>
        <v>55</v>
      </c>
      <c r="AD165" s="33"/>
      <c r="AF165" s="45" t="s">
        <v>383</v>
      </c>
      <c r="AG165" s="58">
        <f>AG157-AG159</f>
        <v>55</v>
      </c>
      <c r="AI165" s="33"/>
      <c r="AK165" s="45" t="s">
        <v>383</v>
      </c>
      <c r="AL165" s="58">
        <f>AL157-AL159</f>
        <v>56</v>
      </c>
      <c r="AN165" s="33"/>
      <c r="AP165" s="45" t="s">
        <v>383</v>
      </c>
      <c r="AQ165" s="58">
        <f>AQ157-AQ159</f>
        <v>56</v>
      </c>
      <c r="AS165" s="33"/>
    </row>
    <row r="166">
      <c r="B166" s="60" t="s">
        <v>384</v>
      </c>
      <c r="C166" s="58">
        <f>((ABS(C165)-1)/C156)*1/5</f>
        <v>0.3108566692</v>
      </c>
      <c r="E166" s="33"/>
      <c r="G166" s="60" t="s">
        <v>384</v>
      </c>
      <c r="H166" s="58">
        <f>((ABS(H165)-1)/H156)*1/5</f>
        <v>0.422801617</v>
      </c>
      <c r="J166" s="33"/>
      <c r="L166" s="60" t="s">
        <v>384</v>
      </c>
      <c r="M166" s="58">
        <f>((ABS(M165)-1)/M156)*1/5</f>
        <v>0.4394901914</v>
      </c>
      <c r="O166" s="33"/>
      <c r="Q166" s="60" t="s">
        <v>384</v>
      </c>
      <c r="R166" s="58">
        <f>((ABS(R165)-1)/R156)*1/5</f>
        <v>0.4118911175</v>
      </c>
      <c r="T166" s="33"/>
      <c r="V166" s="60" t="s">
        <v>384</v>
      </c>
      <c r="W166" s="58">
        <f>((ABS(W165)-1)/W156)*1/5</f>
        <v>0.2872236754</v>
      </c>
      <c r="Y166" s="33"/>
      <c r="AA166" s="60" t="s">
        <v>384</v>
      </c>
      <c r="AB166" s="58">
        <f>((ABS(AB165)-1)/AB156)*1/5</f>
        <v>0.440582548</v>
      </c>
      <c r="AD166" s="33"/>
      <c r="AF166" s="60" t="s">
        <v>384</v>
      </c>
      <c r="AG166" s="58">
        <f>((ABS(AG165)-1)/AG156)*1/5</f>
        <v>0.3317360855</v>
      </c>
      <c r="AI166" s="33"/>
      <c r="AK166" s="60" t="s">
        <v>384</v>
      </c>
      <c r="AL166" s="58">
        <f>((ABS(AL165)-1)/AL156)*1/5</f>
        <v>0.3141331353</v>
      </c>
      <c r="AN166" s="33"/>
      <c r="AP166" s="60" t="s">
        <v>384</v>
      </c>
      <c r="AQ166" s="58">
        <f>((ABS(AQ165)-1)/AQ156)*1/5</f>
        <v>0.3508995789</v>
      </c>
      <c r="AS166" s="33"/>
    </row>
    <row r="167">
      <c r="B167" s="60" t="s">
        <v>385</v>
      </c>
      <c r="C167" s="58">
        <f>((ABS(C165)-1)/C156)*1/5*60</f>
        <v>18.65140015</v>
      </c>
      <c r="E167" s="33"/>
      <c r="G167" s="60" t="s">
        <v>385</v>
      </c>
      <c r="H167" s="58">
        <f>((ABS(H165)-1)/H156)*1/5*60</f>
        <v>25.36809702</v>
      </c>
      <c r="J167" s="33"/>
      <c r="L167" s="60" t="s">
        <v>385</v>
      </c>
      <c r="M167" s="58">
        <f>((ABS(M165)-1)/M156)*1/5*60</f>
        <v>26.36941148</v>
      </c>
      <c r="O167" s="33"/>
      <c r="Q167" s="60" t="s">
        <v>385</v>
      </c>
      <c r="R167" s="58">
        <f>((ABS(R165)-1)/R156)*1/5*60</f>
        <v>24.71346705</v>
      </c>
      <c r="T167" s="33"/>
      <c r="V167" s="60" t="s">
        <v>385</v>
      </c>
      <c r="W167" s="58">
        <f>((ABS(W165)-1)/W156)*1/5*60</f>
        <v>17.23342053</v>
      </c>
      <c r="Y167" s="33"/>
      <c r="AA167" s="60" t="s">
        <v>385</v>
      </c>
      <c r="AB167" s="58">
        <f>((ABS(AB165)-1)/AB156)*1/5*60</f>
        <v>26.43495288</v>
      </c>
      <c r="AD167" s="33"/>
      <c r="AF167" s="60" t="s">
        <v>385</v>
      </c>
      <c r="AG167" s="58">
        <f>((ABS(AG165)-1)/AG156)*1/5*60</f>
        <v>19.90416513</v>
      </c>
      <c r="AI167" s="33"/>
      <c r="AK167" s="60" t="s">
        <v>385</v>
      </c>
      <c r="AL167" s="58">
        <f>((ABS(AL165)-1)/AL156)*1/5*60</f>
        <v>18.84798812</v>
      </c>
      <c r="AN167" s="33"/>
      <c r="AP167" s="60" t="s">
        <v>385</v>
      </c>
      <c r="AQ167" s="58">
        <f>((ABS(AQ165)-1)/AQ156)*1/5*60</f>
        <v>21.05397474</v>
      </c>
      <c r="AS167" s="33"/>
    </row>
    <row r="168">
      <c r="B168" s="60" t="s">
        <v>386</v>
      </c>
      <c r="C168" s="58">
        <f>C166*(1-C177)</f>
        <v>0.3108566692</v>
      </c>
      <c r="E168" s="33"/>
      <c r="G168" s="60" t="s">
        <v>386</v>
      </c>
      <c r="H168" s="58">
        <f>H166*(1-H177)</f>
        <v>0.422801617</v>
      </c>
      <c r="J168" s="33"/>
      <c r="L168" s="60" t="s">
        <v>386</v>
      </c>
      <c r="M168" s="58">
        <f>M166*(1-M177)</f>
        <v>0.4394901914</v>
      </c>
      <c r="O168" s="33"/>
      <c r="Q168" s="60" t="s">
        <v>386</v>
      </c>
      <c r="R168" s="58">
        <f>R166*(1-R177)</f>
        <v>0.3548600397</v>
      </c>
      <c r="T168" s="33"/>
      <c r="V168" s="60" t="s">
        <v>386</v>
      </c>
      <c r="W168" s="58">
        <f>W166*(1-W177)</f>
        <v>0.2872236754</v>
      </c>
      <c r="Y168" s="33"/>
      <c r="AA168" s="60" t="s">
        <v>386</v>
      </c>
      <c r="AB168" s="58">
        <f>AB166*(1-AB177)</f>
        <v>0.440582548</v>
      </c>
      <c r="AD168" s="33"/>
      <c r="AF168" s="60" t="s">
        <v>386</v>
      </c>
      <c r="AG168" s="58">
        <f>AG166*(1-AG177)</f>
        <v>0.3317360855</v>
      </c>
      <c r="AI168" s="33"/>
      <c r="AK168" s="60" t="s">
        <v>386</v>
      </c>
      <c r="AL168" s="58">
        <f>AL166*(1-AL177)</f>
        <v>0.3141331353</v>
      </c>
      <c r="AN168" s="33"/>
      <c r="AP168" s="60" t="s">
        <v>386</v>
      </c>
      <c r="AQ168" s="58">
        <f>AQ166*(1-AQ177)</f>
        <v>0.3508995789</v>
      </c>
      <c r="AS168" s="33"/>
    </row>
    <row r="169">
      <c r="B169" s="60" t="s">
        <v>387</v>
      </c>
      <c r="C169" s="58">
        <f>C167*(1-C177)</f>
        <v>18.65140015</v>
      </c>
      <c r="E169" s="33"/>
      <c r="G169" s="60" t="s">
        <v>387</v>
      </c>
      <c r="H169" s="58">
        <f>H167*(1-H177)</f>
        <v>25.36809702</v>
      </c>
      <c r="J169" s="33"/>
      <c r="L169" s="60" t="s">
        <v>387</v>
      </c>
      <c r="M169" s="58">
        <f>M167*(1-M177)</f>
        <v>26.36941148</v>
      </c>
      <c r="O169" s="33"/>
      <c r="Q169" s="60" t="s">
        <v>387</v>
      </c>
      <c r="R169" s="58">
        <f>R167*(1-R177)</f>
        <v>21.29160238</v>
      </c>
      <c r="T169" s="33"/>
      <c r="V169" s="60" t="s">
        <v>387</v>
      </c>
      <c r="W169" s="58">
        <f>W167*(1-W177)</f>
        <v>17.23342053</v>
      </c>
      <c r="Y169" s="33"/>
      <c r="AA169" s="60" t="s">
        <v>387</v>
      </c>
      <c r="AB169" s="58">
        <f>AB167*(1-AB177)</f>
        <v>26.43495288</v>
      </c>
      <c r="AD169" s="33"/>
      <c r="AF169" s="60" t="s">
        <v>387</v>
      </c>
      <c r="AG169" s="58">
        <f>AG167*(1-AG177)</f>
        <v>19.90416513</v>
      </c>
      <c r="AI169" s="33"/>
      <c r="AK169" s="60" t="s">
        <v>387</v>
      </c>
      <c r="AL169" s="58">
        <f>AL167*(1-AL177)</f>
        <v>18.84798812</v>
      </c>
      <c r="AN169" s="33"/>
      <c r="AP169" s="60" t="s">
        <v>387</v>
      </c>
      <c r="AQ169" s="58">
        <f>AQ167*(1-AQ177)</f>
        <v>21.05397474</v>
      </c>
      <c r="AS169" s="33"/>
    </row>
    <row r="170">
      <c r="B170" s="60" t="s">
        <v>388</v>
      </c>
      <c r="C170" s="58">
        <f>(ABS(C165)-1)/C156</f>
        <v>1.554283346</v>
      </c>
      <c r="E170" s="33"/>
      <c r="G170" s="60" t="s">
        <v>388</v>
      </c>
      <c r="H170" s="58">
        <f>(ABS(H165)-1)/H156</f>
        <v>2.114008085</v>
      </c>
      <c r="J170" s="33"/>
      <c r="L170" s="60" t="s">
        <v>388</v>
      </c>
      <c r="M170" s="58">
        <f>(ABS(M165)-1)/M156</f>
        <v>2.197450957</v>
      </c>
      <c r="O170" s="33"/>
      <c r="Q170" s="60" t="s">
        <v>388</v>
      </c>
      <c r="R170" s="58">
        <f>(ABS(R165)-1)/R156</f>
        <v>2.059455587</v>
      </c>
      <c r="T170" s="33"/>
      <c r="V170" s="60" t="s">
        <v>388</v>
      </c>
      <c r="W170" s="58">
        <f>(ABS(W165)-1)/W156</f>
        <v>1.436118377</v>
      </c>
      <c r="Y170" s="33"/>
      <c r="AA170" s="60" t="s">
        <v>388</v>
      </c>
      <c r="AB170" s="58">
        <f>(ABS(AB165)-1)/AB156</f>
        <v>2.20291274</v>
      </c>
      <c r="AD170" s="33"/>
      <c r="AF170" s="60" t="s">
        <v>388</v>
      </c>
      <c r="AG170" s="58">
        <f>(ABS(AG165)-1)/AG156</f>
        <v>1.658680428</v>
      </c>
      <c r="AI170" s="33"/>
      <c r="AK170" s="60" t="s">
        <v>388</v>
      </c>
      <c r="AL170" s="58">
        <f>(ABS(AL165)-1)/AL156</f>
        <v>1.570665677</v>
      </c>
      <c r="AN170" s="33"/>
      <c r="AP170" s="60" t="s">
        <v>388</v>
      </c>
      <c r="AQ170" s="58">
        <f>(ABS(AQ165)-1)/AQ156</f>
        <v>1.754497895</v>
      </c>
      <c r="AS170" s="33"/>
    </row>
    <row r="171">
      <c r="B171" s="60" t="s">
        <v>389</v>
      </c>
      <c r="C171" s="58">
        <f>(ABS(C158)-1)/C156</f>
        <v>1.70971168</v>
      </c>
      <c r="E171" s="33"/>
      <c r="G171" s="60" t="s">
        <v>389</v>
      </c>
      <c r="H171" s="58">
        <f>(ABS(H158)-1)/H156</f>
        <v>2.225271669</v>
      </c>
      <c r="J171" s="33"/>
      <c r="L171" s="60" t="s">
        <v>389</v>
      </c>
      <c r="M171" s="58">
        <f>(ABS(M158)-1)/M156</f>
        <v>2.237404611</v>
      </c>
      <c r="O171" s="33"/>
      <c r="Q171" s="60" t="s">
        <v>389</v>
      </c>
      <c r="R171" s="58">
        <f>(ABS(R158)-1)/R156</f>
        <v>2.910100287</v>
      </c>
      <c r="T171" s="33"/>
      <c r="V171" s="60" t="s">
        <v>389</v>
      </c>
      <c r="W171" s="58">
        <f>(ABS(W158)-1)/W156</f>
        <v>1.487408319</v>
      </c>
      <c r="Y171" s="33"/>
      <c r="AA171" s="60" t="s">
        <v>389</v>
      </c>
      <c r="AB171" s="58">
        <f>(ABS(AB158)-1)/AB156</f>
        <v>2.20291274</v>
      </c>
      <c r="AD171" s="33"/>
      <c r="AF171" s="60" t="s">
        <v>389</v>
      </c>
      <c r="AG171" s="58">
        <f>(ABS(AG158)-1)/AG156</f>
        <v>1.658680428</v>
      </c>
      <c r="AI171" s="33"/>
      <c r="AK171" s="60" t="s">
        <v>389</v>
      </c>
      <c r="AL171" s="58">
        <f>(ABS(AL158)-1)/AL156</f>
        <v>1.599223234</v>
      </c>
      <c r="AN171" s="33"/>
      <c r="AP171" s="60" t="s">
        <v>389</v>
      </c>
      <c r="AQ171" s="58">
        <f>(ABS(AQ158)-1)/AQ156</f>
        <v>1.786397856</v>
      </c>
      <c r="AS171" s="33"/>
    </row>
    <row r="172">
      <c r="B172" s="5" t="s">
        <v>390</v>
      </c>
      <c r="C172" s="58">
        <f>(ABS(C164)-1)/C156</f>
        <v>1.891044737</v>
      </c>
      <c r="E172" s="33"/>
      <c r="G172" s="5" t="s">
        <v>390</v>
      </c>
      <c r="H172" s="58">
        <f>(ABS(H164)-1)/H156</f>
        <v>2.484886697</v>
      </c>
      <c r="J172" s="33"/>
      <c r="L172" s="5" t="s">
        <v>390</v>
      </c>
      <c r="M172" s="58">
        <f>(ABS(M164)-1)/M156</f>
        <v>2.517080187</v>
      </c>
      <c r="O172" s="33"/>
      <c r="Q172" s="5" t="s">
        <v>390</v>
      </c>
      <c r="R172" s="58">
        <f>(ABS(R164)-1)/R156</f>
        <v>3.223495702</v>
      </c>
      <c r="T172" s="33"/>
      <c r="V172" s="5" t="s">
        <v>390</v>
      </c>
      <c r="W172" s="58">
        <f>(ABS(W164)-1)/W156</f>
        <v>1.666923116</v>
      </c>
      <c r="Y172" s="33"/>
      <c r="AA172" s="5" t="s">
        <v>390</v>
      </c>
      <c r="AB172" s="58">
        <f>(ABS(AB164)-1)/AB156</f>
        <v>2.488475503</v>
      </c>
      <c r="AD172" s="33"/>
      <c r="AF172" s="5" t="s">
        <v>390</v>
      </c>
      <c r="AG172" s="58">
        <f>(ABS(AG164)-1)/AG156</f>
        <v>1.873694557</v>
      </c>
      <c r="AI172" s="33"/>
      <c r="AK172" s="5" t="s">
        <v>390</v>
      </c>
      <c r="AL172" s="58">
        <f>(ABS(AL164)-1)/AL156</f>
        <v>1.799126139</v>
      </c>
      <c r="AN172" s="33"/>
      <c r="AP172" s="5" t="s">
        <v>390</v>
      </c>
      <c r="AQ172" s="58">
        <f>(ABS(AQ164)-1)/AQ156</f>
        <v>2.009697588</v>
      </c>
      <c r="AS172" s="33"/>
    </row>
    <row r="173">
      <c r="B173" s="5" t="s">
        <v>391</v>
      </c>
      <c r="C173" s="58">
        <f>ABS(C158)/ABS(C165)</f>
        <v>1.098360656</v>
      </c>
      <c r="E173" s="33"/>
      <c r="G173" s="5" t="s">
        <v>391</v>
      </c>
      <c r="H173" s="58">
        <f>ABS(H158)/ABS(H165)</f>
        <v>1.051724138</v>
      </c>
      <c r="J173" s="33"/>
      <c r="L173" s="5" t="s">
        <v>391</v>
      </c>
      <c r="M173" s="58">
        <f>ABS(M158)/ABS(M165)</f>
        <v>1.017857143</v>
      </c>
      <c r="O173" s="33"/>
      <c r="Q173" s="5" t="s">
        <v>391</v>
      </c>
      <c r="R173" s="58">
        <f>ABS(R158)/ABS(R165)</f>
        <v>1.404255319</v>
      </c>
      <c r="T173" s="33"/>
      <c r="V173" s="5" t="s">
        <v>391</v>
      </c>
      <c r="W173" s="58">
        <f>ABS(W158)/ABS(W165)</f>
        <v>1.035087719</v>
      </c>
      <c r="Y173" s="33"/>
      <c r="AA173" s="5" t="s">
        <v>391</v>
      </c>
      <c r="AB173" s="58">
        <f>ABS(AB158)/ABS(AB165)</f>
        <v>1</v>
      </c>
      <c r="AD173" s="33"/>
      <c r="AF173" s="5" t="s">
        <v>391</v>
      </c>
      <c r="AG173" s="58">
        <f>ABS(AG158)/ABS(AG165)</f>
        <v>1</v>
      </c>
      <c r="AI173" s="33"/>
      <c r="AK173" s="5" t="s">
        <v>391</v>
      </c>
      <c r="AL173" s="58">
        <f>ABS(AL158)/ABS(AL165)</f>
        <v>1.017857143</v>
      </c>
      <c r="AN173" s="33"/>
      <c r="AP173" s="5" t="s">
        <v>391</v>
      </c>
      <c r="AQ173" s="58">
        <f>ABS(AQ158)/ABS(AQ165)</f>
        <v>1.017857143</v>
      </c>
      <c r="AS173" s="33"/>
    </row>
    <row r="174">
      <c r="B174" s="5" t="s">
        <v>392</v>
      </c>
      <c r="C174" s="58">
        <f>ABS(C164)/ABS(C165)</f>
        <v>1.213114754</v>
      </c>
      <c r="E174" s="33"/>
      <c r="G174" s="5" t="s">
        <v>392</v>
      </c>
      <c r="H174" s="58">
        <f>ABS(H164)/ABS(H165)</f>
        <v>1.172413793</v>
      </c>
      <c r="J174" s="33"/>
      <c r="L174" s="5" t="s">
        <v>392</v>
      </c>
      <c r="M174" s="58">
        <f>ABS(M164)/ABS(M165)</f>
        <v>1.142857143</v>
      </c>
      <c r="O174" s="33"/>
      <c r="Q174" s="5" t="s">
        <v>392</v>
      </c>
      <c r="R174" s="58">
        <f>ABS(R164)/ABS(R165)</f>
        <v>1.553191489</v>
      </c>
      <c r="T174" s="33"/>
      <c r="V174" s="5" t="s">
        <v>392</v>
      </c>
      <c r="W174" s="58">
        <f>ABS(W164)/ABS(W165)</f>
        <v>1.157894737</v>
      </c>
      <c r="Y174" s="33"/>
      <c r="AA174" s="5" t="s">
        <v>392</v>
      </c>
      <c r="AB174" s="58">
        <f>ABS(AB164)/ABS(AB165)</f>
        <v>1.127272727</v>
      </c>
      <c r="AD174" s="33"/>
      <c r="AF174" s="5" t="s">
        <v>392</v>
      </c>
      <c r="AG174" s="58">
        <f>ABS(AG164)/ABS(AG165)</f>
        <v>1.127272727</v>
      </c>
      <c r="AI174" s="33"/>
      <c r="AK174" s="5" t="s">
        <v>392</v>
      </c>
      <c r="AL174" s="58">
        <f>ABS(AL164)/ABS(AL165)</f>
        <v>1.142857143</v>
      </c>
      <c r="AN174" s="33"/>
      <c r="AP174" s="5" t="s">
        <v>392</v>
      </c>
      <c r="AQ174" s="58">
        <f>ABS(AQ164)/ABS(AQ165)</f>
        <v>1.142857143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0.1636363636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0.09836065574</v>
      </c>
      <c r="E176" s="33"/>
      <c r="G176" s="60" t="s">
        <v>394</v>
      </c>
      <c r="H176" s="58">
        <f>H161/(H160+H162+H161)</f>
        <v>0.05172413793</v>
      </c>
      <c r="J176" s="33"/>
      <c r="L176" s="60" t="s">
        <v>394</v>
      </c>
      <c r="M176" s="58">
        <f>M161/(M160+M162+M161)</f>
        <v>0.01785714286</v>
      </c>
      <c r="O176" s="33"/>
      <c r="Q176" s="60" t="s">
        <v>394</v>
      </c>
      <c r="R176" s="58">
        <f>R161/(R160+R162+R161)</f>
        <v>0.01538461538</v>
      </c>
      <c r="T176" s="33"/>
      <c r="V176" s="60" t="s">
        <v>394</v>
      </c>
      <c r="W176" s="58">
        <f>W161/(W160+W162+W161)</f>
        <v>0.0350877193</v>
      </c>
      <c r="Y176" s="33"/>
      <c r="AA176" s="60" t="s">
        <v>394</v>
      </c>
      <c r="AB176" s="58">
        <f>AB161/(AB160+AB162+AB161)</f>
        <v>0</v>
      </c>
      <c r="AD176" s="33"/>
      <c r="AF176" s="60" t="s">
        <v>394</v>
      </c>
      <c r="AG176" s="58">
        <f>AG161/(AG160+AG162+AG161)</f>
        <v>0</v>
      </c>
      <c r="AI176" s="33"/>
      <c r="AK176" s="60" t="s">
        <v>394</v>
      </c>
      <c r="AL176" s="58">
        <f>AL161/(AL160+AL162+AL161)</f>
        <v>0.01785714286</v>
      </c>
      <c r="AN176" s="33"/>
      <c r="AP176" s="60" t="s">
        <v>394</v>
      </c>
      <c r="AQ176" s="58">
        <f>AQ161/(AQ160+AQ162+AQ161)</f>
        <v>0.01785714286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0.1384615385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0.09836065574</v>
      </c>
      <c r="E178" s="33"/>
      <c r="G178" s="60" t="s">
        <v>396</v>
      </c>
      <c r="H178" s="58">
        <f>(H161+H162)/(H160+H161+H162)</f>
        <v>0.05172413793</v>
      </c>
      <c r="J178" s="33"/>
      <c r="L178" s="60" t="s">
        <v>396</v>
      </c>
      <c r="M178" s="58">
        <f>(M161+M162)/(M160+M161+M162)</f>
        <v>0.01785714286</v>
      </c>
      <c r="O178" s="33"/>
      <c r="Q178" s="60" t="s">
        <v>396</v>
      </c>
      <c r="R178" s="58">
        <f>(R161+R162)/(R160+R161+R162)</f>
        <v>0.1538461538</v>
      </c>
      <c r="T178" s="33"/>
      <c r="V178" s="60" t="s">
        <v>396</v>
      </c>
      <c r="W178" s="58">
        <f>(W161+W162)/(W160+W161+W162)</f>
        <v>0.0350877193</v>
      </c>
      <c r="Y178" s="33"/>
      <c r="AA178" s="60" t="s">
        <v>396</v>
      </c>
      <c r="AB178" s="58">
        <f>(AB161+AB162)/(AB160+AB161+AB162)</f>
        <v>0</v>
      </c>
      <c r="AD178" s="33"/>
      <c r="AF178" s="60" t="s">
        <v>396</v>
      </c>
      <c r="AG178" s="58">
        <f>(AG161+AG162)/(AG160+AG161+AG162)</f>
        <v>0</v>
      </c>
      <c r="AI178" s="33"/>
      <c r="AK178" s="60" t="s">
        <v>396</v>
      </c>
      <c r="AL178" s="58">
        <f>(AL161+AL162)/(AL160+AL161+AL162)</f>
        <v>0.01785714286</v>
      </c>
      <c r="AN178" s="33"/>
      <c r="AP178" s="60" t="s">
        <v>396</v>
      </c>
      <c r="AQ178" s="58">
        <f>(AQ161+AQ162)/(AQ160+AQ161+AQ162)</f>
        <v>0.01785714286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 t="str">
        <f>ABS(AB161)/ABS(AB159)</f>
        <v>#DIV/0!</v>
      </c>
      <c r="AD179" s="33"/>
      <c r="AF179" s="60" t="s">
        <v>397</v>
      </c>
      <c r="AG179" s="61" t="str">
        <f>ABS(AG161)/ABS(AG159)</f>
        <v>#DIV/0!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0.1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 t="str">
        <f>AB161/(AB161+AB162)</f>
        <v>#DIV/0!</v>
      </c>
      <c r="AD180" s="33"/>
      <c r="AF180" s="60" t="s">
        <v>398</v>
      </c>
      <c r="AG180" s="61" t="str">
        <f>AG161/(AG161+AG162)</f>
        <v>#DIV/0!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0.8208955224</v>
      </c>
      <c r="E181" s="33"/>
      <c r="G181" s="60" t="s">
        <v>399</v>
      </c>
      <c r="H181" s="58">
        <f>H160/(H159+H160+H161+H162)</f>
        <v>0.9016393443</v>
      </c>
      <c r="J181" s="33"/>
      <c r="L181" s="60" t="s">
        <v>399</v>
      </c>
      <c r="M181" s="58">
        <f>M160/(M159+M160+M161+M162)</f>
        <v>0.9649122807</v>
      </c>
      <c r="O181" s="33"/>
      <c r="Q181" s="60" t="s">
        <v>399</v>
      </c>
      <c r="R181" s="58">
        <f>R160/(R159+R160+R161+R162)</f>
        <v>0.8333333333</v>
      </c>
      <c r="T181" s="33"/>
      <c r="V181" s="60" t="s">
        <v>399</v>
      </c>
      <c r="W181" s="58">
        <f>W160/(W159+W160+W161+W162)</f>
        <v>0.9322033898</v>
      </c>
      <c r="Y181" s="33"/>
      <c r="AA181" s="60" t="s">
        <v>399</v>
      </c>
      <c r="AB181" s="58">
        <f>AB160/(AB159+AB160+AB161+AB162)</f>
        <v>1</v>
      </c>
      <c r="AD181" s="33"/>
      <c r="AF181" s="60" t="s">
        <v>399</v>
      </c>
      <c r="AG181" s="58">
        <f>AG160/(AG159+AG160+AG161+AG162)</f>
        <v>1</v>
      </c>
      <c r="AI181" s="33"/>
      <c r="AK181" s="60" t="s">
        <v>399</v>
      </c>
      <c r="AL181" s="58">
        <f>AL160/(AL159+AL160+AL161+AL162)</f>
        <v>0.9649122807</v>
      </c>
      <c r="AN181" s="33"/>
      <c r="AP181" s="60" t="s">
        <v>399</v>
      </c>
      <c r="AQ181" s="58">
        <f>AQ160/(AQ159+AQ160+AQ161+AQ162)</f>
        <v>0.9649122807</v>
      </c>
      <c r="AS181" s="33"/>
    </row>
    <row r="182">
      <c r="B182" s="60" t="s">
        <v>400</v>
      </c>
      <c r="C182" s="58">
        <f>(C162+C161+C159)/(C160+C162+C161+C159)</f>
        <v>0.1791044776</v>
      </c>
      <c r="E182" s="33"/>
      <c r="G182" s="60" t="s">
        <v>400</v>
      </c>
      <c r="H182" s="58">
        <f>(H162+H161+H159)/(H160+H162+H161+H159)</f>
        <v>0.09836065574</v>
      </c>
      <c r="J182" s="33"/>
      <c r="L182" s="60" t="s">
        <v>400</v>
      </c>
      <c r="M182" s="58">
        <f>(M162+M161+M159)/(M160+M162+M161+M159)</f>
        <v>0.0350877193</v>
      </c>
      <c r="O182" s="33"/>
      <c r="Q182" s="60" t="s">
        <v>400</v>
      </c>
      <c r="R182" s="58">
        <f>(R162+R161+R159)/(R160+R162+R161+R159)</f>
        <v>0.1666666667</v>
      </c>
      <c r="T182" s="33"/>
      <c r="V182" s="60" t="s">
        <v>400</v>
      </c>
      <c r="W182" s="58">
        <f>(W162+W161+W159)/(W160+W162+W161+W159)</f>
        <v>0.06779661017</v>
      </c>
      <c r="Y182" s="33"/>
      <c r="AA182" s="60" t="s">
        <v>400</v>
      </c>
      <c r="AB182" s="58">
        <f>(AB162+AB161+AB159)/(AB160+AB162+AB161+AB159)</f>
        <v>0</v>
      </c>
      <c r="AD182" s="33"/>
      <c r="AF182" s="60" t="s">
        <v>400</v>
      </c>
      <c r="AG182" s="58">
        <f>(AG162+AG161+AG159)/(AG160+AG162+AG161+AG159)</f>
        <v>0</v>
      </c>
      <c r="AI182" s="33"/>
      <c r="AK182" s="60" t="s">
        <v>400</v>
      </c>
      <c r="AL182" s="58">
        <f>(AL162+AL161+AL159)/(AL160+AL162+AL161+AL159)</f>
        <v>0.0350877193</v>
      </c>
      <c r="AN182" s="33"/>
      <c r="AP182" s="60" t="s">
        <v>400</v>
      </c>
      <c r="AQ182" s="58">
        <f>(AQ162+AQ161+AQ159)/(AQ160+AQ162+AQ161+AQ159)</f>
        <v>0.0350877193</v>
      </c>
      <c r="AS182" s="33"/>
    </row>
    <row r="183">
      <c r="B183" s="60" t="s">
        <v>401</v>
      </c>
      <c r="C183" s="58">
        <f>(C161+C159)/C160</f>
        <v>0.2181818182</v>
      </c>
      <c r="E183" s="33"/>
      <c r="G183" s="60" t="s">
        <v>401</v>
      </c>
      <c r="H183" s="58">
        <f>(H161+H159)/H160</f>
        <v>0.1090909091</v>
      </c>
      <c r="J183" s="33"/>
      <c r="L183" s="60" t="s">
        <v>401</v>
      </c>
      <c r="M183" s="58">
        <f>(M161+M159)/M160</f>
        <v>0.03636363636</v>
      </c>
      <c r="O183" s="33"/>
      <c r="Q183" s="60" t="s">
        <v>401</v>
      </c>
      <c r="R183" s="58">
        <f>(R161+R159)/R160</f>
        <v>0.03636363636</v>
      </c>
      <c r="T183" s="33"/>
      <c r="V183" s="60" t="s">
        <v>401</v>
      </c>
      <c r="W183" s="58">
        <f>(W161+W159)/W160</f>
        <v>0.07272727273</v>
      </c>
      <c r="Y183" s="33"/>
      <c r="AA183" s="60" t="s">
        <v>401</v>
      </c>
      <c r="AB183" s="58">
        <f>(AB161+AB159)/AB160</f>
        <v>0</v>
      </c>
      <c r="AD183" s="33"/>
      <c r="AF183" s="60" t="s">
        <v>401</v>
      </c>
      <c r="AG183" s="58">
        <f>(AG161+AG159)/AG160</f>
        <v>0</v>
      </c>
      <c r="AI183" s="33"/>
      <c r="AK183" s="60" t="s">
        <v>401</v>
      </c>
      <c r="AL183" s="58">
        <f>(AL161+AL159)/AL160</f>
        <v>0.03636363636</v>
      </c>
      <c r="AN183" s="33"/>
      <c r="AP183" s="60" t="s">
        <v>401</v>
      </c>
      <c r="AQ183" s="58">
        <f>(AQ161+AQ159)/AQ160</f>
        <v>0.03636363636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8.38"/>
  </cols>
  <sheetData>
    <row r="1">
      <c r="B1" s="6"/>
      <c r="C1" s="7" t="s">
        <v>11</v>
      </c>
      <c r="N1" s="8">
        <v>0.03</v>
      </c>
      <c r="Q1" s="9"/>
      <c r="R1" s="10"/>
      <c r="S1" s="10"/>
      <c r="T1" s="10"/>
      <c r="U1" s="10"/>
      <c r="V1" s="10"/>
      <c r="W1" s="10"/>
      <c r="X1" s="10"/>
      <c r="Y1" s="8">
        <v>0.09</v>
      </c>
      <c r="AB1" s="10"/>
      <c r="AC1" s="10"/>
      <c r="AD1" s="10"/>
      <c r="AE1" s="10"/>
      <c r="AF1" s="10"/>
      <c r="AG1" s="10"/>
      <c r="AH1" s="10"/>
      <c r="AI1" s="10"/>
    </row>
    <row r="2">
      <c r="B2" s="6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  <c r="O2" s="10"/>
      <c r="P2" s="10"/>
      <c r="Q2" s="9"/>
      <c r="R2" s="10"/>
      <c r="S2" s="10"/>
      <c r="T2" s="10"/>
      <c r="U2" s="10"/>
      <c r="V2" s="10"/>
      <c r="W2" s="10"/>
      <c r="X2" s="10"/>
      <c r="Y2" s="9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>
      <c r="A3" s="5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/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8" t="s">
        <v>23</v>
      </c>
      <c r="O3" s="11" t="s">
        <v>24</v>
      </c>
      <c r="P3" s="11" t="s">
        <v>25</v>
      </c>
      <c r="Q3" s="8" t="s">
        <v>16</v>
      </c>
      <c r="R3" s="11"/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8" t="s">
        <v>26</v>
      </c>
      <c r="Z3" s="11" t="s">
        <v>27</v>
      </c>
      <c r="AA3" s="11" t="s">
        <v>28</v>
      </c>
      <c r="AB3" s="11" t="s">
        <v>16</v>
      </c>
      <c r="AC3" s="11"/>
      <c r="AD3" s="11" t="s">
        <v>17</v>
      </c>
      <c r="AE3" s="11" t="s">
        <v>18</v>
      </c>
      <c r="AF3" s="11" t="s">
        <v>19</v>
      </c>
      <c r="AG3" s="11" t="s">
        <v>20</v>
      </c>
      <c r="AH3" s="11" t="s">
        <v>21</v>
      </c>
      <c r="AI3" s="11" t="s">
        <v>22</v>
      </c>
    </row>
    <row r="4">
      <c r="A4" s="12" t="s">
        <v>17</v>
      </c>
      <c r="B4" s="6">
        <v>32.0</v>
      </c>
      <c r="C4" s="10">
        <v>517.6527777777778</v>
      </c>
      <c r="D4" s="10">
        <v>591.875</v>
      </c>
      <c r="E4" s="10">
        <v>554.4285714285714</v>
      </c>
      <c r="F4" s="10"/>
      <c r="G4" s="10"/>
      <c r="H4" s="10">
        <f t="shared" ref="H4:H16" si="1">average(C4:E4)</f>
        <v>554.6521164</v>
      </c>
      <c r="I4" s="10">
        <f t="shared" ref="I4:I16" si="2">median(C4:E4)</f>
        <v>554.4285714</v>
      </c>
      <c r="J4" s="10">
        <f t="shared" ref="J4:J16" si="3">min(C4:E4)</f>
        <v>517.6527778</v>
      </c>
      <c r="K4" s="10">
        <f t="shared" ref="K4:K16" si="4">max(C4:E4)</f>
        <v>591.875</v>
      </c>
      <c r="L4" s="10">
        <f t="shared" ref="L4:L16" si="5">stdev(C4:E4)</f>
        <v>37.11161607</v>
      </c>
      <c r="M4" s="10">
        <f t="shared" ref="M4:M16" si="6">L4/H4</f>
        <v>0.06690971687</v>
      </c>
      <c r="N4" s="9">
        <v>542.3378378378378</v>
      </c>
      <c r="O4" s="10">
        <v>503.6530612244898</v>
      </c>
      <c r="P4" s="10">
        <v>588.2125</v>
      </c>
      <c r="Q4" s="9"/>
      <c r="R4" s="10"/>
      <c r="S4" s="10">
        <f t="shared" ref="S4:S16" si="7">average(N4:P4)</f>
        <v>544.7344664</v>
      </c>
      <c r="T4" s="10">
        <f t="shared" ref="T4:T16" si="8">median(N4:P4)</f>
        <v>542.3378378</v>
      </c>
      <c r="U4" s="10">
        <f t="shared" ref="U4:U16" si="9">min(N4:P4)</f>
        <v>503.6530612</v>
      </c>
      <c r="V4" s="10">
        <f t="shared" ref="V4:V16" si="10">max(N4:P4)</f>
        <v>588.2125</v>
      </c>
      <c r="W4" s="10">
        <f t="shared" ref="W4:W16" si="11">stdev(N4:P4)</f>
        <v>42.33063362</v>
      </c>
      <c r="X4" s="10">
        <f t="shared" ref="X4:X16" si="12">W4/S4</f>
        <v>0.07770874845</v>
      </c>
      <c r="Y4" s="9">
        <v>660.9625</v>
      </c>
      <c r="Z4" s="10">
        <v>661.1384615384616</v>
      </c>
      <c r="AA4" s="10">
        <v>531.939024390244</v>
      </c>
      <c r="AB4" s="10"/>
      <c r="AC4" s="10"/>
      <c r="AD4" s="10">
        <f t="shared" ref="AD4:AD16" si="13">average(Y4:AA4)</f>
        <v>618.0133286</v>
      </c>
      <c r="AE4" s="10">
        <f t="shared" ref="AE4:AE16" si="14">median(Y4:AA4)</f>
        <v>660.9625</v>
      </c>
      <c r="AF4" s="10">
        <f t="shared" ref="AF4:AF16" si="15">min(Y4:AA4)</f>
        <v>531.9390244</v>
      </c>
      <c r="AG4" s="10">
        <f t="shared" ref="AG4:AG16" si="16">max(Y4:AA4)</f>
        <v>661.1384615</v>
      </c>
      <c r="AH4" s="10">
        <f t="shared" ref="AH4:AH16" si="17">stdev(Y4:AA4)</f>
        <v>74.54258602</v>
      </c>
      <c r="AI4" s="10">
        <f t="shared" ref="AI4:AI16" si="18">AH4/AD4</f>
        <v>0.1206164698</v>
      </c>
    </row>
    <row r="5">
      <c r="A5" s="12" t="s">
        <v>21</v>
      </c>
      <c r="B5" s="6">
        <v>32.0</v>
      </c>
      <c r="C5" s="10">
        <v>621.5200621040394</v>
      </c>
      <c r="D5" s="10">
        <v>657.9015341002242</v>
      </c>
      <c r="E5" s="10">
        <v>627.9728673103019</v>
      </c>
      <c r="F5" s="10"/>
      <c r="G5" s="10"/>
      <c r="H5" s="10">
        <f t="shared" si="1"/>
        <v>635.7981545</v>
      </c>
      <c r="I5" s="10">
        <f t="shared" si="2"/>
        <v>627.9728673</v>
      </c>
      <c r="J5" s="10">
        <f t="shared" si="3"/>
        <v>621.5200621</v>
      </c>
      <c r="K5" s="10">
        <f t="shared" si="4"/>
        <v>657.9015341</v>
      </c>
      <c r="L5" s="10">
        <f t="shared" si="5"/>
        <v>19.41208943</v>
      </c>
      <c r="M5" s="10">
        <f t="shared" si="6"/>
        <v>0.03053184299</v>
      </c>
      <c r="N5" s="9">
        <v>784.7919413140181</v>
      </c>
      <c r="O5" s="10">
        <v>693.5072540228291</v>
      </c>
      <c r="P5" s="10">
        <v>881.1644581878106</v>
      </c>
      <c r="Q5" s="9"/>
      <c r="R5" s="10"/>
      <c r="S5" s="10">
        <f t="shared" si="7"/>
        <v>786.4878845</v>
      </c>
      <c r="T5" s="10">
        <f t="shared" si="8"/>
        <v>784.7919413</v>
      </c>
      <c r="U5" s="10">
        <f t="shared" si="9"/>
        <v>693.507254</v>
      </c>
      <c r="V5" s="10">
        <f t="shared" si="10"/>
        <v>881.1644582</v>
      </c>
      <c r="W5" s="10">
        <f t="shared" si="11"/>
        <v>93.84009663</v>
      </c>
      <c r="X5" s="10">
        <f t="shared" si="12"/>
        <v>0.1193153747</v>
      </c>
      <c r="Y5" s="9">
        <v>890.6670440664548</v>
      </c>
      <c r="Z5" s="10">
        <v>1143.4749379211798</v>
      </c>
      <c r="AA5" s="10">
        <v>879.1582021366927</v>
      </c>
      <c r="AB5" s="10"/>
      <c r="AC5" s="10"/>
      <c r="AD5" s="10">
        <f t="shared" si="13"/>
        <v>971.1000614</v>
      </c>
      <c r="AE5" s="10">
        <f t="shared" si="14"/>
        <v>890.6670441</v>
      </c>
      <c r="AF5" s="10">
        <f t="shared" si="15"/>
        <v>879.1582021</v>
      </c>
      <c r="AG5" s="10">
        <f t="shared" si="16"/>
        <v>1143.474938</v>
      </c>
      <c r="AH5" s="10">
        <f t="shared" si="17"/>
        <v>149.3918904</v>
      </c>
      <c r="AI5" s="10">
        <f t="shared" si="18"/>
        <v>0.1538377932</v>
      </c>
    </row>
    <row r="6">
      <c r="A6" s="12" t="s">
        <v>18</v>
      </c>
      <c r="B6" s="6">
        <v>32.0</v>
      </c>
      <c r="C6" s="10">
        <v>242.5</v>
      </c>
      <c r="D6" s="10">
        <v>309.0</v>
      </c>
      <c r="E6" s="10">
        <v>280.0</v>
      </c>
      <c r="F6" s="10"/>
      <c r="G6" s="10"/>
      <c r="H6" s="10">
        <f t="shared" si="1"/>
        <v>277.1666667</v>
      </c>
      <c r="I6" s="10">
        <f t="shared" si="2"/>
        <v>280</v>
      </c>
      <c r="J6" s="10">
        <f t="shared" si="3"/>
        <v>242.5</v>
      </c>
      <c r="K6" s="10">
        <f t="shared" si="4"/>
        <v>309</v>
      </c>
      <c r="L6" s="10">
        <f t="shared" si="5"/>
        <v>33.34041591</v>
      </c>
      <c r="M6" s="10">
        <f t="shared" si="6"/>
        <v>0.1202901356</v>
      </c>
      <c r="N6" s="9">
        <v>258.0</v>
      </c>
      <c r="O6" s="10">
        <v>226.0</v>
      </c>
      <c r="P6" s="10">
        <v>276.0</v>
      </c>
      <c r="Q6" s="9"/>
      <c r="R6" s="10"/>
      <c r="S6" s="10">
        <f t="shared" si="7"/>
        <v>253.3333333</v>
      </c>
      <c r="T6" s="10">
        <f t="shared" si="8"/>
        <v>258</v>
      </c>
      <c r="U6" s="10">
        <f t="shared" si="9"/>
        <v>226</v>
      </c>
      <c r="V6" s="10">
        <f t="shared" si="10"/>
        <v>276</v>
      </c>
      <c r="W6" s="10">
        <f t="shared" si="11"/>
        <v>25.32455988</v>
      </c>
      <c r="X6" s="10">
        <f t="shared" si="12"/>
        <v>0.09996536796</v>
      </c>
      <c r="Y6" s="9">
        <v>251.5</v>
      </c>
      <c r="Z6" s="10">
        <v>242.0</v>
      </c>
      <c r="AA6" s="10">
        <v>207.0</v>
      </c>
      <c r="AB6" s="10"/>
      <c r="AC6" s="10"/>
      <c r="AD6" s="10">
        <f t="shared" si="13"/>
        <v>233.5</v>
      </c>
      <c r="AE6" s="10">
        <f t="shared" si="14"/>
        <v>242</v>
      </c>
      <c r="AF6" s="10">
        <f t="shared" si="15"/>
        <v>207</v>
      </c>
      <c r="AG6" s="10">
        <f t="shared" si="16"/>
        <v>251.5</v>
      </c>
      <c r="AH6" s="10">
        <f t="shared" si="17"/>
        <v>23.43608329</v>
      </c>
      <c r="AI6" s="10">
        <f t="shared" si="18"/>
        <v>0.1003686651</v>
      </c>
    </row>
    <row r="7">
      <c r="A7" s="12" t="s">
        <v>19</v>
      </c>
      <c r="B7" s="6">
        <v>32.0</v>
      </c>
      <c r="C7" s="10">
        <v>59.0</v>
      </c>
      <c r="D7" s="10">
        <v>90.0</v>
      </c>
      <c r="E7" s="10">
        <v>51.0</v>
      </c>
      <c r="F7" s="10"/>
      <c r="G7" s="10"/>
      <c r="H7" s="10">
        <f t="shared" si="1"/>
        <v>66.66666667</v>
      </c>
      <c r="I7" s="10">
        <f t="shared" si="2"/>
        <v>59</v>
      </c>
      <c r="J7" s="10">
        <f t="shared" si="3"/>
        <v>51</v>
      </c>
      <c r="K7" s="10">
        <f t="shared" si="4"/>
        <v>90</v>
      </c>
      <c r="L7" s="10">
        <f t="shared" si="5"/>
        <v>20.59935274</v>
      </c>
      <c r="M7" s="10">
        <f t="shared" si="6"/>
        <v>0.3089902911</v>
      </c>
      <c r="N7" s="9">
        <v>50.0</v>
      </c>
      <c r="O7" s="10">
        <v>101.0</v>
      </c>
      <c r="P7" s="10">
        <v>33.0</v>
      </c>
      <c r="Q7" s="9"/>
      <c r="R7" s="10"/>
      <c r="S7" s="10">
        <f t="shared" si="7"/>
        <v>61.33333333</v>
      </c>
      <c r="T7" s="10">
        <f t="shared" si="8"/>
        <v>50</v>
      </c>
      <c r="U7" s="10">
        <f t="shared" si="9"/>
        <v>33</v>
      </c>
      <c r="V7" s="10">
        <f t="shared" si="10"/>
        <v>101</v>
      </c>
      <c r="W7" s="10">
        <f t="shared" si="11"/>
        <v>35.38832199</v>
      </c>
      <c r="X7" s="10">
        <f t="shared" si="12"/>
        <v>0.5769835107</v>
      </c>
      <c r="Y7" s="9">
        <v>91.0</v>
      </c>
      <c r="Z7" s="10">
        <v>67.0</v>
      </c>
      <c r="AA7" s="10">
        <v>70.0</v>
      </c>
      <c r="AB7" s="10"/>
      <c r="AC7" s="10"/>
      <c r="AD7" s="10">
        <f t="shared" si="13"/>
        <v>76</v>
      </c>
      <c r="AE7" s="10">
        <f t="shared" si="14"/>
        <v>70</v>
      </c>
      <c r="AF7" s="10">
        <f t="shared" si="15"/>
        <v>67</v>
      </c>
      <c r="AG7" s="10">
        <f t="shared" si="16"/>
        <v>91</v>
      </c>
      <c r="AH7" s="10">
        <f t="shared" si="17"/>
        <v>13.07669683</v>
      </c>
      <c r="AI7" s="10">
        <f t="shared" si="18"/>
        <v>0.1720618004</v>
      </c>
    </row>
    <row r="8">
      <c r="A8" s="12" t="s">
        <v>20</v>
      </c>
      <c r="B8" s="6">
        <v>32.0</v>
      </c>
      <c r="C8" s="10">
        <v>3002.0</v>
      </c>
      <c r="D8" s="10">
        <v>3744.0</v>
      </c>
      <c r="E8" s="10">
        <v>2803.0</v>
      </c>
      <c r="F8" s="10"/>
      <c r="G8" s="10"/>
      <c r="H8" s="10">
        <f t="shared" si="1"/>
        <v>3183</v>
      </c>
      <c r="I8" s="10">
        <f t="shared" si="2"/>
        <v>3002</v>
      </c>
      <c r="J8" s="10">
        <f t="shared" si="3"/>
        <v>2803</v>
      </c>
      <c r="K8" s="10">
        <f t="shared" si="4"/>
        <v>3744</v>
      </c>
      <c r="L8" s="10">
        <f t="shared" si="5"/>
        <v>495.9243894</v>
      </c>
      <c r="M8" s="10">
        <f t="shared" si="6"/>
        <v>0.1558040809</v>
      </c>
      <c r="N8" s="9">
        <v>4756.0</v>
      </c>
      <c r="O8" s="10">
        <v>5024.0</v>
      </c>
      <c r="P8" s="10">
        <v>6509.0</v>
      </c>
      <c r="Q8" s="9"/>
      <c r="R8" s="10"/>
      <c r="S8" s="10">
        <f t="shared" si="7"/>
        <v>5429.666667</v>
      </c>
      <c r="T8" s="10">
        <f t="shared" si="8"/>
        <v>5024</v>
      </c>
      <c r="U8" s="10">
        <f t="shared" si="9"/>
        <v>4756</v>
      </c>
      <c r="V8" s="10">
        <f t="shared" si="10"/>
        <v>6509</v>
      </c>
      <c r="W8" s="10">
        <f t="shared" si="11"/>
        <v>944.2861501</v>
      </c>
      <c r="X8" s="10">
        <f t="shared" si="12"/>
        <v>0.1739123611</v>
      </c>
      <c r="Y8" s="9">
        <v>4667.0</v>
      </c>
      <c r="Z8" s="10">
        <v>6864.0</v>
      </c>
      <c r="AA8" s="10">
        <v>5547.0</v>
      </c>
      <c r="AB8" s="10"/>
      <c r="AC8" s="10"/>
      <c r="AD8" s="10">
        <f t="shared" si="13"/>
        <v>5692.666667</v>
      </c>
      <c r="AE8" s="10">
        <f t="shared" si="14"/>
        <v>5547</v>
      </c>
      <c r="AF8" s="10">
        <f t="shared" si="15"/>
        <v>4667</v>
      </c>
      <c r="AG8" s="10">
        <f t="shared" si="16"/>
        <v>6864</v>
      </c>
      <c r="AH8" s="10">
        <f t="shared" si="17"/>
        <v>1105.719826</v>
      </c>
      <c r="AI8" s="10">
        <f t="shared" si="18"/>
        <v>0.1942358284</v>
      </c>
    </row>
    <row r="9">
      <c r="A9" s="12" t="s">
        <v>29</v>
      </c>
      <c r="B9" s="6">
        <v>32.0</v>
      </c>
      <c r="C9" s="10">
        <v>37.271</v>
      </c>
      <c r="D9" s="10">
        <v>37.88</v>
      </c>
      <c r="E9" s="10">
        <v>31.048</v>
      </c>
      <c r="F9" s="10">
        <f t="shared" ref="F9:F11" si="19">sum(C9:E9)</f>
        <v>106.199</v>
      </c>
      <c r="G9" s="10"/>
      <c r="H9" s="10">
        <f t="shared" si="1"/>
        <v>35.39966667</v>
      </c>
      <c r="I9" s="10">
        <f t="shared" si="2"/>
        <v>37.271</v>
      </c>
      <c r="J9" s="10">
        <f t="shared" si="3"/>
        <v>31.048</v>
      </c>
      <c r="K9" s="10">
        <f t="shared" si="4"/>
        <v>37.88</v>
      </c>
      <c r="L9" s="10">
        <f t="shared" si="5"/>
        <v>3.780935378</v>
      </c>
      <c r="M9" s="10">
        <f t="shared" si="6"/>
        <v>0.1068070898</v>
      </c>
      <c r="N9" s="9">
        <v>40.133</v>
      </c>
      <c r="O9" s="10">
        <v>49.358</v>
      </c>
      <c r="P9" s="10">
        <v>47.057</v>
      </c>
      <c r="Q9" s="9">
        <f t="shared" ref="Q9:Q11" si="20">sum(N9:P9)</f>
        <v>136.548</v>
      </c>
      <c r="R9" s="10"/>
      <c r="S9" s="10">
        <f t="shared" si="7"/>
        <v>45.516</v>
      </c>
      <c r="T9" s="10">
        <f t="shared" si="8"/>
        <v>47.057</v>
      </c>
      <c r="U9" s="10">
        <f t="shared" si="9"/>
        <v>40.133</v>
      </c>
      <c r="V9" s="10">
        <f t="shared" si="10"/>
        <v>49.358</v>
      </c>
      <c r="W9" s="10">
        <f t="shared" si="11"/>
        <v>4.801683767</v>
      </c>
      <c r="X9" s="10">
        <f t="shared" si="12"/>
        <v>0.1054944144</v>
      </c>
      <c r="Y9" s="9">
        <v>52.877</v>
      </c>
      <c r="Z9" s="10">
        <v>42.974</v>
      </c>
      <c r="AA9" s="10">
        <v>43.619</v>
      </c>
      <c r="AB9" s="9">
        <f t="shared" ref="AB9:AB11" si="21">sum(Y9:AA9)</f>
        <v>139.47</v>
      </c>
      <c r="AC9" s="10"/>
      <c r="AD9" s="10">
        <f t="shared" si="13"/>
        <v>46.49</v>
      </c>
      <c r="AE9" s="10">
        <f t="shared" si="14"/>
        <v>43.619</v>
      </c>
      <c r="AF9" s="10">
        <f t="shared" si="15"/>
        <v>42.974</v>
      </c>
      <c r="AG9" s="10">
        <f t="shared" si="16"/>
        <v>52.877</v>
      </c>
      <c r="AH9" s="10">
        <f t="shared" si="17"/>
        <v>5.54069788</v>
      </c>
      <c r="AI9" s="10">
        <f t="shared" si="18"/>
        <v>0.1191804233</v>
      </c>
    </row>
    <row r="10">
      <c r="A10" s="12" t="s">
        <v>30</v>
      </c>
      <c r="B10" s="6">
        <v>32.0</v>
      </c>
      <c r="C10" s="10">
        <v>73.0</v>
      </c>
      <c r="D10" s="10">
        <v>65.0</v>
      </c>
      <c r="E10" s="10">
        <v>57.0</v>
      </c>
      <c r="F10" s="10">
        <f t="shared" si="19"/>
        <v>195</v>
      </c>
      <c r="G10" s="10"/>
      <c r="H10" s="10">
        <f t="shared" si="1"/>
        <v>65</v>
      </c>
      <c r="I10" s="10">
        <f t="shared" si="2"/>
        <v>65</v>
      </c>
      <c r="J10" s="10">
        <f t="shared" si="3"/>
        <v>57</v>
      </c>
      <c r="K10" s="10">
        <f t="shared" si="4"/>
        <v>73</v>
      </c>
      <c r="L10" s="10">
        <f t="shared" si="5"/>
        <v>8</v>
      </c>
      <c r="M10" s="10">
        <f t="shared" si="6"/>
        <v>0.1230769231</v>
      </c>
      <c r="N10" s="9">
        <v>75.0</v>
      </c>
      <c r="O10" s="10">
        <v>99.0</v>
      </c>
      <c r="P10" s="10">
        <v>81.0</v>
      </c>
      <c r="Q10" s="9">
        <f t="shared" si="20"/>
        <v>255</v>
      </c>
      <c r="R10" s="10"/>
      <c r="S10" s="10">
        <f t="shared" si="7"/>
        <v>85</v>
      </c>
      <c r="T10" s="10">
        <f t="shared" si="8"/>
        <v>81</v>
      </c>
      <c r="U10" s="10">
        <f t="shared" si="9"/>
        <v>75</v>
      </c>
      <c r="V10" s="10">
        <f t="shared" si="10"/>
        <v>99</v>
      </c>
      <c r="W10" s="10">
        <f t="shared" si="11"/>
        <v>12.489996</v>
      </c>
      <c r="X10" s="10">
        <f t="shared" si="12"/>
        <v>0.1469411294</v>
      </c>
      <c r="Y10" s="9">
        <v>81.0</v>
      </c>
      <c r="Z10" s="10">
        <v>66.0</v>
      </c>
      <c r="AA10" s="10">
        <v>83.0</v>
      </c>
      <c r="AB10" s="9">
        <f t="shared" si="21"/>
        <v>230</v>
      </c>
      <c r="AC10" s="10"/>
      <c r="AD10" s="10">
        <f t="shared" si="13"/>
        <v>76.66666667</v>
      </c>
      <c r="AE10" s="10">
        <f t="shared" si="14"/>
        <v>81</v>
      </c>
      <c r="AF10" s="10">
        <f t="shared" si="15"/>
        <v>66</v>
      </c>
      <c r="AG10" s="10">
        <f t="shared" si="16"/>
        <v>83</v>
      </c>
      <c r="AH10" s="10">
        <f t="shared" si="17"/>
        <v>9.291573243</v>
      </c>
      <c r="AI10" s="10">
        <f t="shared" si="18"/>
        <v>0.1211944336</v>
      </c>
    </row>
    <row r="11">
      <c r="A11" s="12" t="s">
        <v>31</v>
      </c>
      <c r="B11" s="6">
        <v>32.0</v>
      </c>
      <c r="C11" s="10">
        <v>9.0</v>
      </c>
      <c r="D11" s="10">
        <v>5.0</v>
      </c>
      <c r="E11" s="10">
        <v>1.0</v>
      </c>
      <c r="F11" s="10">
        <f t="shared" si="19"/>
        <v>15</v>
      </c>
      <c r="G11" s="10"/>
      <c r="H11" s="10">
        <f t="shared" si="1"/>
        <v>5</v>
      </c>
      <c r="I11" s="10">
        <f t="shared" si="2"/>
        <v>5</v>
      </c>
      <c r="J11" s="10">
        <f t="shared" si="3"/>
        <v>1</v>
      </c>
      <c r="K11" s="10">
        <f t="shared" si="4"/>
        <v>9</v>
      </c>
      <c r="L11" s="10">
        <f t="shared" si="5"/>
        <v>4</v>
      </c>
      <c r="M11" s="10">
        <f t="shared" si="6"/>
        <v>0.8</v>
      </c>
      <c r="N11" s="9">
        <v>10.0</v>
      </c>
      <c r="O11" s="10">
        <v>22.0</v>
      </c>
      <c r="P11" s="10">
        <v>13.0</v>
      </c>
      <c r="Q11" s="9">
        <f t="shared" si="20"/>
        <v>45</v>
      </c>
      <c r="R11" s="10"/>
      <c r="S11" s="10">
        <f t="shared" si="7"/>
        <v>15</v>
      </c>
      <c r="T11" s="10">
        <f t="shared" si="8"/>
        <v>13</v>
      </c>
      <c r="U11" s="10">
        <f t="shared" si="9"/>
        <v>10</v>
      </c>
      <c r="V11" s="10">
        <f t="shared" si="10"/>
        <v>22</v>
      </c>
      <c r="W11" s="10">
        <f t="shared" si="11"/>
        <v>6.244997998</v>
      </c>
      <c r="X11" s="10">
        <f t="shared" si="12"/>
        <v>0.4163331999</v>
      </c>
      <c r="Y11" s="13">
        <v>19.0</v>
      </c>
      <c r="Z11" s="14">
        <v>7.0</v>
      </c>
      <c r="AA11" s="10">
        <v>14.0</v>
      </c>
      <c r="AB11" s="9">
        <f t="shared" si="21"/>
        <v>40</v>
      </c>
      <c r="AC11" s="10"/>
      <c r="AD11" s="10">
        <f t="shared" si="13"/>
        <v>13.33333333</v>
      </c>
      <c r="AE11" s="10">
        <f t="shared" si="14"/>
        <v>14</v>
      </c>
      <c r="AF11" s="10">
        <f t="shared" si="15"/>
        <v>7</v>
      </c>
      <c r="AG11" s="10">
        <f t="shared" si="16"/>
        <v>19</v>
      </c>
      <c r="AH11" s="10">
        <f t="shared" si="17"/>
        <v>6.027713773</v>
      </c>
      <c r="AI11" s="10">
        <f t="shared" si="18"/>
        <v>0.452078533</v>
      </c>
    </row>
    <row r="12">
      <c r="A12" s="2" t="s">
        <v>32</v>
      </c>
      <c r="B12" s="6">
        <v>32.0</v>
      </c>
      <c r="C12" s="10">
        <f t="shared" ref="C12:F12" si="22">C11/C10</f>
        <v>0.1232876712</v>
      </c>
      <c r="D12" s="10">
        <f t="shared" si="22"/>
        <v>0.07692307692</v>
      </c>
      <c r="E12" s="10">
        <f t="shared" si="22"/>
        <v>0.01754385965</v>
      </c>
      <c r="F12" s="10">
        <f t="shared" si="22"/>
        <v>0.07692307692</v>
      </c>
      <c r="G12" s="10"/>
      <c r="H12" s="10">
        <f t="shared" si="1"/>
        <v>0.07258486927</v>
      </c>
      <c r="I12" s="10">
        <f t="shared" si="2"/>
        <v>0.07692307692</v>
      </c>
      <c r="J12" s="10">
        <f t="shared" si="3"/>
        <v>0.01754385965</v>
      </c>
      <c r="K12" s="10">
        <f t="shared" si="4"/>
        <v>0.1232876712</v>
      </c>
      <c r="L12" s="10">
        <f t="shared" si="5"/>
        <v>0.05300522103</v>
      </c>
      <c r="M12" s="10">
        <f t="shared" si="6"/>
        <v>0.7302516566</v>
      </c>
      <c r="N12" s="10">
        <f t="shared" ref="N12:Q12" si="23">N11/N10</f>
        <v>0.1333333333</v>
      </c>
      <c r="O12" s="10">
        <f t="shared" si="23"/>
        <v>0.2222222222</v>
      </c>
      <c r="P12" s="10">
        <f t="shared" si="23"/>
        <v>0.1604938272</v>
      </c>
      <c r="Q12" s="9">
        <f t="shared" si="23"/>
        <v>0.1764705882</v>
      </c>
      <c r="R12" s="10"/>
      <c r="S12" s="10">
        <f t="shared" si="7"/>
        <v>0.1720164609</v>
      </c>
      <c r="T12" s="10">
        <f t="shared" si="8"/>
        <v>0.1604938272</v>
      </c>
      <c r="U12" s="10">
        <f t="shared" si="9"/>
        <v>0.1333333333</v>
      </c>
      <c r="V12" s="10">
        <f t="shared" si="10"/>
        <v>0.2222222222</v>
      </c>
      <c r="W12" s="10">
        <f t="shared" si="11"/>
        <v>0.04555092708</v>
      </c>
      <c r="X12" s="10">
        <f t="shared" si="12"/>
        <v>0.2648056287</v>
      </c>
      <c r="Y12" s="10">
        <f t="shared" ref="Y12:AB12" si="24">Y11/Y10</f>
        <v>0.2345679012</v>
      </c>
      <c r="Z12" s="10">
        <f t="shared" si="24"/>
        <v>0.1060606061</v>
      </c>
      <c r="AA12" s="10">
        <f t="shared" si="24"/>
        <v>0.1686746988</v>
      </c>
      <c r="AB12" s="9">
        <f t="shared" si="24"/>
        <v>0.1739130435</v>
      </c>
      <c r="AC12" s="10"/>
      <c r="AD12" s="10">
        <f t="shared" si="13"/>
        <v>0.1697677354</v>
      </c>
      <c r="AE12" s="10">
        <f t="shared" si="14"/>
        <v>0.1686746988</v>
      </c>
      <c r="AF12" s="10">
        <f t="shared" si="15"/>
        <v>0.1060606061</v>
      </c>
      <c r="AG12" s="10">
        <f t="shared" si="16"/>
        <v>0.2345679012</v>
      </c>
      <c r="AH12" s="10">
        <f t="shared" si="17"/>
        <v>0.06426061994</v>
      </c>
      <c r="AI12" s="10">
        <f t="shared" si="18"/>
        <v>0.3785208055</v>
      </c>
    </row>
    <row r="13">
      <c r="A13" s="2" t="s">
        <v>33</v>
      </c>
      <c r="C13" s="10">
        <f t="shared" ref="C13:E13" si="25">(C10-55)/55</f>
        <v>0.3272727273</v>
      </c>
      <c r="D13" s="10">
        <f t="shared" si="25"/>
        <v>0.1818181818</v>
      </c>
      <c r="E13" s="10">
        <f t="shared" si="25"/>
        <v>0.03636363636</v>
      </c>
      <c r="F13" s="10">
        <f>(F10-55*3)/(55*3)</f>
        <v>0.1818181818</v>
      </c>
      <c r="G13" s="10"/>
      <c r="H13" s="10">
        <f t="shared" si="1"/>
        <v>0.1818181818</v>
      </c>
      <c r="I13" s="10">
        <f t="shared" si="2"/>
        <v>0.1818181818</v>
      </c>
      <c r="J13" s="10">
        <f t="shared" si="3"/>
        <v>0.03636363636</v>
      </c>
      <c r="K13" s="10">
        <f t="shared" si="4"/>
        <v>0.3272727273</v>
      </c>
      <c r="L13" s="10">
        <f t="shared" si="5"/>
        <v>0.1454545455</v>
      </c>
      <c r="M13" s="10">
        <f t="shared" si="6"/>
        <v>0.8</v>
      </c>
      <c r="N13" s="10">
        <f t="shared" ref="N13:P13" si="26">(N10-55)/55</f>
        <v>0.3636363636</v>
      </c>
      <c r="O13" s="10">
        <f t="shared" si="26"/>
        <v>0.8</v>
      </c>
      <c r="P13" s="10">
        <f t="shared" si="26"/>
        <v>0.4727272727</v>
      </c>
      <c r="Q13" s="10">
        <f>(Q10-55*3)/(55*3)</f>
        <v>0.5454545455</v>
      </c>
      <c r="R13" s="10"/>
      <c r="S13" s="10">
        <f t="shared" si="7"/>
        <v>0.5454545455</v>
      </c>
      <c r="T13" s="10">
        <f t="shared" si="8"/>
        <v>0.4727272727</v>
      </c>
      <c r="U13" s="10">
        <f t="shared" si="9"/>
        <v>0.3636363636</v>
      </c>
      <c r="V13" s="10">
        <f t="shared" si="10"/>
        <v>0.8</v>
      </c>
      <c r="W13" s="10">
        <f t="shared" si="11"/>
        <v>0.2270908363</v>
      </c>
      <c r="X13" s="10">
        <f t="shared" si="12"/>
        <v>0.4163331999</v>
      </c>
      <c r="Y13" s="10">
        <f t="shared" ref="Y13:AA13" si="27">(Y10-55)/55</f>
        <v>0.4727272727</v>
      </c>
      <c r="Z13" s="10">
        <f t="shared" si="27"/>
        <v>0.2</v>
      </c>
      <c r="AA13" s="10">
        <f t="shared" si="27"/>
        <v>0.5090909091</v>
      </c>
      <c r="AB13" s="10">
        <f>(AB10-55*3)/(55*3)</f>
        <v>0.3939393939</v>
      </c>
      <c r="AC13" s="10"/>
      <c r="AD13" s="10">
        <f t="shared" si="13"/>
        <v>0.3939393939</v>
      </c>
      <c r="AE13" s="10">
        <f t="shared" si="14"/>
        <v>0.4727272727</v>
      </c>
      <c r="AF13" s="10">
        <f t="shared" si="15"/>
        <v>0.2</v>
      </c>
      <c r="AG13" s="10">
        <f t="shared" si="16"/>
        <v>0.5090909091</v>
      </c>
      <c r="AH13" s="10">
        <f t="shared" si="17"/>
        <v>0.1689376953</v>
      </c>
      <c r="AI13" s="10">
        <f t="shared" si="18"/>
        <v>0.428841842</v>
      </c>
    </row>
    <row r="14">
      <c r="A14" s="2" t="s">
        <v>34</v>
      </c>
      <c r="C14" s="10">
        <f t="shared" ref="C14:E14" si="28">((C10-C11)-55)/55</f>
        <v>0.1636363636</v>
      </c>
      <c r="D14" s="10">
        <f t="shared" si="28"/>
        <v>0.09090909091</v>
      </c>
      <c r="E14" s="10">
        <f t="shared" si="28"/>
        <v>0.01818181818</v>
      </c>
      <c r="F14" s="10">
        <f>((F10-F11)-55*3)/(55*3)</f>
        <v>0.09090909091</v>
      </c>
      <c r="G14" s="10"/>
      <c r="H14" s="10">
        <f t="shared" si="1"/>
        <v>0.09090909091</v>
      </c>
      <c r="I14" s="10">
        <f t="shared" si="2"/>
        <v>0.09090909091</v>
      </c>
      <c r="J14" s="10">
        <f t="shared" si="3"/>
        <v>0.01818181818</v>
      </c>
      <c r="K14" s="10">
        <f t="shared" si="4"/>
        <v>0.1636363636</v>
      </c>
      <c r="L14" s="10">
        <f t="shared" si="5"/>
        <v>0.07272727273</v>
      </c>
      <c r="M14" s="10">
        <f t="shared" si="6"/>
        <v>0.8</v>
      </c>
      <c r="N14" s="10">
        <f t="shared" ref="N14:P14" si="29">((N10-N11)-55)/55</f>
        <v>0.1818181818</v>
      </c>
      <c r="O14" s="10">
        <f t="shared" si="29"/>
        <v>0.4</v>
      </c>
      <c r="P14" s="10">
        <f t="shared" si="29"/>
        <v>0.2363636364</v>
      </c>
      <c r="Q14" s="10">
        <f>((Q10-Q11)-55*3)/(55*3)</f>
        <v>0.2727272727</v>
      </c>
      <c r="R14" s="10"/>
      <c r="S14" s="10">
        <f t="shared" si="7"/>
        <v>0.2727272727</v>
      </c>
      <c r="T14" s="10">
        <f t="shared" si="8"/>
        <v>0.2363636364</v>
      </c>
      <c r="U14" s="10">
        <f t="shared" si="9"/>
        <v>0.1818181818</v>
      </c>
      <c r="V14" s="10">
        <f t="shared" si="10"/>
        <v>0.4</v>
      </c>
      <c r="W14" s="10">
        <f t="shared" si="11"/>
        <v>0.1135454182</v>
      </c>
      <c r="X14" s="10">
        <f t="shared" si="12"/>
        <v>0.4163331999</v>
      </c>
      <c r="Y14" s="10">
        <f t="shared" ref="Y14:AA14" si="30">((Y10-Y11)-55)/55</f>
        <v>0.1272727273</v>
      </c>
      <c r="Z14" s="10">
        <f t="shared" si="30"/>
        <v>0.07272727273</v>
      </c>
      <c r="AA14" s="10">
        <f t="shared" si="30"/>
        <v>0.2545454545</v>
      </c>
      <c r="AB14" s="10">
        <f>((AB10-AB11)-55*3)/(55*3)</f>
        <v>0.1515151515</v>
      </c>
      <c r="AC14" s="10"/>
      <c r="AD14" s="10">
        <f t="shared" si="13"/>
        <v>0.1515151515</v>
      </c>
      <c r="AE14" s="10">
        <f t="shared" si="14"/>
        <v>0.1272727273</v>
      </c>
      <c r="AF14" s="10">
        <f t="shared" si="15"/>
        <v>0.07272727273</v>
      </c>
      <c r="AG14" s="10">
        <f t="shared" si="16"/>
        <v>0.2545454545</v>
      </c>
      <c r="AH14" s="10">
        <f t="shared" si="17"/>
        <v>0.09330184435</v>
      </c>
      <c r="AI14" s="10">
        <f t="shared" si="18"/>
        <v>0.6157921727</v>
      </c>
    </row>
    <row r="15">
      <c r="A15" s="2" t="s">
        <v>35</v>
      </c>
      <c r="C15" s="10">
        <f t="shared" ref="C15:F15" si="31">C10/C9</f>
        <v>1.958627351</v>
      </c>
      <c r="D15" s="10">
        <f t="shared" si="31"/>
        <v>1.71594509</v>
      </c>
      <c r="E15" s="10">
        <f t="shared" si="31"/>
        <v>1.835867045</v>
      </c>
      <c r="F15" s="10">
        <f t="shared" si="31"/>
        <v>1.836175482</v>
      </c>
      <c r="G15" s="10"/>
      <c r="H15" s="10">
        <f t="shared" si="1"/>
        <v>1.836813162</v>
      </c>
      <c r="I15" s="10">
        <f t="shared" si="2"/>
        <v>1.835867045</v>
      </c>
      <c r="J15" s="10">
        <f t="shared" si="3"/>
        <v>1.71594509</v>
      </c>
      <c r="K15" s="10">
        <f t="shared" si="4"/>
        <v>1.958627351</v>
      </c>
      <c r="L15" s="10">
        <f t="shared" si="5"/>
        <v>0.121343897</v>
      </c>
      <c r="M15" s="10">
        <f t="shared" si="6"/>
        <v>0.06606218831</v>
      </c>
      <c r="N15" s="10">
        <f t="shared" ref="N15:Q15" si="32">N10/N9</f>
        <v>1.868786286</v>
      </c>
      <c r="O15" s="10">
        <f t="shared" si="32"/>
        <v>2.00575388</v>
      </c>
      <c r="P15" s="10">
        <f t="shared" si="32"/>
        <v>1.721316701</v>
      </c>
      <c r="Q15" s="9">
        <f t="shared" si="32"/>
        <v>1.867475174</v>
      </c>
      <c r="R15" s="10"/>
      <c r="S15" s="10">
        <f t="shared" si="7"/>
        <v>1.865285622</v>
      </c>
      <c r="T15" s="10">
        <f t="shared" si="8"/>
        <v>1.868786286</v>
      </c>
      <c r="U15" s="10">
        <f t="shared" si="9"/>
        <v>1.721316701</v>
      </c>
      <c r="V15" s="10">
        <f t="shared" si="10"/>
        <v>2.00575388</v>
      </c>
      <c r="W15" s="10">
        <f t="shared" si="11"/>
        <v>0.1422508986</v>
      </c>
      <c r="X15" s="10">
        <f t="shared" si="12"/>
        <v>0.07626226081</v>
      </c>
      <c r="Y15" s="10">
        <f t="shared" ref="Y15:AB15" si="33">Y10/Y9</f>
        <v>1.531856951</v>
      </c>
      <c r="Z15" s="10">
        <f t="shared" si="33"/>
        <v>1.535812352</v>
      </c>
      <c r="AA15" s="10">
        <f t="shared" si="33"/>
        <v>1.902840505</v>
      </c>
      <c r="AB15" s="9">
        <f t="shared" si="33"/>
        <v>1.649100165</v>
      </c>
      <c r="AC15" s="10"/>
      <c r="AD15" s="10">
        <f t="shared" si="13"/>
        <v>1.656836603</v>
      </c>
      <c r="AE15" s="10">
        <f t="shared" si="14"/>
        <v>1.535812352</v>
      </c>
      <c r="AF15" s="10">
        <f t="shared" si="15"/>
        <v>1.531856951</v>
      </c>
      <c r="AG15" s="10">
        <f t="shared" si="16"/>
        <v>1.902840505</v>
      </c>
      <c r="AH15" s="10">
        <f t="shared" si="17"/>
        <v>0.2130548084</v>
      </c>
      <c r="AI15" s="10">
        <f t="shared" si="18"/>
        <v>0.1285913216</v>
      </c>
    </row>
    <row r="16">
      <c r="A16" s="2" t="s">
        <v>36</v>
      </c>
      <c r="C16" s="10">
        <f t="shared" ref="C16:F16" si="34">(C10-C11*2)/C9</f>
        <v>1.475678141</v>
      </c>
      <c r="D16" s="10">
        <f t="shared" si="34"/>
        <v>1.451953537</v>
      </c>
      <c r="E16" s="10">
        <f t="shared" si="34"/>
        <v>1.771450657</v>
      </c>
      <c r="F16" s="10">
        <f t="shared" si="34"/>
        <v>1.553686946</v>
      </c>
      <c r="G16" s="10"/>
      <c r="H16" s="10">
        <f t="shared" si="1"/>
        <v>1.566360779</v>
      </c>
      <c r="I16" s="10">
        <f t="shared" si="2"/>
        <v>1.475678141</v>
      </c>
      <c r="J16" s="10">
        <f t="shared" si="3"/>
        <v>1.451953537</v>
      </c>
      <c r="K16" s="10">
        <f t="shared" si="4"/>
        <v>1.771450657</v>
      </c>
      <c r="L16" s="10">
        <f t="shared" si="5"/>
        <v>0.1780087298</v>
      </c>
      <c r="M16" s="10">
        <f t="shared" si="6"/>
        <v>0.1136447824</v>
      </c>
      <c r="N16" s="10">
        <f t="shared" ref="N16:Q16" si="35">(N10-N11*2)/N9</f>
        <v>1.370443276</v>
      </c>
      <c r="O16" s="10">
        <f t="shared" si="35"/>
        <v>1.114307711</v>
      </c>
      <c r="P16" s="10">
        <f t="shared" si="35"/>
        <v>1.168795291</v>
      </c>
      <c r="Q16" s="9">
        <f t="shared" si="35"/>
        <v>1.208366289</v>
      </c>
      <c r="R16" s="10"/>
      <c r="S16" s="10">
        <f t="shared" si="7"/>
        <v>1.217848759</v>
      </c>
      <c r="T16" s="10">
        <f t="shared" si="8"/>
        <v>1.168795291</v>
      </c>
      <c r="U16" s="10">
        <f t="shared" si="9"/>
        <v>1.114307711</v>
      </c>
      <c r="V16" s="10">
        <f t="shared" si="10"/>
        <v>1.370443276</v>
      </c>
      <c r="W16" s="10">
        <f t="shared" si="11"/>
        <v>0.1349297558</v>
      </c>
      <c r="X16" s="10">
        <f t="shared" si="12"/>
        <v>0.1107935241</v>
      </c>
      <c r="Y16" s="10">
        <f t="shared" ref="Y16:AB16" si="36">(Y10-Y11*2)/Y9</f>
        <v>0.813208011</v>
      </c>
      <c r="Z16" s="10">
        <f t="shared" si="36"/>
        <v>1.210033974</v>
      </c>
      <c r="AA16" s="10">
        <f t="shared" si="36"/>
        <v>1.260918407</v>
      </c>
      <c r="AB16" s="9">
        <f t="shared" si="36"/>
        <v>1.075500108</v>
      </c>
      <c r="AC16" s="10"/>
      <c r="AD16" s="10">
        <f t="shared" si="13"/>
        <v>1.094720131</v>
      </c>
      <c r="AE16" s="10">
        <f t="shared" si="14"/>
        <v>1.210033974</v>
      </c>
      <c r="AF16" s="10">
        <f t="shared" si="15"/>
        <v>0.813208011</v>
      </c>
      <c r="AG16" s="10">
        <f t="shared" si="16"/>
        <v>1.260918407</v>
      </c>
      <c r="AH16" s="10">
        <f t="shared" si="17"/>
        <v>0.2451206061</v>
      </c>
      <c r="AI16" s="10">
        <f t="shared" si="18"/>
        <v>0.223911664</v>
      </c>
    </row>
    <row r="17">
      <c r="A17" s="5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9"/>
      <c r="O17" s="10"/>
      <c r="P17" s="10"/>
      <c r="Q17" s="9"/>
      <c r="R17" s="10"/>
      <c r="S17" s="10"/>
      <c r="T17" s="10"/>
      <c r="U17" s="10"/>
      <c r="V17" s="10"/>
      <c r="W17" s="10"/>
      <c r="X17" s="10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>
      <c r="A18" s="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9"/>
      <c r="O18" s="10"/>
      <c r="P18" s="10"/>
      <c r="Q18" s="9"/>
      <c r="R18" s="10"/>
      <c r="S18" s="10"/>
      <c r="T18" s="10"/>
      <c r="U18" s="10"/>
      <c r="V18" s="10"/>
      <c r="W18" s="10"/>
      <c r="X18" s="10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>
      <c r="A19" s="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9"/>
      <c r="O19" s="10"/>
      <c r="P19" s="10"/>
      <c r="Q19" s="9"/>
      <c r="R19" s="10"/>
      <c r="S19" s="10"/>
      <c r="T19" s="10"/>
      <c r="U19" s="10"/>
      <c r="V19" s="10"/>
      <c r="W19" s="10"/>
      <c r="X19" s="10"/>
      <c r="Y19" s="9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>
      <c r="A20" s="12" t="s">
        <v>17</v>
      </c>
      <c r="B20" s="6">
        <v>33.0</v>
      </c>
      <c r="C20" s="10">
        <v>440.5740740740741</v>
      </c>
      <c r="D20" s="10">
        <v>369.4166666666667</v>
      </c>
      <c r="E20" s="10">
        <v>322.23333333333335</v>
      </c>
      <c r="F20" s="10"/>
      <c r="G20" s="10"/>
      <c r="H20" s="10">
        <f t="shared" ref="H20:H30" si="37">average(C20:E20)</f>
        <v>377.4080247</v>
      </c>
      <c r="I20" s="10">
        <f t="shared" ref="I20:I30" si="38">median(C20:E20)</f>
        <v>369.4166667</v>
      </c>
      <c r="J20" s="10">
        <f t="shared" ref="J20:J30" si="39">min(C20:E20)</f>
        <v>322.2333333</v>
      </c>
      <c r="K20" s="10">
        <f t="shared" ref="K20:K30" si="40">max(C20:E20)</f>
        <v>440.5740741</v>
      </c>
      <c r="L20" s="10">
        <f t="shared" ref="L20:L30" si="41">stdev(C20:E20)</f>
        <v>59.57372812</v>
      </c>
      <c r="M20" s="10">
        <f t="shared" ref="M20:M30" si="42">L20/H20</f>
        <v>0.1578496593</v>
      </c>
      <c r="N20" s="9">
        <v>370.1296296296296</v>
      </c>
      <c r="O20" s="10">
        <v>391.9166666666667</v>
      </c>
      <c r="P20" s="10">
        <v>375.462962962963</v>
      </c>
      <c r="Q20" s="9"/>
      <c r="R20" s="10"/>
      <c r="S20" s="10">
        <f t="shared" ref="S20:S30" si="43">average(N20:P20)</f>
        <v>379.1697531</v>
      </c>
      <c r="T20" s="10">
        <f t="shared" ref="T20:T30" si="44">median(N20:P20)</f>
        <v>375.462963</v>
      </c>
      <c r="U20" s="10">
        <f t="shared" ref="U20:U30" si="45">min(N20:P20)</f>
        <v>370.1296296</v>
      </c>
      <c r="V20" s="10">
        <f t="shared" ref="V20:V30" si="46">max(N20:P20)</f>
        <v>391.9166667</v>
      </c>
      <c r="W20" s="10">
        <f t="shared" ref="W20:W30" si="47">stdev(N20:P20)</f>
        <v>11.35667053</v>
      </c>
      <c r="X20" s="10">
        <f t="shared" ref="X20:X30" si="48">W20/S20</f>
        <v>0.02995141473</v>
      </c>
      <c r="Y20" s="9">
        <v>379.20754716981133</v>
      </c>
      <c r="Z20" s="10">
        <v>341.5816326530612</v>
      </c>
      <c r="AA20" s="10">
        <v>388.537037037037</v>
      </c>
      <c r="AB20" s="10"/>
      <c r="AC20" s="10"/>
      <c r="AD20" s="10">
        <f t="shared" ref="AD20:AD28" si="49">average(Y20:AA20)</f>
        <v>369.7754056</v>
      </c>
      <c r="AE20" s="10">
        <f t="shared" ref="AE20:AE28" si="50">median(Y20:AA20)</f>
        <v>379.2075472</v>
      </c>
      <c r="AF20" s="10">
        <f t="shared" ref="AF20:AF28" si="51">min(Y20:AA20)</f>
        <v>341.5816327</v>
      </c>
      <c r="AG20" s="10">
        <f t="shared" ref="AG20:AG28" si="52">max(Y20:AA20)</f>
        <v>388.537037</v>
      </c>
      <c r="AH20" s="10">
        <f t="shared" ref="AH20:AH28" si="53">stdev(Y20:AA20)</f>
        <v>24.85812686</v>
      </c>
      <c r="AI20" s="10">
        <f t="shared" ref="AI20:AI28" si="54">AH20/AD20</f>
        <v>0.06722493297</v>
      </c>
    </row>
    <row r="21">
      <c r="A21" s="12" t="s">
        <v>21</v>
      </c>
      <c r="B21" s="6">
        <v>33.0</v>
      </c>
      <c r="C21" s="10">
        <v>839.4093746099627</v>
      </c>
      <c r="D21" s="10">
        <v>365.36331078812015</v>
      </c>
      <c r="E21" s="10">
        <v>281.92410125786785</v>
      </c>
      <c r="F21" s="10"/>
      <c r="G21" s="10"/>
      <c r="H21" s="10">
        <f t="shared" si="37"/>
        <v>495.5655956</v>
      </c>
      <c r="I21" s="10">
        <f t="shared" si="38"/>
        <v>365.3633108</v>
      </c>
      <c r="J21" s="10">
        <f t="shared" si="39"/>
        <v>281.9241013</v>
      </c>
      <c r="K21" s="10">
        <f t="shared" si="40"/>
        <v>839.4093746</v>
      </c>
      <c r="L21" s="10">
        <f t="shared" si="41"/>
        <v>300.6857724</v>
      </c>
      <c r="M21" s="10">
        <f t="shared" si="42"/>
        <v>0.6067527187</v>
      </c>
      <c r="N21" s="9">
        <v>490.07827816397065</v>
      </c>
      <c r="O21" s="10">
        <v>585.3457703818784</v>
      </c>
      <c r="P21" s="10">
        <v>478.47926210312744</v>
      </c>
      <c r="Q21" s="9"/>
      <c r="R21" s="10"/>
      <c r="S21" s="10">
        <f t="shared" si="43"/>
        <v>517.9677702</v>
      </c>
      <c r="T21" s="10">
        <f t="shared" si="44"/>
        <v>490.0782782</v>
      </c>
      <c r="U21" s="10">
        <f t="shared" si="45"/>
        <v>478.4792621</v>
      </c>
      <c r="V21" s="10">
        <f t="shared" si="46"/>
        <v>585.3457704</v>
      </c>
      <c r="W21" s="10">
        <f t="shared" si="47"/>
        <v>58.6385579</v>
      </c>
      <c r="X21" s="10">
        <f t="shared" si="48"/>
        <v>0.1132088931</v>
      </c>
      <c r="Y21" s="9">
        <v>348.7338834704858</v>
      </c>
      <c r="Z21" s="10">
        <v>467.7816462038053</v>
      </c>
      <c r="AA21" s="10">
        <v>572.1964536950958</v>
      </c>
      <c r="AB21" s="10"/>
      <c r="AC21" s="10"/>
      <c r="AD21" s="10">
        <f t="shared" si="49"/>
        <v>462.9039945</v>
      </c>
      <c r="AE21" s="10">
        <f t="shared" si="50"/>
        <v>467.7816462</v>
      </c>
      <c r="AF21" s="10">
        <f t="shared" si="51"/>
        <v>348.7338835</v>
      </c>
      <c r="AG21" s="10">
        <f t="shared" si="52"/>
        <v>572.1964537</v>
      </c>
      <c r="AH21" s="10">
        <f t="shared" si="53"/>
        <v>111.8111072</v>
      </c>
      <c r="AI21" s="10">
        <f t="shared" si="54"/>
        <v>0.2415427573</v>
      </c>
    </row>
    <row r="22">
      <c r="A22" s="12" t="s">
        <v>18</v>
      </c>
      <c r="B22" s="6">
        <v>33.0</v>
      </c>
      <c r="C22" s="10">
        <v>232.5</v>
      </c>
      <c r="D22" s="10">
        <v>240.5</v>
      </c>
      <c r="E22" s="10">
        <v>237.0</v>
      </c>
      <c r="F22" s="10"/>
      <c r="G22" s="10"/>
      <c r="H22" s="10">
        <f t="shared" si="37"/>
        <v>236.6666667</v>
      </c>
      <c r="I22" s="10">
        <f t="shared" si="38"/>
        <v>237</v>
      </c>
      <c r="J22" s="10">
        <f t="shared" si="39"/>
        <v>232.5</v>
      </c>
      <c r="K22" s="10">
        <f t="shared" si="40"/>
        <v>240.5</v>
      </c>
      <c r="L22" s="10">
        <f t="shared" si="41"/>
        <v>4.010403139</v>
      </c>
      <c r="M22" s="10">
        <f t="shared" si="42"/>
        <v>0.01694536537</v>
      </c>
      <c r="N22" s="9">
        <v>221.5</v>
      </c>
      <c r="O22" s="10">
        <v>222.5</v>
      </c>
      <c r="P22" s="10">
        <v>211.5</v>
      </c>
      <c r="Q22" s="9"/>
      <c r="R22" s="10"/>
      <c r="S22" s="10">
        <f t="shared" si="43"/>
        <v>218.5</v>
      </c>
      <c r="T22" s="10">
        <f t="shared" si="44"/>
        <v>221.5</v>
      </c>
      <c r="U22" s="10">
        <f t="shared" si="45"/>
        <v>211.5</v>
      </c>
      <c r="V22" s="10">
        <f t="shared" si="46"/>
        <v>222.5</v>
      </c>
      <c r="W22" s="10">
        <f t="shared" si="47"/>
        <v>6.08276253</v>
      </c>
      <c r="X22" s="10">
        <f t="shared" si="48"/>
        <v>0.02783873012</v>
      </c>
      <c r="Y22" s="9">
        <v>270.0</v>
      </c>
      <c r="Z22" s="10">
        <v>203.0</v>
      </c>
      <c r="AA22" s="10">
        <v>227.5</v>
      </c>
      <c r="AB22" s="10"/>
      <c r="AC22" s="10"/>
      <c r="AD22" s="10">
        <f t="shared" si="49"/>
        <v>233.5</v>
      </c>
      <c r="AE22" s="10">
        <f t="shared" si="50"/>
        <v>227.5</v>
      </c>
      <c r="AF22" s="10">
        <f t="shared" si="51"/>
        <v>203</v>
      </c>
      <c r="AG22" s="10">
        <f t="shared" si="52"/>
        <v>270</v>
      </c>
      <c r="AH22" s="10">
        <f t="shared" si="53"/>
        <v>33.90058997</v>
      </c>
      <c r="AI22" s="10">
        <f t="shared" si="54"/>
        <v>0.1451845395</v>
      </c>
    </row>
    <row r="23">
      <c r="A23" s="12" t="s">
        <v>19</v>
      </c>
      <c r="B23" s="6">
        <v>33.0</v>
      </c>
      <c r="C23" s="10">
        <v>66.0</v>
      </c>
      <c r="D23" s="10">
        <v>91.0</v>
      </c>
      <c r="E23" s="10">
        <v>66.0</v>
      </c>
      <c r="F23" s="10"/>
      <c r="G23" s="10"/>
      <c r="H23" s="10">
        <f t="shared" si="37"/>
        <v>74.33333333</v>
      </c>
      <c r="I23" s="10">
        <f t="shared" si="38"/>
        <v>66</v>
      </c>
      <c r="J23" s="10">
        <f t="shared" si="39"/>
        <v>66</v>
      </c>
      <c r="K23" s="10">
        <f t="shared" si="40"/>
        <v>91</v>
      </c>
      <c r="L23" s="10">
        <f t="shared" si="41"/>
        <v>14.43375673</v>
      </c>
      <c r="M23" s="10">
        <f t="shared" si="42"/>
        <v>0.1941760995</v>
      </c>
      <c r="N23" s="9">
        <v>64.0</v>
      </c>
      <c r="O23" s="10">
        <v>71.0</v>
      </c>
      <c r="P23" s="10">
        <v>76.0</v>
      </c>
      <c r="Q23" s="9"/>
      <c r="R23" s="10"/>
      <c r="S23" s="10">
        <f t="shared" si="43"/>
        <v>70.33333333</v>
      </c>
      <c r="T23" s="10">
        <f t="shared" si="44"/>
        <v>71</v>
      </c>
      <c r="U23" s="10">
        <f t="shared" si="45"/>
        <v>64</v>
      </c>
      <c r="V23" s="10">
        <f t="shared" si="46"/>
        <v>76</v>
      </c>
      <c r="W23" s="10">
        <f t="shared" si="47"/>
        <v>6.027713773</v>
      </c>
      <c r="X23" s="10">
        <f t="shared" si="48"/>
        <v>0.08570209156</v>
      </c>
      <c r="Y23" s="9">
        <v>50.0</v>
      </c>
      <c r="Z23" s="10">
        <v>51.0</v>
      </c>
      <c r="AA23" s="10">
        <v>48.0</v>
      </c>
      <c r="AB23" s="10"/>
      <c r="AC23" s="10"/>
      <c r="AD23" s="10">
        <f t="shared" si="49"/>
        <v>49.66666667</v>
      </c>
      <c r="AE23" s="10">
        <f t="shared" si="50"/>
        <v>50</v>
      </c>
      <c r="AF23" s="10">
        <f t="shared" si="51"/>
        <v>48</v>
      </c>
      <c r="AG23" s="10">
        <f t="shared" si="52"/>
        <v>51</v>
      </c>
      <c r="AH23" s="10">
        <f t="shared" si="53"/>
        <v>1.527525232</v>
      </c>
      <c r="AI23" s="10">
        <f t="shared" si="54"/>
        <v>0.03075554158</v>
      </c>
    </row>
    <row r="24">
      <c r="A24" s="12" t="s">
        <v>20</v>
      </c>
      <c r="B24" s="6">
        <v>33.0</v>
      </c>
      <c r="C24" s="10">
        <v>5840.0</v>
      </c>
      <c r="D24" s="10">
        <v>2263.0</v>
      </c>
      <c r="E24" s="10">
        <v>1608.0</v>
      </c>
      <c r="F24" s="10"/>
      <c r="G24" s="10"/>
      <c r="H24" s="10">
        <f t="shared" si="37"/>
        <v>3237</v>
      </c>
      <c r="I24" s="10">
        <f t="shared" si="38"/>
        <v>2263</v>
      </c>
      <c r="J24" s="10">
        <f t="shared" si="39"/>
        <v>1608</v>
      </c>
      <c r="K24" s="10">
        <f t="shared" si="40"/>
        <v>5840</v>
      </c>
      <c r="L24" s="10">
        <f t="shared" si="41"/>
        <v>2277.929542</v>
      </c>
      <c r="M24" s="10">
        <f t="shared" si="42"/>
        <v>0.7037162627</v>
      </c>
      <c r="N24" s="9">
        <v>3342.0</v>
      </c>
      <c r="O24" s="10">
        <v>4168.0</v>
      </c>
      <c r="P24" s="10">
        <v>2346.0</v>
      </c>
      <c r="Q24" s="9"/>
      <c r="R24" s="10"/>
      <c r="S24" s="10">
        <f t="shared" si="43"/>
        <v>3285.333333</v>
      </c>
      <c r="T24" s="10">
        <f t="shared" si="44"/>
        <v>3342</v>
      </c>
      <c r="U24" s="10">
        <f t="shared" si="45"/>
        <v>2346</v>
      </c>
      <c r="V24" s="10">
        <f t="shared" si="46"/>
        <v>4168</v>
      </c>
      <c r="W24" s="10">
        <f t="shared" si="47"/>
        <v>912.32085</v>
      </c>
      <c r="X24" s="10">
        <f t="shared" si="48"/>
        <v>0.2776950639</v>
      </c>
      <c r="Y24" s="9">
        <v>2068.0</v>
      </c>
      <c r="Z24" s="10">
        <v>3758.0</v>
      </c>
      <c r="AA24" s="10">
        <v>3869.0</v>
      </c>
      <c r="AB24" s="10"/>
      <c r="AC24" s="10"/>
      <c r="AD24" s="10">
        <f t="shared" si="49"/>
        <v>3231.666667</v>
      </c>
      <c r="AE24" s="10">
        <f t="shared" si="50"/>
        <v>3758</v>
      </c>
      <c r="AF24" s="10">
        <f t="shared" si="51"/>
        <v>2068</v>
      </c>
      <c r="AG24" s="10">
        <f t="shared" si="52"/>
        <v>3869</v>
      </c>
      <c r="AH24" s="10">
        <f t="shared" si="53"/>
        <v>1009.291996</v>
      </c>
      <c r="AI24" s="10">
        <f t="shared" si="54"/>
        <v>0.3123131499</v>
      </c>
    </row>
    <row r="25">
      <c r="A25" s="12" t="s">
        <v>29</v>
      </c>
      <c r="B25" s="6">
        <v>33.0</v>
      </c>
      <c r="C25" s="10">
        <v>23.791</v>
      </c>
      <c r="D25" s="10">
        <v>22.165</v>
      </c>
      <c r="E25" s="10">
        <v>19.334</v>
      </c>
      <c r="F25" s="10">
        <f t="shared" ref="F25:F27" si="55">sum(C25:E25)</f>
        <v>65.29</v>
      </c>
      <c r="G25" s="10"/>
      <c r="H25" s="10">
        <f t="shared" si="37"/>
        <v>21.76333333</v>
      </c>
      <c r="I25" s="10">
        <f t="shared" si="38"/>
        <v>22.165</v>
      </c>
      <c r="J25" s="10">
        <f t="shared" si="39"/>
        <v>19.334</v>
      </c>
      <c r="K25" s="10">
        <f t="shared" si="40"/>
        <v>23.791</v>
      </c>
      <c r="L25" s="10">
        <f t="shared" si="41"/>
        <v>2.255485388</v>
      </c>
      <c r="M25" s="10">
        <f t="shared" si="42"/>
        <v>0.1036369454</v>
      </c>
      <c r="N25" s="9">
        <v>19.987</v>
      </c>
      <c r="O25" s="10">
        <v>23.515</v>
      </c>
      <c r="P25" s="10">
        <v>20.275</v>
      </c>
      <c r="Q25" s="10">
        <f t="shared" ref="Q25:Q27" si="56">sum(N25:P25)</f>
        <v>63.777</v>
      </c>
      <c r="R25" s="10"/>
      <c r="S25" s="10">
        <f t="shared" si="43"/>
        <v>21.259</v>
      </c>
      <c r="T25" s="10">
        <f t="shared" si="44"/>
        <v>20.275</v>
      </c>
      <c r="U25" s="10">
        <f t="shared" si="45"/>
        <v>19.987</v>
      </c>
      <c r="V25" s="10">
        <f t="shared" si="46"/>
        <v>23.515</v>
      </c>
      <c r="W25" s="10">
        <f t="shared" si="47"/>
        <v>1.959052832</v>
      </c>
      <c r="X25" s="10">
        <f t="shared" si="48"/>
        <v>0.09215169257</v>
      </c>
      <c r="Y25" s="9">
        <v>20.098</v>
      </c>
      <c r="Z25" s="10">
        <v>33.475</v>
      </c>
      <c r="AA25" s="10">
        <v>20.981</v>
      </c>
      <c r="AB25" s="10"/>
      <c r="AC25" s="10"/>
      <c r="AD25" s="10">
        <f t="shared" si="49"/>
        <v>24.85133333</v>
      </c>
      <c r="AE25" s="10">
        <f t="shared" si="50"/>
        <v>20.981</v>
      </c>
      <c r="AF25" s="10">
        <f t="shared" si="51"/>
        <v>20.098</v>
      </c>
      <c r="AG25" s="10">
        <f t="shared" si="52"/>
        <v>33.475</v>
      </c>
      <c r="AH25" s="10">
        <f t="shared" si="53"/>
        <v>7.481352975</v>
      </c>
      <c r="AI25" s="10">
        <f t="shared" si="54"/>
        <v>0.3010443293</v>
      </c>
    </row>
    <row r="26">
      <c r="A26" s="12" t="s">
        <v>30</v>
      </c>
      <c r="B26" s="6">
        <v>33.0</v>
      </c>
      <c r="C26" s="10">
        <v>55.0</v>
      </c>
      <c r="D26" s="10">
        <v>61.0</v>
      </c>
      <c r="E26" s="10">
        <v>61.0</v>
      </c>
      <c r="F26" s="10">
        <f t="shared" si="55"/>
        <v>177</v>
      </c>
      <c r="G26" s="10"/>
      <c r="H26" s="10">
        <f t="shared" si="37"/>
        <v>59</v>
      </c>
      <c r="I26" s="10">
        <f t="shared" si="38"/>
        <v>61</v>
      </c>
      <c r="J26" s="10">
        <f t="shared" si="39"/>
        <v>55</v>
      </c>
      <c r="K26" s="10">
        <f t="shared" si="40"/>
        <v>61</v>
      </c>
      <c r="L26" s="10">
        <f t="shared" si="41"/>
        <v>3.464101615</v>
      </c>
      <c r="M26" s="10">
        <f t="shared" si="42"/>
        <v>0.0587135867</v>
      </c>
      <c r="N26" s="9">
        <v>55.0</v>
      </c>
      <c r="O26" s="10">
        <v>61.0</v>
      </c>
      <c r="P26" s="10">
        <v>55.0</v>
      </c>
      <c r="Q26" s="10">
        <f t="shared" si="56"/>
        <v>171</v>
      </c>
      <c r="R26" s="10"/>
      <c r="S26" s="10">
        <f t="shared" si="43"/>
        <v>57</v>
      </c>
      <c r="T26" s="10">
        <f t="shared" si="44"/>
        <v>55</v>
      </c>
      <c r="U26" s="10">
        <f t="shared" si="45"/>
        <v>55</v>
      </c>
      <c r="V26" s="10">
        <f t="shared" si="46"/>
        <v>61</v>
      </c>
      <c r="W26" s="10">
        <f t="shared" si="47"/>
        <v>3.464101615</v>
      </c>
      <c r="X26" s="10">
        <f t="shared" si="48"/>
        <v>0.06077371255</v>
      </c>
      <c r="Y26" s="9">
        <v>54.0</v>
      </c>
      <c r="Z26" s="10">
        <v>99.0</v>
      </c>
      <c r="AA26" s="10">
        <v>55.0</v>
      </c>
      <c r="AB26" s="10"/>
      <c r="AC26" s="10"/>
      <c r="AD26" s="10">
        <f t="shared" si="49"/>
        <v>69.33333333</v>
      </c>
      <c r="AE26" s="10">
        <f t="shared" si="50"/>
        <v>55</v>
      </c>
      <c r="AF26" s="10">
        <f t="shared" si="51"/>
        <v>54</v>
      </c>
      <c r="AG26" s="10">
        <f t="shared" si="52"/>
        <v>99</v>
      </c>
      <c r="AH26" s="10">
        <f t="shared" si="53"/>
        <v>25.69695183</v>
      </c>
      <c r="AI26" s="10">
        <f t="shared" si="54"/>
        <v>0.3706291129</v>
      </c>
    </row>
    <row r="27">
      <c r="A27" s="12" t="s">
        <v>31</v>
      </c>
      <c r="B27" s="6">
        <v>33.0</v>
      </c>
      <c r="C27" s="10">
        <v>0.0</v>
      </c>
      <c r="D27" s="10">
        <v>3.0</v>
      </c>
      <c r="E27" s="10">
        <v>3.0</v>
      </c>
      <c r="F27" s="10">
        <f t="shared" si="55"/>
        <v>6</v>
      </c>
      <c r="G27" s="10"/>
      <c r="H27" s="10">
        <f t="shared" si="37"/>
        <v>2</v>
      </c>
      <c r="I27" s="10">
        <f t="shared" si="38"/>
        <v>3</v>
      </c>
      <c r="J27" s="10">
        <f t="shared" si="39"/>
        <v>0</v>
      </c>
      <c r="K27" s="10">
        <f t="shared" si="40"/>
        <v>3</v>
      </c>
      <c r="L27" s="10">
        <f t="shared" si="41"/>
        <v>1.732050808</v>
      </c>
      <c r="M27" s="10">
        <f t="shared" si="42"/>
        <v>0.8660254038</v>
      </c>
      <c r="N27" s="9">
        <v>0.0</v>
      </c>
      <c r="O27" s="10">
        <v>3.0</v>
      </c>
      <c r="P27" s="10">
        <v>0.0</v>
      </c>
      <c r="Q27" s="10">
        <f t="shared" si="56"/>
        <v>3</v>
      </c>
      <c r="R27" s="10"/>
      <c r="S27" s="10">
        <f t="shared" si="43"/>
        <v>1</v>
      </c>
      <c r="T27" s="10">
        <f t="shared" si="44"/>
        <v>0</v>
      </c>
      <c r="U27" s="10">
        <f t="shared" si="45"/>
        <v>0</v>
      </c>
      <c r="V27" s="10">
        <f t="shared" si="46"/>
        <v>3</v>
      </c>
      <c r="W27" s="10">
        <f t="shared" si="47"/>
        <v>1.732050808</v>
      </c>
      <c r="X27" s="10">
        <f t="shared" si="48"/>
        <v>1.732050808</v>
      </c>
      <c r="Y27" s="13">
        <v>4.0</v>
      </c>
      <c r="Z27" s="10">
        <v>22.0</v>
      </c>
      <c r="AA27" s="10">
        <v>0.0</v>
      </c>
      <c r="AB27" s="10"/>
      <c r="AC27" s="10"/>
      <c r="AD27" s="10">
        <f t="shared" si="49"/>
        <v>8.666666667</v>
      </c>
      <c r="AE27" s="10">
        <f t="shared" si="50"/>
        <v>4</v>
      </c>
      <c r="AF27" s="10">
        <f t="shared" si="51"/>
        <v>0</v>
      </c>
      <c r="AG27" s="10">
        <f t="shared" si="52"/>
        <v>22</v>
      </c>
      <c r="AH27" s="10">
        <f t="shared" si="53"/>
        <v>11.71893055</v>
      </c>
      <c r="AI27" s="10">
        <f t="shared" si="54"/>
        <v>1.352184295</v>
      </c>
    </row>
    <row r="28">
      <c r="A28" s="2" t="s">
        <v>32</v>
      </c>
      <c r="B28" s="6">
        <v>33.0</v>
      </c>
      <c r="C28" s="10">
        <f t="shared" ref="C28:F28" si="57">C27/C26</f>
        <v>0</v>
      </c>
      <c r="D28" s="10">
        <f t="shared" si="57"/>
        <v>0.04918032787</v>
      </c>
      <c r="E28" s="10">
        <f t="shared" si="57"/>
        <v>0.04918032787</v>
      </c>
      <c r="F28" s="10">
        <f t="shared" si="57"/>
        <v>0.03389830508</v>
      </c>
      <c r="G28" s="10"/>
      <c r="H28" s="10">
        <f t="shared" si="37"/>
        <v>0.03278688525</v>
      </c>
      <c r="I28" s="10">
        <f t="shared" si="38"/>
        <v>0.04918032787</v>
      </c>
      <c r="J28" s="10">
        <f t="shared" si="39"/>
        <v>0</v>
      </c>
      <c r="K28" s="10">
        <f t="shared" si="40"/>
        <v>0.04918032787</v>
      </c>
      <c r="L28" s="10">
        <f t="shared" si="41"/>
        <v>0.02839427553</v>
      </c>
      <c r="M28" s="10">
        <f t="shared" si="42"/>
        <v>0.8660254038</v>
      </c>
      <c r="N28" s="9">
        <f t="shared" ref="N28:Q28" si="58">N27/N26</f>
        <v>0</v>
      </c>
      <c r="O28" s="9">
        <f t="shared" si="58"/>
        <v>0.04918032787</v>
      </c>
      <c r="P28" s="9">
        <f t="shared" si="58"/>
        <v>0</v>
      </c>
      <c r="Q28" s="10">
        <f t="shared" si="58"/>
        <v>0.01754385965</v>
      </c>
      <c r="R28" s="10"/>
      <c r="S28" s="10">
        <f t="shared" si="43"/>
        <v>0.01639344262</v>
      </c>
      <c r="T28" s="10">
        <f t="shared" si="44"/>
        <v>0</v>
      </c>
      <c r="U28" s="10">
        <f t="shared" si="45"/>
        <v>0</v>
      </c>
      <c r="V28" s="10">
        <f t="shared" si="46"/>
        <v>0.04918032787</v>
      </c>
      <c r="W28" s="10">
        <f t="shared" si="47"/>
        <v>0.02839427553</v>
      </c>
      <c r="X28" s="10">
        <f t="shared" si="48"/>
        <v>1.732050808</v>
      </c>
      <c r="Y28" s="9">
        <f t="shared" ref="Y28:AA28" si="59">Y27/Y26</f>
        <v>0.07407407407</v>
      </c>
      <c r="Z28" s="9">
        <f t="shared" si="59"/>
        <v>0.2222222222</v>
      </c>
      <c r="AA28" s="9">
        <f t="shared" si="59"/>
        <v>0</v>
      </c>
      <c r="AB28" s="10"/>
      <c r="AC28" s="10"/>
      <c r="AD28" s="10">
        <f t="shared" si="49"/>
        <v>0.0987654321</v>
      </c>
      <c r="AE28" s="10">
        <f t="shared" si="50"/>
        <v>0.07407407407</v>
      </c>
      <c r="AF28" s="10">
        <f t="shared" si="51"/>
        <v>0</v>
      </c>
      <c r="AG28" s="10">
        <f t="shared" si="52"/>
        <v>0.2222222222</v>
      </c>
      <c r="AH28" s="10">
        <f t="shared" si="53"/>
        <v>0.1131500172</v>
      </c>
      <c r="AI28" s="10">
        <f t="shared" si="54"/>
        <v>1.145643924</v>
      </c>
    </row>
    <row r="29">
      <c r="A29" s="2" t="s">
        <v>33</v>
      </c>
      <c r="C29" s="10">
        <f t="shared" ref="C29:E29" si="60">(C26-55)/55</f>
        <v>0</v>
      </c>
      <c r="D29" s="10">
        <f t="shared" si="60"/>
        <v>0.1090909091</v>
      </c>
      <c r="E29" s="10">
        <f t="shared" si="60"/>
        <v>0.1090909091</v>
      </c>
      <c r="F29" s="10">
        <f>(F26-55*3)/(55*3)</f>
        <v>0.07272727273</v>
      </c>
      <c r="G29" s="10"/>
      <c r="H29" s="10">
        <f t="shared" si="37"/>
        <v>0.07272727273</v>
      </c>
      <c r="I29" s="10">
        <f t="shared" si="38"/>
        <v>0.1090909091</v>
      </c>
      <c r="J29" s="10">
        <f t="shared" si="39"/>
        <v>0</v>
      </c>
      <c r="K29" s="10">
        <f t="shared" si="40"/>
        <v>0.1090909091</v>
      </c>
      <c r="L29" s="10">
        <f t="shared" si="41"/>
        <v>0.06298366573</v>
      </c>
      <c r="M29" s="10">
        <f t="shared" si="42"/>
        <v>0.8660254038</v>
      </c>
      <c r="N29" s="10">
        <f t="shared" ref="N29:P29" si="61">(N26-55)/55</f>
        <v>0</v>
      </c>
      <c r="O29" s="10">
        <f t="shared" si="61"/>
        <v>0.1090909091</v>
      </c>
      <c r="P29" s="10">
        <f t="shared" si="61"/>
        <v>0</v>
      </c>
      <c r="Q29" s="10">
        <f>(Q26-55*3)/(55*3)</f>
        <v>0.03636363636</v>
      </c>
      <c r="R29" s="10"/>
      <c r="S29" s="10">
        <f t="shared" si="43"/>
        <v>0.03636363636</v>
      </c>
      <c r="T29" s="10">
        <f t="shared" si="44"/>
        <v>0</v>
      </c>
      <c r="U29" s="10">
        <f t="shared" si="45"/>
        <v>0</v>
      </c>
      <c r="V29" s="10">
        <f t="shared" si="46"/>
        <v>0.1090909091</v>
      </c>
      <c r="W29" s="10">
        <f t="shared" si="47"/>
        <v>0.06298366573</v>
      </c>
      <c r="X29" s="10">
        <f t="shared" si="48"/>
        <v>1.732050808</v>
      </c>
      <c r="Y29" s="9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>
      <c r="A30" s="2" t="s">
        <v>34</v>
      </c>
      <c r="C30" s="10">
        <f t="shared" ref="C30:E30" si="62">((C26-C27)-55)/55</f>
        <v>0</v>
      </c>
      <c r="D30" s="10">
        <f t="shared" si="62"/>
        <v>0.05454545455</v>
      </c>
      <c r="E30" s="10">
        <f t="shared" si="62"/>
        <v>0.05454545455</v>
      </c>
      <c r="F30" s="10">
        <f>((F26-F27)-55*3)/(55*3)</f>
        <v>0.03636363636</v>
      </c>
      <c r="G30" s="10"/>
      <c r="H30" s="10">
        <f t="shared" si="37"/>
        <v>0.03636363636</v>
      </c>
      <c r="I30" s="10">
        <f t="shared" si="38"/>
        <v>0.05454545455</v>
      </c>
      <c r="J30" s="10">
        <f t="shared" si="39"/>
        <v>0</v>
      </c>
      <c r="K30" s="10">
        <f t="shared" si="40"/>
        <v>0.05454545455</v>
      </c>
      <c r="L30" s="10">
        <f t="shared" si="41"/>
        <v>0.03149183286</v>
      </c>
      <c r="M30" s="10">
        <f t="shared" si="42"/>
        <v>0.8660254038</v>
      </c>
      <c r="N30" s="10">
        <f t="shared" ref="N30:P30" si="63">((N26-N27)-55)/55</f>
        <v>0</v>
      </c>
      <c r="O30" s="10">
        <f t="shared" si="63"/>
        <v>0.05454545455</v>
      </c>
      <c r="P30" s="10">
        <f t="shared" si="63"/>
        <v>0</v>
      </c>
      <c r="Q30" s="10">
        <f>((Q26-Q27)-55*3)/(55*3)</f>
        <v>0.01818181818</v>
      </c>
      <c r="R30" s="10"/>
      <c r="S30" s="10">
        <f t="shared" si="43"/>
        <v>0.01818181818</v>
      </c>
      <c r="T30" s="10">
        <f t="shared" si="44"/>
        <v>0</v>
      </c>
      <c r="U30" s="10">
        <f t="shared" si="45"/>
        <v>0</v>
      </c>
      <c r="V30" s="10">
        <f t="shared" si="46"/>
        <v>0.05454545455</v>
      </c>
      <c r="W30" s="10">
        <f t="shared" si="47"/>
        <v>0.03149183286</v>
      </c>
      <c r="X30" s="10">
        <f t="shared" si="48"/>
        <v>1.732050808</v>
      </c>
      <c r="Y30" s="9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>
      <c r="A31" s="2" t="s">
        <v>35</v>
      </c>
      <c r="C31" s="10"/>
      <c r="D31" s="10"/>
      <c r="E31" s="10"/>
      <c r="F31" s="10">
        <f>F26/F25</f>
        <v>2.710981774</v>
      </c>
      <c r="G31" s="10"/>
      <c r="H31" s="10"/>
      <c r="I31" s="10"/>
      <c r="J31" s="10"/>
      <c r="K31" s="10"/>
      <c r="L31" s="10"/>
      <c r="M31" s="10"/>
      <c r="N31" s="9"/>
      <c r="O31" s="10"/>
      <c r="P31" s="10"/>
      <c r="Q31" s="10">
        <f>Q26/Q25</f>
        <v>2.681217367</v>
      </c>
      <c r="R31" s="10"/>
      <c r="S31" s="10"/>
      <c r="T31" s="10"/>
      <c r="U31" s="10"/>
      <c r="V31" s="10"/>
      <c r="W31" s="10"/>
      <c r="X31" s="10"/>
      <c r="Y31" s="9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>
      <c r="A32" s="2" t="s">
        <v>36</v>
      </c>
      <c r="B32" s="6"/>
      <c r="C32" s="10"/>
      <c r="D32" s="10"/>
      <c r="E32" s="10"/>
      <c r="F32" s="10">
        <f>(F26-F27*2)/F25</f>
        <v>2.527186399</v>
      </c>
      <c r="G32" s="10"/>
      <c r="H32" s="10"/>
      <c r="I32" s="10"/>
      <c r="J32" s="10"/>
      <c r="K32" s="10"/>
      <c r="L32" s="10"/>
      <c r="M32" s="10"/>
      <c r="N32" s="9"/>
      <c r="O32" s="10"/>
      <c r="P32" s="10"/>
      <c r="Q32" s="10">
        <f>(Q26-Q27*2)/Q25</f>
        <v>2.587139564</v>
      </c>
      <c r="R32" s="10"/>
      <c r="S32" s="10"/>
      <c r="T32" s="10"/>
      <c r="U32" s="10"/>
      <c r="V32" s="10"/>
      <c r="W32" s="10"/>
      <c r="X32" s="10"/>
      <c r="Y32" s="9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>
      <c r="A33" s="2"/>
      <c r="B33" s="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9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>
      <c r="A34" s="2"/>
      <c r="B34" s="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>
      <c r="A35" s="15" t="s">
        <v>12</v>
      </c>
      <c r="B35" s="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9"/>
      <c r="O35" s="10"/>
      <c r="P35" s="10"/>
      <c r="Q35" s="9"/>
      <c r="R35" s="10"/>
      <c r="S35" s="10"/>
      <c r="T35" s="10"/>
      <c r="U35" s="10"/>
      <c r="V35" s="10"/>
      <c r="W35" s="10"/>
      <c r="X35" s="10"/>
      <c r="Y35" s="9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>
      <c r="A36" s="12" t="s">
        <v>17</v>
      </c>
      <c r="B36" s="6">
        <v>34.0</v>
      </c>
      <c r="C36" s="10">
        <v>295.07142857142856</v>
      </c>
      <c r="D36" s="10">
        <v>343.4516129032258</v>
      </c>
      <c r="E36" s="10">
        <v>323.44594594594594</v>
      </c>
      <c r="F36" s="10"/>
      <c r="G36" s="10"/>
      <c r="H36" s="10">
        <f t="shared" ref="H36:H44" si="64">average(C36:E36)</f>
        <v>320.6563291</v>
      </c>
      <c r="I36" s="10">
        <f t="shared" ref="I36:I44" si="65">median(C36:E36)</f>
        <v>323.4459459</v>
      </c>
      <c r="J36" s="10">
        <f t="shared" ref="J36:J44" si="66">min(C36:E36)</f>
        <v>295.0714286</v>
      </c>
      <c r="K36" s="10">
        <f t="shared" ref="K36:K44" si="67">max(C36:E36)</f>
        <v>343.4516129</v>
      </c>
      <c r="L36" s="10">
        <f t="shared" ref="L36:L44" si="68">stdev(C36:E36)</f>
        <v>24.31043049</v>
      </c>
      <c r="M36" s="10">
        <f t="shared" ref="M36:M44" si="69">L36/H36</f>
        <v>0.07581459737</v>
      </c>
      <c r="N36" s="9">
        <v>377.67857142857144</v>
      </c>
      <c r="O36" s="10">
        <v>386.67241379310343</v>
      </c>
      <c r="P36" s="10">
        <v>358.9672131147541</v>
      </c>
      <c r="Q36" s="9"/>
      <c r="R36" s="10"/>
      <c r="S36" s="10">
        <f t="shared" ref="S36:S44" si="70">average(N36:P36)</f>
        <v>374.4393994</v>
      </c>
      <c r="T36" s="10">
        <f t="shared" ref="T36:T44" si="71">median(N36:P36)</f>
        <v>377.6785714</v>
      </c>
      <c r="U36" s="10">
        <f t="shared" ref="U36:U44" si="72">min(N36:P36)</f>
        <v>358.9672131</v>
      </c>
      <c r="V36" s="10">
        <f t="shared" ref="V36:V44" si="73">max(N36:P36)</f>
        <v>386.6724138</v>
      </c>
      <c r="W36" s="10">
        <f t="shared" ref="W36:W44" si="74">stdev(N36:P36)</f>
        <v>14.13377913</v>
      </c>
      <c r="X36" s="10">
        <f t="shared" ref="X36:X44" si="75">W36/S36</f>
        <v>0.03774650625</v>
      </c>
      <c r="Y36" s="9">
        <v>405.2983870967742</v>
      </c>
      <c r="Z36" s="10">
        <v>445.6896551724138</v>
      </c>
      <c r="AA36" s="10">
        <v>367.537037037037</v>
      </c>
      <c r="AB36" s="10"/>
      <c r="AC36" s="10"/>
      <c r="AD36" s="10">
        <f t="shared" ref="AD36:AD44" si="76">average(Y36:AA36)</f>
        <v>406.1750264</v>
      </c>
      <c r="AE36" s="10">
        <f t="shared" ref="AE36:AE44" si="77">median(Y36:AA36)</f>
        <v>405.2983871</v>
      </c>
      <c r="AF36" s="10">
        <f t="shared" ref="AF36:AF44" si="78">min(Y36:AA36)</f>
        <v>367.537037</v>
      </c>
      <c r="AG36" s="10">
        <f t="shared" ref="AG36:AG44" si="79">max(Y36:AA36)</f>
        <v>445.6896552</v>
      </c>
      <c r="AH36" s="10">
        <f t="shared" ref="AH36:AH44" si="80">stdev(Y36:AA36)</f>
        <v>39.08368333</v>
      </c>
      <c r="AI36" s="10">
        <f t="shared" ref="AI36:AI44" si="81">AH36/AD36</f>
        <v>0.09622374786</v>
      </c>
    </row>
    <row r="37">
      <c r="A37" s="12" t="s">
        <v>21</v>
      </c>
      <c r="B37" s="6">
        <v>34.0</v>
      </c>
      <c r="C37" s="10">
        <v>309.90509633928264</v>
      </c>
      <c r="D37" s="10">
        <v>378.5556968968947</v>
      </c>
      <c r="E37" s="10">
        <v>306.7817992981327</v>
      </c>
      <c r="F37" s="10"/>
      <c r="G37" s="10"/>
      <c r="H37" s="10">
        <f t="shared" si="64"/>
        <v>331.7475308</v>
      </c>
      <c r="I37" s="10">
        <f t="shared" si="65"/>
        <v>309.9050963</v>
      </c>
      <c r="J37" s="10">
        <f t="shared" si="66"/>
        <v>306.7817993</v>
      </c>
      <c r="K37" s="10">
        <f t="shared" si="67"/>
        <v>378.5556969</v>
      </c>
      <c r="L37" s="10">
        <f t="shared" si="68"/>
        <v>40.5671302</v>
      </c>
      <c r="M37" s="10">
        <f t="shared" si="69"/>
        <v>0.1222831413</v>
      </c>
      <c r="N37" s="9">
        <v>467.44870820785763</v>
      </c>
      <c r="O37" s="10">
        <v>429.47137591977213</v>
      </c>
      <c r="P37" s="10">
        <v>327.28621354064165</v>
      </c>
      <c r="Q37" s="9"/>
      <c r="R37" s="10"/>
      <c r="S37" s="10">
        <f t="shared" si="70"/>
        <v>408.0687659</v>
      </c>
      <c r="T37" s="10">
        <f t="shared" si="71"/>
        <v>429.4713759</v>
      </c>
      <c r="U37" s="10">
        <f t="shared" si="72"/>
        <v>327.2862135</v>
      </c>
      <c r="V37" s="10">
        <f t="shared" si="73"/>
        <v>467.4487082</v>
      </c>
      <c r="W37" s="10">
        <f t="shared" si="74"/>
        <v>72.49093057</v>
      </c>
      <c r="X37" s="10">
        <f t="shared" si="75"/>
        <v>0.1776439086</v>
      </c>
      <c r="Y37" s="9">
        <v>488.44550136351495</v>
      </c>
      <c r="Z37" s="10">
        <v>650.2204540296125</v>
      </c>
      <c r="AA37" s="10">
        <v>703.0592640674435</v>
      </c>
      <c r="AB37" s="10"/>
      <c r="AC37" s="10"/>
      <c r="AD37" s="10">
        <f t="shared" si="76"/>
        <v>613.9084065</v>
      </c>
      <c r="AE37" s="10">
        <f t="shared" si="77"/>
        <v>650.220454</v>
      </c>
      <c r="AF37" s="10">
        <f t="shared" si="78"/>
        <v>488.4455014</v>
      </c>
      <c r="AG37" s="10">
        <f t="shared" si="79"/>
        <v>703.0592641</v>
      </c>
      <c r="AH37" s="10">
        <f t="shared" si="80"/>
        <v>111.8199016</v>
      </c>
      <c r="AI37" s="10">
        <f t="shared" si="81"/>
        <v>0.1821442749</v>
      </c>
    </row>
    <row r="38">
      <c r="A38" s="12" t="s">
        <v>18</v>
      </c>
      <c r="B38" s="6">
        <v>34.0</v>
      </c>
      <c r="C38" s="10">
        <v>209.5</v>
      </c>
      <c r="D38" s="10">
        <v>223.5</v>
      </c>
      <c r="E38" s="10">
        <v>223.0</v>
      </c>
      <c r="F38" s="10"/>
      <c r="G38" s="10"/>
      <c r="H38" s="10">
        <f t="shared" si="64"/>
        <v>218.6666667</v>
      </c>
      <c r="I38" s="10">
        <f t="shared" si="65"/>
        <v>223</v>
      </c>
      <c r="J38" s="10">
        <f t="shared" si="66"/>
        <v>209.5</v>
      </c>
      <c r="K38" s="10">
        <f t="shared" si="67"/>
        <v>223.5</v>
      </c>
      <c r="L38" s="10">
        <f t="shared" si="68"/>
        <v>7.942501705</v>
      </c>
      <c r="M38" s="10">
        <f t="shared" si="69"/>
        <v>0.03632241633</v>
      </c>
      <c r="N38" s="9">
        <v>232.5</v>
      </c>
      <c r="O38" s="10">
        <v>224.0</v>
      </c>
      <c r="P38" s="10">
        <v>234.0</v>
      </c>
      <c r="Q38" s="9"/>
      <c r="R38" s="10"/>
      <c r="S38" s="10">
        <f t="shared" si="70"/>
        <v>230.1666667</v>
      </c>
      <c r="T38" s="10">
        <f t="shared" si="71"/>
        <v>232.5</v>
      </c>
      <c r="U38" s="10">
        <f t="shared" si="72"/>
        <v>224</v>
      </c>
      <c r="V38" s="10">
        <f t="shared" si="73"/>
        <v>234</v>
      </c>
      <c r="W38" s="10">
        <f t="shared" si="74"/>
        <v>5.392896562</v>
      </c>
      <c r="X38" s="10">
        <f t="shared" si="75"/>
        <v>0.02343039781</v>
      </c>
      <c r="Y38" s="9">
        <v>219.0</v>
      </c>
      <c r="Z38" s="10">
        <v>254.0</v>
      </c>
      <c r="AA38" s="10">
        <v>200.0</v>
      </c>
      <c r="AB38" s="10"/>
      <c r="AC38" s="10"/>
      <c r="AD38" s="10">
        <f t="shared" si="76"/>
        <v>224.3333333</v>
      </c>
      <c r="AE38" s="10">
        <f t="shared" si="77"/>
        <v>219</v>
      </c>
      <c r="AF38" s="10">
        <f t="shared" si="78"/>
        <v>200</v>
      </c>
      <c r="AG38" s="10">
        <f t="shared" si="79"/>
        <v>254</v>
      </c>
      <c r="AH38" s="10">
        <f t="shared" si="80"/>
        <v>27.39221301</v>
      </c>
      <c r="AI38" s="10">
        <f t="shared" si="81"/>
        <v>0.1221049614</v>
      </c>
    </row>
    <row r="39">
      <c r="A39" s="12" t="s">
        <v>19</v>
      </c>
      <c r="B39" s="6">
        <v>34.0</v>
      </c>
      <c r="C39" s="10">
        <v>90.0</v>
      </c>
      <c r="D39" s="10">
        <v>34.0</v>
      </c>
      <c r="E39" s="10">
        <v>78.0</v>
      </c>
      <c r="F39" s="10"/>
      <c r="G39" s="10"/>
      <c r="H39" s="10">
        <f t="shared" si="64"/>
        <v>67.33333333</v>
      </c>
      <c r="I39" s="10">
        <f t="shared" si="65"/>
        <v>78</v>
      </c>
      <c r="J39" s="10">
        <f t="shared" si="66"/>
        <v>34</v>
      </c>
      <c r="K39" s="10">
        <f t="shared" si="67"/>
        <v>90</v>
      </c>
      <c r="L39" s="10">
        <f t="shared" si="68"/>
        <v>29.48445918</v>
      </c>
      <c r="M39" s="10">
        <f t="shared" si="69"/>
        <v>0.4378880077</v>
      </c>
      <c r="N39" s="9">
        <v>97.0</v>
      </c>
      <c r="O39" s="10">
        <v>97.0</v>
      </c>
      <c r="P39" s="10">
        <v>79.0</v>
      </c>
      <c r="Q39" s="9"/>
      <c r="R39" s="10"/>
      <c r="S39" s="10">
        <f t="shared" si="70"/>
        <v>91</v>
      </c>
      <c r="T39" s="10">
        <f t="shared" si="71"/>
        <v>97</v>
      </c>
      <c r="U39" s="10">
        <f t="shared" si="72"/>
        <v>79</v>
      </c>
      <c r="V39" s="10">
        <f t="shared" si="73"/>
        <v>97</v>
      </c>
      <c r="W39" s="10">
        <f t="shared" si="74"/>
        <v>10.39230485</v>
      </c>
      <c r="X39" s="10">
        <f t="shared" si="75"/>
        <v>0.1142011521</v>
      </c>
      <c r="Y39" s="9">
        <v>69.0</v>
      </c>
      <c r="Z39" s="10">
        <v>89.0</v>
      </c>
      <c r="AA39" s="10">
        <v>77.0</v>
      </c>
      <c r="AB39" s="10"/>
      <c r="AC39" s="10"/>
      <c r="AD39" s="10">
        <f t="shared" si="76"/>
        <v>78.33333333</v>
      </c>
      <c r="AE39" s="10">
        <f t="shared" si="77"/>
        <v>77</v>
      </c>
      <c r="AF39" s="10">
        <f t="shared" si="78"/>
        <v>69</v>
      </c>
      <c r="AG39" s="10">
        <f t="shared" si="79"/>
        <v>89</v>
      </c>
      <c r="AH39" s="10">
        <f t="shared" si="80"/>
        <v>10.06644591</v>
      </c>
      <c r="AI39" s="10">
        <f t="shared" si="81"/>
        <v>0.1285078202</v>
      </c>
    </row>
    <row r="40">
      <c r="A40" s="12" t="s">
        <v>20</v>
      </c>
      <c r="B40" s="6">
        <v>34.0</v>
      </c>
      <c r="C40" s="10">
        <v>2170.0</v>
      </c>
      <c r="D40" s="10">
        <v>2680.0</v>
      </c>
      <c r="E40" s="10">
        <v>2253.0</v>
      </c>
      <c r="F40" s="10"/>
      <c r="G40" s="10"/>
      <c r="H40" s="10">
        <f t="shared" si="64"/>
        <v>2367.666667</v>
      </c>
      <c r="I40" s="10">
        <f t="shared" si="65"/>
        <v>2253</v>
      </c>
      <c r="J40" s="10">
        <f t="shared" si="66"/>
        <v>2170</v>
      </c>
      <c r="K40" s="10">
        <f t="shared" si="67"/>
        <v>2680</v>
      </c>
      <c r="L40" s="10">
        <f t="shared" si="68"/>
        <v>273.6536741</v>
      </c>
      <c r="M40" s="10">
        <f t="shared" si="69"/>
        <v>0.1155794766</v>
      </c>
      <c r="N40" s="9">
        <v>3192.0</v>
      </c>
      <c r="O40" s="10">
        <v>2193.0</v>
      </c>
      <c r="P40" s="10">
        <v>1527.0</v>
      </c>
      <c r="Q40" s="9"/>
      <c r="R40" s="10"/>
      <c r="S40" s="10">
        <f t="shared" si="70"/>
        <v>2304</v>
      </c>
      <c r="T40" s="10">
        <f t="shared" si="71"/>
        <v>2193</v>
      </c>
      <c r="U40" s="10">
        <f t="shared" si="72"/>
        <v>1527</v>
      </c>
      <c r="V40" s="10">
        <f t="shared" si="73"/>
        <v>3192</v>
      </c>
      <c r="W40" s="10">
        <f t="shared" si="74"/>
        <v>838.0316223</v>
      </c>
      <c r="X40" s="10">
        <f t="shared" si="75"/>
        <v>0.3637290027</v>
      </c>
      <c r="Y40" s="9">
        <v>2448.0</v>
      </c>
      <c r="Z40" s="10">
        <v>4695.0</v>
      </c>
      <c r="AA40" s="10">
        <v>5231.0</v>
      </c>
      <c r="AB40" s="10"/>
      <c r="AC40" s="10"/>
      <c r="AD40" s="10">
        <f t="shared" si="76"/>
        <v>4124.666667</v>
      </c>
      <c r="AE40" s="10">
        <f t="shared" si="77"/>
        <v>4695</v>
      </c>
      <c r="AF40" s="10">
        <f t="shared" si="78"/>
        <v>2448</v>
      </c>
      <c r="AG40" s="10">
        <f t="shared" si="79"/>
        <v>5231</v>
      </c>
      <c r="AH40" s="10">
        <f t="shared" si="80"/>
        <v>1476.560982</v>
      </c>
      <c r="AI40" s="10">
        <f t="shared" si="81"/>
        <v>0.3579831054</v>
      </c>
    </row>
    <row r="41">
      <c r="A41" s="12" t="s">
        <v>29</v>
      </c>
      <c r="B41" s="6">
        <v>34.0</v>
      </c>
      <c r="C41" s="10">
        <v>20.655</v>
      </c>
      <c r="D41" s="10">
        <v>21.294</v>
      </c>
      <c r="E41" s="10">
        <v>23.935</v>
      </c>
      <c r="F41" s="10"/>
      <c r="G41" s="10"/>
      <c r="H41" s="10">
        <f t="shared" si="64"/>
        <v>21.96133333</v>
      </c>
      <c r="I41" s="10">
        <f t="shared" si="65"/>
        <v>21.294</v>
      </c>
      <c r="J41" s="10">
        <f t="shared" si="66"/>
        <v>20.655</v>
      </c>
      <c r="K41" s="10">
        <f t="shared" si="67"/>
        <v>23.935</v>
      </c>
      <c r="L41" s="10">
        <f t="shared" si="68"/>
        <v>1.738850291</v>
      </c>
      <c r="M41" s="10">
        <f t="shared" si="69"/>
        <v>0.07917781058</v>
      </c>
      <c r="N41" s="9">
        <v>21.15</v>
      </c>
      <c r="O41" s="10">
        <v>22.427</v>
      </c>
      <c r="P41" s="10">
        <v>21.897</v>
      </c>
      <c r="Q41" s="9"/>
      <c r="R41" s="10"/>
      <c r="S41" s="10">
        <f t="shared" si="70"/>
        <v>21.82466667</v>
      </c>
      <c r="T41" s="10">
        <f t="shared" si="71"/>
        <v>21.897</v>
      </c>
      <c r="U41" s="10">
        <f t="shared" si="72"/>
        <v>21.15</v>
      </c>
      <c r="V41" s="10">
        <f t="shared" si="73"/>
        <v>22.427</v>
      </c>
      <c r="W41" s="10">
        <f t="shared" si="74"/>
        <v>0.6415655332</v>
      </c>
      <c r="X41" s="10">
        <f t="shared" si="75"/>
        <v>0.02939634969</v>
      </c>
      <c r="Y41" s="9">
        <v>50.257</v>
      </c>
      <c r="Z41" s="10">
        <v>25.85</v>
      </c>
      <c r="AA41" s="10">
        <v>19.847</v>
      </c>
      <c r="AB41" s="10"/>
      <c r="AC41" s="10"/>
      <c r="AD41" s="10">
        <f t="shared" si="76"/>
        <v>31.98466667</v>
      </c>
      <c r="AE41" s="10">
        <f t="shared" si="77"/>
        <v>25.85</v>
      </c>
      <c r="AF41" s="10">
        <f t="shared" si="78"/>
        <v>19.847</v>
      </c>
      <c r="AG41" s="10">
        <f t="shared" si="79"/>
        <v>50.257</v>
      </c>
      <c r="AH41" s="10">
        <f t="shared" si="80"/>
        <v>16.10644673</v>
      </c>
      <c r="AI41" s="10">
        <f t="shared" si="81"/>
        <v>0.5035677533</v>
      </c>
    </row>
    <row r="42">
      <c r="A42" s="12" t="s">
        <v>30</v>
      </c>
      <c r="B42" s="6">
        <v>34.0</v>
      </c>
      <c r="C42" s="10">
        <v>71.0</v>
      </c>
      <c r="D42" s="10">
        <v>63.0</v>
      </c>
      <c r="E42" s="10">
        <v>75.0</v>
      </c>
      <c r="F42" s="10"/>
      <c r="G42" s="10"/>
      <c r="H42" s="10">
        <f t="shared" si="64"/>
        <v>69.66666667</v>
      </c>
      <c r="I42" s="10">
        <f t="shared" si="65"/>
        <v>71</v>
      </c>
      <c r="J42" s="10">
        <f t="shared" si="66"/>
        <v>63</v>
      </c>
      <c r="K42" s="10">
        <f t="shared" si="67"/>
        <v>75</v>
      </c>
      <c r="L42" s="10">
        <f t="shared" si="68"/>
        <v>6.110100927</v>
      </c>
      <c r="M42" s="10">
        <f t="shared" si="69"/>
        <v>0.08770479799</v>
      </c>
      <c r="N42" s="9">
        <v>57.0</v>
      </c>
      <c r="O42" s="10">
        <v>59.0</v>
      </c>
      <c r="P42" s="10">
        <v>62.0</v>
      </c>
      <c r="Q42" s="9"/>
      <c r="R42" s="10"/>
      <c r="S42" s="10">
        <f t="shared" si="70"/>
        <v>59.33333333</v>
      </c>
      <c r="T42" s="10">
        <f t="shared" si="71"/>
        <v>59</v>
      </c>
      <c r="U42" s="10">
        <f t="shared" si="72"/>
        <v>57</v>
      </c>
      <c r="V42" s="10">
        <f t="shared" si="73"/>
        <v>62</v>
      </c>
      <c r="W42" s="10">
        <f t="shared" si="74"/>
        <v>2.516611478</v>
      </c>
      <c r="X42" s="10">
        <f t="shared" si="75"/>
        <v>0.0424148002</v>
      </c>
      <c r="Y42" s="9">
        <v>125.0</v>
      </c>
      <c r="Z42" s="10">
        <v>59.0</v>
      </c>
      <c r="AA42" s="10">
        <v>55.0</v>
      </c>
      <c r="AB42" s="10"/>
      <c r="AC42" s="10"/>
      <c r="AD42" s="10">
        <f t="shared" si="76"/>
        <v>79.66666667</v>
      </c>
      <c r="AE42" s="10">
        <f t="shared" si="77"/>
        <v>59</v>
      </c>
      <c r="AF42" s="10">
        <f t="shared" si="78"/>
        <v>55</v>
      </c>
      <c r="AG42" s="10">
        <f t="shared" si="79"/>
        <v>125</v>
      </c>
      <c r="AH42" s="10">
        <f t="shared" si="80"/>
        <v>39.31072797</v>
      </c>
      <c r="AI42" s="10">
        <f t="shared" si="81"/>
        <v>0.4934401</v>
      </c>
    </row>
    <row r="43">
      <c r="A43" s="12" t="s">
        <v>31</v>
      </c>
      <c r="B43" s="6">
        <v>34.0</v>
      </c>
      <c r="C43" s="10">
        <v>8.0</v>
      </c>
      <c r="D43" s="10">
        <v>4.0</v>
      </c>
      <c r="E43" s="10">
        <v>10.0</v>
      </c>
      <c r="F43" s="10"/>
      <c r="G43" s="10"/>
      <c r="H43" s="10">
        <f t="shared" si="64"/>
        <v>7.333333333</v>
      </c>
      <c r="I43" s="10">
        <f t="shared" si="65"/>
        <v>8</v>
      </c>
      <c r="J43" s="10">
        <f t="shared" si="66"/>
        <v>4</v>
      </c>
      <c r="K43" s="10">
        <f t="shared" si="67"/>
        <v>10</v>
      </c>
      <c r="L43" s="10">
        <f t="shared" si="68"/>
        <v>3.055050463</v>
      </c>
      <c r="M43" s="10">
        <f t="shared" si="69"/>
        <v>0.4165977905</v>
      </c>
      <c r="N43" s="9">
        <v>1.0</v>
      </c>
      <c r="O43" s="10">
        <v>2.0</v>
      </c>
      <c r="P43" s="14">
        <v>8.0</v>
      </c>
      <c r="Q43" s="9"/>
      <c r="R43" s="10"/>
      <c r="S43" s="10">
        <f t="shared" si="70"/>
        <v>3.666666667</v>
      </c>
      <c r="T43" s="10">
        <f t="shared" si="71"/>
        <v>2</v>
      </c>
      <c r="U43" s="10">
        <f t="shared" si="72"/>
        <v>1</v>
      </c>
      <c r="V43" s="10">
        <f t="shared" si="73"/>
        <v>8</v>
      </c>
      <c r="W43" s="10">
        <f t="shared" si="74"/>
        <v>3.785938897</v>
      </c>
      <c r="X43" s="10">
        <f t="shared" si="75"/>
        <v>1.03252879</v>
      </c>
      <c r="Y43" s="9">
        <v>35.0</v>
      </c>
      <c r="Z43" s="10">
        <v>2.0</v>
      </c>
      <c r="AA43" s="10">
        <v>0.0</v>
      </c>
      <c r="AB43" s="10"/>
      <c r="AC43" s="10"/>
      <c r="AD43" s="10">
        <f t="shared" si="76"/>
        <v>12.33333333</v>
      </c>
      <c r="AE43" s="10">
        <f t="shared" si="77"/>
        <v>2</v>
      </c>
      <c r="AF43" s="10">
        <f t="shared" si="78"/>
        <v>0</v>
      </c>
      <c r="AG43" s="10">
        <f t="shared" si="79"/>
        <v>35</v>
      </c>
      <c r="AH43" s="10">
        <f t="shared" si="80"/>
        <v>19.65536398</v>
      </c>
      <c r="AI43" s="10">
        <f t="shared" si="81"/>
        <v>1.593678161</v>
      </c>
    </row>
    <row r="44">
      <c r="A44" s="2" t="s">
        <v>32</v>
      </c>
      <c r="B44" s="6">
        <v>34.0</v>
      </c>
      <c r="C44" s="10">
        <f t="shared" ref="C44:E44" si="82">C43/C42</f>
        <v>0.1126760563</v>
      </c>
      <c r="D44" s="10">
        <f t="shared" si="82"/>
        <v>0.06349206349</v>
      </c>
      <c r="E44" s="10">
        <f t="shared" si="82"/>
        <v>0.1333333333</v>
      </c>
      <c r="F44" s="10"/>
      <c r="G44" s="10"/>
      <c r="H44" s="10">
        <f t="shared" si="64"/>
        <v>0.1031671511</v>
      </c>
      <c r="I44" s="10">
        <f t="shared" si="65"/>
        <v>0.1126760563</v>
      </c>
      <c r="J44" s="10">
        <f t="shared" si="66"/>
        <v>0.06349206349</v>
      </c>
      <c r="K44" s="10">
        <f t="shared" si="67"/>
        <v>0.1333333333</v>
      </c>
      <c r="L44" s="10">
        <f t="shared" si="68"/>
        <v>0.03587847827</v>
      </c>
      <c r="M44" s="10">
        <f t="shared" si="69"/>
        <v>0.3477703698</v>
      </c>
      <c r="N44" s="9">
        <f t="shared" ref="N44:P44" si="83">N43/N42</f>
        <v>0.01754385965</v>
      </c>
      <c r="O44" s="9">
        <f t="shared" si="83"/>
        <v>0.03389830508</v>
      </c>
      <c r="P44" s="9">
        <f t="shared" si="83"/>
        <v>0.1290322581</v>
      </c>
      <c r="Q44" s="9"/>
      <c r="R44" s="10"/>
      <c r="S44" s="10">
        <f t="shared" si="70"/>
        <v>0.06015814093</v>
      </c>
      <c r="T44" s="10">
        <f t="shared" si="71"/>
        <v>0.03389830508</v>
      </c>
      <c r="U44" s="10">
        <f t="shared" si="72"/>
        <v>0.01754385965</v>
      </c>
      <c r="V44" s="10">
        <f t="shared" si="73"/>
        <v>0.1290322581</v>
      </c>
      <c r="W44" s="10">
        <f t="shared" si="74"/>
        <v>0.06020465081</v>
      </c>
      <c r="X44" s="10">
        <f t="shared" si="75"/>
        <v>1.000773127</v>
      </c>
      <c r="Y44" s="9">
        <f t="shared" ref="Y44:AA44" si="84">Y43/Y42</f>
        <v>0.28</v>
      </c>
      <c r="Z44" s="9">
        <f t="shared" si="84"/>
        <v>0.03389830508</v>
      </c>
      <c r="AA44" s="9">
        <f t="shared" si="84"/>
        <v>0</v>
      </c>
      <c r="AB44" s="10"/>
      <c r="AC44" s="10"/>
      <c r="AD44" s="10">
        <f t="shared" si="76"/>
        <v>0.1046327684</v>
      </c>
      <c r="AE44" s="10">
        <f t="shared" si="77"/>
        <v>0.03389830508</v>
      </c>
      <c r="AF44" s="10">
        <f t="shared" si="78"/>
        <v>0</v>
      </c>
      <c r="AG44" s="10">
        <f t="shared" si="79"/>
        <v>0.28</v>
      </c>
      <c r="AH44" s="10">
        <f t="shared" si="80"/>
        <v>0.1528153239</v>
      </c>
      <c r="AI44" s="10">
        <f t="shared" si="81"/>
        <v>1.460492027</v>
      </c>
    </row>
    <row r="45">
      <c r="A45" s="2" t="s">
        <v>33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9"/>
      <c r="O45" s="10"/>
      <c r="P45" s="10"/>
      <c r="Q45" s="9"/>
      <c r="R45" s="10"/>
      <c r="S45" s="10"/>
      <c r="T45" s="10"/>
      <c r="U45" s="10"/>
      <c r="V45" s="10"/>
      <c r="W45" s="10"/>
      <c r="X45" s="10"/>
      <c r="Y45" s="9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>
      <c r="A46" s="2" t="s">
        <v>34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9"/>
      <c r="O46" s="10"/>
      <c r="P46" s="10"/>
      <c r="Q46" s="9"/>
      <c r="R46" s="10"/>
      <c r="S46" s="10"/>
      <c r="T46" s="10"/>
      <c r="U46" s="10"/>
      <c r="V46" s="10"/>
      <c r="W46" s="10"/>
      <c r="X46" s="10"/>
      <c r="Y46" s="9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>
      <c r="A47" s="2" t="s">
        <v>35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9"/>
      <c r="O47" s="10"/>
      <c r="P47" s="10"/>
      <c r="Q47" s="9"/>
      <c r="R47" s="10"/>
      <c r="S47" s="10"/>
      <c r="T47" s="10"/>
      <c r="U47" s="10"/>
      <c r="V47" s="10"/>
      <c r="W47" s="10"/>
      <c r="X47" s="10"/>
      <c r="Y47" s="9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>
      <c r="A48" s="2" t="s">
        <v>36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9"/>
      <c r="O48" s="10"/>
      <c r="P48" s="10"/>
      <c r="Q48" s="9"/>
      <c r="R48" s="10"/>
      <c r="S48" s="10"/>
      <c r="T48" s="10"/>
      <c r="U48" s="10"/>
      <c r="V48" s="10"/>
      <c r="W48" s="10"/>
      <c r="X48" s="10"/>
      <c r="Y48" s="9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>
      <c r="A49" s="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9"/>
      <c r="O49" s="10"/>
      <c r="P49" s="10"/>
      <c r="Q49" s="9"/>
      <c r="R49" s="10"/>
      <c r="S49" s="10"/>
      <c r="T49" s="10"/>
      <c r="U49" s="10"/>
      <c r="V49" s="10"/>
      <c r="W49" s="10"/>
      <c r="X49" s="10"/>
      <c r="Y49" s="9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>
      <c r="A50" s="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9"/>
      <c r="O50" s="10"/>
      <c r="P50" s="10"/>
      <c r="Q50" s="9"/>
      <c r="R50" s="10"/>
      <c r="S50" s="10"/>
      <c r="T50" s="10"/>
      <c r="U50" s="10"/>
      <c r="V50" s="10"/>
      <c r="W50" s="10"/>
      <c r="X50" s="10"/>
      <c r="Y50" s="9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>
      <c r="A51" s="5" t="s">
        <v>12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9"/>
      <c r="O51" s="10"/>
      <c r="P51" s="10"/>
      <c r="Q51" s="9"/>
      <c r="R51" s="10"/>
      <c r="S51" s="10"/>
      <c r="T51" s="10"/>
      <c r="U51" s="10"/>
      <c r="V51" s="10"/>
      <c r="W51" s="10"/>
      <c r="X51" s="10"/>
      <c r="Y51" s="9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>
      <c r="A52" s="12" t="s">
        <v>17</v>
      </c>
      <c r="B52" s="6">
        <v>36.0</v>
      </c>
      <c r="C52" s="10">
        <v>492.741935483871</v>
      </c>
      <c r="D52" s="10">
        <v>380.93055555555554</v>
      </c>
      <c r="E52" s="10">
        <v>345.25</v>
      </c>
      <c r="F52" s="10"/>
      <c r="G52" s="10"/>
      <c r="H52" s="10">
        <f t="shared" ref="H52:H60" si="85">average(C52:E52)</f>
        <v>406.307497</v>
      </c>
      <c r="I52" s="10">
        <f t="shared" ref="I52:I60" si="86">median(C52:E52)</f>
        <v>380.9305556</v>
      </c>
      <c r="J52" s="10">
        <f t="shared" ref="J52:J60" si="87">min(C52:E52)</f>
        <v>345.25</v>
      </c>
      <c r="K52" s="10">
        <f t="shared" ref="K52:K60" si="88">max(C52:E52)</f>
        <v>492.7419355</v>
      </c>
      <c r="L52" s="10">
        <f t="shared" ref="L52:L60" si="89">stdev(C52:E52)</f>
        <v>76.95102096</v>
      </c>
      <c r="M52" s="10">
        <f t="shared" ref="M52:M60" si="90">L52/H52</f>
        <v>0.189391093</v>
      </c>
      <c r="N52" s="9">
        <v>498.0892857142857</v>
      </c>
      <c r="O52" s="10">
        <v>489.4107142857143</v>
      </c>
      <c r="P52" s="10">
        <v>388.07954545454544</v>
      </c>
      <c r="Q52" s="9"/>
      <c r="R52" s="10"/>
      <c r="S52" s="10">
        <f t="shared" ref="S52:S60" si="91">average(N52:P52)</f>
        <v>458.5265152</v>
      </c>
      <c r="T52" s="10">
        <f t="shared" ref="T52:T60" si="92">median(N52:P52)</f>
        <v>489.4107143</v>
      </c>
      <c r="U52" s="10">
        <f t="shared" ref="U52:U60" si="93">min(N52:P52)</f>
        <v>388.0795455</v>
      </c>
      <c r="V52" s="10">
        <f t="shared" ref="V52:V60" si="94">max(N52:P52)</f>
        <v>498.0892857</v>
      </c>
      <c r="W52" s="10">
        <f t="shared" ref="W52:W60" si="95">stdev(N52:P52)</f>
        <v>61.16298762</v>
      </c>
      <c r="X52" s="10">
        <f t="shared" ref="X52:X60" si="96">W52/S52</f>
        <v>0.1333902961</v>
      </c>
      <c r="Y52" s="9">
        <v>433.0660377358491</v>
      </c>
      <c r="Z52" s="10">
        <v>409.4431818181818</v>
      </c>
      <c r="AA52" s="10">
        <v>402.9875</v>
      </c>
      <c r="AB52" s="10"/>
      <c r="AC52" s="10"/>
      <c r="AD52" s="10">
        <f t="shared" ref="AD52:AD60" si="97">average(Y52:AA52)</f>
        <v>415.1655732</v>
      </c>
      <c r="AE52" s="10">
        <f t="shared" ref="AE52:AE60" si="98">median(Y52:AA52)</f>
        <v>409.4431818</v>
      </c>
      <c r="AF52" s="10">
        <f t="shared" ref="AF52:AF60" si="99">min(Y52:AA52)</f>
        <v>402.9875</v>
      </c>
      <c r="AG52" s="10">
        <f t="shared" ref="AG52:AG60" si="100">max(Y52:AA52)</f>
        <v>433.0660377</v>
      </c>
      <c r="AH52" s="10">
        <f t="shared" ref="AH52:AH60" si="101">stdev(Y52:AA52)</f>
        <v>15.83473809</v>
      </c>
      <c r="AI52" s="10">
        <f t="shared" ref="AI52:AI60" si="102">AH52/AD52</f>
        <v>0.03814077831</v>
      </c>
    </row>
    <row r="53">
      <c r="A53" s="12" t="s">
        <v>21</v>
      </c>
      <c r="B53" s="6">
        <v>36.0</v>
      </c>
      <c r="C53" s="10">
        <v>687.968545208422</v>
      </c>
      <c r="D53" s="10">
        <v>460.83804024287986</v>
      </c>
      <c r="E53" s="10">
        <v>358.2079932356486</v>
      </c>
      <c r="F53" s="10"/>
      <c r="G53" s="10"/>
      <c r="H53" s="10">
        <f t="shared" si="85"/>
        <v>502.3381929</v>
      </c>
      <c r="I53" s="10">
        <f t="shared" si="86"/>
        <v>460.8380402</v>
      </c>
      <c r="J53" s="10">
        <f t="shared" si="87"/>
        <v>358.2079932</v>
      </c>
      <c r="K53" s="10">
        <f t="shared" si="88"/>
        <v>687.9685452</v>
      </c>
      <c r="L53" s="10">
        <f t="shared" si="89"/>
        <v>168.751896</v>
      </c>
      <c r="M53" s="10">
        <f t="shared" si="90"/>
        <v>0.3359328405</v>
      </c>
      <c r="N53" s="9">
        <v>685.5088694283504</v>
      </c>
      <c r="O53" s="10">
        <v>635.0849843427746</v>
      </c>
      <c r="P53" s="10">
        <v>481.7787974701098</v>
      </c>
      <c r="Q53" s="9"/>
      <c r="R53" s="10"/>
      <c r="S53" s="10">
        <f t="shared" si="91"/>
        <v>600.7908837</v>
      </c>
      <c r="T53" s="10">
        <f t="shared" si="92"/>
        <v>635.0849843</v>
      </c>
      <c r="U53" s="10">
        <f t="shared" si="93"/>
        <v>481.7787975</v>
      </c>
      <c r="V53" s="10">
        <f t="shared" si="94"/>
        <v>685.5088694</v>
      </c>
      <c r="W53" s="10">
        <f t="shared" si="95"/>
        <v>106.1063125</v>
      </c>
      <c r="X53" s="10">
        <f t="shared" si="96"/>
        <v>0.1766110562</v>
      </c>
      <c r="Y53" s="9">
        <v>678.971396674592</v>
      </c>
      <c r="Z53" s="10">
        <v>814.7932091924192</v>
      </c>
      <c r="AA53" s="10">
        <v>515.8803338266675</v>
      </c>
      <c r="AB53" s="10"/>
      <c r="AC53" s="10"/>
      <c r="AD53" s="10">
        <f t="shared" si="97"/>
        <v>669.8816466</v>
      </c>
      <c r="AE53" s="10">
        <f t="shared" si="98"/>
        <v>678.9713967</v>
      </c>
      <c r="AF53" s="10">
        <f t="shared" si="99"/>
        <v>515.8803338</v>
      </c>
      <c r="AG53" s="10">
        <f t="shared" si="100"/>
        <v>814.7932092</v>
      </c>
      <c r="AH53" s="10">
        <f t="shared" si="101"/>
        <v>149.6636042</v>
      </c>
      <c r="AI53" s="10">
        <f t="shared" si="102"/>
        <v>0.2234179799</v>
      </c>
    </row>
    <row r="54">
      <c r="A54" s="12" t="s">
        <v>18</v>
      </c>
      <c r="B54" s="6">
        <v>36.0</v>
      </c>
      <c r="C54" s="10">
        <v>228.5</v>
      </c>
      <c r="D54" s="10">
        <v>205.5</v>
      </c>
      <c r="E54" s="10">
        <v>208.5</v>
      </c>
      <c r="F54" s="10"/>
      <c r="G54" s="10"/>
      <c r="H54" s="10">
        <f t="shared" si="85"/>
        <v>214.1666667</v>
      </c>
      <c r="I54" s="10">
        <f t="shared" si="86"/>
        <v>208.5</v>
      </c>
      <c r="J54" s="10">
        <f t="shared" si="87"/>
        <v>205.5</v>
      </c>
      <c r="K54" s="10">
        <f t="shared" si="88"/>
        <v>228.5</v>
      </c>
      <c r="L54" s="10">
        <f t="shared" si="89"/>
        <v>12.50333289</v>
      </c>
      <c r="M54" s="10">
        <f t="shared" si="90"/>
        <v>0.05838132088</v>
      </c>
      <c r="N54" s="9">
        <v>219.5</v>
      </c>
      <c r="O54" s="10">
        <v>204.5</v>
      </c>
      <c r="P54" s="10">
        <v>198.5</v>
      </c>
      <c r="Q54" s="9"/>
      <c r="R54" s="10"/>
      <c r="S54" s="10">
        <f t="shared" si="91"/>
        <v>207.5</v>
      </c>
      <c r="T54" s="10">
        <f t="shared" si="92"/>
        <v>204.5</v>
      </c>
      <c r="U54" s="10">
        <f t="shared" si="93"/>
        <v>198.5</v>
      </c>
      <c r="V54" s="10">
        <f t="shared" si="94"/>
        <v>219.5</v>
      </c>
      <c r="W54" s="10">
        <f t="shared" si="95"/>
        <v>10.81665383</v>
      </c>
      <c r="X54" s="10">
        <f t="shared" si="96"/>
        <v>0.05212845218</v>
      </c>
      <c r="Y54" s="9">
        <v>223.0</v>
      </c>
      <c r="Z54" s="10">
        <v>203.0</v>
      </c>
      <c r="AA54" s="10">
        <v>219.5</v>
      </c>
      <c r="AB54" s="10"/>
      <c r="AC54" s="10"/>
      <c r="AD54" s="10">
        <f t="shared" si="97"/>
        <v>215.1666667</v>
      </c>
      <c r="AE54" s="10">
        <f t="shared" si="98"/>
        <v>219.5</v>
      </c>
      <c r="AF54" s="10">
        <f t="shared" si="99"/>
        <v>203</v>
      </c>
      <c r="AG54" s="10">
        <f t="shared" si="100"/>
        <v>223</v>
      </c>
      <c r="AH54" s="10">
        <f t="shared" si="101"/>
        <v>10.68097998</v>
      </c>
      <c r="AI54" s="10">
        <f t="shared" si="102"/>
        <v>0.04964049565</v>
      </c>
    </row>
    <row r="55">
      <c r="A55" s="12" t="s">
        <v>19</v>
      </c>
      <c r="B55" s="6">
        <v>36.0</v>
      </c>
      <c r="C55" s="10">
        <v>75.0</v>
      </c>
      <c r="D55" s="10">
        <v>67.0</v>
      </c>
      <c r="E55" s="10">
        <v>72.0</v>
      </c>
      <c r="F55" s="10"/>
      <c r="G55" s="10"/>
      <c r="H55" s="10">
        <f t="shared" si="85"/>
        <v>71.33333333</v>
      </c>
      <c r="I55" s="10">
        <f t="shared" si="86"/>
        <v>72</v>
      </c>
      <c r="J55" s="10">
        <f t="shared" si="87"/>
        <v>67</v>
      </c>
      <c r="K55" s="10">
        <f t="shared" si="88"/>
        <v>75</v>
      </c>
      <c r="L55" s="10">
        <f t="shared" si="89"/>
        <v>4.041451884</v>
      </c>
      <c r="M55" s="10">
        <f t="shared" si="90"/>
        <v>0.05665586754</v>
      </c>
      <c r="N55" s="9">
        <v>98.0</v>
      </c>
      <c r="O55" s="10">
        <v>73.0</v>
      </c>
      <c r="P55" s="10">
        <v>84.0</v>
      </c>
      <c r="Q55" s="9"/>
      <c r="R55" s="10"/>
      <c r="S55" s="10">
        <f t="shared" si="91"/>
        <v>85</v>
      </c>
      <c r="T55" s="10">
        <f t="shared" si="92"/>
        <v>84</v>
      </c>
      <c r="U55" s="10">
        <f t="shared" si="93"/>
        <v>73</v>
      </c>
      <c r="V55" s="10">
        <f t="shared" si="94"/>
        <v>98</v>
      </c>
      <c r="W55" s="10">
        <f t="shared" si="95"/>
        <v>12.52996409</v>
      </c>
      <c r="X55" s="10">
        <f t="shared" si="96"/>
        <v>0.1474113422</v>
      </c>
      <c r="Y55" s="9">
        <v>65.0</v>
      </c>
      <c r="Z55" s="10">
        <v>78.0</v>
      </c>
      <c r="AA55" s="10">
        <v>74.0</v>
      </c>
      <c r="AB55" s="10"/>
      <c r="AC55" s="10"/>
      <c r="AD55" s="10">
        <f t="shared" si="97"/>
        <v>72.33333333</v>
      </c>
      <c r="AE55" s="10">
        <f t="shared" si="98"/>
        <v>74</v>
      </c>
      <c r="AF55" s="10">
        <f t="shared" si="99"/>
        <v>65</v>
      </c>
      <c r="AG55" s="10">
        <f t="shared" si="100"/>
        <v>78</v>
      </c>
      <c r="AH55" s="10">
        <f t="shared" si="101"/>
        <v>6.658328118</v>
      </c>
      <c r="AI55" s="10">
        <f t="shared" si="102"/>
        <v>0.09205061915</v>
      </c>
    </row>
    <row r="56">
      <c r="A56" s="12" t="s">
        <v>20</v>
      </c>
      <c r="B56" s="6">
        <v>36.0</v>
      </c>
      <c r="C56" s="10">
        <v>3597.0</v>
      </c>
      <c r="D56" s="10">
        <v>2588.0</v>
      </c>
      <c r="E56" s="10">
        <v>1974.0</v>
      </c>
      <c r="F56" s="10"/>
      <c r="G56" s="10"/>
      <c r="H56" s="10">
        <f t="shared" si="85"/>
        <v>2719.666667</v>
      </c>
      <c r="I56" s="10">
        <f t="shared" si="86"/>
        <v>2588</v>
      </c>
      <c r="J56" s="10">
        <f t="shared" si="87"/>
        <v>1974</v>
      </c>
      <c r="K56" s="10">
        <f t="shared" si="88"/>
        <v>3597</v>
      </c>
      <c r="L56" s="10">
        <f t="shared" si="89"/>
        <v>819.4719845</v>
      </c>
      <c r="M56" s="10">
        <f t="shared" si="90"/>
        <v>0.3013133905</v>
      </c>
      <c r="N56" s="9">
        <v>4093.0</v>
      </c>
      <c r="O56" s="10">
        <v>2600.0</v>
      </c>
      <c r="P56" s="10">
        <v>2781.0</v>
      </c>
      <c r="Q56" s="9"/>
      <c r="R56" s="10"/>
      <c r="S56" s="10">
        <f t="shared" si="91"/>
        <v>3158</v>
      </c>
      <c r="T56" s="10">
        <f t="shared" si="92"/>
        <v>2781</v>
      </c>
      <c r="U56" s="10">
        <f t="shared" si="93"/>
        <v>2600</v>
      </c>
      <c r="V56" s="10">
        <f t="shared" si="94"/>
        <v>4093</v>
      </c>
      <c r="W56" s="10">
        <f t="shared" si="95"/>
        <v>814.7754292</v>
      </c>
      <c r="X56" s="10">
        <f t="shared" si="96"/>
        <v>0.2580036191</v>
      </c>
      <c r="Y56" s="9">
        <v>4709.0</v>
      </c>
      <c r="Z56" s="10">
        <v>7364.0</v>
      </c>
      <c r="AA56" s="10">
        <v>3251.0</v>
      </c>
      <c r="AB56" s="10"/>
      <c r="AC56" s="10"/>
      <c r="AD56" s="10">
        <f t="shared" si="97"/>
        <v>5108</v>
      </c>
      <c r="AE56" s="10">
        <f t="shared" si="98"/>
        <v>4709</v>
      </c>
      <c r="AF56" s="10">
        <f t="shared" si="99"/>
        <v>3251</v>
      </c>
      <c r="AG56" s="10">
        <f t="shared" si="100"/>
        <v>7364</v>
      </c>
      <c r="AH56" s="10">
        <f t="shared" si="101"/>
        <v>2085.328032</v>
      </c>
      <c r="AI56" s="10">
        <f t="shared" si="102"/>
        <v>0.4082474612</v>
      </c>
    </row>
    <row r="57">
      <c r="A57" s="12" t="s">
        <v>29</v>
      </c>
      <c r="B57" s="6">
        <v>36.0</v>
      </c>
      <c r="C57" s="10">
        <v>30.55</v>
      </c>
      <c r="D57" s="10">
        <v>27.427</v>
      </c>
      <c r="E57" s="10">
        <v>23.477</v>
      </c>
      <c r="F57" s="10"/>
      <c r="G57" s="10"/>
      <c r="H57" s="10">
        <f t="shared" si="85"/>
        <v>27.15133333</v>
      </c>
      <c r="I57" s="10">
        <f t="shared" si="86"/>
        <v>27.427</v>
      </c>
      <c r="J57" s="10">
        <f t="shared" si="87"/>
        <v>23.477</v>
      </c>
      <c r="K57" s="10">
        <f t="shared" si="88"/>
        <v>30.55</v>
      </c>
      <c r="L57" s="10">
        <f t="shared" si="89"/>
        <v>3.544548819</v>
      </c>
      <c r="M57" s="10">
        <f t="shared" si="90"/>
        <v>0.1305478731</v>
      </c>
      <c r="N57" s="9">
        <v>27.893</v>
      </c>
      <c r="O57" s="10">
        <v>27.407</v>
      </c>
      <c r="P57" s="10">
        <v>34.151</v>
      </c>
      <c r="Q57" s="9"/>
      <c r="R57" s="10"/>
      <c r="S57" s="10">
        <f t="shared" si="91"/>
        <v>29.817</v>
      </c>
      <c r="T57" s="10">
        <f t="shared" si="92"/>
        <v>27.893</v>
      </c>
      <c r="U57" s="10">
        <f t="shared" si="93"/>
        <v>27.407</v>
      </c>
      <c r="V57" s="10">
        <f t="shared" si="94"/>
        <v>34.151</v>
      </c>
      <c r="W57" s="10">
        <f t="shared" si="95"/>
        <v>3.761212039</v>
      </c>
      <c r="X57" s="10">
        <f t="shared" si="96"/>
        <v>0.1261432082</v>
      </c>
      <c r="Y57" s="9">
        <v>45.905</v>
      </c>
      <c r="Z57" s="10">
        <v>36.031</v>
      </c>
      <c r="AA57" s="10">
        <v>32.239</v>
      </c>
      <c r="AB57" s="10"/>
      <c r="AC57" s="10"/>
      <c r="AD57" s="10">
        <f t="shared" si="97"/>
        <v>38.05833333</v>
      </c>
      <c r="AE57" s="10">
        <f t="shared" si="98"/>
        <v>36.031</v>
      </c>
      <c r="AF57" s="10">
        <f t="shared" si="99"/>
        <v>32.239</v>
      </c>
      <c r="AG57" s="10">
        <f t="shared" si="100"/>
        <v>45.905</v>
      </c>
      <c r="AH57" s="10">
        <f t="shared" si="101"/>
        <v>7.054959201</v>
      </c>
      <c r="AI57" s="10">
        <f t="shared" si="102"/>
        <v>0.1853722584</v>
      </c>
    </row>
    <row r="58">
      <c r="A58" s="12" t="s">
        <v>30</v>
      </c>
      <c r="B58" s="6">
        <v>36.0</v>
      </c>
      <c r="C58" s="10">
        <v>63.0</v>
      </c>
      <c r="D58" s="10">
        <v>73.0</v>
      </c>
      <c r="E58" s="10">
        <v>69.0</v>
      </c>
      <c r="F58" s="10"/>
      <c r="G58" s="10"/>
      <c r="H58" s="10">
        <f t="shared" si="85"/>
        <v>68.33333333</v>
      </c>
      <c r="I58" s="10">
        <f t="shared" si="86"/>
        <v>69</v>
      </c>
      <c r="J58" s="10">
        <f t="shared" si="87"/>
        <v>63</v>
      </c>
      <c r="K58" s="10">
        <f t="shared" si="88"/>
        <v>73</v>
      </c>
      <c r="L58" s="10">
        <f t="shared" si="89"/>
        <v>5.033222957</v>
      </c>
      <c r="M58" s="10">
        <f t="shared" si="90"/>
        <v>0.07365692132</v>
      </c>
      <c r="N58" s="9">
        <v>57.0</v>
      </c>
      <c r="O58" s="10">
        <v>57.0</v>
      </c>
      <c r="P58" s="10">
        <v>89.0</v>
      </c>
      <c r="Q58" s="9"/>
      <c r="R58" s="10"/>
      <c r="S58" s="10">
        <f t="shared" si="91"/>
        <v>67.66666667</v>
      </c>
      <c r="T58" s="10">
        <f t="shared" si="92"/>
        <v>57</v>
      </c>
      <c r="U58" s="10">
        <f t="shared" si="93"/>
        <v>57</v>
      </c>
      <c r="V58" s="10">
        <f t="shared" si="94"/>
        <v>89</v>
      </c>
      <c r="W58" s="10">
        <f t="shared" si="95"/>
        <v>18.47520861</v>
      </c>
      <c r="X58" s="10">
        <f t="shared" si="96"/>
        <v>0.2730326396</v>
      </c>
      <c r="Y58" s="9">
        <v>107.0</v>
      </c>
      <c r="Z58" s="10">
        <v>89.0</v>
      </c>
      <c r="AA58" s="10">
        <v>81.0</v>
      </c>
      <c r="AB58" s="10"/>
      <c r="AC58" s="10"/>
      <c r="AD58" s="10">
        <f t="shared" si="97"/>
        <v>92.33333333</v>
      </c>
      <c r="AE58" s="10">
        <f t="shared" si="98"/>
        <v>89</v>
      </c>
      <c r="AF58" s="10">
        <f t="shared" si="99"/>
        <v>81</v>
      </c>
      <c r="AG58" s="10">
        <f t="shared" si="100"/>
        <v>107</v>
      </c>
      <c r="AH58" s="10">
        <f t="shared" si="101"/>
        <v>13.31665624</v>
      </c>
      <c r="AI58" s="10">
        <f t="shared" si="102"/>
        <v>0.1442237138</v>
      </c>
    </row>
    <row r="59">
      <c r="A59" s="12" t="s">
        <v>31</v>
      </c>
      <c r="B59" s="6">
        <v>36.0</v>
      </c>
      <c r="C59" s="10">
        <v>4.0</v>
      </c>
      <c r="D59" s="10">
        <v>9.0</v>
      </c>
      <c r="E59" s="10">
        <v>7.0</v>
      </c>
      <c r="F59" s="10"/>
      <c r="G59" s="10"/>
      <c r="H59" s="10">
        <f t="shared" si="85"/>
        <v>6.666666667</v>
      </c>
      <c r="I59" s="10">
        <f t="shared" si="86"/>
        <v>7</v>
      </c>
      <c r="J59" s="10">
        <f t="shared" si="87"/>
        <v>4</v>
      </c>
      <c r="K59" s="10">
        <f t="shared" si="88"/>
        <v>9</v>
      </c>
      <c r="L59" s="10">
        <f t="shared" si="89"/>
        <v>2.516611478</v>
      </c>
      <c r="M59" s="10">
        <f t="shared" si="90"/>
        <v>0.3774917218</v>
      </c>
      <c r="N59" s="9">
        <v>1.0</v>
      </c>
      <c r="O59" s="10">
        <v>1.0</v>
      </c>
      <c r="P59" s="10">
        <v>17.0</v>
      </c>
      <c r="Q59" s="9"/>
      <c r="R59" s="10"/>
      <c r="S59" s="10">
        <f t="shared" si="91"/>
        <v>6.333333333</v>
      </c>
      <c r="T59" s="10">
        <f t="shared" si="92"/>
        <v>1</v>
      </c>
      <c r="U59" s="10">
        <f t="shared" si="93"/>
        <v>1</v>
      </c>
      <c r="V59" s="10">
        <f t="shared" si="94"/>
        <v>17</v>
      </c>
      <c r="W59" s="10">
        <f t="shared" si="95"/>
        <v>9.237604307</v>
      </c>
      <c r="X59" s="10">
        <f t="shared" si="96"/>
        <v>1.458569101</v>
      </c>
      <c r="Y59" s="9">
        <v>26.0</v>
      </c>
      <c r="Z59" s="10">
        <v>17.0</v>
      </c>
      <c r="AA59" s="10">
        <v>13.0</v>
      </c>
      <c r="AB59" s="10"/>
      <c r="AC59" s="10"/>
      <c r="AD59" s="10">
        <f t="shared" si="97"/>
        <v>18.66666667</v>
      </c>
      <c r="AE59" s="10">
        <f t="shared" si="98"/>
        <v>17</v>
      </c>
      <c r="AF59" s="10">
        <f t="shared" si="99"/>
        <v>13</v>
      </c>
      <c r="AG59" s="10">
        <f t="shared" si="100"/>
        <v>26</v>
      </c>
      <c r="AH59" s="10">
        <f t="shared" si="101"/>
        <v>6.658328118</v>
      </c>
      <c r="AI59" s="10">
        <f t="shared" si="102"/>
        <v>0.3566961492</v>
      </c>
    </row>
    <row r="60">
      <c r="A60" s="2" t="s">
        <v>32</v>
      </c>
      <c r="B60" s="6">
        <v>36.0</v>
      </c>
      <c r="C60" s="10">
        <f t="shared" ref="C60:E60" si="103">C59/C58</f>
        <v>0.06349206349</v>
      </c>
      <c r="D60" s="10">
        <f t="shared" si="103"/>
        <v>0.1232876712</v>
      </c>
      <c r="E60" s="10">
        <f t="shared" si="103"/>
        <v>0.1014492754</v>
      </c>
      <c r="F60" s="10"/>
      <c r="G60" s="10"/>
      <c r="H60" s="10">
        <f t="shared" si="85"/>
        <v>0.0960763367</v>
      </c>
      <c r="I60" s="10">
        <f t="shared" si="86"/>
        <v>0.1014492754</v>
      </c>
      <c r="J60" s="10">
        <f t="shared" si="87"/>
        <v>0.06349206349</v>
      </c>
      <c r="K60" s="10">
        <f t="shared" si="88"/>
        <v>0.1232876712</v>
      </c>
      <c r="L60" s="10">
        <f t="shared" si="89"/>
        <v>0.03025772676</v>
      </c>
      <c r="M60" s="10">
        <f t="shared" si="90"/>
        <v>0.3149342263</v>
      </c>
      <c r="N60" s="9">
        <f t="shared" ref="N60:P60" si="104">N59/N58</f>
        <v>0.01754385965</v>
      </c>
      <c r="O60" s="9">
        <f t="shared" si="104"/>
        <v>0.01754385965</v>
      </c>
      <c r="P60" s="9">
        <f t="shared" si="104"/>
        <v>0.191011236</v>
      </c>
      <c r="Q60" s="9"/>
      <c r="R60" s="10"/>
      <c r="S60" s="10">
        <f t="shared" si="91"/>
        <v>0.07536631842</v>
      </c>
      <c r="T60" s="10">
        <f t="shared" si="92"/>
        <v>0.01754385965</v>
      </c>
      <c r="U60" s="10">
        <f t="shared" si="93"/>
        <v>0.01754385965</v>
      </c>
      <c r="V60" s="10">
        <f t="shared" si="94"/>
        <v>0.191011236</v>
      </c>
      <c r="W60" s="10">
        <f t="shared" si="95"/>
        <v>0.1001514364</v>
      </c>
      <c r="X60" s="10">
        <f t="shared" si="96"/>
        <v>1.328861997</v>
      </c>
      <c r="Y60" s="9">
        <f t="shared" ref="Y60:AA60" si="105">Y59/Y58</f>
        <v>0.2429906542</v>
      </c>
      <c r="Z60" s="9">
        <f t="shared" si="105"/>
        <v>0.191011236</v>
      </c>
      <c r="AA60" s="9">
        <f t="shared" si="105"/>
        <v>0.1604938272</v>
      </c>
      <c r="AB60" s="10"/>
      <c r="AC60" s="10"/>
      <c r="AD60" s="10">
        <f t="shared" si="97"/>
        <v>0.1981652391</v>
      </c>
      <c r="AE60" s="10">
        <f t="shared" si="98"/>
        <v>0.191011236</v>
      </c>
      <c r="AF60" s="10">
        <f t="shared" si="99"/>
        <v>0.1604938272</v>
      </c>
      <c r="AG60" s="10">
        <f t="shared" si="100"/>
        <v>0.2429906542</v>
      </c>
      <c r="AH60" s="10">
        <f t="shared" si="101"/>
        <v>0.0417111069</v>
      </c>
      <c r="AI60" s="10">
        <f t="shared" si="102"/>
        <v>0.2104864965</v>
      </c>
    </row>
    <row r="61">
      <c r="A61" s="2" t="s">
        <v>33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9"/>
      <c r="O61" s="10"/>
      <c r="P61" s="10"/>
      <c r="Q61" s="9"/>
      <c r="R61" s="10"/>
      <c r="S61" s="10"/>
      <c r="T61" s="10"/>
      <c r="U61" s="10"/>
      <c r="V61" s="10"/>
      <c r="W61" s="10"/>
      <c r="X61" s="10"/>
      <c r="Y61" s="9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>
      <c r="A62" s="2" t="s">
        <v>34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9"/>
      <c r="O62" s="10"/>
      <c r="P62" s="10"/>
      <c r="Q62" s="9"/>
      <c r="R62" s="10"/>
      <c r="S62" s="10"/>
      <c r="T62" s="10"/>
      <c r="U62" s="10"/>
      <c r="V62" s="10"/>
      <c r="W62" s="10"/>
      <c r="X62" s="10"/>
      <c r="Y62" s="9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>
      <c r="A63" s="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9"/>
      <c r="O63" s="10"/>
      <c r="P63" s="10"/>
      <c r="Q63" s="9"/>
      <c r="R63" s="10"/>
      <c r="S63" s="10"/>
      <c r="T63" s="10"/>
      <c r="U63" s="10"/>
      <c r="V63" s="10"/>
      <c r="W63" s="10"/>
      <c r="X63" s="10"/>
      <c r="Y63" s="9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>
      <c r="A64" s="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10"/>
      <c r="P64" s="10"/>
      <c r="Q64" s="9"/>
      <c r="R64" s="10"/>
      <c r="S64" s="10"/>
      <c r="T64" s="10"/>
      <c r="U64" s="10"/>
      <c r="V64" s="10"/>
      <c r="W64" s="10"/>
      <c r="X64" s="10"/>
      <c r="Y64" s="9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>
      <c r="A65" s="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9"/>
      <c r="O65" s="10"/>
      <c r="P65" s="10"/>
      <c r="Q65" s="9"/>
      <c r="R65" s="10"/>
      <c r="S65" s="10"/>
      <c r="T65" s="10"/>
      <c r="U65" s="10"/>
      <c r="V65" s="10"/>
      <c r="W65" s="10"/>
      <c r="X65" s="10"/>
      <c r="Y65" s="9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>
      <c r="A66" s="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9"/>
      <c r="O66" s="10"/>
      <c r="P66" s="10"/>
      <c r="Q66" s="9"/>
      <c r="R66" s="10"/>
      <c r="S66" s="10"/>
      <c r="T66" s="10"/>
      <c r="U66" s="10"/>
      <c r="V66" s="10"/>
      <c r="W66" s="10"/>
      <c r="X66" s="10"/>
      <c r="Y66" s="9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>
      <c r="A67" s="5" t="s">
        <v>12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9"/>
      <c r="O67" s="10"/>
      <c r="P67" s="10"/>
      <c r="Q67" s="9"/>
      <c r="R67" s="10"/>
      <c r="S67" s="10"/>
      <c r="T67" s="10"/>
      <c r="U67" s="10"/>
      <c r="V67" s="10"/>
      <c r="W67" s="10"/>
      <c r="X67" s="10"/>
      <c r="Y67" s="9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>
      <c r="A68" s="12" t="s">
        <v>17</v>
      </c>
      <c r="B68" s="6">
        <v>37.0</v>
      </c>
      <c r="C68" s="10">
        <v>515.2121212121212</v>
      </c>
      <c r="D68" s="10">
        <v>363.61290322580646</v>
      </c>
      <c r="E68" s="10">
        <v>293.2837837837838</v>
      </c>
      <c r="F68" s="10"/>
      <c r="G68" s="10"/>
      <c r="H68" s="10">
        <f t="shared" ref="H68:H76" si="106">average(C68:E68)</f>
        <v>390.7029361</v>
      </c>
      <c r="I68" s="10">
        <f t="shared" ref="I68:I76" si="107">median(C68:E68)</f>
        <v>363.6129032</v>
      </c>
      <c r="J68" s="10">
        <f t="shared" ref="J68:J76" si="108">min(C68:E68)</f>
        <v>293.2837838</v>
      </c>
      <c r="K68" s="10">
        <f t="shared" ref="K68:K76" si="109">max(C68:E68)</f>
        <v>515.2121212</v>
      </c>
      <c r="L68" s="10">
        <f t="shared" ref="L68:L76" si="110">stdev(C68:E68)</f>
        <v>113.4171466</v>
      </c>
      <c r="M68" s="10">
        <f t="shared" ref="M68:M76" si="111">L68/H68</f>
        <v>0.2902899778</v>
      </c>
      <c r="N68" s="9">
        <v>376.90625</v>
      </c>
      <c r="O68" s="10">
        <v>371.953125</v>
      </c>
      <c r="P68" s="10">
        <v>419.3</v>
      </c>
      <c r="Q68" s="9"/>
      <c r="R68" s="10"/>
      <c r="S68" s="10">
        <f t="shared" ref="S68:S76" si="112">average(N68:P68)</f>
        <v>389.3864583</v>
      </c>
      <c r="T68" s="10">
        <f t="shared" ref="T68:T76" si="113">median(N68:P68)</f>
        <v>376.90625</v>
      </c>
      <c r="U68" s="10">
        <f t="shared" ref="U68:U76" si="114">min(N68:P68)</f>
        <v>371.953125</v>
      </c>
      <c r="V68" s="10">
        <f t="shared" ref="V68:V76" si="115">max(N68:P68)</f>
        <v>419.3</v>
      </c>
      <c r="W68" s="10">
        <f t="shared" ref="W68:W76" si="116">stdev(N68:P68)</f>
        <v>26.02399553</v>
      </c>
      <c r="X68" s="10">
        <f t="shared" ref="X68:X76" si="117">W68/S68</f>
        <v>0.06683333477</v>
      </c>
      <c r="Y68" s="9">
        <v>408.64864864864865</v>
      </c>
      <c r="Z68" s="10">
        <v>352.5731707317073</v>
      </c>
      <c r="AA68" s="10">
        <v>332.4852941176471</v>
      </c>
      <c r="AB68" s="10"/>
      <c r="AC68" s="10"/>
      <c r="AD68" s="10">
        <f t="shared" ref="AD68:AD76" si="118">average(Y68:AA68)</f>
        <v>364.5690378</v>
      </c>
      <c r="AE68" s="10">
        <f t="shared" ref="AE68:AE76" si="119">median(Y68:AA68)</f>
        <v>352.5731707</v>
      </c>
      <c r="AF68" s="10">
        <f t="shared" ref="AF68:AF76" si="120">min(Y68:AA68)</f>
        <v>332.4852941</v>
      </c>
      <c r="AG68" s="10">
        <f t="shared" ref="AG68:AG76" si="121">max(Y68:AA68)</f>
        <v>408.6486486</v>
      </c>
      <c r="AH68" s="10">
        <f t="shared" ref="AH68:AH76" si="122">stdev(Y68:AA68)</f>
        <v>39.47327911</v>
      </c>
      <c r="AI68" s="10">
        <f t="shared" ref="AI68:AI76" si="123">AH68/AD68</f>
        <v>0.108273811</v>
      </c>
    </row>
    <row r="69">
      <c r="A69" s="12" t="s">
        <v>21</v>
      </c>
      <c r="B69" s="6">
        <v>37.0</v>
      </c>
      <c r="C69" s="10">
        <v>990.7693128248529</v>
      </c>
      <c r="D69" s="10">
        <v>425.806827395953</v>
      </c>
      <c r="E69" s="10">
        <v>262.0936526265577</v>
      </c>
      <c r="F69" s="10"/>
      <c r="G69" s="10"/>
      <c r="H69" s="10">
        <f t="shared" si="106"/>
        <v>559.5565976</v>
      </c>
      <c r="I69" s="10">
        <f t="shared" si="107"/>
        <v>425.8068274</v>
      </c>
      <c r="J69" s="10">
        <f t="shared" si="108"/>
        <v>262.0936526</v>
      </c>
      <c r="K69" s="10">
        <f t="shared" si="109"/>
        <v>990.7693128</v>
      </c>
      <c r="L69" s="10">
        <f t="shared" si="110"/>
        <v>382.3072131</v>
      </c>
      <c r="M69" s="10">
        <f t="shared" si="111"/>
        <v>0.6832324286</v>
      </c>
      <c r="N69" s="9">
        <v>507.01544132116453</v>
      </c>
      <c r="O69" s="10">
        <v>460.21328491160165</v>
      </c>
      <c r="P69" s="10">
        <v>565.0033838206755</v>
      </c>
      <c r="Q69" s="9"/>
      <c r="R69" s="10"/>
      <c r="S69" s="10">
        <f t="shared" si="112"/>
        <v>510.7440367</v>
      </c>
      <c r="T69" s="10">
        <f t="shared" si="113"/>
        <v>507.0154413</v>
      </c>
      <c r="U69" s="10">
        <f t="shared" si="114"/>
        <v>460.2132849</v>
      </c>
      <c r="V69" s="10">
        <f t="shared" si="115"/>
        <v>565.0033838</v>
      </c>
      <c r="W69" s="10">
        <f t="shared" si="116"/>
        <v>52.49445709</v>
      </c>
      <c r="X69" s="10">
        <f t="shared" si="117"/>
        <v>0.1027803622</v>
      </c>
      <c r="Y69" s="9">
        <v>426.7258409732334</v>
      </c>
      <c r="Z69" s="10">
        <v>348.7512124139395</v>
      </c>
      <c r="AA69" s="10">
        <v>388.22164359632063</v>
      </c>
      <c r="AB69" s="10"/>
      <c r="AC69" s="10"/>
      <c r="AD69" s="10">
        <f t="shared" si="118"/>
        <v>387.8995657</v>
      </c>
      <c r="AE69" s="10">
        <f t="shared" si="119"/>
        <v>388.2216436</v>
      </c>
      <c r="AF69" s="10">
        <f t="shared" si="120"/>
        <v>348.7512124</v>
      </c>
      <c r="AG69" s="10">
        <f t="shared" si="121"/>
        <v>426.725841</v>
      </c>
      <c r="AH69" s="10">
        <f t="shared" si="122"/>
        <v>38.98831204</v>
      </c>
      <c r="AI69" s="10">
        <f t="shared" si="123"/>
        <v>0.1005113578</v>
      </c>
    </row>
    <row r="70">
      <c r="A70" s="12" t="s">
        <v>18</v>
      </c>
      <c r="B70" s="6">
        <v>37.0</v>
      </c>
      <c r="C70" s="10">
        <v>250.0</v>
      </c>
      <c r="D70" s="10">
        <v>224.5</v>
      </c>
      <c r="E70" s="10">
        <v>198.0</v>
      </c>
      <c r="F70" s="10"/>
      <c r="G70" s="10"/>
      <c r="H70" s="10">
        <f t="shared" si="106"/>
        <v>224.1666667</v>
      </c>
      <c r="I70" s="10">
        <f t="shared" si="107"/>
        <v>224.5</v>
      </c>
      <c r="J70" s="10">
        <f t="shared" si="108"/>
        <v>198</v>
      </c>
      <c r="K70" s="10">
        <f t="shared" si="109"/>
        <v>250</v>
      </c>
      <c r="L70" s="10">
        <f t="shared" si="110"/>
        <v>26.00160251</v>
      </c>
      <c r="M70" s="10">
        <f t="shared" si="111"/>
        <v>0.1159922789</v>
      </c>
      <c r="N70" s="9">
        <v>195.5</v>
      </c>
      <c r="O70" s="10">
        <v>219.0</v>
      </c>
      <c r="P70" s="10">
        <v>249.5</v>
      </c>
      <c r="Q70" s="9"/>
      <c r="R70" s="10"/>
      <c r="S70" s="10">
        <f t="shared" si="112"/>
        <v>221.3333333</v>
      </c>
      <c r="T70" s="10">
        <f t="shared" si="113"/>
        <v>219</v>
      </c>
      <c r="U70" s="10">
        <f t="shared" si="114"/>
        <v>195.5</v>
      </c>
      <c r="V70" s="10">
        <f t="shared" si="115"/>
        <v>249.5</v>
      </c>
      <c r="W70" s="10">
        <f t="shared" si="116"/>
        <v>27.07551169</v>
      </c>
      <c r="X70" s="10">
        <f t="shared" si="117"/>
        <v>0.1223291191</v>
      </c>
      <c r="Y70" s="9">
        <v>268.0</v>
      </c>
      <c r="Z70" s="10">
        <v>223.5</v>
      </c>
      <c r="AA70" s="10">
        <v>220.5</v>
      </c>
      <c r="AB70" s="10"/>
      <c r="AC70" s="10"/>
      <c r="AD70" s="10">
        <f t="shared" si="118"/>
        <v>237.3333333</v>
      </c>
      <c r="AE70" s="10">
        <f t="shared" si="119"/>
        <v>223.5</v>
      </c>
      <c r="AF70" s="10">
        <f t="shared" si="120"/>
        <v>220.5</v>
      </c>
      <c r="AG70" s="10">
        <f t="shared" si="121"/>
        <v>268</v>
      </c>
      <c r="AH70" s="10">
        <f t="shared" si="122"/>
        <v>26.60043859</v>
      </c>
      <c r="AI70" s="10">
        <f t="shared" si="123"/>
        <v>0.1120804997</v>
      </c>
    </row>
    <row r="71">
      <c r="A71" s="12" t="s">
        <v>19</v>
      </c>
      <c r="B71" s="6">
        <v>37.0</v>
      </c>
      <c r="C71" s="10">
        <v>56.0</v>
      </c>
      <c r="D71" s="10">
        <v>75.0</v>
      </c>
      <c r="E71" s="10">
        <v>92.0</v>
      </c>
      <c r="F71" s="10"/>
      <c r="G71" s="10"/>
      <c r="H71" s="10">
        <f t="shared" si="106"/>
        <v>74.33333333</v>
      </c>
      <c r="I71" s="10">
        <f t="shared" si="107"/>
        <v>75</v>
      </c>
      <c r="J71" s="10">
        <f t="shared" si="108"/>
        <v>56</v>
      </c>
      <c r="K71" s="10">
        <f t="shared" si="109"/>
        <v>92</v>
      </c>
      <c r="L71" s="10">
        <f t="shared" si="110"/>
        <v>18.00925688</v>
      </c>
      <c r="M71" s="10">
        <f t="shared" si="111"/>
        <v>0.2422769984</v>
      </c>
      <c r="N71" s="9">
        <v>65.0</v>
      </c>
      <c r="O71" s="10">
        <v>82.0</v>
      </c>
      <c r="P71" s="10">
        <v>77.0</v>
      </c>
      <c r="Q71" s="9"/>
      <c r="R71" s="10"/>
      <c r="S71" s="10">
        <f t="shared" si="112"/>
        <v>74.66666667</v>
      </c>
      <c r="T71" s="10">
        <f t="shared" si="113"/>
        <v>77</v>
      </c>
      <c r="U71" s="10">
        <f t="shared" si="114"/>
        <v>65</v>
      </c>
      <c r="V71" s="10">
        <f t="shared" si="115"/>
        <v>82</v>
      </c>
      <c r="W71" s="10">
        <f t="shared" si="116"/>
        <v>8.736894948</v>
      </c>
      <c r="X71" s="10">
        <f t="shared" si="117"/>
        <v>0.1170119859</v>
      </c>
      <c r="Y71" s="9">
        <v>67.0</v>
      </c>
      <c r="Z71" s="10">
        <v>58.0</v>
      </c>
      <c r="AA71" s="10">
        <v>46.0</v>
      </c>
      <c r="AB71" s="10"/>
      <c r="AC71" s="10"/>
      <c r="AD71" s="10">
        <f t="shared" si="118"/>
        <v>57</v>
      </c>
      <c r="AE71" s="10">
        <f t="shared" si="119"/>
        <v>58</v>
      </c>
      <c r="AF71" s="10">
        <f t="shared" si="120"/>
        <v>46</v>
      </c>
      <c r="AG71" s="10">
        <f t="shared" si="121"/>
        <v>67</v>
      </c>
      <c r="AH71" s="10">
        <f t="shared" si="122"/>
        <v>10.53565375</v>
      </c>
      <c r="AI71" s="10">
        <f t="shared" si="123"/>
        <v>0.1848360308</v>
      </c>
    </row>
    <row r="72">
      <c r="A72" s="12" t="s">
        <v>20</v>
      </c>
      <c r="B72" s="6">
        <v>37.0</v>
      </c>
      <c r="C72" s="10">
        <v>7212.0</v>
      </c>
      <c r="D72" s="10">
        <v>3019.0</v>
      </c>
      <c r="E72" s="10">
        <v>1675.0</v>
      </c>
      <c r="F72" s="10"/>
      <c r="G72" s="10"/>
      <c r="H72" s="10">
        <f t="shared" si="106"/>
        <v>3968.666667</v>
      </c>
      <c r="I72" s="10">
        <f t="shared" si="107"/>
        <v>3019</v>
      </c>
      <c r="J72" s="10">
        <f t="shared" si="108"/>
        <v>1675</v>
      </c>
      <c r="K72" s="10">
        <f t="shared" si="109"/>
        <v>7212</v>
      </c>
      <c r="L72" s="10">
        <f t="shared" si="110"/>
        <v>2888.077619</v>
      </c>
      <c r="M72" s="10">
        <f t="shared" si="111"/>
        <v>0.7277198771</v>
      </c>
      <c r="N72" s="9">
        <v>3439.0</v>
      </c>
      <c r="O72" s="10">
        <v>3075.0</v>
      </c>
      <c r="P72" s="10">
        <v>3287.0</v>
      </c>
      <c r="Q72" s="9"/>
      <c r="R72" s="10"/>
      <c r="S72" s="10">
        <f t="shared" si="112"/>
        <v>3267</v>
      </c>
      <c r="T72" s="10">
        <f t="shared" si="113"/>
        <v>3287</v>
      </c>
      <c r="U72" s="10">
        <f t="shared" si="114"/>
        <v>3075</v>
      </c>
      <c r="V72" s="10">
        <f t="shared" si="115"/>
        <v>3439</v>
      </c>
      <c r="W72" s="10">
        <f t="shared" si="116"/>
        <v>182.8223181</v>
      </c>
      <c r="X72" s="10">
        <f t="shared" si="117"/>
        <v>0.05596030551</v>
      </c>
      <c r="Y72" s="9">
        <v>3063.0</v>
      </c>
      <c r="Z72" s="10">
        <v>2097.0</v>
      </c>
      <c r="AA72" s="10">
        <v>2764.0</v>
      </c>
      <c r="AB72" s="10"/>
      <c r="AC72" s="10"/>
      <c r="AD72" s="10">
        <f t="shared" si="118"/>
        <v>2641.333333</v>
      </c>
      <c r="AE72" s="10">
        <f t="shared" si="119"/>
        <v>2764</v>
      </c>
      <c r="AF72" s="10">
        <f t="shared" si="120"/>
        <v>2097</v>
      </c>
      <c r="AG72" s="10">
        <f t="shared" si="121"/>
        <v>3063</v>
      </c>
      <c r="AH72" s="10">
        <f t="shared" si="122"/>
        <v>494.5445716</v>
      </c>
      <c r="AI72" s="10">
        <f t="shared" si="123"/>
        <v>0.1872329272</v>
      </c>
    </row>
    <row r="73">
      <c r="A73" s="12" t="s">
        <v>29</v>
      </c>
      <c r="B73" s="6">
        <v>37.0</v>
      </c>
      <c r="C73" s="10">
        <v>34.004</v>
      </c>
      <c r="D73" s="10">
        <v>22.544</v>
      </c>
      <c r="E73" s="10">
        <v>21.703</v>
      </c>
      <c r="F73" s="10"/>
      <c r="G73" s="10"/>
      <c r="H73" s="10">
        <f t="shared" si="106"/>
        <v>26.08366667</v>
      </c>
      <c r="I73" s="10">
        <f t="shared" si="107"/>
        <v>22.544</v>
      </c>
      <c r="J73" s="10">
        <f t="shared" si="108"/>
        <v>21.703</v>
      </c>
      <c r="K73" s="10">
        <f t="shared" si="109"/>
        <v>34.004</v>
      </c>
      <c r="L73" s="10">
        <f t="shared" si="110"/>
        <v>6.872087043</v>
      </c>
      <c r="M73" s="10">
        <f t="shared" si="111"/>
        <v>0.263463229</v>
      </c>
      <c r="N73" s="9">
        <v>24.122</v>
      </c>
      <c r="O73" s="10">
        <v>23.805</v>
      </c>
      <c r="P73" s="10">
        <v>25.158</v>
      </c>
      <c r="Q73" s="9"/>
      <c r="R73" s="10"/>
      <c r="S73" s="10">
        <f t="shared" si="112"/>
        <v>24.36166667</v>
      </c>
      <c r="T73" s="10">
        <f t="shared" si="113"/>
        <v>24.122</v>
      </c>
      <c r="U73" s="10">
        <f t="shared" si="114"/>
        <v>23.805</v>
      </c>
      <c r="V73" s="10">
        <f t="shared" si="115"/>
        <v>25.158</v>
      </c>
      <c r="W73" s="10">
        <f t="shared" si="116"/>
        <v>0.7076244296</v>
      </c>
      <c r="X73" s="10">
        <f t="shared" si="117"/>
        <v>0.02904663459</v>
      </c>
      <c r="Y73" s="9">
        <v>30.24</v>
      </c>
      <c r="Z73" s="10">
        <v>28.911</v>
      </c>
      <c r="AA73" s="10">
        <v>22.609</v>
      </c>
      <c r="AB73" s="10"/>
      <c r="AC73" s="10"/>
      <c r="AD73" s="10">
        <f t="shared" si="118"/>
        <v>27.25333333</v>
      </c>
      <c r="AE73" s="10">
        <f t="shared" si="119"/>
        <v>28.911</v>
      </c>
      <c r="AF73" s="10">
        <f t="shared" si="120"/>
        <v>22.609</v>
      </c>
      <c r="AG73" s="10">
        <f t="shared" si="121"/>
        <v>30.24</v>
      </c>
      <c r="AH73" s="10">
        <f t="shared" si="122"/>
        <v>4.07663272</v>
      </c>
      <c r="AI73" s="10">
        <f t="shared" si="123"/>
        <v>0.1495829031</v>
      </c>
    </row>
    <row r="74">
      <c r="A74" s="12" t="s">
        <v>30</v>
      </c>
      <c r="B74" s="6">
        <v>37.0</v>
      </c>
      <c r="C74" s="10">
        <v>67.0</v>
      </c>
      <c r="D74" s="10">
        <v>63.0</v>
      </c>
      <c r="E74" s="10">
        <v>75.0</v>
      </c>
      <c r="F74" s="10"/>
      <c r="G74" s="10"/>
      <c r="H74" s="10">
        <f t="shared" si="106"/>
        <v>68.33333333</v>
      </c>
      <c r="I74" s="10">
        <f t="shared" si="107"/>
        <v>67</v>
      </c>
      <c r="J74" s="10">
        <f t="shared" si="108"/>
        <v>63</v>
      </c>
      <c r="K74" s="10">
        <f t="shared" si="109"/>
        <v>75</v>
      </c>
      <c r="L74" s="10">
        <f t="shared" si="110"/>
        <v>6.110100927</v>
      </c>
      <c r="M74" s="10">
        <f t="shared" si="111"/>
        <v>0.08941611112</v>
      </c>
      <c r="N74" s="9">
        <v>65.0</v>
      </c>
      <c r="O74" s="10">
        <v>65.0</v>
      </c>
      <c r="P74" s="10">
        <v>61.0</v>
      </c>
      <c r="Q74" s="9"/>
      <c r="R74" s="10"/>
      <c r="S74" s="10">
        <f t="shared" si="112"/>
        <v>63.66666667</v>
      </c>
      <c r="T74" s="10">
        <f t="shared" si="113"/>
        <v>65</v>
      </c>
      <c r="U74" s="10">
        <f t="shared" si="114"/>
        <v>61</v>
      </c>
      <c r="V74" s="10">
        <f t="shared" si="115"/>
        <v>65</v>
      </c>
      <c r="W74" s="10">
        <f t="shared" si="116"/>
        <v>2.309401077</v>
      </c>
      <c r="X74" s="10">
        <f t="shared" si="117"/>
        <v>0.03627331534</v>
      </c>
      <c r="Y74" s="9">
        <v>75.0</v>
      </c>
      <c r="Z74" s="10">
        <v>83.0</v>
      </c>
      <c r="AA74" s="10">
        <v>69.0</v>
      </c>
      <c r="AB74" s="10"/>
      <c r="AC74" s="10"/>
      <c r="AD74" s="10">
        <f t="shared" si="118"/>
        <v>75.66666667</v>
      </c>
      <c r="AE74" s="10">
        <f t="shared" si="119"/>
        <v>75</v>
      </c>
      <c r="AF74" s="10">
        <f t="shared" si="120"/>
        <v>69</v>
      </c>
      <c r="AG74" s="10">
        <f t="shared" si="121"/>
        <v>83</v>
      </c>
      <c r="AH74" s="10">
        <f t="shared" si="122"/>
        <v>7.023769169</v>
      </c>
      <c r="AI74" s="10">
        <f t="shared" si="123"/>
        <v>0.0928251432</v>
      </c>
    </row>
    <row r="75">
      <c r="A75" s="12" t="s">
        <v>31</v>
      </c>
      <c r="B75" s="6">
        <v>37.0</v>
      </c>
      <c r="C75" s="10">
        <v>6.0</v>
      </c>
      <c r="D75" s="10">
        <v>4.0</v>
      </c>
      <c r="E75" s="10">
        <v>10.0</v>
      </c>
      <c r="F75" s="10"/>
      <c r="G75" s="10"/>
      <c r="H75" s="10">
        <f t="shared" si="106"/>
        <v>6.666666667</v>
      </c>
      <c r="I75" s="10">
        <f t="shared" si="107"/>
        <v>6</v>
      </c>
      <c r="J75" s="10">
        <f t="shared" si="108"/>
        <v>4</v>
      </c>
      <c r="K75" s="10">
        <f t="shared" si="109"/>
        <v>10</v>
      </c>
      <c r="L75" s="10">
        <f t="shared" si="110"/>
        <v>3.055050463</v>
      </c>
      <c r="M75" s="10">
        <f t="shared" si="111"/>
        <v>0.4582575695</v>
      </c>
      <c r="N75" s="9">
        <v>5.0</v>
      </c>
      <c r="O75" s="10">
        <v>5.0</v>
      </c>
      <c r="P75" s="10">
        <v>3.0</v>
      </c>
      <c r="Q75" s="9"/>
      <c r="R75" s="10"/>
      <c r="S75" s="10">
        <f t="shared" si="112"/>
        <v>4.333333333</v>
      </c>
      <c r="T75" s="10">
        <f t="shared" si="113"/>
        <v>5</v>
      </c>
      <c r="U75" s="10">
        <f t="shared" si="114"/>
        <v>3</v>
      </c>
      <c r="V75" s="10">
        <f t="shared" si="115"/>
        <v>5</v>
      </c>
      <c r="W75" s="10">
        <f t="shared" si="116"/>
        <v>1.154700538</v>
      </c>
      <c r="X75" s="10">
        <f t="shared" si="117"/>
        <v>0.266469355</v>
      </c>
      <c r="Y75" s="9">
        <v>10.0</v>
      </c>
      <c r="Z75" s="10">
        <v>14.0</v>
      </c>
      <c r="AA75" s="10">
        <v>7.0</v>
      </c>
      <c r="AB75" s="10"/>
      <c r="AC75" s="10"/>
      <c r="AD75" s="10">
        <f t="shared" si="118"/>
        <v>10.33333333</v>
      </c>
      <c r="AE75" s="10">
        <f t="shared" si="119"/>
        <v>10</v>
      </c>
      <c r="AF75" s="10">
        <f t="shared" si="120"/>
        <v>7</v>
      </c>
      <c r="AG75" s="10">
        <f t="shared" si="121"/>
        <v>14</v>
      </c>
      <c r="AH75" s="10">
        <f t="shared" si="122"/>
        <v>3.511884584</v>
      </c>
      <c r="AI75" s="10">
        <f t="shared" si="123"/>
        <v>0.3398597985</v>
      </c>
    </row>
    <row r="76">
      <c r="A76" s="2" t="s">
        <v>32</v>
      </c>
      <c r="B76" s="6">
        <v>37.0</v>
      </c>
      <c r="C76" s="10">
        <f t="shared" ref="C76:E76" si="124">C75/C74</f>
        <v>0.08955223881</v>
      </c>
      <c r="D76" s="10">
        <f t="shared" si="124"/>
        <v>0.06349206349</v>
      </c>
      <c r="E76" s="10">
        <f t="shared" si="124"/>
        <v>0.1333333333</v>
      </c>
      <c r="F76" s="10"/>
      <c r="G76" s="10"/>
      <c r="H76" s="10">
        <f t="shared" si="106"/>
        <v>0.09545921188</v>
      </c>
      <c r="I76" s="10">
        <f t="shared" si="107"/>
        <v>0.08955223881</v>
      </c>
      <c r="J76" s="10">
        <f t="shared" si="108"/>
        <v>0.06349206349</v>
      </c>
      <c r="K76" s="10">
        <f t="shared" si="109"/>
        <v>0.1333333333</v>
      </c>
      <c r="L76" s="10">
        <f t="shared" si="110"/>
        <v>0.03529334203</v>
      </c>
      <c r="M76" s="10">
        <f t="shared" si="111"/>
        <v>0.3697216993</v>
      </c>
      <c r="N76" s="9">
        <f t="shared" ref="N76:P76" si="125">N75/N74</f>
        <v>0.07692307692</v>
      </c>
      <c r="O76" s="9">
        <f t="shared" si="125"/>
        <v>0.07692307692</v>
      </c>
      <c r="P76" s="9">
        <f t="shared" si="125"/>
        <v>0.04918032787</v>
      </c>
      <c r="Q76" s="9"/>
      <c r="R76" s="10"/>
      <c r="S76" s="10">
        <f t="shared" si="112"/>
        <v>0.06767549391</v>
      </c>
      <c r="T76" s="10">
        <f t="shared" si="113"/>
        <v>0.07692307692</v>
      </c>
      <c r="U76" s="10">
        <f t="shared" si="114"/>
        <v>0.04918032787</v>
      </c>
      <c r="V76" s="10">
        <f t="shared" si="115"/>
        <v>0.07692307692</v>
      </c>
      <c r="W76" s="10">
        <f t="shared" si="116"/>
        <v>0.01601728363</v>
      </c>
      <c r="X76" s="10">
        <f t="shared" si="117"/>
        <v>0.2366777501</v>
      </c>
      <c r="Y76" s="9">
        <f t="shared" ref="Y76:AA76" si="126">Y75/Y74</f>
        <v>0.1333333333</v>
      </c>
      <c r="Z76" s="9">
        <f t="shared" si="126"/>
        <v>0.1686746988</v>
      </c>
      <c r="AA76" s="9">
        <f t="shared" si="126"/>
        <v>0.1014492754</v>
      </c>
      <c r="AB76" s="10"/>
      <c r="AC76" s="10"/>
      <c r="AD76" s="10">
        <f t="shared" si="118"/>
        <v>0.1344857692</v>
      </c>
      <c r="AE76" s="10">
        <f t="shared" si="119"/>
        <v>0.1333333333</v>
      </c>
      <c r="AF76" s="10">
        <f t="shared" si="120"/>
        <v>0.1014492754</v>
      </c>
      <c r="AG76" s="10">
        <f t="shared" si="121"/>
        <v>0.1686746988</v>
      </c>
      <c r="AH76" s="10">
        <f t="shared" si="122"/>
        <v>0.03362752548</v>
      </c>
      <c r="AI76" s="10">
        <f t="shared" si="123"/>
        <v>0.250045233</v>
      </c>
    </row>
    <row r="77">
      <c r="A77" s="2" t="s">
        <v>33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9"/>
      <c r="O77" s="10"/>
      <c r="P77" s="10"/>
      <c r="Q77" s="9"/>
      <c r="R77" s="10"/>
      <c r="S77" s="10"/>
      <c r="T77" s="10"/>
      <c r="U77" s="10"/>
      <c r="V77" s="10"/>
      <c r="W77" s="10"/>
      <c r="X77" s="10"/>
      <c r="Y77" s="9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>
      <c r="A78" s="2" t="s">
        <v>34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9"/>
      <c r="O78" s="10"/>
      <c r="P78" s="10"/>
      <c r="Q78" s="9"/>
      <c r="R78" s="10"/>
      <c r="S78" s="10"/>
      <c r="T78" s="10"/>
      <c r="U78" s="10"/>
      <c r="V78" s="10"/>
      <c r="W78" s="10"/>
      <c r="X78" s="10"/>
      <c r="Y78" s="9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>
      <c r="A79" s="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9"/>
      <c r="O79" s="10"/>
      <c r="P79" s="10"/>
      <c r="Q79" s="9"/>
      <c r="R79" s="10"/>
      <c r="S79" s="10"/>
      <c r="T79" s="10"/>
      <c r="U79" s="10"/>
      <c r="V79" s="10"/>
      <c r="W79" s="10"/>
      <c r="X79" s="10"/>
      <c r="Y79" s="9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>
      <c r="A80" s="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9"/>
      <c r="O80" s="10"/>
      <c r="P80" s="10"/>
      <c r="Q80" s="9"/>
      <c r="R80" s="10"/>
      <c r="S80" s="10"/>
      <c r="T80" s="10"/>
      <c r="U80" s="10"/>
      <c r="V80" s="10"/>
      <c r="W80" s="10"/>
      <c r="X80" s="10"/>
      <c r="Y80" s="9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9"/>
      <c r="O81" s="10"/>
      <c r="P81" s="10"/>
      <c r="Q81" s="9"/>
      <c r="R81" s="10"/>
      <c r="S81" s="10"/>
      <c r="T81" s="10"/>
      <c r="U81" s="10"/>
      <c r="V81" s="10"/>
      <c r="W81" s="10"/>
      <c r="X81" s="10"/>
      <c r="Y81" s="9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>
      <c r="A82" s="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9"/>
      <c r="O82" s="10"/>
      <c r="P82" s="10"/>
      <c r="Q82" s="9"/>
      <c r="R82" s="10"/>
      <c r="S82" s="10"/>
      <c r="T82" s="10"/>
      <c r="U82" s="10"/>
      <c r="V82" s="10"/>
      <c r="W82" s="10"/>
      <c r="X82" s="10"/>
      <c r="Y82" s="9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>
      <c r="A83" s="5" t="s">
        <v>12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9"/>
      <c r="O83" s="10"/>
      <c r="P83" s="10"/>
      <c r="Q83" s="9"/>
      <c r="R83" s="10"/>
      <c r="S83" s="10"/>
      <c r="T83" s="10"/>
      <c r="U83" s="10"/>
      <c r="V83" s="10"/>
      <c r="W83" s="10"/>
      <c r="X83" s="10"/>
      <c r="Y83" s="9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>
      <c r="A84" s="12" t="s">
        <v>17</v>
      </c>
      <c r="B84" s="6">
        <v>38.0</v>
      </c>
      <c r="C84" s="10">
        <v>455.921568627451</v>
      </c>
      <c r="D84" s="10">
        <v>385.828125</v>
      </c>
      <c r="E84" s="10">
        <v>450.703125</v>
      </c>
      <c r="F84" s="10"/>
      <c r="G84" s="10"/>
      <c r="H84" s="10">
        <f t="shared" ref="H84:H92" si="127">average(C84:E84)</f>
        <v>430.8176062</v>
      </c>
      <c r="I84" s="10">
        <f t="shared" ref="I84:I92" si="128">median(C84:E84)</f>
        <v>450.703125</v>
      </c>
      <c r="J84" s="10">
        <f t="shared" ref="J84:J92" si="129">min(C84:E84)</f>
        <v>385.828125</v>
      </c>
      <c r="K84" s="10">
        <f t="shared" ref="K84:K92" si="130">max(C84:E84)</f>
        <v>455.9215686</v>
      </c>
      <c r="L84" s="10">
        <f t="shared" ref="L84:L92" si="131">stdev(C84:E84)</f>
        <v>39.04930349</v>
      </c>
      <c r="M84" s="10">
        <f t="shared" ref="M84:M92" si="132">L84/H84</f>
        <v>0.09063998993</v>
      </c>
      <c r="N84" s="9">
        <v>472.48214285714283</v>
      </c>
      <c r="O84" s="10">
        <v>392.85135135135135</v>
      </c>
      <c r="P84" s="10">
        <v>427.46774193548384</v>
      </c>
      <c r="Q84" s="9"/>
      <c r="R84" s="10"/>
      <c r="S84" s="10">
        <f t="shared" ref="S84:S92" si="133">average(N84:P84)</f>
        <v>430.9337454</v>
      </c>
      <c r="T84" s="10">
        <f t="shared" ref="T84:T92" si="134">median(N84:P84)</f>
        <v>427.4677419</v>
      </c>
      <c r="U84" s="10">
        <f t="shared" ref="U84:U92" si="135">min(N84:P84)</f>
        <v>392.8513514</v>
      </c>
      <c r="V84" s="10">
        <f t="shared" ref="V84:V92" si="136">max(N84:P84)</f>
        <v>472.4821429</v>
      </c>
      <c r="W84" s="10">
        <f t="shared" ref="W84:W92" si="137">stdev(N84:P84)</f>
        <v>39.92838118</v>
      </c>
      <c r="X84" s="10">
        <f t="shared" ref="X84:X92" si="138">W84/S84</f>
        <v>0.09265549893</v>
      </c>
      <c r="Y84" s="9">
        <v>497.4266666666667</v>
      </c>
      <c r="Z84" s="10">
        <v>366.3333333333333</v>
      </c>
      <c r="AA84" s="10">
        <v>449.7096774193548</v>
      </c>
      <c r="AB84" s="10"/>
      <c r="AC84" s="10"/>
      <c r="AD84" s="10">
        <f t="shared" ref="AD84:AD92" si="139">average(Y84:AA84)</f>
        <v>437.8232258</v>
      </c>
      <c r="AE84" s="10">
        <f t="shared" ref="AE84:AE92" si="140">median(Y84:AA84)</f>
        <v>449.7096774</v>
      </c>
      <c r="AF84" s="10">
        <f t="shared" ref="AF84:AF92" si="141">min(Y84:AA84)</f>
        <v>366.3333333</v>
      </c>
      <c r="AG84" s="10">
        <f t="shared" ref="AG84:AG92" si="142">max(Y84:AA84)</f>
        <v>497.4266667</v>
      </c>
      <c r="AH84" s="10">
        <f t="shared" ref="AH84:AH92" si="143">stdev(Y84:AA84)</f>
        <v>66.35006639</v>
      </c>
      <c r="AI84" s="10">
        <f t="shared" ref="AI84:AI92" si="144">AH84/AD84</f>
        <v>0.1515453326</v>
      </c>
    </row>
    <row r="85">
      <c r="A85" s="12" t="s">
        <v>21</v>
      </c>
      <c r="B85" s="6">
        <v>38.0</v>
      </c>
      <c r="C85" s="10">
        <v>387.23676701146314</v>
      </c>
      <c r="D85" s="10">
        <v>309.01762186807406</v>
      </c>
      <c r="E85" s="10">
        <v>516.5865584498224</v>
      </c>
      <c r="F85" s="10"/>
      <c r="G85" s="10"/>
      <c r="H85" s="10">
        <f t="shared" si="127"/>
        <v>404.2803158</v>
      </c>
      <c r="I85" s="10">
        <f t="shared" si="128"/>
        <v>387.236767</v>
      </c>
      <c r="J85" s="10">
        <f t="shared" si="129"/>
        <v>309.0176219</v>
      </c>
      <c r="K85" s="10">
        <f t="shared" si="130"/>
        <v>516.5865584</v>
      </c>
      <c r="L85" s="10">
        <f t="shared" si="131"/>
        <v>104.8288022</v>
      </c>
      <c r="M85" s="10">
        <f t="shared" si="132"/>
        <v>0.2592973195</v>
      </c>
      <c r="N85" s="9">
        <v>544.6657687750579</v>
      </c>
      <c r="O85" s="10">
        <v>422.4417827259389</v>
      </c>
      <c r="P85" s="10">
        <v>401.75164491045985</v>
      </c>
      <c r="Q85" s="9"/>
      <c r="R85" s="10"/>
      <c r="S85" s="10">
        <f t="shared" si="133"/>
        <v>456.2863988</v>
      </c>
      <c r="T85" s="10">
        <f t="shared" si="134"/>
        <v>422.4417827</v>
      </c>
      <c r="U85" s="10">
        <f t="shared" si="135"/>
        <v>401.7516449</v>
      </c>
      <c r="V85" s="10">
        <f t="shared" si="136"/>
        <v>544.6657688</v>
      </c>
      <c r="W85" s="10">
        <f t="shared" si="137"/>
        <v>77.23474107</v>
      </c>
      <c r="X85" s="10">
        <f t="shared" si="138"/>
        <v>0.1692681204</v>
      </c>
      <c r="Y85" s="9">
        <v>591.2479512182852</v>
      </c>
      <c r="Z85" s="10">
        <v>299.6391087718991</v>
      </c>
      <c r="AA85" s="10">
        <v>464.9104756795824</v>
      </c>
      <c r="AB85" s="10"/>
      <c r="AC85" s="10"/>
      <c r="AD85" s="10">
        <f t="shared" si="139"/>
        <v>451.9325119</v>
      </c>
      <c r="AE85" s="10">
        <f t="shared" si="140"/>
        <v>464.9104757</v>
      </c>
      <c r="AF85" s="10">
        <f t="shared" si="141"/>
        <v>299.6391088</v>
      </c>
      <c r="AG85" s="10">
        <f t="shared" si="142"/>
        <v>591.2479512</v>
      </c>
      <c r="AH85" s="10">
        <f t="shared" si="143"/>
        <v>146.2369649</v>
      </c>
      <c r="AI85" s="10">
        <f t="shared" si="144"/>
        <v>0.3235814221</v>
      </c>
    </row>
    <row r="86">
      <c r="A86" s="12" t="s">
        <v>18</v>
      </c>
      <c r="B86" s="6">
        <v>38.0</v>
      </c>
      <c r="C86" s="10">
        <v>302.0</v>
      </c>
      <c r="D86" s="10">
        <v>250.0</v>
      </c>
      <c r="E86" s="10">
        <v>270.0</v>
      </c>
      <c r="F86" s="10"/>
      <c r="G86" s="10"/>
      <c r="H86" s="10">
        <f t="shared" si="127"/>
        <v>274</v>
      </c>
      <c r="I86" s="10">
        <f t="shared" si="128"/>
        <v>270</v>
      </c>
      <c r="J86" s="10">
        <f t="shared" si="129"/>
        <v>250</v>
      </c>
      <c r="K86" s="10">
        <f t="shared" si="130"/>
        <v>302</v>
      </c>
      <c r="L86" s="10">
        <f t="shared" si="131"/>
        <v>26.2297541</v>
      </c>
      <c r="M86" s="10">
        <f t="shared" si="132"/>
        <v>0.09572902955</v>
      </c>
      <c r="N86" s="9">
        <v>285.5</v>
      </c>
      <c r="O86" s="10">
        <v>241.0</v>
      </c>
      <c r="P86" s="10">
        <v>246.0</v>
      </c>
      <c r="Q86" s="9"/>
      <c r="R86" s="10"/>
      <c r="S86" s="10">
        <f t="shared" si="133"/>
        <v>257.5</v>
      </c>
      <c r="T86" s="10">
        <f t="shared" si="134"/>
        <v>246</v>
      </c>
      <c r="U86" s="10">
        <f t="shared" si="135"/>
        <v>241</v>
      </c>
      <c r="V86" s="10">
        <f t="shared" si="136"/>
        <v>285.5</v>
      </c>
      <c r="W86" s="10">
        <f t="shared" si="137"/>
        <v>24.37724349</v>
      </c>
      <c r="X86" s="10">
        <f t="shared" si="138"/>
        <v>0.09466890674</v>
      </c>
      <c r="Y86" s="9">
        <v>308.0</v>
      </c>
      <c r="Z86" s="10">
        <v>259.0</v>
      </c>
      <c r="AA86" s="10">
        <v>295.0</v>
      </c>
      <c r="AB86" s="10"/>
      <c r="AC86" s="10"/>
      <c r="AD86" s="10">
        <f t="shared" si="139"/>
        <v>287.3333333</v>
      </c>
      <c r="AE86" s="10">
        <f t="shared" si="140"/>
        <v>295</v>
      </c>
      <c r="AF86" s="10">
        <f t="shared" si="141"/>
        <v>259</v>
      </c>
      <c r="AG86" s="10">
        <f t="shared" si="142"/>
        <v>308</v>
      </c>
      <c r="AH86" s="10">
        <f t="shared" si="143"/>
        <v>25.38372182</v>
      </c>
      <c r="AI86" s="10">
        <f t="shared" si="144"/>
        <v>0.08834241932</v>
      </c>
    </row>
    <row r="87">
      <c r="A87" s="12" t="s">
        <v>19</v>
      </c>
      <c r="B87" s="6">
        <v>38.0</v>
      </c>
      <c r="C87" s="10">
        <v>109.0</v>
      </c>
      <c r="D87" s="10">
        <v>109.0</v>
      </c>
      <c r="E87" s="10">
        <v>134.0</v>
      </c>
      <c r="F87" s="10"/>
      <c r="G87" s="10"/>
      <c r="H87" s="10">
        <f t="shared" si="127"/>
        <v>117.3333333</v>
      </c>
      <c r="I87" s="10">
        <f t="shared" si="128"/>
        <v>109</v>
      </c>
      <c r="J87" s="10">
        <f t="shared" si="129"/>
        <v>109</v>
      </c>
      <c r="K87" s="10">
        <f t="shared" si="130"/>
        <v>134</v>
      </c>
      <c r="L87" s="10">
        <f t="shared" si="131"/>
        <v>14.43375673</v>
      </c>
      <c r="M87" s="10">
        <f t="shared" si="132"/>
        <v>0.1230149721</v>
      </c>
      <c r="N87" s="9">
        <v>151.0</v>
      </c>
      <c r="O87" s="10">
        <v>100.0</v>
      </c>
      <c r="P87" s="10">
        <v>109.0</v>
      </c>
      <c r="Q87" s="9"/>
      <c r="R87" s="10"/>
      <c r="S87" s="10">
        <f t="shared" si="133"/>
        <v>120</v>
      </c>
      <c r="T87" s="10">
        <f t="shared" si="134"/>
        <v>109</v>
      </c>
      <c r="U87" s="10">
        <f t="shared" si="135"/>
        <v>100</v>
      </c>
      <c r="V87" s="10">
        <f t="shared" si="136"/>
        <v>151</v>
      </c>
      <c r="W87" s="10">
        <f t="shared" si="137"/>
        <v>27.22131518</v>
      </c>
      <c r="X87" s="10">
        <f t="shared" si="138"/>
        <v>0.2268442931</v>
      </c>
      <c r="Y87" s="9">
        <v>144.0</v>
      </c>
      <c r="Z87" s="10">
        <v>134.0</v>
      </c>
      <c r="AA87" s="10">
        <v>146.0</v>
      </c>
      <c r="AB87" s="10"/>
      <c r="AC87" s="10"/>
      <c r="AD87" s="10">
        <f t="shared" si="139"/>
        <v>141.3333333</v>
      </c>
      <c r="AE87" s="10">
        <f t="shared" si="140"/>
        <v>144</v>
      </c>
      <c r="AF87" s="10">
        <f t="shared" si="141"/>
        <v>134</v>
      </c>
      <c r="AG87" s="10">
        <f t="shared" si="142"/>
        <v>146</v>
      </c>
      <c r="AH87" s="10">
        <f t="shared" si="143"/>
        <v>6.429100507</v>
      </c>
      <c r="AI87" s="10">
        <f t="shared" si="144"/>
        <v>0.04548891868</v>
      </c>
    </row>
    <row r="88">
      <c r="A88" s="12" t="s">
        <v>20</v>
      </c>
      <c r="B88" s="6">
        <v>38.0</v>
      </c>
      <c r="C88" s="10">
        <v>2188.0</v>
      </c>
      <c r="D88" s="10">
        <v>1710.0</v>
      </c>
      <c r="E88" s="10">
        <v>3286.0</v>
      </c>
      <c r="F88" s="10"/>
      <c r="G88" s="10"/>
      <c r="H88" s="10">
        <f t="shared" si="127"/>
        <v>2394.666667</v>
      </c>
      <c r="I88" s="10">
        <f t="shared" si="128"/>
        <v>2188</v>
      </c>
      <c r="J88" s="10">
        <f t="shared" si="129"/>
        <v>1710</v>
      </c>
      <c r="K88" s="10">
        <f t="shared" si="130"/>
        <v>3286</v>
      </c>
      <c r="L88" s="10">
        <f t="shared" si="131"/>
        <v>808.070129</v>
      </c>
      <c r="M88" s="10">
        <f t="shared" si="132"/>
        <v>0.3374457666</v>
      </c>
      <c r="N88" s="9">
        <v>3611.0</v>
      </c>
      <c r="O88" s="10">
        <v>2986.0</v>
      </c>
      <c r="P88" s="10">
        <v>2003.0</v>
      </c>
      <c r="Q88" s="9"/>
      <c r="R88" s="10"/>
      <c r="S88" s="10">
        <f t="shared" si="133"/>
        <v>2866.666667</v>
      </c>
      <c r="T88" s="10">
        <f t="shared" si="134"/>
        <v>2986</v>
      </c>
      <c r="U88" s="10">
        <f t="shared" si="135"/>
        <v>2003</v>
      </c>
      <c r="V88" s="10">
        <f t="shared" si="136"/>
        <v>3611</v>
      </c>
      <c r="W88" s="10">
        <f t="shared" si="137"/>
        <v>810.6147873</v>
      </c>
      <c r="X88" s="10">
        <f t="shared" si="138"/>
        <v>0.2827726002</v>
      </c>
      <c r="Y88" s="9">
        <v>3852.0</v>
      </c>
      <c r="Z88" s="10">
        <v>2045.0</v>
      </c>
      <c r="AA88" s="10">
        <v>3285.0</v>
      </c>
      <c r="AB88" s="10"/>
      <c r="AC88" s="10"/>
      <c r="AD88" s="10">
        <f t="shared" si="139"/>
        <v>3060.666667</v>
      </c>
      <c r="AE88" s="10">
        <f t="shared" si="140"/>
        <v>3285</v>
      </c>
      <c r="AF88" s="10">
        <f t="shared" si="141"/>
        <v>2045</v>
      </c>
      <c r="AG88" s="10">
        <f t="shared" si="142"/>
        <v>3852</v>
      </c>
      <c r="AH88" s="10">
        <f t="shared" si="143"/>
        <v>924.1516831</v>
      </c>
      <c r="AI88" s="10">
        <f t="shared" si="144"/>
        <v>0.3019445708</v>
      </c>
    </row>
    <row r="89">
      <c r="A89" s="12" t="s">
        <v>29</v>
      </c>
      <c r="B89" s="6">
        <v>38.0</v>
      </c>
      <c r="C89" s="10">
        <v>23.252</v>
      </c>
      <c r="D89" s="10">
        <v>24.693</v>
      </c>
      <c r="E89" s="10">
        <v>28.845</v>
      </c>
      <c r="F89" s="10"/>
      <c r="G89" s="10"/>
      <c r="H89" s="10">
        <f t="shared" si="127"/>
        <v>25.59666667</v>
      </c>
      <c r="I89" s="10">
        <f t="shared" si="128"/>
        <v>24.693</v>
      </c>
      <c r="J89" s="10">
        <f t="shared" si="129"/>
        <v>23.252</v>
      </c>
      <c r="K89" s="10">
        <f t="shared" si="130"/>
        <v>28.845</v>
      </c>
      <c r="L89" s="10">
        <f t="shared" si="131"/>
        <v>2.903940828</v>
      </c>
      <c r="M89" s="10">
        <f t="shared" si="132"/>
        <v>0.1134499607</v>
      </c>
      <c r="N89" s="9">
        <v>26.459</v>
      </c>
      <c r="O89" s="10">
        <v>29.071</v>
      </c>
      <c r="P89" s="10">
        <v>26.503</v>
      </c>
      <c r="Q89" s="9"/>
      <c r="R89" s="10"/>
      <c r="S89" s="10">
        <f t="shared" si="133"/>
        <v>27.34433333</v>
      </c>
      <c r="T89" s="10">
        <f t="shared" si="134"/>
        <v>26.503</v>
      </c>
      <c r="U89" s="10">
        <f t="shared" si="135"/>
        <v>26.459</v>
      </c>
      <c r="V89" s="10">
        <f t="shared" si="136"/>
        <v>29.071</v>
      </c>
      <c r="W89" s="10">
        <f t="shared" si="137"/>
        <v>1.495499025</v>
      </c>
      <c r="X89" s="10">
        <f t="shared" si="138"/>
        <v>0.05469136902</v>
      </c>
      <c r="Y89" s="9">
        <v>37.307</v>
      </c>
      <c r="Z89" s="10">
        <v>32.97</v>
      </c>
      <c r="AA89" s="10">
        <v>27.882</v>
      </c>
      <c r="AB89" s="10"/>
      <c r="AC89" s="10"/>
      <c r="AD89" s="10">
        <f t="shared" si="139"/>
        <v>32.71966667</v>
      </c>
      <c r="AE89" s="10">
        <f t="shared" si="140"/>
        <v>32.97</v>
      </c>
      <c r="AF89" s="10">
        <f t="shared" si="141"/>
        <v>27.882</v>
      </c>
      <c r="AG89" s="10">
        <f t="shared" si="142"/>
        <v>37.307</v>
      </c>
      <c r="AH89" s="10">
        <f t="shared" si="143"/>
        <v>4.717484111</v>
      </c>
      <c r="AI89" s="10">
        <f t="shared" si="144"/>
        <v>0.1441788561</v>
      </c>
    </row>
    <row r="90">
      <c r="A90" s="12" t="s">
        <v>30</v>
      </c>
      <c r="B90" s="6">
        <v>38.0</v>
      </c>
      <c r="C90" s="10">
        <v>52.0</v>
      </c>
      <c r="D90" s="10">
        <v>65.0</v>
      </c>
      <c r="E90" s="10">
        <v>65.0</v>
      </c>
      <c r="F90" s="10"/>
      <c r="G90" s="10"/>
      <c r="H90" s="10">
        <f t="shared" si="127"/>
        <v>60.66666667</v>
      </c>
      <c r="I90" s="10">
        <f t="shared" si="128"/>
        <v>65</v>
      </c>
      <c r="J90" s="10">
        <f t="shared" si="129"/>
        <v>52</v>
      </c>
      <c r="K90" s="10">
        <f t="shared" si="130"/>
        <v>65</v>
      </c>
      <c r="L90" s="10">
        <f t="shared" si="131"/>
        <v>7.505553499</v>
      </c>
      <c r="M90" s="10">
        <f t="shared" si="132"/>
        <v>0.1237179148</v>
      </c>
      <c r="N90" s="9">
        <v>57.0</v>
      </c>
      <c r="O90" s="10">
        <v>75.0</v>
      </c>
      <c r="P90" s="10">
        <v>63.0</v>
      </c>
      <c r="Q90" s="9"/>
      <c r="R90" s="10"/>
      <c r="S90" s="10">
        <f t="shared" si="133"/>
        <v>65</v>
      </c>
      <c r="T90" s="10">
        <f t="shared" si="134"/>
        <v>63</v>
      </c>
      <c r="U90" s="10">
        <f t="shared" si="135"/>
        <v>57</v>
      </c>
      <c r="V90" s="10">
        <f t="shared" si="136"/>
        <v>75</v>
      </c>
      <c r="W90" s="10">
        <f t="shared" si="137"/>
        <v>9.16515139</v>
      </c>
      <c r="X90" s="10">
        <f t="shared" si="138"/>
        <v>0.1410023291</v>
      </c>
      <c r="Y90" s="9">
        <v>76.0</v>
      </c>
      <c r="Z90" s="10">
        <v>91.0</v>
      </c>
      <c r="AA90" s="10">
        <v>63.0</v>
      </c>
      <c r="AB90" s="10"/>
      <c r="AC90" s="10"/>
      <c r="AD90" s="10">
        <f t="shared" si="139"/>
        <v>76.66666667</v>
      </c>
      <c r="AE90" s="10">
        <f t="shared" si="140"/>
        <v>76</v>
      </c>
      <c r="AF90" s="10">
        <f t="shared" si="141"/>
        <v>63</v>
      </c>
      <c r="AG90" s="10">
        <f t="shared" si="142"/>
        <v>91</v>
      </c>
      <c r="AH90" s="10">
        <f t="shared" si="143"/>
        <v>14.0118997</v>
      </c>
      <c r="AI90" s="10">
        <f t="shared" si="144"/>
        <v>0.1827639092</v>
      </c>
    </row>
    <row r="91">
      <c r="A91" s="12" t="s">
        <v>31</v>
      </c>
      <c r="B91" s="6">
        <v>38.0</v>
      </c>
      <c r="C91" s="14">
        <v>3.0</v>
      </c>
      <c r="D91" s="10">
        <v>5.0</v>
      </c>
      <c r="E91" s="10">
        <v>5.0</v>
      </c>
      <c r="F91" s="10"/>
      <c r="G91" s="10"/>
      <c r="H91" s="10">
        <f t="shared" si="127"/>
        <v>4.333333333</v>
      </c>
      <c r="I91" s="10">
        <f t="shared" si="128"/>
        <v>5</v>
      </c>
      <c r="J91" s="10">
        <f t="shared" si="129"/>
        <v>3</v>
      </c>
      <c r="K91" s="10">
        <f t="shared" si="130"/>
        <v>5</v>
      </c>
      <c r="L91" s="10">
        <f t="shared" si="131"/>
        <v>1.154700538</v>
      </c>
      <c r="M91" s="10">
        <f t="shared" si="132"/>
        <v>0.266469355</v>
      </c>
      <c r="N91" s="9">
        <v>1.0</v>
      </c>
      <c r="O91" s="10">
        <v>10.0</v>
      </c>
      <c r="P91" s="10">
        <v>4.0</v>
      </c>
      <c r="Q91" s="9"/>
      <c r="R91" s="10"/>
      <c r="S91" s="10">
        <f t="shared" si="133"/>
        <v>5</v>
      </c>
      <c r="T91" s="10">
        <f t="shared" si="134"/>
        <v>4</v>
      </c>
      <c r="U91" s="10">
        <f t="shared" si="135"/>
        <v>1</v>
      </c>
      <c r="V91" s="10">
        <f t="shared" si="136"/>
        <v>10</v>
      </c>
      <c r="W91" s="10">
        <f t="shared" si="137"/>
        <v>4.582575695</v>
      </c>
      <c r="X91" s="10">
        <f t="shared" si="138"/>
        <v>0.916515139</v>
      </c>
      <c r="Y91" s="13">
        <v>10.0</v>
      </c>
      <c r="Z91" s="10">
        <v>18.0</v>
      </c>
      <c r="AA91" s="10">
        <v>4.0</v>
      </c>
      <c r="AB91" s="10"/>
      <c r="AC91" s="10"/>
      <c r="AD91" s="10">
        <f t="shared" si="139"/>
        <v>10.66666667</v>
      </c>
      <c r="AE91" s="10">
        <f t="shared" si="140"/>
        <v>10</v>
      </c>
      <c r="AF91" s="10">
        <f t="shared" si="141"/>
        <v>4</v>
      </c>
      <c r="AG91" s="10">
        <f t="shared" si="142"/>
        <v>18</v>
      </c>
      <c r="AH91" s="10">
        <f t="shared" si="143"/>
        <v>7.023769169</v>
      </c>
      <c r="AI91" s="10">
        <f t="shared" si="144"/>
        <v>0.6584783596</v>
      </c>
    </row>
    <row r="92">
      <c r="A92" s="2" t="s">
        <v>32</v>
      </c>
      <c r="B92" s="6">
        <v>38.0</v>
      </c>
      <c r="C92" s="10">
        <f t="shared" ref="C92:E92" si="145">C91/C90</f>
        <v>0.05769230769</v>
      </c>
      <c r="D92" s="10">
        <f t="shared" si="145"/>
        <v>0.07692307692</v>
      </c>
      <c r="E92" s="10">
        <f t="shared" si="145"/>
        <v>0.07692307692</v>
      </c>
      <c r="F92" s="10"/>
      <c r="G92" s="10"/>
      <c r="H92" s="10">
        <f t="shared" si="127"/>
        <v>0.07051282051</v>
      </c>
      <c r="I92" s="10">
        <f t="shared" si="128"/>
        <v>0.07692307692</v>
      </c>
      <c r="J92" s="10">
        <f t="shared" si="129"/>
        <v>0.05769230769</v>
      </c>
      <c r="K92" s="10">
        <f t="shared" si="130"/>
        <v>0.07692307692</v>
      </c>
      <c r="L92" s="10">
        <f t="shared" si="131"/>
        <v>0.01110288979</v>
      </c>
      <c r="M92" s="10">
        <f t="shared" si="132"/>
        <v>0.1574591643</v>
      </c>
      <c r="N92" s="9">
        <f t="shared" ref="N92:P92" si="146">N91/N90</f>
        <v>0.01754385965</v>
      </c>
      <c r="O92" s="9">
        <f t="shared" si="146"/>
        <v>0.1333333333</v>
      </c>
      <c r="P92" s="9">
        <f t="shared" si="146"/>
        <v>0.06349206349</v>
      </c>
      <c r="Q92" s="9"/>
      <c r="R92" s="10"/>
      <c r="S92" s="10">
        <f t="shared" si="133"/>
        <v>0.07145641882</v>
      </c>
      <c r="T92" s="10">
        <f t="shared" si="134"/>
        <v>0.06349206349</v>
      </c>
      <c r="U92" s="10">
        <f t="shared" si="135"/>
        <v>0.01754385965</v>
      </c>
      <c r="V92" s="10">
        <f t="shared" si="136"/>
        <v>0.1333333333</v>
      </c>
      <c r="W92" s="10">
        <f t="shared" si="137"/>
        <v>0.05830414883</v>
      </c>
      <c r="X92" s="10">
        <f t="shared" si="138"/>
        <v>0.8159399784</v>
      </c>
      <c r="Y92" s="9">
        <f t="shared" ref="Y92:AA92" si="147">Y91/Y90</f>
        <v>0.1315789474</v>
      </c>
      <c r="Z92" s="9">
        <f t="shared" si="147"/>
        <v>0.1978021978</v>
      </c>
      <c r="AA92" s="9">
        <f t="shared" si="147"/>
        <v>0.06349206349</v>
      </c>
      <c r="AB92" s="10"/>
      <c r="AC92" s="10"/>
      <c r="AD92" s="10">
        <f t="shared" si="139"/>
        <v>0.1309577362</v>
      </c>
      <c r="AE92" s="10">
        <f t="shared" si="140"/>
        <v>0.1315789474</v>
      </c>
      <c r="AF92" s="10">
        <f t="shared" si="141"/>
        <v>0.06349206349</v>
      </c>
      <c r="AG92" s="10">
        <f t="shared" si="142"/>
        <v>0.1978021978</v>
      </c>
      <c r="AH92" s="10">
        <f t="shared" si="143"/>
        <v>0.06715722204</v>
      </c>
      <c r="AI92" s="10">
        <f t="shared" si="144"/>
        <v>0.5128159968</v>
      </c>
    </row>
    <row r="93">
      <c r="A93" s="2" t="s">
        <v>33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9"/>
      <c r="O93" s="10"/>
      <c r="P93" s="10"/>
      <c r="Q93" s="9"/>
      <c r="R93" s="10"/>
      <c r="S93" s="10"/>
      <c r="T93" s="10"/>
      <c r="U93" s="10"/>
      <c r="V93" s="10"/>
      <c r="W93" s="10"/>
      <c r="X93" s="10"/>
      <c r="Y93" s="9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>
      <c r="A94" s="2" t="s">
        <v>34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9"/>
      <c r="O94" s="10"/>
      <c r="P94" s="10"/>
      <c r="Q94" s="9"/>
      <c r="R94" s="10"/>
      <c r="S94" s="10"/>
      <c r="T94" s="10"/>
      <c r="U94" s="10"/>
      <c r="V94" s="10"/>
      <c r="W94" s="10"/>
      <c r="X94" s="10"/>
      <c r="Y94" s="9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>
      <c r="A95" s="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9"/>
      <c r="O95" s="10"/>
      <c r="P95" s="10"/>
      <c r="Q95" s="9"/>
      <c r="R95" s="10"/>
      <c r="S95" s="10"/>
      <c r="T95" s="10"/>
      <c r="U95" s="10"/>
      <c r="V95" s="10"/>
      <c r="W95" s="10"/>
      <c r="X95" s="10"/>
      <c r="Y95" s="9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>
      <c r="A96" s="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9"/>
      <c r="O96" s="10"/>
      <c r="P96" s="10"/>
      <c r="Q96" s="9"/>
      <c r="R96" s="10"/>
      <c r="S96" s="10"/>
      <c r="T96" s="10"/>
      <c r="U96" s="10"/>
      <c r="V96" s="10"/>
      <c r="W96" s="10"/>
      <c r="X96" s="10"/>
      <c r="Y96" s="9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>
      <c r="A97" s="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9"/>
      <c r="O97" s="10"/>
      <c r="P97" s="10"/>
      <c r="Q97" s="9"/>
      <c r="R97" s="10"/>
      <c r="S97" s="10"/>
      <c r="T97" s="10"/>
      <c r="U97" s="10"/>
      <c r="V97" s="10"/>
      <c r="W97" s="10"/>
      <c r="X97" s="10"/>
      <c r="Y97" s="9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>
      <c r="A98" s="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9"/>
      <c r="O98" s="10"/>
      <c r="P98" s="10"/>
      <c r="Q98" s="9"/>
      <c r="R98" s="10"/>
      <c r="S98" s="10"/>
      <c r="T98" s="10"/>
      <c r="U98" s="10"/>
      <c r="V98" s="10"/>
      <c r="W98" s="10"/>
      <c r="X98" s="10"/>
      <c r="Y98" s="9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>
      <c r="A99" s="5" t="s">
        <v>12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9"/>
      <c r="O99" s="10"/>
      <c r="P99" s="10"/>
      <c r="Q99" s="9"/>
      <c r="R99" s="10"/>
      <c r="S99" s="10"/>
      <c r="T99" s="10"/>
      <c r="U99" s="10"/>
      <c r="V99" s="10"/>
      <c r="W99" s="10"/>
      <c r="X99" s="10"/>
      <c r="Y99" s="9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>
      <c r="A100" s="12" t="s">
        <v>17</v>
      </c>
      <c r="B100" s="6">
        <v>39.0</v>
      </c>
      <c r="C100" s="10">
        <v>517.9107142857143</v>
      </c>
      <c r="D100" s="10">
        <v>495.625</v>
      </c>
      <c r="E100" s="10">
        <v>447.18518518518516</v>
      </c>
      <c r="F100" s="10"/>
      <c r="G100" s="10"/>
      <c r="H100" s="10">
        <f t="shared" ref="H100:H108" si="148">average(C100:E100)</f>
        <v>486.9069665</v>
      </c>
      <c r="I100" s="10">
        <f t="shared" ref="I100:I108" si="149">median(C100:E100)</f>
        <v>495.625</v>
      </c>
      <c r="J100" s="10">
        <f t="shared" ref="J100:J108" si="150">min(C100:E100)</f>
        <v>447.1851852</v>
      </c>
      <c r="K100" s="10">
        <f t="shared" ref="K100:K108" si="151">max(C100:E100)</f>
        <v>517.9107143</v>
      </c>
      <c r="L100" s="10">
        <f t="shared" ref="L100:L108" si="152">stdev(C100:E100)</f>
        <v>36.15975937</v>
      </c>
      <c r="M100" s="10">
        <f t="shared" ref="M100:M108" si="153">L100/H100</f>
        <v>0.07426420623</v>
      </c>
      <c r="N100" s="9">
        <v>535.8888888888889</v>
      </c>
      <c r="O100" s="10">
        <v>461.41818181818184</v>
      </c>
      <c r="P100" s="10">
        <v>536.6415094339623</v>
      </c>
      <c r="Q100" s="9"/>
      <c r="R100" s="10"/>
      <c r="S100" s="10">
        <f t="shared" ref="S100:S108" si="154">average(N100:P100)</f>
        <v>511.3161934</v>
      </c>
      <c r="T100" s="10">
        <f t="shared" ref="T100:T108" si="155">median(N100:P100)</f>
        <v>535.8888889</v>
      </c>
      <c r="U100" s="10">
        <f t="shared" ref="U100:U108" si="156">min(N100:P100)</f>
        <v>461.4181818</v>
      </c>
      <c r="V100" s="10">
        <f t="shared" ref="V100:V108" si="157">max(N100:P100)</f>
        <v>536.6415094</v>
      </c>
      <c r="W100" s="10">
        <f t="shared" ref="W100:W108" si="158">stdev(N100:P100)</f>
        <v>43.21458409</v>
      </c>
      <c r="X100" s="10">
        <f t="shared" ref="X100:X108" si="159">W100/S100</f>
        <v>0.0845163612</v>
      </c>
      <c r="Y100" s="9">
        <v>706.9642857142857</v>
      </c>
      <c r="Z100" s="10">
        <v>492.86486486486484</v>
      </c>
      <c r="AA100" s="10">
        <v>421.6111111111111</v>
      </c>
      <c r="AB100" s="10"/>
      <c r="AC100" s="10"/>
      <c r="AD100" s="10">
        <f t="shared" ref="AD100:AD108" si="160">average(Y100:AA100)</f>
        <v>540.4800872</v>
      </c>
      <c r="AE100" s="10">
        <f t="shared" ref="AE100:AE108" si="161">median(Y100:AA100)</f>
        <v>492.8648649</v>
      </c>
      <c r="AF100" s="10">
        <f t="shared" ref="AF100:AF108" si="162">min(Y100:AA100)</f>
        <v>421.6111111</v>
      </c>
      <c r="AG100" s="10">
        <f t="shared" ref="AG100:AG108" si="163">max(Y100:AA100)</f>
        <v>706.9642857</v>
      </c>
      <c r="AH100" s="10">
        <f t="shared" ref="AH100:AH108" si="164">stdev(Y100:AA100)</f>
        <v>148.516045</v>
      </c>
      <c r="AI100" s="10">
        <f t="shared" ref="AI100:AI108" si="165">AH100/AD100</f>
        <v>0.2747854148</v>
      </c>
    </row>
    <row r="101">
      <c r="A101" s="12" t="s">
        <v>21</v>
      </c>
      <c r="B101" s="6">
        <v>39.0</v>
      </c>
      <c r="C101" s="10">
        <v>636.0110141066231</v>
      </c>
      <c r="D101" s="10">
        <v>536.3831250311497</v>
      </c>
      <c r="E101" s="10">
        <v>441.81914143532117</v>
      </c>
      <c r="F101" s="10"/>
      <c r="G101" s="10"/>
      <c r="H101" s="10">
        <f t="shared" si="148"/>
        <v>538.0710935</v>
      </c>
      <c r="I101" s="10">
        <f t="shared" si="149"/>
        <v>536.383125</v>
      </c>
      <c r="J101" s="10">
        <f t="shared" si="150"/>
        <v>441.8191414</v>
      </c>
      <c r="K101" s="10">
        <f t="shared" si="151"/>
        <v>636.0110141</v>
      </c>
      <c r="L101" s="10">
        <f t="shared" si="152"/>
        <v>97.10693992</v>
      </c>
      <c r="M101" s="10">
        <f t="shared" si="153"/>
        <v>0.1804723225</v>
      </c>
      <c r="N101" s="9">
        <v>838.5400310347736</v>
      </c>
      <c r="O101" s="10">
        <v>428.4557408712385</v>
      </c>
      <c r="P101" s="10">
        <v>759.4522594591958</v>
      </c>
      <c r="Q101" s="9"/>
      <c r="R101" s="10"/>
      <c r="S101" s="10">
        <f t="shared" si="154"/>
        <v>675.4826771</v>
      </c>
      <c r="T101" s="10">
        <f t="shared" si="155"/>
        <v>759.4522595</v>
      </c>
      <c r="U101" s="10">
        <f t="shared" si="156"/>
        <v>428.4557409</v>
      </c>
      <c r="V101" s="10">
        <f t="shared" si="157"/>
        <v>838.540031</v>
      </c>
      <c r="W101" s="10">
        <f t="shared" si="158"/>
        <v>217.5556235</v>
      </c>
      <c r="X101" s="10">
        <f t="shared" si="159"/>
        <v>0.3220743194</v>
      </c>
      <c r="Y101" s="9">
        <v>981.3889964421153</v>
      </c>
      <c r="Z101" s="10">
        <v>550.5624850836537</v>
      </c>
      <c r="AA101" s="10">
        <v>403.2460387432571</v>
      </c>
      <c r="AB101" s="10"/>
      <c r="AC101" s="10"/>
      <c r="AD101" s="10">
        <f t="shared" si="160"/>
        <v>645.0658401</v>
      </c>
      <c r="AE101" s="10">
        <f t="shared" si="161"/>
        <v>550.5624851</v>
      </c>
      <c r="AF101" s="10">
        <f t="shared" si="162"/>
        <v>403.2460387</v>
      </c>
      <c r="AG101" s="10">
        <f t="shared" si="163"/>
        <v>981.3889964</v>
      </c>
      <c r="AH101" s="10">
        <f t="shared" si="164"/>
        <v>300.4338246</v>
      </c>
      <c r="AI101" s="10">
        <f t="shared" si="165"/>
        <v>0.4657413336</v>
      </c>
    </row>
    <row r="102">
      <c r="A102" s="12" t="s">
        <v>18</v>
      </c>
      <c r="B102" s="6">
        <v>39.0</v>
      </c>
      <c r="C102" s="10">
        <v>293.0</v>
      </c>
      <c r="D102" s="10">
        <v>294.5</v>
      </c>
      <c r="E102" s="10">
        <v>303.5</v>
      </c>
      <c r="F102" s="10"/>
      <c r="G102" s="10"/>
      <c r="H102" s="10">
        <f t="shared" si="148"/>
        <v>297</v>
      </c>
      <c r="I102" s="10">
        <f t="shared" si="149"/>
        <v>294.5</v>
      </c>
      <c r="J102" s="10">
        <f t="shared" si="150"/>
        <v>293</v>
      </c>
      <c r="K102" s="10">
        <f t="shared" si="151"/>
        <v>303.5</v>
      </c>
      <c r="L102" s="10">
        <f t="shared" si="152"/>
        <v>5.678908346</v>
      </c>
      <c r="M102" s="10">
        <f t="shared" si="153"/>
        <v>0.01912090352</v>
      </c>
      <c r="N102" s="9">
        <v>293.0</v>
      </c>
      <c r="O102" s="10">
        <v>283.0</v>
      </c>
      <c r="P102" s="10">
        <v>296.0</v>
      </c>
      <c r="Q102" s="9"/>
      <c r="R102" s="10"/>
      <c r="S102" s="10">
        <f t="shared" si="154"/>
        <v>290.6666667</v>
      </c>
      <c r="T102" s="10">
        <f t="shared" si="155"/>
        <v>293</v>
      </c>
      <c r="U102" s="10">
        <f t="shared" si="156"/>
        <v>283</v>
      </c>
      <c r="V102" s="10">
        <f t="shared" si="157"/>
        <v>296</v>
      </c>
      <c r="W102" s="10">
        <f t="shared" si="158"/>
        <v>6.806859286</v>
      </c>
      <c r="X102" s="10">
        <f t="shared" si="159"/>
        <v>0.02341809387</v>
      </c>
      <c r="Y102" s="9">
        <v>352.0</v>
      </c>
      <c r="Z102" s="10">
        <v>283.5</v>
      </c>
      <c r="AA102" s="10">
        <v>308.0</v>
      </c>
      <c r="AB102" s="10"/>
      <c r="AC102" s="10"/>
      <c r="AD102" s="10">
        <f t="shared" si="160"/>
        <v>314.5</v>
      </c>
      <c r="AE102" s="10">
        <f t="shared" si="161"/>
        <v>308</v>
      </c>
      <c r="AF102" s="10">
        <f t="shared" si="162"/>
        <v>283.5</v>
      </c>
      <c r="AG102" s="10">
        <f t="shared" si="163"/>
        <v>352</v>
      </c>
      <c r="AH102" s="10">
        <f t="shared" si="164"/>
        <v>34.70950878</v>
      </c>
      <c r="AI102" s="10">
        <f t="shared" si="165"/>
        <v>0.1103640979</v>
      </c>
    </row>
    <row r="103">
      <c r="A103" s="12" t="s">
        <v>19</v>
      </c>
      <c r="B103" s="6">
        <v>39.0</v>
      </c>
      <c r="C103" s="10">
        <v>88.0</v>
      </c>
      <c r="D103" s="10">
        <v>145.0</v>
      </c>
      <c r="E103" s="10">
        <v>98.0</v>
      </c>
      <c r="F103" s="10"/>
      <c r="G103" s="10"/>
      <c r="H103" s="10">
        <f t="shared" si="148"/>
        <v>110.3333333</v>
      </c>
      <c r="I103" s="10">
        <f t="shared" si="149"/>
        <v>98</v>
      </c>
      <c r="J103" s="10">
        <f t="shared" si="150"/>
        <v>88</v>
      </c>
      <c r="K103" s="10">
        <f t="shared" si="151"/>
        <v>145</v>
      </c>
      <c r="L103" s="10">
        <f t="shared" si="152"/>
        <v>30.43572462</v>
      </c>
      <c r="M103" s="10">
        <f t="shared" si="153"/>
        <v>0.275852489</v>
      </c>
      <c r="N103" s="9">
        <v>125.0</v>
      </c>
      <c r="O103" s="10">
        <v>117.0</v>
      </c>
      <c r="P103" s="10">
        <v>106.0</v>
      </c>
      <c r="Q103" s="9"/>
      <c r="R103" s="10"/>
      <c r="S103" s="10">
        <f t="shared" si="154"/>
        <v>116</v>
      </c>
      <c r="T103" s="10">
        <f t="shared" si="155"/>
        <v>117</v>
      </c>
      <c r="U103" s="10">
        <f t="shared" si="156"/>
        <v>106</v>
      </c>
      <c r="V103" s="10">
        <f t="shared" si="157"/>
        <v>125</v>
      </c>
      <c r="W103" s="10">
        <f t="shared" si="158"/>
        <v>9.539392014</v>
      </c>
      <c r="X103" s="10">
        <f t="shared" si="159"/>
        <v>0.08223613805</v>
      </c>
      <c r="Y103" s="9">
        <v>105.0</v>
      </c>
      <c r="Z103" s="10">
        <v>108.0</v>
      </c>
      <c r="AA103" s="10">
        <v>99.0</v>
      </c>
      <c r="AB103" s="10"/>
      <c r="AC103" s="10"/>
      <c r="AD103" s="10">
        <f t="shared" si="160"/>
        <v>104</v>
      </c>
      <c r="AE103" s="10">
        <f t="shared" si="161"/>
        <v>105</v>
      </c>
      <c r="AF103" s="10">
        <f t="shared" si="162"/>
        <v>99</v>
      </c>
      <c r="AG103" s="10">
        <f t="shared" si="163"/>
        <v>108</v>
      </c>
      <c r="AH103" s="10">
        <f t="shared" si="164"/>
        <v>4.582575695</v>
      </c>
      <c r="AI103" s="10">
        <f t="shared" si="165"/>
        <v>0.04406322784</v>
      </c>
    </row>
    <row r="104">
      <c r="A104" s="12" t="s">
        <v>20</v>
      </c>
      <c r="B104" s="6">
        <v>39.0</v>
      </c>
      <c r="C104" s="10">
        <v>3759.0</v>
      </c>
      <c r="D104" s="10">
        <v>2748.0</v>
      </c>
      <c r="E104" s="10">
        <v>2815.0</v>
      </c>
      <c r="F104" s="10"/>
      <c r="G104" s="10"/>
      <c r="H104" s="10">
        <f t="shared" si="148"/>
        <v>3107.333333</v>
      </c>
      <c r="I104" s="10">
        <f t="shared" si="149"/>
        <v>2815</v>
      </c>
      <c r="J104" s="10">
        <f t="shared" si="150"/>
        <v>2748</v>
      </c>
      <c r="K104" s="10">
        <f t="shared" si="151"/>
        <v>3759</v>
      </c>
      <c r="L104" s="10">
        <f t="shared" si="152"/>
        <v>565.3532819</v>
      </c>
      <c r="M104" s="10">
        <f t="shared" si="153"/>
        <v>0.1819416269</v>
      </c>
      <c r="N104" s="9">
        <v>6044.0</v>
      </c>
      <c r="O104" s="10">
        <v>2315.0</v>
      </c>
      <c r="P104" s="10">
        <v>4743.0</v>
      </c>
      <c r="Q104" s="9"/>
      <c r="R104" s="10"/>
      <c r="S104" s="10">
        <f t="shared" si="154"/>
        <v>4367.333333</v>
      </c>
      <c r="T104" s="10">
        <f t="shared" si="155"/>
        <v>4743</v>
      </c>
      <c r="U104" s="10">
        <f t="shared" si="156"/>
        <v>2315</v>
      </c>
      <c r="V104" s="10">
        <f t="shared" si="157"/>
        <v>6044</v>
      </c>
      <c r="W104" s="10">
        <f t="shared" si="158"/>
        <v>1892.671216</v>
      </c>
      <c r="X104" s="10">
        <f t="shared" si="159"/>
        <v>0.4333699931</v>
      </c>
      <c r="Y104" s="9">
        <v>5361.0</v>
      </c>
      <c r="Z104" s="10">
        <v>3861.0</v>
      </c>
      <c r="AA104" s="10">
        <v>2916.0</v>
      </c>
      <c r="AB104" s="10"/>
      <c r="AC104" s="10"/>
      <c r="AD104" s="10">
        <f t="shared" si="160"/>
        <v>4046</v>
      </c>
      <c r="AE104" s="10">
        <f t="shared" si="161"/>
        <v>3861</v>
      </c>
      <c r="AF104" s="10">
        <f t="shared" si="162"/>
        <v>2916</v>
      </c>
      <c r="AG104" s="10">
        <f t="shared" si="163"/>
        <v>5361</v>
      </c>
      <c r="AH104" s="10">
        <f t="shared" si="164"/>
        <v>1232.95377</v>
      </c>
      <c r="AI104" s="10">
        <f t="shared" si="165"/>
        <v>0.3047340016</v>
      </c>
    </row>
    <row r="105">
      <c r="A105" s="12" t="s">
        <v>29</v>
      </c>
      <c r="B105" s="6">
        <v>39.0</v>
      </c>
      <c r="C105" s="10">
        <v>29.003</v>
      </c>
      <c r="D105" s="10">
        <v>27.755</v>
      </c>
      <c r="E105" s="10">
        <v>24.148</v>
      </c>
      <c r="F105" s="10"/>
      <c r="G105" s="10"/>
      <c r="H105" s="10">
        <f t="shared" si="148"/>
        <v>26.96866667</v>
      </c>
      <c r="I105" s="10">
        <f t="shared" si="149"/>
        <v>27.755</v>
      </c>
      <c r="J105" s="10">
        <f t="shared" si="150"/>
        <v>24.148</v>
      </c>
      <c r="K105" s="10">
        <f t="shared" si="151"/>
        <v>29.003</v>
      </c>
      <c r="L105" s="10">
        <f t="shared" si="152"/>
        <v>2.5212093</v>
      </c>
      <c r="M105" s="10">
        <f t="shared" si="153"/>
        <v>0.09348661285</v>
      </c>
      <c r="N105" s="9">
        <v>28.938</v>
      </c>
      <c r="O105" s="10">
        <v>25.378</v>
      </c>
      <c r="P105" s="10">
        <v>28.442</v>
      </c>
      <c r="Q105" s="9"/>
      <c r="R105" s="10"/>
      <c r="S105" s="10">
        <f t="shared" si="154"/>
        <v>27.586</v>
      </c>
      <c r="T105" s="10">
        <f t="shared" si="155"/>
        <v>28.442</v>
      </c>
      <c r="U105" s="10">
        <f t="shared" si="156"/>
        <v>25.378</v>
      </c>
      <c r="V105" s="10">
        <f t="shared" si="157"/>
        <v>28.938</v>
      </c>
      <c r="W105" s="10">
        <f t="shared" si="158"/>
        <v>1.92819916</v>
      </c>
      <c r="X105" s="10">
        <f t="shared" si="159"/>
        <v>0.06989774378</v>
      </c>
      <c r="Y105" s="9">
        <v>39.59</v>
      </c>
      <c r="Z105" s="10">
        <v>36.472</v>
      </c>
      <c r="AA105" s="10">
        <v>30.356</v>
      </c>
      <c r="AB105" s="10"/>
      <c r="AC105" s="10"/>
      <c r="AD105" s="10">
        <f t="shared" si="160"/>
        <v>35.47266667</v>
      </c>
      <c r="AE105" s="10">
        <f t="shared" si="161"/>
        <v>36.472</v>
      </c>
      <c r="AF105" s="10">
        <f t="shared" si="162"/>
        <v>30.356</v>
      </c>
      <c r="AG105" s="10">
        <f t="shared" si="163"/>
        <v>39.59</v>
      </c>
      <c r="AH105" s="10">
        <f t="shared" si="164"/>
        <v>4.697413047</v>
      </c>
      <c r="AI105" s="10">
        <f t="shared" si="165"/>
        <v>0.1324234541</v>
      </c>
    </row>
    <row r="106">
      <c r="A106" s="12" t="s">
        <v>30</v>
      </c>
      <c r="B106" s="6">
        <v>39.0</v>
      </c>
      <c r="C106" s="10">
        <v>57.0</v>
      </c>
      <c r="D106" s="10">
        <v>57.0</v>
      </c>
      <c r="E106" s="10">
        <v>55.0</v>
      </c>
      <c r="F106" s="10"/>
      <c r="G106" s="10"/>
      <c r="H106" s="10">
        <f t="shared" si="148"/>
        <v>56.33333333</v>
      </c>
      <c r="I106" s="10">
        <f t="shared" si="149"/>
        <v>57</v>
      </c>
      <c r="J106" s="10">
        <f t="shared" si="150"/>
        <v>55</v>
      </c>
      <c r="K106" s="10">
        <f t="shared" si="151"/>
        <v>57</v>
      </c>
      <c r="L106" s="10">
        <f t="shared" si="152"/>
        <v>1.154700538</v>
      </c>
      <c r="M106" s="10">
        <f t="shared" si="153"/>
        <v>0.02049764269</v>
      </c>
      <c r="N106" s="9">
        <v>55.0</v>
      </c>
      <c r="O106" s="10">
        <v>56.0</v>
      </c>
      <c r="P106" s="10">
        <v>54.0</v>
      </c>
      <c r="Q106" s="9"/>
      <c r="R106" s="10"/>
      <c r="S106" s="10">
        <f t="shared" si="154"/>
        <v>55</v>
      </c>
      <c r="T106" s="10">
        <f t="shared" si="155"/>
        <v>55</v>
      </c>
      <c r="U106" s="10">
        <f t="shared" si="156"/>
        <v>54</v>
      </c>
      <c r="V106" s="10">
        <f t="shared" si="157"/>
        <v>56</v>
      </c>
      <c r="W106" s="10">
        <f t="shared" si="158"/>
        <v>1</v>
      </c>
      <c r="X106" s="10">
        <f t="shared" si="159"/>
        <v>0.01818181818</v>
      </c>
      <c r="Y106" s="9">
        <v>57.0</v>
      </c>
      <c r="Z106" s="10">
        <v>75.0</v>
      </c>
      <c r="AA106" s="10">
        <v>73.0</v>
      </c>
      <c r="AB106" s="10"/>
      <c r="AC106" s="10"/>
      <c r="AD106" s="10">
        <f t="shared" si="160"/>
        <v>68.33333333</v>
      </c>
      <c r="AE106" s="10">
        <f t="shared" si="161"/>
        <v>73</v>
      </c>
      <c r="AF106" s="10">
        <f t="shared" si="162"/>
        <v>57</v>
      </c>
      <c r="AG106" s="10">
        <f t="shared" si="163"/>
        <v>75</v>
      </c>
      <c r="AH106" s="10">
        <f t="shared" si="164"/>
        <v>9.865765725</v>
      </c>
      <c r="AI106" s="10">
        <f t="shared" si="165"/>
        <v>0.1443770594</v>
      </c>
    </row>
    <row r="107">
      <c r="A107" s="12" t="s">
        <v>31</v>
      </c>
      <c r="B107" s="6">
        <v>39.0</v>
      </c>
      <c r="C107" s="10">
        <v>1.0</v>
      </c>
      <c r="D107" s="10">
        <v>1.0</v>
      </c>
      <c r="E107" s="10">
        <v>0.0</v>
      </c>
      <c r="F107" s="10"/>
      <c r="G107" s="10"/>
      <c r="H107" s="10">
        <f t="shared" si="148"/>
        <v>0.6666666667</v>
      </c>
      <c r="I107" s="10">
        <f t="shared" si="149"/>
        <v>1</v>
      </c>
      <c r="J107" s="10">
        <f t="shared" si="150"/>
        <v>0</v>
      </c>
      <c r="K107" s="10">
        <f t="shared" si="151"/>
        <v>1</v>
      </c>
      <c r="L107" s="10">
        <f t="shared" si="152"/>
        <v>0.5773502692</v>
      </c>
      <c r="M107" s="10">
        <f t="shared" si="153"/>
        <v>0.8660254038</v>
      </c>
      <c r="N107" s="9">
        <v>0.0</v>
      </c>
      <c r="O107" s="14">
        <v>0.0</v>
      </c>
      <c r="P107" s="14">
        <v>0.0</v>
      </c>
      <c r="Q107" s="9"/>
      <c r="R107" s="10"/>
      <c r="S107" s="10">
        <f t="shared" si="154"/>
        <v>0</v>
      </c>
      <c r="T107" s="10">
        <f t="shared" si="155"/>
        <v>0</v>
      </c>
      <c r="U107" s="10">
        <f t="shared" si="156"/>
        <v>0</v>
      </c>
      <c r="V107" s="10">
        <f t="shared" si="157"/>
        <v>0</v>
      </c>
      <c r="W107" s="10">
        <f t="shared" si="158"/>
        <v>0</v>
      </c>
      <c r="X107" s="10" t="str">
        <f t="shared" si="159"/>
        <v>#DIV/0!</v>
      </c>
      <c r="Y107" s="9">
        <v>1.0</v>
      </c>
      <c r="Z107" s="10">
        <v>10.0</v>
      </c>
      <c r="AA107" s="10">
        <v>9.0</v>
      </c>
      <c r="AB107" s="10"/>
      <c r="AC107" s="10"/>
      <c r="AD107" s="10">
        <f t="shared" si="160"/>
        <v>6.666666667</v>
      </c>
      <c r="AE107" s="10">
        <f t="shared" si="161"/>
        <v>9</v>
      </c>
      <c r="AF107" s="10">
        <f t="shared" si="162"/>
        <v>1</v>
      </c>
      <c r="AG107" s="10">
        <f t="shared" si="163"/>
        <v>10</v>
      </c>
      <c r="AH107" s="10">
        <f t="shared" si="164"/>
        <v>4.932882862</v>
      </c>
      <c r="AI107" s="10">
        <f t="shared" si="165"/>
        <v>0.7399324293</v>
      </c>
    </row>
    <row r="108">
      <c r="A108" s="2" t="s">
        <v>32</v>
      </c>
      <c r="B108" s="6">
        <v>39.0</v>
      </c>
      <c r="C108" s="10">
        <f t="shared" ref="C108:E108" si="166">C107/C106</f>
        <v>0.01754385965</v>
      </c>
      <c r="D108" s="10">
        <f t="shared" si="166"/>
        <v>0.01754385965</v>
      </c>
      <c r="E108" s="10">
        <f t="shared" si="166"/>
        <v>0</v>
      </c>
      <c r="F108" s="10"/>
      <c r="G108" s="10"/>
      <c r="H108" s="10">
        <f t="shared" si="148"/>
        <v>0.01169590643</v>
      </c>
      <c r="I108" s="10">
        <f t="shared" si="149"/>
        <v>0.01754385965</v>
      </c>
      <c r="J108" s="10">
        <f t="shared" si="150"/>
        <v>0</v>
      </c>
      <c r="K108" s="10">
        <f t="shared" si="151"/>
        <v>0.01754385965</v>
      </c>
      <c r="L108" s="10">
        <f t="shared" si="152"/>
        <v>0.01012895209</v>
      </c>
      <c r="M108" s="10">
        <f t="shared" si="153"/>
        <v>0.8660254038</v>
      </c>
      <c r="N108" s="9">
        <f t="shared" ref="N108:P108" si="167">N107/N106</f>
        <v>0</v>
      </c>
      <c r="O108" s="9">
        <f t="shared" si="167"/>
        <v>0</v>
      </c>
      <c r="P108" s="9">
        <f t="shared" si="167"/>
        <v>0</v>
      </c>
      <c r="Q108" s="9"/>
      <c r="R108" s="10"/>
      <c r="S108" s="10">
        <f t="shared" si="154"/>
        <v>0</v>
      </c>
      <c r="T108" s="10">
        <f t="shared" si="155"/>
        <v>0</v>
      </c>
      <c r="U108" s="10">
        <f t="shared" si="156"/>
        <v>0</v>
      </c>
      <c r="V108" s="10">
        <f t="shared" si="157"/>
        <v>0</v>
      </c>
      <c r="W108" s="10">
        <f t="shared" si="158"/>
        <v>0</v>
      </c>
      <c r="X108" s="10" t="str">
        <f t="shared" si="159"/>
        <v>#DIV/0!</v>
      </c>
      <c r="Y108" s="9">
        <f t="shared" ref="Y108:AA108" si="168">Y107/Y106</f>
        <v>0.01754385965</v>
      </c>
      <c r="Z108" s="9">
        <f t="shared" si="168"/>
        <v>0.1333333333</v>
      </c>
      <c r="AA108" s="9">
        <f t="shared" si="168"/>
        <v>0.1232876712</v>
      </c>
      <c r="AB108" s="10"/>
      <c r="AC108" s="10"/>
      <c r="AD108" s="10">
        <f t="shared" si="160"/>
        <v>0.09138828807</v>
      </c>
      <c r="AE108" s="10">
        <f t="shared" si="161"/>
        <v>0.1232876712</v>
      </c>
      <c r="AF108" s="10">
        <f t="shared" si="162"/>
        <v>0.01754385965</v>
      </c>
      <c r="AG108" s="10">
        <f t="shared" si="163"/>
        <v>0.1333333333</v>
      </c>
      <c r="AH108" s="10">
        <f t="shared" si="164"/>
        <v>0.06414809848</v>
      </c>
      <c r="AI108" s="10">
        <f t="shared" si="165"/>
        <v>0.7019290965</v>
      </c>
    </row>
    <row r="109">
      <c r="A109" s="2" t="s">
        <v>33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9"/>
      <c r="O109" s="10"/>
      <c r="P109" s="10"/>
      <c r="Q109" s="9"/>
      <c r="R109" s="10"/>
      <c r="S109" s="10"/>
      <c r="T109" s="10"/>
      <c r="U109" s="10"/>
      <c r="V109" s="10"/>
      <c r="W109" s="10"/>
      <c r="X109" s="10"/>
      <c r="Y109" s="9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>
      <c r="A110" s="2" t="s">
        <v>34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9"/>
      <c r="O110" s="10"/>
      <c r="P110" s="10"/>
      <c r="Q110" s="9"/>
      <c r="R110" s="10"/>
      <c r="S110" s="10"/>
      <c r="T110" s="10"/>
      <c r="U110" s="10"/>
      <c r="V110" s="10"/>
      <c r="W110" s="10"/>
      <c r="X110" s="10"/>
      <c r="Y110" s="9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>
      <c r="A111" s="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9"/>
      <c r="O111" s="10"/>
      <c r="P111" s="10"/>
      <c r="Q111" s="9"/>
      <c r="R111" s="10"/>
      <c r="S111" s="10"/>
      <c r="T111" s="10"/>
      <c r="U111" s="10"/>
      <c r="V111" s="10"/>
      <c r="W111" s="10"/>
      <c r="X111" s="10"/>
      <c r="Y111" s="9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>
      <c r="A112" s="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9"/>
      <c r="O112" s="10"/>
      <c r="P112" s="10"/>
      <c r="Q112" s="9"/>
      <c r="R112" s="10"/>
      <c r="S112" s="10"/>
      <c r="T112" s="10"/>
      <c r="U112" s="10"/>
      <c r="V112" s="10"/>
      <c r="W112" s="10"/>
      <c r="X112" s="10"/>
      <c r="Y112" s="9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>
      <c r="A113" s="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9"/>
      <c r="O113" s="10"/>
      <c r="P113" s="10"/>
      <c r="Q113" s="9"/>
      <c r="R113" s="10"/>
      <c r="S113" s="10"/>
      <c r="T113" s="10"/>
      <c r="U113" s="10"/>
      <c r="V113" s="10"/>
      <c r="W113" s="10"/>
      <c r="X113" s="10"/>
      <c r="Y113" s="9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>
      <c r="A114" s="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9"/>
      <c r="O114" s="10"/>
      <c r="P114" s="10"/>
      <c r="Q114" s="9"/>
      <c r="R114" s="10"/>
      <c r="S114" s="10"/>
      <c r="T114" s="10"/>
      <c r="U114" s="10"/>
      <c r="V114" s="10"/>
      <c r="W114" s="10"/>
      <c r="X114" s="10"/>
      <c r="Y114" s="9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>
      <c r="A115" s="5" t="s">
        <v>12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9"/>
      <c r="O115" s="10"/>
      <c r="P115" s="10"/>
      <c r="Q115" s="9"/>
      <c r="R115" s="10"/>
      <c r="S115" s="10"/>
      <c r="T115" s="10"/>
      <c r="U115" s="10"/>
      <c r="V115" s="10"/>
      <c r="W115" s="10"/>
      <c r="X115" s="10"/>
      <c r="Y115" s="9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>
      <c r="A116" s="12" t="s">
        <v>17</v>
      </c>
      <c r="B116" s="6">
        <v>40.0</v>
      </c>
      <c r="C116" s="10">
        <v>506.82758620689657</v>
      </c>
      <c r="D116" s="10">
        <v>663.948275862069</v>
      </c>
      <c r="E116" s="10">
        <v>447.2413793103448</v>
      </c>
      <c r="F116" s="10"/>
      <c r="G116" s="10"/>
      <c r="H116" s="10">
        <f t="shared" ref="H116:H124" si="169">average(C116:E116)</f>
        <v>539.3390805</v>
      </c>
      <c r="I116" s="10">
        <f t="shared" ref="I116:I124" si="170">median(C116:E116)</f>
        <v>506.8275862</v>
      </c>
      <c r="J116" s="10">
        <f t="shared" ref="J116:J124" si="171">min(C116:E116)</f>
        <v>447.2413793</v>
      </c>
      <c r="K116" s="10">
        <f t="shared" ref="K116:K124" si="172">max(C116:E116)</f>
        <v>663.9482759</v>
      </c>
      <c r="L116" s="10">
        <f t="shared" ref="L116:L124" si="173">stdev(C116:E116)</f>
        <v>111.9518544</v>
      </c>
      <c r="M116" s="10">
        <f t="shared" ref="M116:M124" si="174">L116/H116</f>
        <v>0.2075723018</v>
      </c>
      <c r="N116" s="9">
        <v>481.0925925925926</v>
      </c>
      <c r="O116" s="10">
        <v>588.1785714285714</v>
      </c>
      <c r="P116" s="10">
        <v>520.4285714285714</v>
      </c>
      <c r="Q116" s="9"/>
      <c r="R116" s="10"/>
      <c r="S116" s="10">
        <f t="shared" ref="S116:S124" si="175">average(N116:P116)</f>
        <v>529.8999118</v>
      </c>
      <c r="T116" s="10">
        <f t="shared" ref="T116:T124" si="176">median(N116:P116)</f>
        <v>520.4285714</v>
      </c>
      <c r="U116" s="10">
        <f t="shared" ref="U116:U124" si="177">min(N116:P116)</f>
        <v>481.0925926</v>
      </c>
      <c r="V116" s="10">
        <f t="shared" ref="V116:V124" si="178">max(N116:P116)</f>
        <v>588.1785714</v>
      </c>
      <c r="W116" s="10">
        <f t="shared" ref="W116:W124" si="179">stdev(N116:P116)</f>
        <v>54.16762347</v>
      </c>
      <c r="X116" s="10">
        <f t="shared" ref="X116:X124" si="180">W116/S116</f>
        <v>0.1022223674</v>
      </c>
      <c r="Y116" s="9">
        <v>595.0925925925926</v>
      </c>
      <c r="Z116" s="10">
        <v>557.7777777777778</v>
      </c>
      <c r="AA116" s="10">
        <v>556.758064516129</v>
      </c>
      <c r="AB116" s="10"/>
      <c r="AC116" s="10"/>
      <c r="AD116" s="10">
        <f t="shared" ref="AD116:AD124" si="181">average(Y116:AA116)</f>
        <v>569.876145</v>
      </c>
      <c r="AE116" s="10">
        <f t="shared" ref="AE116:AE124" si="182">median(Y116:AA116)</f>
        <v>557.7777778</v>
      </c>
      <c r="AF116" s="10">
        <f t="shared" ref="AF116:AF124" si="183">min(Y116:AA116)</f>
        <v>556.7580645</v>
      </c>
      <c r="AG116" s="10">
        <f t="shared" ref="AG116:AG124" si="184">max(Y116:AA116)</f>
        <v>595.0925926</v>
      </c>
      <c r="AH116" s="10">
        <f t="shared" ref="AH116:AH124" si="185">stdev(Y116:AA116)</f>
        <v>21.84403528</v>
      </c>
      <c r="AI116" s="10">
        <f t="shared" ref="AI116:AI124" si="186">AH116/AD116</f>
        <v>0.03833119787</v>
      </c>
    </row>
    <row r="117">
      <c r="A117" s="12" t="s">
        <v>21</v>
      </c>
      <c r="B117" s="6">
        <v>40.0</v>
      </c>
      <c r="C117" s="10">
        <v>893.118332426828</v>
      </c>
      <c r="D117" s="10">
        <v>1031.277412988782</v>
      </c>
      <c r="E117" s="10">
        <v>456.23798461832445</v>
      </c>
      <c r="F117" s="10"/>
      <c r="G117" s="10"/>
      <c r="H117" s="10">
        <f t="shared" si="169"/>
        <v>793.5445767</v>
      </c>
      <c r="I117" s="10">
        <f t="shared" si="170"/>
        <v>893.1183324</v>
      </c>
      <c r="J117" s="10">
        <f t="shared" si="171"/>
        <v>456.2379846</v>
      </c>
      <c r="K117" s="10">
        <f t="shared" si="172"/>
        <v>1031.277413</v>
      </c>
      <c r="L117" s="10">
        <f t="shared" si="173"/>
        <v>300.1729263</v>
      </c>
      <c r="M117" s="10">
        <f t="shared" si="174"/>
        <v>0.3782685121</v>
      </c>
      <c r="N117" s="9">
        <v>680.2465776166679</v>
      </c>
      <c r="O117" s="10">
        <v>966.3057130995508</v>
      </c>
      <c r="P117" s="10">
        <v>912.8994539307236</v>
      </c>
      <c r="Q117" s="9"/>
      <c r="R117" s="10"/>
      <c r="S117" s="10">
        <f t="shared" si="175"/>
        <v>853.1505815</v>
      </c>
      <c r="T117" s="10">
        <f t="shared" si="176"/>
        <v>912.8994539</v>
      </c>
      <c r="U117" s="10">
        <f t="shared" si="177"/>
        <v>680.2465776</v>
      </c>
      <c r="V117" s="10">
        <f t="shared" si="178"/>
        <v>966.3057131</v>
      </c>
      <c r="W117" s="10">
        <f t="shared" si="179"/>
        <v>152.1016208</v>
      </c>
      <c r="X117" s="10">
        <f t="shared" si="180"/>
        <v>0.1782822683</v>
      </c>
      <c r="Y117" s="9">
        <v>873.5110516201759</v>
      </c>
      <c r="Z117" s="10">
        <v>731.5628054820583</v>
      </c>
      <c r="AA117" s="10">
        <v>668.5703289632012</v>
      </c>
      <c r="AB117" s="10"/>
      <c r="AC117" s="10"/>
      <c r="AD117" s="10">
        <f t="shared" si="181"/>
        <v>757.8813954</v>
      </c>
      <c r="AE117" s="10">
        <f t="shared" si="182"/>
        <v>731.5628055</v>
      </c>
      <c r="AF117" s="10">
        <f t="shared" si="183"/>
        <v>668.570329</v>
      </c>
      <c r="AG117" s="10">
        <f t="shared" si="184"/>
        <v>873.5110516</v>
      </c>
      <c r="AH117" s="10">
        <f t="shared" si="185"/>
        <v>104.9746449</v>
      </c>
      <c r="AI117" s="10">
        <f t="shared" si="186"/>
        <v>0.1385106503</v>
      </c>
    </row>
    <row r="118">
      <c r="A118" s="12" t="s">
        <v>18</v>
      </c>
      <c r="B118" s="6">
        <v>40.0</v>
      </c>
      <c r="C118" s="10">
        <v>318.0</v>
      </c>
      <c r="D118" s="10">
        <v>317.5</v>
      </c>
      <c r="E118" s="10">
        <v>295.0</v>
      </c>
      <c r="F118" s="10"/>
      <c r="G118" s="10"/>
      <c r="H118" s="10">
        <f t="shared" si="169"/>
        <v>310.1666667</v>
      </c>
      <c r="I118" s="10">
        <f t="shared" si="170"/>
        <v>317.5</v>
      </c>
      <c r="J118" s="10">
        <f t="shared" si="171"/>
        <v>295</v>
      </c>
      <c r="K118" s="10">
        <f t="shared" si="172"/>
        <v>318</v>
      </c>
      <c r="L118" s="10">
        <f t="shared" si="173"/>
        <v>13.1370976</v>
      </c>
      <c r="M118" s="10">
        <f t="shared" si="174"/>
        <v>0.04235496271</v>
      </c>
      <c r="N118" s="9">
        <v>277.0</v>
      </c>
      <c r="O118" s="10">
        <v>287.0</v>
      </c>
      <c r="P118" s="10">
        <v>313.0</v>
      </c>
      <c r="Q118" s="9"/>
      <c r="R118" s="10"/>
      <c r="S118" s="10">
        <f t="shared" si="175"/>
        <v>292.3333333</v>
      </c>
      <c r="T118" s="10">
        <f t="shared" si="176"/>
        <v>287</v>
      </c>
      <c r="U118" s="10">
        <f t="shared" si="177"/>
        <v>277</v>
      </c>
      <c r="V118" s="10">
        <f t="shared" si="178"/>
        <v>313</v>
      </c>
      <c r="W118" s="10">
        <f t="shared" si="179"/>
        <v>18.58314649</v>
      </c>
      <c r="X118" s="10">
        <f t="shared" si="180"/>
        <v>0.06356834602</v>
      </c>
      <c r="Y118" s="9">
        <v>318.0</v>
      </c>
      <c r="Z118" s="10">
        <v>327.5</v>
      </c>
      <c r="AA118" s="10">
        <v>308.5</v>
      </c>
      <c r="AB118" s="10"/>
      <c r="AC118" s="10"/>
      <c r="AD118" s="10">
        <f t="shared" si="181"/>
        <v>318</v>
      </c>
      <c r="AE118" s="10">
        <f t="shared" si="182"/>
        <v>318</v>
      </c>
      <c r="AF118" s="10">
        <f t="shared" si="183"/>
        <v>308.5</v>
      </c>
      <c r="AG118" s="10">
        <f t="shared" si="184"/>
        <v>327.5</v>
      </c>
      <c r="AH118" s="10">
        <f t="shared" si="185"/>
        <v>9.5</v>
      </c>
      <c r="AI118" s="10">
        <f t="shared" si="186"/>
        <v>0.02987421384</v>
      </c>
    </row>
    <row r="119">
      <c r="A119" s="12" t="s">
        <v>19</v>
      </c>
      <c r="B119" s="6">
        <v>40.0</v>
      </c>
      <c r="C119" s="10">
        <v>117.0</v>
      </c>
      <c r="D119" s="10">
        <v>70.0</v>
      </c>
      <c r="E119" s="10">
        <v>92.0</v>
      </c>
      <c r="F119" s="10"/>
      <c r="G119" s="10"/>
      <c r="H119" s="10">
        <f t="shared" si="169"/>
        <v>93</v>
      </c>
      <c r="I119" s="10">
        <f t="shared" si="170"/>
        <v>92</v>
      </c>
      <c r="J119" s="10">
        <f t="shared" si="171"/>
        <v>70</v>
      </c>
      <c r="K119" s="10">
        <f t="shared" si="172"/>
        <v>117</v>
      </c>
      <c r="L119" s="10">
        <f t="shared" si="173"/>
        <v>23.51595203</v>
      </c>
      <c r="M119" s="10">
        <f t="shared" si="174"/>
        <v>0.2528596993</v>
      </c>
      <c r="N119" s="9">
        <v>100.0</v>
      </c>
      <c r="O119" s="10">
        <v>100.0</v>
      </c>
      <c r="P119" s="10">
        <v>100.0</v>
      </c>
      <c r="Q119" s="9"/>
      <c r="R119" s="10"/>
      <c r="S119" s="10">
        <f t="shared" si="175"/>
        <v>100</v>
      </c>
      <c r="T119" s="10">
        <f t="shared" si="176"/>
        <v>100</v>
      </c>
      <c r="U119" s="10">
        <f t="shared" si="177"/>
        <v>100</v>
      </c>
      <c r="V119" s="10">
        <f t="shared" si="178"/>
        <v>100</v>
      </c>
      <c r="W119" s="10">
        <f t="shared" si="179"/>
        <v>0</v>
      </c>
      <c r="X119" s="10">
        <f t="shared" si="180"/>
        <v>0</v>
      </c>
      <c r="Y119" s="9">
        <v>106.0</v>
      </c>
      <c r="Z119" s="10">
        <v>79.0</v>
      </c>
      <c r="AA119" s="10">
        <v>105.0</v>
      </c>
      <c r="AB119" s="10"/>
      <c r="AC119" s="10"/>
      <c r="AD119" s="10">
        <f t="shared" si="181"/>
        <v>96.66666667</v>
      </c>
      <c r="AE119" s="10">
        <f t="shared" si="182"/>
        <v>105</v>
      </c>
      <c r="AF119" s="10">
        <f t="shared" si="183"/>
        <v>79</v>
      </c>
      <c r="AG119" s="10">
        <f t="shared" si="184"/>
        <v>106</v>
      </c>
      <c r="AH119" s="10">
        <f t="shared" si="185"/>
        <v>15.30795</v>
      </c>
      <c r="AI119" s="10">
        <f t="shared" si="186"/>
        <v>0.1583581035</v>
      </c>
    </row>
    <row r="120">
      <c r="A120" s="12" t="s">
        <v>20</v>
      </c>
      <c r="B120" s="6">
        <v>40.0</v>
      </c>
      <c r="C120" s="10">
        <v>6962.0</v>
      </c>
      <c r="D120" s="10">
        <v>6726.0</v>
      </c>
      <c r="E120" s="10">
        <v>3020.0</v>
      </c>
      <c r="F120" s="10"/>
      <c r="G120" s="10"/>
      <c r="H120" s="10">
        <f t="shared" si="169"/>
        <v>5569.333333</v>
      </c>
      <c r="I120" s="10">
        <f t="shared" si="170"/>
        <v>6726</v>
      </c>
      <c r="J120" s="10">
        <f t="shared" si="171"/>
        <v>3020</v>
      </c>
      <c r="K120" s="10">
        <f t="shared" si="172"/>
        <v>6962</v>
      </c>
      <c r="L120" s="10">
        <f t="shared" si="173"/>
        <v>2210.938564</v>
      </c>
      <c r="M120" s="10">
        <f t="shared" si="174"/>
        <v>0.3969844201</v>
      </c>
      <c r="N120" s="9">
        <v>4797.0</v>
      </c>
      <c r="O120" s="10">
        <v>6057.0</v>
      </c>
      <c r="P120" s="10">
        <v>6915.0</v>
      </c>
      <c r="Q120" s="9"/>
      <c r="R120" s="10"/>
      <c r="S120" s="10">
        <f t="shared" si="175"/>
        <v>5923</v>
      </c>
      <c r="T120" s="10">
        <f t="shared" si="176"/>
        <v>6057</v>
      </c>
      <c r="U120" s="10">
        <f t="shared" si="177"/>
        <v>4797</v>
      </c>
      <c r="V120" s="10">
        <f t="shared" si="178"/>
        <v>6915</v>
      </c>
      <c r="W120" s="10">
        <f t="shared" si="179"/>
        <v>1065.339383</v>
      </c>
      <c r="X120" s="10">
        <f t="shared" si="180"/>
        <v>0.1798648291</v>
      </c>
      <c r="Y120" s="9">
        <v>6028.0</v>
      </c>
      <c r="Z120" s="10">
        <v>4991.0</v>
      </c>
      <c r="AA120" s="10">
        <v>4671.0</v>
      </c>
      <c r="AB120" s="10"/>
      <c r="AC120" s="10"/>
      <c r="AD120" s="10">
        <f t="shared" si="181"/>
        <v>5230</v>
      </c>
      <c r="AE120" s="10">
        <f t="shared" si="182"/>
        <v>4991</v>
      </c>
      <c r="AF120" s="10">
        <f t="shared" si="183"/>
        <v>4671</v>
      </c>
      <c r="AG120" s="10">
        <f t="shared" si="184"/>
        <v>6028</v>
      </c>
      <c r="AH120" s="10">
        <f t="shared" si="185"/>
        <v>709.3680286</v>
      </c>
      <c r="AI120" s="10">
        <f t="shared" si="186"/>
        <v>0.1356344223</v>
      </c>
    </row>
    <row r="121">
      <c r="A121" s="12" t="s">
        <v>29</v>
      </c>
      <c r="B121" s="6">
        <v>40.0</v>
      </c>
      <c r="C121" s="10">
        <v>29.396</v>
      </c>
      <c r="D121" s="10">
        <v>38.509</v>
      </c>
      <c r="E121" s="10">
        <v>25.94</v>
      </c>
      <c r="F121" s="10"/>
      <c r="G121" s="10"/>
      <c r="H121" s="10">
        <f t="shared" si="169"/>
        <v>31.28166667</v>
      </c>
      <c r="I121" s="10">
        <f t="shared" si="170"/>
        <v>29.396</v>
      </c>
      <c r="J121" s="10">
        <f t="shared" si="171"/>
        <v>25.94</v>
      </c>
      <c r="K121" s="10">
        <f t="shared" si="172"/>
        <v>38.509</v>
      </c>
      <c r="L121" s="10">
        <f t="shared" si="173"/>
        <v>6.493207554</v>
      </c>
      <c r="M121" s="10">
        <f t="shared" si="174"/>
        <v>0.2075723018</v>
      </c>
      <c r="N121" s="9">
        <v>25.979</v>
      </c>
      <c r="O121" s="10">
        <v>32.938</v>
      </c>
      <c r="P121" s="10">
        <v>29.144</v>
      </c>
      <c r="Q121" s="9"/>
      <c r="R121" s="10"/>
      <c r="S121" s="10">
        <f t="shared" si="175"/>
        <v>29.35366667</v>
      </c>
      <c r="T121" s="10">
        <f t="shared" si="176"/>
        <v>29.144</v>
      </c>
      <c r="U121" s="10">
        <f t="shared" si="177"/>
        <v>25.979</v>
      </c>
      <c r="V121" s="10">
        <f t="shared" si="178"/>
        <v>32.938</v>
      </c>
      <c r="W121" s="10">
        <f t="shared" si="179"/>
        <v>3.484234541</v>
      </c>
      <c r="X121" s="10">
        <f t="shared" si="180"/>
        <v>0.1186984434</v>
      </c>
      <c r="Y121" s="9">
        <v>32.135</v>
      </c>
      <c r="Z121" s="10">
        <v>30.12</v>
      </c>
      <c r="AA121" s="10">
        <v>34.519</v>
      </c>
      <c r="AB121" s="10"/>
      <c r="AC121" s="10"/>
      <c r="AD121" s="10">
        <f t="shared" si="181"/>
        <v>32.258</v>
      </c>
      <c r="AE121" s="10">
        <f t="shared" si="182"/>
        <v>32.135</v>
      </c>
      <c r="AF121" s="10">
        <f t="shared" si="183"/>
        <v>30.12</v>
      </c>
      <c r="AG121" s="10">
        <f t="shared" si="184"/>
        <v>34.519</v>
      </c>
      <c r="AH121" s="10">
        <f t="shared" si="185"/>
        <v>2.202077882</v>
      </c>
      <c r="AI121" s="10">
        <f t="shared" si="186"/>
        <v>0.06826455088</v>
      </c>
    </row>
    <row r="122">
      <c r="A122" s="12" t="s">
        <v>30</v>
      </c>
      <c r="B122" s="6">
        <v>40.0</v>
      </c>
      <c r="C122" s="10">
        <v>59.0</v>
      </c>
      <c r="D122" s="10">
        <v>59.0</v>
      </c>
      <c r="E122" s="10">
        <v>59.0</v>
      </c>
      <c r="F122" s="10"/>
      <c r="G122" s="10"/>
      <c r="H122" s="10">
        <f t="shared" si="169"/>
        <v>59</v>
      </c>
      <c r="I122" s="10">
        <f t="shared" si="170"/>
        <v>59</v>
      </c>
      <c r="J122" s="10">
        <f t="shared" si="171"/>
        <v>59</v>
      </c>
      <c r="K122" s="10">
        <f t="shared" si="172"/>
        <v>59</v>
      </c>
      <c r="L122" s="10">
        <f t="shared" si="173"/>
        <v>0</v>
      </c>
      <c r="M122" s="10">
        <f t="shared" si="174"/>
        <v>0</v>
      </c>
      <c r="N122" s="9">
        <v>55.0</v>
      </c>
      <c r="O122" s="10">
        <v>57.0</v>
      </c>
      <c r="P122" s="10">
        <v>57.0</v>
      </c>
      <c r="Q122" s="9"/>
      <c r="R122" s="10"/>
      <c r="S122" s="10">
        <f t="shared" si="175"/>
        <v>56.33333333</v>
      </c>
      <c r="T122" s="10">
        <f t="shared" si="176"/>
        <v>57</v>
      </c>
      <c r="U122" s="10">
        <f t="shared" si="177"/>
        <v>55</v>
      </c>
      <c r="V122" s="10">
        <f t="shared" si="178"/>
        <v>57</v>
      </c>
      <c r="W122" s="10">
        <f t="shared" si="179"/>
        <v>1.154700538</v>
      </c>
      <c r="X122" s="10">
        <f t="shared" si="180"/>
        <v>0.02049764269</v>
      </c>
      <c r="Y122" s="9">
        <v>55.0</v>
      </c>
      <c r="Z122" s="10">
        <v>55.0</v>
      </c>
      <c r="AA122" s="10">
        <v>63.0</v>
      </c>
      <c r="AB122" s="10"/>
      <c r="AC122" s="10"/>
      <c r="AD122" s="10">
        <f t="shared" si="181"/>
        <v>57.66666667</v>
      </c>
      <c r="AE122" s="10">
        <f t="shared" si="182"/>
        <v>55</v>
      </c>
      <c r="AF122" s="10">
        <f t="shared" si="183"/>
        <v>55</v>
      </c>
      <c r="AG122" s="10">
        <f t="shared" si="184"/>
        <v>63</v>
      </c>
      <c r="AH122" s="10">
        <f t="shared" si="185"/>
        <v>4.618802154</v>
      </c>
      <c r="AI122" s="10">
        <f t="shared" si="186"/>
        <v>0.08009483503</v>
      </c>
    </row>
    <row r="123">
      <c r="A123" s="12" t="s">
        <v>31</v>
      </c>
      <c r="B123" s="6">
        <v>40.0</v>
      </c>
      <c r="C123" s="10">
        <v>2.0</v>
      </c>
      <c r="D123" s="10">
        <v>2.0</v>
      </c>
      <c r="E123" s="10">
        <v>2.0</v>
      </c>
      <c r="F123" s="10"/>
      <c r="G123" s="10"/>
      <c r="H123" s="10">
        <f t="shared" si="169"/>
        <v>2</v>
      </c>
      <c r="I123" s="10">
        <f t="shared" si="170"/>
        <v>2</v>
      </c>
      <c r="J123" s="10">
        <f t="shared" si="171"/>
        <v>2</v>
      </c>
      <c r="K123" s="10">
        <f t="shared" si="172"/>
        <v>2</v>
      </c>
      <c r="L123" s="10">
        <f t="shared" si="173"/>
        <v>0</v>
      </c>
      <c r="M123" s="10">
        <f t="shared" si="174"/>
        <v>0</v>
      </c>
      <c r="N123" s="9">
        <v>0.0</v>
      </c>
      <c r="O123" s="10">
        <v>1.0</v>
      </c>
      <c r="P123" s="10">
        <v>1.0</v>
      </c>
      <c r="Q123" s="9"/>
      <c r="R123" s="10"/>
      <c r="S123" s="10">
        <f t="shared" si="175"/>
        <v>0.6666666667</v>
      </c>
      <c r="T123" s="10">
        <f t="shared" si="176"/>
        <v>1</v>
      </c>
      <c r="U123" s="10">
        <f t="shared" si="177"/>
        <v>0</v>
      </c>
      <c r="V123" s="10">
        <f t="shared" si="178"/>
        <v>1</v>
      </c>
      <c r="W123" s="10">
        <f t="shared" si="179"/>
        <v>0.5773502692</v>
      </c>
      <c r="X123" s="10">
        <f t="shared" si="180"/>
        <v>0.8660254038</v>
      </c>
      <c r="Y123" s="9">
        <v>0.0</v>
      </c>
      <c r="Z123" s="10">
        <v>0.0</v>
      </c>
      <c r="AA123" s="10">
        <v>4.0</v>
      </c>
      <c r="AB123" s="10"/>
      <c r="AC123" s="10"/>
      <c r="AD123" s="10">
        <f t="shared" si="181"/>
        <v>1.333333333</v>
      </c>
      <c r="AE123" s="10">
        <f t="shared" si="182"/>
        <v>0</v>
      </c>
      <c r="AF123" s="10">
        <f t="shared" si="183"/>
        <v>0</v>
      </c>
      <c r="AG123" s="10">
        <f t="shared" si="184"/>
        <v>4</v>
      </c>
      <c r="AH123" s="10">
        <f t="shared" si="185"/>
        <v>2.309401077</v>
      </c>
      <c r="AI123" s="10">
        <f t="shared" si="186"/>
        <v>1.732050808</v>
      </c>
    </row>
    <row r="124">
      <c r="A124" s="2" t="s">
        <v>32</v>
      </c>
      <c r="B124" s="6">
        <v>40.0</v>
      </c>
      <c r="C124" s="10">
        <f t="shared" ref="C124:E124" si="187">C123/C122</f>
        <v>0.03389830508</v>
      </c>
      <c r="D124" s="10">
        <f t="shared" si="187"/>
        <v>0.03389830508</v>
      </c>
      <c r="E124" s="10">
        <f t="shared" si="187"/>
        <v>0.03389830508</v>
      </c>
      <c r="F124" s="10"/>
      <c r="G124" s="10"/>
      <c r="H124" s="10">
        <f t="shared" si="169"/>
        <v>0.03389830508</v>
      </c>
      <c r="I124" s="10">
        <f t="shared" si="170"/>
        <v>0.03389830508</v>
      </c>
      <c r="J124" s="10">
        <f t="shared" si="171"/>
        <v>0.03389830508</v>
      </c>
      <c r="K124" s="10">
        <f t="shared" si="172"/>
        <v>0.03389830508</v>
      </c>
      <c r="L124" s="10">
        <f t="shared" si="173"/>
        <v>0</v>
      </c>
      <c r="M124" s="10">
        <f t="shared" si="174"/>
        <v>0</v>
      </c>
      <c r="N124" s="9">
        <f t="shared" ref="N124:P124" si="188">N123/N122</f>
        <v>0</v>
      </c>
      <c r="O124" s="9">
        <f t="shared" si="188"/>
        <v>0.01754385965</v>
      </c>
      <c r="P124" s="9">
        <f t="shared" si="188"/>
        <v>0.01754385965</v>
      </c>
      <c r="Q124" s="9"/>
      <c r="R124" s="10"/>
      <c r="S124" s="10">
        <f t="shared" si="175"/>
        <v>0.01169590643</v>
      </c>
      <c r="T124" s="10">
        <f t="shared" si="176"/>
        <v>0.01754385965</v>
      </c>
      <c r="U124" s="10">
        <f t="shared" si="177"/>
        <v>0</v>
      </c>
      <c r="V124" s="10">
        <f t="shared" si="178"/>
        <v>0.01754385965</v>
      </c>
      <c r="W124" s="10">
        <f t="shared" si="179"/>
        <v>0.01012895209</v>
      </c>
      <c r="X124" s="10">
        <f t="shared" si="180"/>
        <v>0.8660254038</v>
      </c>
      <c r="Y124" s="9">
        <f t="shared" ref="Y124:AA124" si="189">Y123/Y122</f>
        <v>0</v>
      </c>
      <c r="Z124" s="9">
        <f t="shared" si="189"/>
        <v>0</v>
      </c>
      <c r="AA124" s="9">
        <f t="shared" si="189"/>
        <v>0.06349206349</v>
      </c>
      <c r="AB124" s="10"/>
      <c r="AC124" s="10"/>
      <c r="AD124" s="10">
        <f t="shared" si="181"/>
        <v>0.02116402116</v>
      </c>
      <c r="AE124" s="10">
        <f t="shared" si="182"/>
        <v>0</v>
      </c>
      <c r="AF124" s="10">
        <f t="shared" si="183"/>
        <v>0</v>
      </c>
      <c r="AG124" s="10">
        <f t="shared" si="184"/>
        <v>0.06349206349</v>
      </c>
      <c r="AH124" s="10">
        <f t="shared" si="185"/>
        <v>0.03665715995</v>
      </c>
      <c r="AI124" s="10">
        <f t="shared" si="186"/>
        <v>1.732050808</v>
      </c>
    </row>
    <row r="125">
      <c r="A125" s="2" t="s">
        <v>33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9"/>
      <c r="O125" s="10"/>
      <c r="P125" s="10"/>
      <c r="Q125" s="9"/>
      <c r="R125" s="10"/>
      <c r="S125" s="10"/>
      <c r="T125" s="10"/>
      <c r="U125" s="10"/>
      <c r="V125" s="10"/>
      <c r="W125" s="10"/>
      <c r="X125" s="10"/>
      <c r="Y125" s="9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>
      <c r="A126" s="2" t="s">
        <v>34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9"/>
      <c r="O126" s="10"/>
      <c r="P126" s="10"/>
      <c r="Q126" s="9"/>
      <c r="R126" s="10"/>
      <c r="S126" s="10"/>
      <c r="T126" s="10"/>
      <c r="U126" s="10"/>
      <c r="V126" s="10"/>
      <c r="W126" s="10"/>
      <c r="X126" s="10"/>
      <c r="Y126" s="9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>
      <c r="A127" s="2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9"/>
      <c r="O127" s="10"/>
      <c r="P127" s="10"/>
      <c r="Q127" s="9"/>
      <c r="R127" s="10"/>
      <c r="S127" s="10"/>
      <c r="T127" s="10"/>
      <c r="U127" s="10"/>
      <c r="V127" s="10"/>
      <c r="W127" s="10"/>
      <c r="X127" s="10"/>
      <c r="Y127" s="9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>
      <c r="A128" s="2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9"/>
      <c r="O128" s="10"/>
      <c r="P128" s="10"/>
      <c r="Q128" s="9"/>
      <c r="R128" s="10"/>
      <c r="S128" s="10"/>
      <c r="T128" s="10"/>
      <c r="U128" s="10"/>
      <c r="V128" s="10"/>
      <c r="W128" s="10"/>
      <c r="X128" s="10"/>
      <c r="Y128" s="9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>
      <c r="A129" s="2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9"/>
      <c r="O129" s="10"/>
      <c r="P129" s="10"/>
      <c r="Q129" s="9"/>
      <c r="R129" s="10"/>
      <c r="S129" s="10"/>
      <c r="T129" s="10"/>
      <c r="U129" s="10"/>
      <c r="V129" s="10"/>
      <c r="W129" s="10"/>
      <c r="X129" s="10"/>
      <c r="Y129" s="9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>
      <c r="A130" s="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9"/>
      <c r="O130" s="10"/>
      <c r="P130" s="10"/>
      <c r="Q130" s="9"/>
      <c r="R130" s="10"/>
      <c r="S130" s="10"/>
      <c r="T130" s="10"/>
      <c r="U130" s="10"/>
      <c r="V130" s="10"/>
      <c r="W130" s="10"/>
      <c r="X130" s="10"/>
      <c r="Y130" s="9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>
      <c r="A131" s="5" t="s">
        <v>12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9"/>
      <c r="O131" s="10"/>
      <c r="P131" s="10"/>
      <c r="Q131" s="9"/>
      <c r="R131" s="10"/>
      <c r="S131" s="10"/>
      <c r="T131" s="10"/>
      <c r="U131" s="10"/>
      <c r="V131" s="10"/>
      <c r="W131" s="10"/>
      <c r="X131" s="10"/>
      <c r="Y131" s="9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>
      <c r="A132" s="12" t="s">
        <v>17</v>
      </c>
      <c r="B132" s="6">
        <v>41.0</v>
      </c>
      <c r="C132" s="10">
        <v>584.8939393939394</v>
      </c>
      <c r="D132" s="10">
        <v>449.3833333333333</v>
      </c>
      <c r="E132" s="10">
        <v>446.94642857142856</v>
      </c>
      <c r="F132" s="10"/>
      <c r="G132" s="10"/>
      <c r="H132" s="10">
        <f t="shared" ref="H132:H140" si="190">average(C132:E132)</f>
        <v>493.7412338</v>
      </c>
      <c r="I132" s="10">
        <f t="shared" ref="I132:I140" si="191">median(C132:E132)</f>
        <v>449.3833333</v>
      </c>
      <c r="J132" s="10">
        <f t="shared" ref="J132:J140" si="192">min(C132:E132)</f>
        <v>446.9464286</v>
      </c>
      <c r="K132" s="10">
        <f t="shared" ref="K132:K140" si="193">max(C132:E132)</f>
        <v>584.8939394</v>
      </c>
      <c r="L132" s="10">
        <f t="shared" ref="L132:L140" si="194">stdev(C132:E132)</f>
        <v>78.94996158</v>
      </c>
      <c r="M132" s="10">
        <f t="shared" ref="M132:M140" si="195">L132/H132</f>
        <v>0.1599014953</v>
      </c>
      <c r="N132" s="9">
        <v>475.2340425531915</v>
      </c>
      <c r="O132" s="10">
        <v>672.3103448275862</v>
      </c>
      <c r="P132" s="10">
        <v>453.94444444444446</v>
      </c>
      <c r="Q132" s="9"/>
      <c r="R132" s="10"/>
      <c r="S132" s="10">
        <f t="shared" ref="S132:S140" si="196">average(N132:P132)</f>
        <v>533.8296106</v>
      </c>
      <c r="T132" s="10">
        <f t="shared" ref="T132:T140" si="197">median(N132:P132)</f>
        <v>475.2340426</v>
      </c>
      <c r="U132" s="10">
        <f t="shared" ref="U132:U140" si="198">min(N132:P132)</f>
        <v>453.9444444</v>
      </c>
      <c r="V132" s="10">
        <f t="shared" ref="V132:V140" si="199">max(N132:P132)</f>
        <v>672.3103448</v>
      </c>
      <c r="W132" s="10">
        <f t="shared" ref="W132:W140" si="200">stdev(N132:P132)</f>
        <v>120.3993233</v>
      </c>
      <c r="X132" s="10">
        <f t="shared" ref="X132:X140" si="201">W132/S132</f>
        <v>0.2255388629</v>
      </c>
      <c r="Y132" s="9">
        <v>602.8888888888889</v>
      </c>
      <c r="Z132" s="10">
        <v>625.3035714285714</v>
      </c>
      <c r="AA132" s="10">
        <v>559.7857142857143</v>
      </c>
      <c r="AB132" s="10"/>
      <c r="AC132" s="10"/>
      <c r="AD132" s="10">
        <f t="shared" ref="AD132:AD140" si="202">average(Y132:AA132)</f>
        <v>595.9927249</v>
      </c>
      <c r="AE132" s="10">
        <f t="shared" ref="AE132:AE140" si="203">median(Y132:AA132)</f>
        <v>602.8888889</v>
      </c>
      <c r="AF132" s="10">
        <f t="shared" ref="AF132:AF140" si="204">min(Y132:AA132)</f>
        <v>559.7857143</v>
      </c>
      <c r="AG132" s="10">
        <f t="shared" ref="AG132:AG140" si="205">max(Y132:AA132)</f>
        <v>625.3035714</v>
      </c>
      <c r="AH132" s="10">
        <f t="shared" ref="AH132:AH140" si="206">stdev(Y132:AA132)</f>
        <v>33.29887701</v>
      </c>
      <c r="AI132" s="10">
        <f t="shared" ref="AI132:AI140" si="207">AH132/AD132</f>
        <v>0.055871281</v>
      </c>
    </row>
    <row r="133">
      <c r="A133" s="12" t="s">
        <v>21</v>
      </c>
      <c r="B133" s="6">
        <v>41.0</v>
      </c>
      <c r="C133" s="10">
        <v>866.1973150374506</v>
      </c>
      <c r="D133" s="10">
        <v>428.26382220826144</v>
      </c>
      <c r="E133" s="10">
        <v>444.6298325427715</v>
      </c>
      <c r="F133" s="10"/>
      <c r="G133" s="10"/>
      <c r="H133" s="10">
        <f t="shared" si="190"/>
        <v>579.6969899</v>
      </c>
      <c r="I133" s="10">
        <f t="shared" si="191"/>
        <v>444.6298325</v>
      </c>
      <c r="J133" s="10">
        <f t="shared" si="192"/>
        <v>428.2638222</v>
      </c>
      <c r="K133" s="10">
        <f t="shared" si="193"/>
        <v>866.197315</v>
      </c>
      <c r="L133" s="10">
        <f t="shared" si="194"/>
        <v>248.2514628</v>
      </c>
      <c r="M133" s="10">
        <f t="shared" si="195"/>
        <v>0.4282434912</v>
      </c>
      <c r="N133" s="9">
        <v>474.35339113942933</v>
      </c>
      <c r="O133" s="10">
        <v>1072.751720051552</v>
      </c>
      <c r="P133" s="10">
        <v>506.2081165219543</v>
      </c>
      <c r="Q133" s="9"/>
      <c r="R133" s="10"/>
      <c r="S133" s="10">
        <f t="shared" si="196"/>
        <v>684.4377426</v>
      </c>
      <c r="T133" s="10">
        <f t="shared" si="197"/>
        <v>506.2081165</v>
      </c>
      <c r="U133" s="10">
        <f t="shared" si="198"/>
        <v>474.3533911</v>
      </c>
      <c r="V133" s="10">
        <f t="shared" si="199"/>
        <v>1072.75172</v>
      </c>
      <c r="W133" s="10">
        <f t="shared" si="200"/>
        <v>336.6667339</v>
      </c>
      <c r="X133" s="10">
        <f t="shared" si="201"/>
        <v>0.4918880315</v>
      </c>
      <c r="Y133" s="9">
        <v>808.3490901660787</v>
      </c>
      <c r="Z133" s="10">
        <v>921.1858941730363</v>
      </c>
      <c r="AA133" s="10">
        <v>870.9939716790803</v>
      </c>
      <c r="AB133" s="10"/>
      <c r="AC133" s="10"/>
      <c r="AD133" s="10">
        <f t="shared" si="202"/>
        <v>866.8429853</v>
      </c>
      <c r="AE133" s="10">
        <f t="shared" si="203"/>
        <v>870.9939717</v>
      </c>
      <c r="AF133" s="10">
        <f t="shared" si="204"/>
        <v>808.3490902</v>
      </c>
      <c r="AG133" s="10">
        <f t="shared" si="205"/>
        <v>921.1858942</v>
      </c>
      <c r="AH133" s="10">
        <f t="shared" si="206"/>
        <v>56.53281437</v>
      </c>
      <c r="AI133" s="10">
        <f t="shared" si="207"/>
        <v>0.0652169024</v>
      </c>
    </row>
    <row r="134">
      <c r="A134" s="12" t="s">
        <v>18</v>
      </c>
      <c r="B134" s="6">
        <v>41.0</v>
      </c>
      <c r="C134" s="10">
        <v>258.0</v>
      </c>
      <c r="D134" s="10">
        <v>272.0</v>
      </c>
      <c r="E134" s="10">
        <v>272.0</v>
      </c>
      <c r="F134" s="10"/>
      <c r="G134" s="10"/>
      <c r="H134" s="10">
        <f t="shared" si="190"/>
        <v>267.3333333</v>
      </c>
      <c r="I134" s="10">
        <f t="shared" si="191"/>
        <v>272</v>
      </c>
      <c r="J134" s="10">
        <f t="shared" si="192"/>
        <v>258</v>
      </c>
      <c r="K134" s="10">
        <f t="shared" si="193"/>
        <v>272</v>
      </c>
      <c r="L134" s="10">
        <f t="shared" si="194"/>
        <v>8.082903769</v>
      </c>
      <c r="M134" s="10">
        <f t="shared" si="195"/>
        <v>0.03023530088</v>
      </c>
      <c r="N134" s="9">
        <v>289.0</v>
      </c>
      <c r="O134" s="10">
        <v>302.5</v>
      </c>
      <c r="P134" s="10">
        <v>249.5</v>
      </c>
      <c r="Q134" s="9"/>
      <c r="R134" s="10"/>
      <c r="S134" s="10">
        <f t="shared" si="196"/>
        <v>280.3333333</v>
      </c>
      <c r="T134" s="10">
        <f t="shared" si="197"/>
        <v>289</v>
      </c>
      <c r="U134" s="10">
        <f t="shared" si="198"/>
        <v>249.5</v>
      </c>
      <c r="V134" s="10">
        <f t="shared" si="199"/>
        <v>302.5</v>
      </c>
      <c r="W134" s="10">
        <f t="shared" si="200"/>
        <v>27.54239157</v>
      </c>
      <c r="X134" s="10">
        <f t="shared" si="201"/>
        <v>0.09824872141</v>
      </c>
      <c r="Y134" s="9">
        <v>283.5</v>
      </c>
      <c r="Z134" s="10">
        <v>271.5</v>
      </c>
      <c r="AA134" s="10">
        <v>272.5</v>
      </c>
      <c r="AB134" s="10"/>
      <c r="AC134" s="10"/>
      <c r="AD134" s="10">
        <f t="shared" si="202"/>
        <v>275.8333333</v>
      </c>
      <c r="AE134" s="10">
        <f t="shared" si="203"/>
        <v>272.5</v>
      </c>
      <c r="AF134" s="10">
        <f t="shared" si="204"/>
        <v>271.5</v>
      </c>
      <c r="AG134" s="10">
        <f t="shared" si="205"/>
        <v>283.5</v>
      </c>
      <c r="AH134" s="10">
        <f t="shared" si="206"/>
        <v>6.658328118</v>
      </c>
      <c r="AI134" s="10">
        <f t="shared" si="207"/>
        <v>0.0241389539</v>
      </c>
    </row>
    <row r="135">
      <c r="A135" s="12" t="s">
        <v>19</v>
      </c>
      <c r="B135" s="6">
        <v>41.0</v>
      </c>
      <c r="C135" s="10">
        <v>118.0</v>
      </c>
      <c r="D135" s="10">
        <v>133.0</v>
      </c>
      <c r="E135" s="10">
        <v>110.0</v>
      </c>
      <c r="F135" s="10"/>
      <c r="G135" s="10"/>
      <c r="H135" s="10">
        <f t="shared" si="190"/>
        <v>120.3333333</v>
      </c>
      <c r="I135" s="10">
        <f t="shared" si="191"/>
        <v>118</v>
      </c>
      <c r="J135" s="10">
        <f t="shared" si="192"/>
        <v>110</v>
      </c>
      <c r="K135" s="10">
        <f t="shared" si="193"/>
        <v>133</v>
      </c>
      <c r="L135" s="10">
        <f t="shared" si="194"/>
        <v>11.67618659</v>
      </c>
      <c r="M135" s="10">
        <f t="shared" si="195"/>
        <v>0.09703202154</v>
      </c>
      <c r="N135" s="9">
        <v>165.0</v>
      </c>
      <c r="O135" s="10">
        <v>164.0</v>
      </c>
      <c r="P135" s="10">
        <v>122.0</v>
      </c>
      <c r="Q135" s="9"/>
      <c r="R135" s="10"/>
      <c r="S135" s="10">
        <f t="shared" si="196"/>
        <v>150.3333333</v>
      </c>
      <c r="T135" s="10">
        <f t="shared" si="197"/>
        <v>164</v>
      </c>
      <c r="U135" s="10">
        <f t="shared" si="198"/>
        <v>122</v>
      </c>
      <c r="V135" s="10">
        <f t="shared" si="199"/>
        <v>165</v>
      </c>
      <c r="W135" s="10">
        <f t="shared" si="200"/>
        <v>24.54248018</v>
      </c>
      <c r="X135" s="10">
        <f t="shared" si="201"/>
        <v>0.1632537484</v>
      </c>
      <c r="Y135" s="9">
        <v>151.0</v>
      </c>
      <c r="Z135" s="10">
        <v>122.0</v>
      </c>
      <c r="AA135" s="10">
        <v>120.0</v>
      </c>
      <c r="AB135" s="10"/>
      <c r="AC135" s="10"/>
      <c r="AD135" s="10">
        <f t="shared" si="202"/>
        <v>131</v>
      </c>
      <c r="AE135" s="10">
        <f t="shared" si="203"/>
        <v>122</v>
      </c>
      <c r="AF135" s="10">
        <f t="shared" si="204"/>
        <v>120</v>
      </c>
      <c r="AG135" s="10">
        <f t="shared" si="205"/>
        <v>151</v>
      </c>
      <c r="AH135" s="10">
        <f t="shared" si="206"/>
        <v>17.34935157</v>
      </c>
      <c r="AI135" s="10">
        <f t="shared" si="207"/>
        <v>0.1324377983</v>
      </c>
    </row>
    <row r="136">
      <c r="A136" s="12" t="s">
        <v>20</v>
      </c>
      <c r="B136" s="6">
        <v>41.0</v>
      </c>
      <c r="C136" s="10">
        <v>5349.0</v>
      </c>
      <c r="D136" s="10">
        <v>2218.0</v>
      </c>
      <c r="E136" s="10">
        <v>2330.0</v>
      </c>
      <c r="F136" s="10"/>
      <c r="G136" s="10"/>
      <c r="H136" s="10">
        <f t="shared" si="190"/>
        <v>3299</v>
      </c>
      <c r="I136" s="10">
        <f t="shared" si="191"/>
        <v>2330</v>
      </c>
      <c r="J136" s="10">
        <f t="shared" si="192"/>
        <v>2218</v>
      </c>
      <c r="K136" s="10">
        <f t="shared" si="193"/>
        <v>5349</v>
      </c>
      <c r="L136" s="10">
        <f t="shared" si="194"/>
        <v>1776.235063</v>
      </c>
      <c r="M136" s="10">
        <f t="shared" si="195"/>
        <v>0.5384162059</v>
      </c>
      <c r="N136" s="9">
        <v>2589.0</v>
      </c>
      <c r="O136" s="10">
        <v>7437.0</v>
      </c>
      <c r="P136" s="10">
        <v>2642.0</v>
      </c>
      <c r="Q136" s="9"/>
      <c r="R136" s="10"/>
      <c r="S136" s="10">
        <f t="shared" si="196"/>
        <v>4222.666667</v>
      </c>
      <c r="T136" s="10">
        <f t="shared" si="197"/>
        <v>2642</v>
      </c>
      <c r="U136" s="10">
        <f t="shared" si="198"/>
        <v>2589</v>
      </c>
      <c r="V136" s="10">
        <f t="shared" si="199"/>
        <v>7437</v>
      </c>
      <c r="W136" s="10">
        <f t="shared" si="200"/>
        <v>2783.820456</v>
      </c>
      <c r="X136" s="10">
        <f t="shared" si="201"/>
        <v>0.6592565021</v>
      </c>
      <c r="Y136" s="9">
        <v>4264.0</v>
      </c>
      <c r="Z136" s="10">
        <v>5469.0</v>
      </c>
      <c r="AA136" s="10">
        <v>5515.0</v>
      </c>
      <c r="AB136" s="10"/>
      <c r="AC136" s="10"/>
      <c r="AD136" s="10">
        <f t="shared" si="202"/>
        <v>5082.666667</v>
      </c>
      <c r="AE136" s="10">
        <f t="shared" si="203"/>
        <v>5469</v>
      </c>
      <c r="AF136" s="10">
        <f t="shared" si="204"/>
        <v>4264</v>
      </c>
      <c r="AG136" s="10">
        <f t="shared" si="205"/>
        <v>5515</v>
      </c>
      <c r="AH136" s="10">
        <f t="shared" si="206"/>
        <v>709.3591004</v>
      </c>
      <c r="AI136" s="10">
        <f t="shared" si="207"/>
        <v>0.1395643561</v>
      </c>
    </row>
    <row r="137">
      <c r="A137" s="12" t="s">
        <v>29</v>
      </c>
      <c r="B137" s="6">
        <v>41.0</v>
      </c>
      <c r="C137" s="10">
        <v>38.603</v>
      </c>
      <c r="D137" s="10">
        <v>26.963</v>
      </c>
      <c r="E137" s="10">
        <v>25.029</v>
      </c>
      <c r="F137" s="10"/>
      <c r="G137" s="10"/>
      <c r="H137" s="10">
        <f t="shared" si="190"/>
        <v>30.19833333</v>
      </c>
      <c r="I137" s="10">
        <f t="shared" si="191"/>
        <v>26.963</v>
      </c>
      <c r="J137" s="10">
        <f t="shared" si="192"/>
        <v>25.029</v>
      </c>
      <c r="K137" s="10">
        <f t="shared" si="193"/>
        <v>38.603</v>
      </c>
      <c r="L137" s="10">
        <f t="shared" si="194"/>
        <v>7.342608891</v>
      </c>
      <c r="M137" s="10">
        <f t="shared" si="195"/>
        <v>0.2431461634</v>
      </c>
      <c r="N137" s="9">
        <v>22.336</v>
      </c>
      <c r="O137" s="10">
        <v>38.994</v>
      </c>
      <c r="P137" s="10">
        <v>24.513</v>
      </c>
      <c r="Q137" s="9"/>
      <c r="R137" s="10"/>
      <c r="S137" s="10">
        <f t="shared" si="196"/>
        <v>28.61433333</v>
      </c>
      <c r="T137" s="10">
        <f t="shared" si="197"/>
        <v>24.513</v>
      </c>
      <c r="U137" s="10">
        <f t="shared" si="198"/>
        <v>22.336</v>
      </c>
      <c r="V137" s="10">
        <f t="shared" si="199"/>
        <v>38.994</v>
      </c>
      <c r="W137" s="10">
        <f t="shared" si="200"/>
        <v>9.05471934</v>
      </c>
      <c r="X137" s="10">
        <f t="shared" si="201"/>
        <v>0.3164399895</v>
      </c>
      <c r="Y137" s="9">
        <v>32.556</v>
      </c>
      <c r="Z137" s="10">
        <v>35.017</v>
      </c>
      <c r="AA137" s="10">
        <v>31.348</v>
      </c>
      <c r="AB137" s="10"/>
      <c r="AC137" s="10"/>
      <c r="AD137" s="10">
        <f t="shared" si="202"/>
        <v>32.97366667</v>
      </c>
      <c r="AE137" s="10">
        <f t="shared" si="203"/>
        <v>32.556</v>
      </c>
      <c r="AF137" s="10">
        <f t="shared" si="204"/>
        <v>31.348</v>
      </c>
      <c r="AG137" s="10">
        <f t="shared" si="205"/>
        <v>35.017</v>
      </c>
      <c r="AH137" s="10">
        <f t="shared" si="206"/>
        <v>1.869819332</v>
      </c>
      <c r="AI137" s="10">
        <f t="shared" si="207"/>
        <v>0.05670644247</v>
      </c>
    </row>
    <row r="138">
      <c r="A138" s="12" t="s">
        <v>30</v>
      </c>
      <c r="B138" s="6">
        <v>41.0</v>
      </c>
      <c r="C138" s="10">
        <v>67.0</v>
      </c>
      <c r="D138" s="10">
        <v>61.0</v>
      </c>
      <c r="E138" s="10">
        <v>57.0</v>
      </c>
      <c r="F138" s="10"/>
      <c r="G138" s="10"/>
      <c r="H138" s="10">
        <f t="shared" si="190"/>
        <v>61.66666667</v>
      </c>
      <c r="I138" s="10">
        <f t="shared" si="191"/>
        <v>61</v>
      </c>
      <c r="J138" s="10">
        <f t="shared" si="192"/>
        <v>57</v>
      </c>
      <c r="K138" s="10">
        <f t="shared" si="193"/>
        <v>67</v>
      </c>
      <c r="L138" s="10">
        <f t="shared" si="194"/>
        <v>5.033222957</v>
      </c>
      <c r="M138" s="10">
        <f t="shared" si="195"/>
        <v>0.08161983173</v>
      </c>
      <c r="N138" s="9">
        <v>48.0</v>
      </c>
      <c r="O138" s="10">
        <v>59.0</v>
      </c>
      <c r="P138" s="10">
        <v>55.0</v>
      </c>
      <c r="Q138" s="9"/>
      <c r="R138" s="10"/>
      <c r="S138" s="10">
        <f t="shared" si="196"/>
        <v>54</v>
      </c>
      <c r="T138" s="10">
        <f t="shared" si="197"/>
        <v>55</v>
      </c>
      <c r="U138" s="10">
        <f t="shared" si="198"/>
        <v>48</v>
      </c>
      <c r="V138" s="10">
        <f t="shared" si="199"/>
        <v>59</v>
      </c>
      <c r="W138" s="10">
        <f t="shared" si="200"/>
        <v>5.567764363</v>
      </c>
      <c r="X138" s="10">
        <f t="shared" si="201"/>
        <v>0.1031067475</v>
      </c>
      <c r="Y138" s="9">
        <v>55.0</v>
      </c>
      <c r="Z138" s="10">
        <v>57.0</v>
      </c>
      <c r="AA138" s="10">
        <v>57.0</v>
      </c>
      <c r="AB138" s="10"/>
      <c r="AC138" s="10"/>
      <c r="AD138" s="10">
        <f t="shared" si="202"/>
        <v>56.33333333</v>
      </c>
      <c r="AE138" s="10">
        <f t="shared" si="203"/>
        <v>57</v>
      </c>
      <c r="AF138" s="10">
        <f t="shared" si="204"/>
        <v>55</v>
      </c>
      <c r="AG138" s="10">
        <f t="shared" si="205"/>
        <v>57</v>
      </c>
      <c r="AH138" s="10">
        <f t="shared" si="206"/>
        <v>1.154700538</v>
      </c>
      <c r="AI138" s="10">
        <f t="shared" si="207"/>
        <v>0.02049764269</v>
      </c>
    </row>
    <row r="139">
      <c r="A139" s="12" t="s">
        <v>31</v>
      </c>
      <c r="B139" s="6">
        <v>41.0</v>
      </c>
      <c r="C139" s="10">
        <v>6.0</v>
      </c>
      <c r="D139" s="10">
        <v>3.0</v>
      </c>
      <c r="E139" s="10">
        <v>1.0</v>
      </c>
      <c r="F139" s="10"/>
      <c r="G139" s="10"/>
      <c r="H139" s="10">
        <f t="shared" si="190"/>
        <v>3.333333333</v>
      </c>
      <c r="I139" s="10">
        <f t="shared" si="191"/>
        <v>3</v>
      </c>
      <c r="J139" s="10">
        <f t="shared" si="192"/>
        <v>1</v>
      </c>
      <c r="K139" s="10">
        <f t="shared" si="193"/>
        <v>6</v>
      </c>
      <c r="L139" s="10">
        <f t="shared" si="194"/>
        <v>2.516611478</v>
      </c>
      <c r="M139" s="10">
        <f t="shared" si="195"/>
        <v>0.7549834435</v>
      </c>
      <c r="N139" s="13">
        <v>1.0</v>
      </c>
      <c r="O139" s="10">
        <v>2.0</v>
      </c>
      <c r="P139" s="10">
        <v>0.0</v>
      </c>
      <c r="Q139" s="9"/>
      <c r="R139" s="10"/>
      <c r="S139" s="10">
        <f t="shared" si="196"/>
        <v>1</v>
      </c>
      <c r="T139" s="10">
        <f t="shared" si="197"/>
        <v>1</v>
      </c>
      <c r="U139" s="10">
        <f t="shared" si="198"/>
        <v>0</v>
      </c>
      <c r="V139" s="10">
        <f t="shared" si="199"/>
        <v>2</v>
      </c>
      <c r="W139" s="10">
        <f t="shared" si="200"/>
        <v>1</v>
      </c>
      <c r="X139" s="10">
        <f t="shared" si="201"/>
        <v>1</v>
      </c>
      <c r="Y139" s="9">
        <v>0.0</v>
      </c>
      <c r="Z139" s="10">
        <v>1.0</v>
      </c>
      <c r="AA139" s="10">
        <v>1.0</v>
      </c>
      <c r="AB139" s="10"/>
      <c r="AC139" s="10"/>
      <c r="AD139" s="10">
        <f t="shared" si="202"/>
        <v>0.6666666667</v>
      </c>
      <c r="AE139" s="10">
        <f t="shared" si="203"/>
        <v>1</v>
      </c>
      <c r="AF139" s="10">
        <f t="shared" si="204"/>
        <v>0</v>
      </c>
      <c r="AG139" s="10">
        <f t="shared" si="205"/>
        <v>1</v>
      </c>
      <c r="AH139" s="10">
        <f t="shared" si="206"/>
        <v>0.5773502692</v>
      </c>
      <c r="AI139" s="10">
        <f t="shared" si="207"/>
        <v>0.8660254038</v>
      </c>
    </row>
    <row r="140">
      <c r="A140" s="2" t="s">
        <v>32</v>
      </c>
      <c r="B140" s="6">
        <v>41.0</v>
      </c>
      <c r="C140" s="10">
        <f t="shared" ref="C140:E140" si="208">C139/C138</f>
        <v>0.08955223881</v>
      </c>
      <c r="D140" s="10">
        <f t="shared" si="208"/>
        <v>0.04918032787</v>
      </c>
      <c r="E140" s="10">
        <f t="shared" si="208"/>
        <v>0.01754385965</v>
      </c>
      <c r="F140" s="10"/>
      <c r="G140" s="10"/>
      <c r="H140" s="10">
        <f t="shared" si="190"/>
        <v>0.05209214211</v>
      </c>
      <c r="I140" s="10">
        <f t="shared" si="191"/>
        <v>0.04918032787</v>
      </c>
      <c r="J140" s="10">
        <f t="shared" si="192"/>
        <v>0.01754385965</v>
      </c>
      <c r="K140" s="10">
        <f t="shared" si="193"/>
        <v>0.08955223881</v>
      </c>
      <c r="L140" s="10">
        <f t="shared" si="194"/>
        <v>0.03609239066</v>
      </c>
      <c r="M140" s="10">
        <f t="shared" si="195"/>
        <v>0.6928567189</v>
      </c>
      <c r="N140" s="9">
        <f t="shared" ref="N140:P140" si="209">N139/N138</f>
        <v>0.02083333333</v>
      </c>
      <c r="O140" s="9">
        <f t="shared" si="209"/>
        <v>0.03389830508</v>
      </c>
      <c r="P140" s="9">
        <f t="shared" si="209"/>
        <v>0</v>
      </c>
      <c r="Q140" s="9"/>
      <c r="R140" s="10"/>
      <c r="S140" s="10">
        <f t="shared" si="196"/>
        <v>0.01824387947</v>
      </c>
      <c r="T140" s="10">
        <f t="shared" si="197"/>
        <v>0.02083333333</v>
      </c>
      <c r="U140" s="10">
        <f t="shared" si="198"/>
        <v>0</v>
      </c>
      <c r="V140" s="10">
        <f t="shared" si="199"/>
        <v>0.03389830508</v>
      </c>
      <c r="W140" s="10">
        <f t="shared" si="200"/>
        <v>0.01709686303</v>
      </c>
      <c r="X140" s="10">
        <f t="shared" si="201"/>
        <v>0.9371286986</v>
      </c>
      <c r="Y140" s="9">
        <f t="shared" ref="Y140:AA140" si="210">Y139/Y138</f>
        <v>0</v>
      </c>
      <c r="Z140" s="9">
        <f t="shared" si="210"/>
        <v>0.01754385965</v>
      </c>
      <c r="AA140" s="9">
        <f t="shared" si="210"/>
        <v>0.01754385965</v>
      </c>
      <c r="AB140" s="10"/>
      <c r="AC140" s="10"/>
      <c r="AD140" s="10">
        <f t="shared" si="202"/>
        <v>0.01169590643</v>
      </c>
      <c r="AE140" s="10">
        <f t="shared" si="203"/>
        <v>0.01754385965</v>
      </c>
      <c r="AF140" s="10">
        <f t="shared" si="204"/>
        <v>0</v>
      </c>
      <c r="AG140" s="10">
        <f t="shared" si="205"/>
        <v>0.01754385965</v>
      </c>
      <c r="AH140" s="10">
        <f t="shared" si="206"/>
        <v>0.01012895209</v>
      </c>
      <c r="AI140" s="10">
        <f t="shared" si="207"/>
        <v>0.8660254038</v>
      </c>
    </row>
    <row r="141">
      <c r="A141" s="2" t="s">
        <v>33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9"/>
      <c r="O141" s="10"/>
      <c r="P141" s="10"/>
      <c r="Q141" s="9"/>
      <c r="R141" s="10"/>
      <c r="S141" s="10"/>
      <c r="T141" s="10"/>
      <c r="U141" s="10"/>
      <c r="V141" s="10"/>
      <c r="W141" s="10"/>
      <c r="X141" s="10"/>
      <c r="Y141" s="9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>
      <c r="A142" s="2" t="s">
        <v>34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9"/>
      <c r="O142" s="10"/>
      <c r="P142" s="10"/>
      <c r="Q142" s="9"/>
      <c r="R142" s="10"/>
      <c r="S142" s="10"/>
      <c r="T142" s="10"/>
      <c r="U142" s="10"/>
      <c r="V142" s="10"/>
      <c r="W142" s="10"/>
      <c r="X142" s="10"/>
      <c r="Y142" s="9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9"/>
      <c r="O143" s="10"/>
      <c r="P143" s="10"/>
      <c r="Q143" s="9"/>
      <c r="R143" s="10"/>
      <c r="S143" s="10"/>
      <c r="T143" s="10"/>
      <c r="U143" s="10"/>
      <c r="V143" s="10"/>
      <c r="W143" s="10"/>
      <c r="X143" s="10"/>
      <c r="Y143" s="9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9"/>
      <c r="O144" s="10"/>
      <c r="P144" s="10"/>
      <c r="Q144" s="9"/>
      <c r="R144" s="10"/>
      <c r="S144" s="10"/>
      <c r="T144" s="10"/>
      <c r="U144" s="10"/>
      <c r="V144" s="10"/>
      <c r="W144" s="10"/>
      <c r="X144" s="10"/>
      <c r="Y144" s="9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9"/>
      <c r="O145" s="10"/>
      <c r="P145" s="10"/>
      <c r="Q145" s="9"/>
      <c r="R145" s="10"/>
      <c r="S145" s="10"/>
      <c r="T145" s="10"/>
      <c r="U145" s="10"/>
      <c r="V145" s="10"/>
      <c r="W145" s="10"/>
      <c r="X145" s="10"/>
      <c r="Y145" s="9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9"/>
      <c r="O146" s="10"/>
      <c r="P146" s="10"/>
      <c r="Q146" s="9"/>
      <c r="R146" s="10"/>
      <c r="S146" s="10"/>
      <c r="T146" s="10"/>
      <c r="U146" s="10"/>
      <c r="V146" s="10"/>
      <c r="W146" s="10"/>
      <c r="X146" s="10"/>
      <c r="Y146" s="9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9"/>
      <c r="O147" s="10"/>
      <c r="P147" s="10"/>
      <c r="Q147" s="9"/>
      <c r="R147" s="10"/>
      <c r="S147" s="10"/>
      <c r="T147" s="10"/>
      <c r="U147" s="10"/>
      <c r="V147" s="10"/>
      <c r="W147" s="10"/>
      <c r="X147" s="10"/>
      <c r="Y147" s="9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9"/>
      <c r="O148" s="10"/>
      <c r="P148" s="10"/>
      <c r="Q148" s="9"/>
      <c r="R148" s="10"/>
      <c r="S148" s="10"/>
      <c r="T148" s="10"/>
      <c r="U148" s="10"/>
      <c r="V148" s="10"/>
      <c r="W148" s="10"/>
      <c r="X148" s="10"/>
      <c r="Y148" s="9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9"/>
      <c r="O149" s="10"/>
      <c r="P149" s="10"/>
      <c r="Q149" s="9"/>
      <c r="R149" s="10"/>
      <c r="S149" s="10"/>
      <c r="T149" s="10"/>
      <c r="U149" s="10"/>
      <c r="V149" s="10"/>
      <c r="W149" s="10"/>
      <c r="X149" s="10"/>
      <c r="Y149" s="9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9"/>
      <c r="O150" s="10"/>
      <c r="P150" s="10"/>
      <c r="Q150" s="9"/>
      <c r="R150" s="10"/>
      <c r="S150" s="10"/>
      <c r="T150" s="10"/>
      <c r="U150" s="10"/>
      <c r="V150" s="10"/>
      <c r="W150" s="10"/>
      <c r="X150" s="10"/>
      <c r="Y150" s="9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9"/>
      <c r="O151" s="10"/>
      <c r="P151" s="10"/>
      <c r="Q151" s="9"/>
      <c r="R151" s="10"/>
      <c r="S151" s="10"/>
      <c r="T151" s="10"/>
      <c r="U151" s="10"/>
      <c r="V151" s="10"/>
      <c r="W151" s="10"/>
      <c r="X151" s="10"/>
      <c r="Y151" s="9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9"/>
      <c r="O152" s="10"/>
      <c r="P152" s="10"/>
      <c r="Q152" s="9"/>
      <c r="R152" s="10"/>
      <c r="S152" s="10"/>
      <c r="T152" s="10"/>
      <c r="U152" s="10"/>
      <c r="V152" s="10"/>
      <c r="W152" s="10"/>
      <c r="X152" s="10"/>
      <c r="Y152" s="9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9"/>
      <c r="O153" s="10"/>
      <c r="P153" s="10"/>
      <c r="Q153" s="9"/>
      <c r="R153" s="10"/>
      <c r="S153" s="10"/>
      <c r="T153" s="10"/>
      <c r="U153" s="10"/>
      <c r="V153" s="10"/>
      <c r="W153" s="10"/>
      <c r="X153" s="10"/>
      <c r="Y153" s="9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9"/>
      <c r="O154" s="10"/>
      <c r="P154" s="10"/>
      <c r="Q154" s="9"/>
      <c r="R154" s="10"/>
      <c r="S154" s="10"/>
      <c r="T154" s="10"/>
      <c r="U154" s="10"/>
      <c r="V154" s="10"/>
      <c r="W154" s="10"/>
      <c r="X154" s="10"/>
      <c r="Y154" s="9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9"/>
      <c r="O155" s="10"/>
      <c r="P155" s="10"/>
      <c r="Q155" s="9"/>
      <c r="R155" s="10"/>
      <c r="S155" s="10"/>
      <c r="T155" s="10"/>
      <c r="U155" s="10"/>
      <c r="V155" s="10"/>
      <c r="W155" s="10"/>
      <c r="X155" s="10"/>
      <c r="Y155" s="9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9"/>
      <c r="O156" s="10"/>
      <c r="P156" s="10"/>
      <c r="Q156" s="9"/>
      <c r="R156" s="10"/>
      <c r="S156" s="10"/>
      <c r="T156" s="10"/>
      <c r="U156" s="10"/>
      <c r="V156" s="10"/>
      <c r="W156" s="10"/>
      <c r="X156" s="10"/>
      <c r="Y156" s="9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9"/>
      <c r="O157" s="10"/>
      <c r="P157" s="10"/>
      <c r="Q157" s="9"/>
      <c r="R157" s="10"/>
      <c r="S157" s="10"/>
      <c r="T157" s="10"/>
      <c r="U157" s="10"/>
      <c r="V157" s="10"/>
      <c r="W157" s="10"/>
      <c r="X157" s="10"/>
      <c r="Y157" s="9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9"/>
      <c r="O158" s="10"/>
      <c r="P158" s="10"/>
      <c r="Q158" s="9"/>
      <c r="R158" s="10"/>
      <c r="S158" s="10"/>
      <c r="T158" s="10"/>
      <c r="U158" s="10"/>
      <c r="V158" s="10"/>
      <c r="W158" s="10"/>
      <c r="X158" s="10"/>
      <c r="Y158" s="9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9"/>
      <c r="O159" s="10"/>
      <c r="P159" s="10"/>
      <c r="Q159" s="9"/>
      <c r="R159" s="10"/>
      <c r="S159" s="10"/>
      <c r="T159" s="10"/>
      <c r="U159" s="10"/>
      <c r="V159" s="10"/>
      <c r="W159" s="10"/>
      <c r="X159" s="10"/>
      <c r="Y159" s="9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9"/>
      <c r="O160" s="10"/>
      <c r="P160" s="10"/>
      <c r="Q160" s="9"/>
      <c r="R160" s="10"/>
      <c r="S160" s="10"/>
      <c r="T160" s="10"/>
      <c r="U160" s="10"/>
      <c r="V160" s="10"/>
      <c r="W160" s="10"/>
      <c r="X160" s="10"/>
      <c r="Y160" s="9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9"/>
      <c r="O161" s="10"/>
      <c r="P161" s="10"/>
      <c r="Q161" s="9"/>
      <c r="R161" s="10"/>
      <c r="S161" s="10"/>
      <c r="T161" s="10"/>
      <c r="U161" s="10"/>
      <c r="V161" s="10"/>
      <c r="W161" s="10"/>
      <c r="X161" s="10"/>
      <c r="Y161" s="9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9"/>
      <c r="O162" s="10"/>
      <c r="P162" s="10"/>
      <c r="Q162" s="9"/>
      <c r="R162" s="10"/>
      <c r="S162" s="10"/>
      <c r="T162" s="10"/>
      <c r="U162" s="10"/>
      <c r="V162" s="10"/>
      <c r="W162" s="10"/>
      <c r="X162" s="10"/>
      <c r="Y162" s="9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9"/>
      <c r="O163" s="10"/>
      <c r="P163" s="10"/>
      <c r="Q163" s="9"/>
      <c r="R163" s="10"/>
      <c r="S163" s="10"/>
      <c r="T163" s="10"/>
      <c r="U163" s="10"/>
      <c r="V163" s="10"/>
      <c r="W163" s="10"/>
      <c r="X163" s="10"/>
      <c r="Y163" s="9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9"/>
      <c r="O164" s="10"/>
      <c r="P164" s="10"/>
      <c r="Q164" s="9"/>
      <c r="R164" s="10"/>
      <c r="S164" s="10"/>
      <c r="T164" s="10"/>
      <c r="U164" s="10"/>
      <c r="V164" s="10"/>
      <c r="W164" s="10"/>
      <c r="X164" s="10"/>
      <c r="Y164" s="9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9"/>
      <c r="O165" s="10"/>
      <c r="P165" s="10"/>
      <c r="Q165" s="9"/>
      <c r="R165" s="10"/>
      <c r="S165" s="10"/>
      <c r="T165" s="10"/>
      <c r="U165" s="10"/>
      <c r="V165" s="10"/>
      <c r="W165" s="10"/>
      <c r="X165" s="10"/>
      <c r="Y165" s="9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9"/>
      <c r="O166" s="10"/>
      <c r="P166" s="10"/>
      <c r="Q166" s="9"/>
      <c r="R166" s="10"/>
      <c r="S166" s="10"/>
      <c r="T166" s="10"/>
      <c r="U166" s="10"/>
      <c r="V166" s="10"/>
      <c r="W166" s="10"/>
      <c r="X166" s="10"/>
      <c r="Y166" s="9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9"/>
      <c r="O167" s="10"/>
      <c r="P167" s="10"/>
      <c r="Q167" s="9"/>
      <c r="R167" s="10"/>
      <c r="S167" s="10"/>
      <c r="T167" s="10"/>
      <c r="U167" s="10"/>
      <c r="V167" s="10"/>
      <c r="W167" s="10"/>
      <c r="X167" s="10"/>
      <c r="Y167" s="9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9"/>
      <c r="O168" s="10"/>
      <c r="P168" s="10"/>
      <c r="Q168" s="9"/>
      <c r="R168" s="10"/>
      <c r="S168" s="10"/>
      <c r="T168" s="10"/>
      <c r="U168" s="10"/>
      <c r="V168" s="10"/>
      <c r="W168" s="10"/>
      <c r="X168" s="10"/>
      <c r="Y168" s="9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9"/>
      <c r="O169" s="10"/>
      <c r="P169" s="10"/>
      <c r="Q169" s="9"/>
      <c r="R169" s="10"/>
      <c r="S169" s="10"/>
      <c r="T169" s="10"/>
      <c r="U169" s="10"/>
      <c r="V169" s="10"/>
      <c r="W169" s="10"/>
      <c r="X169" s="10"/>
      <c r="Y169" s="9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9"/>
      <c r="O170" s="10"/>
      <c r="P170" s="10"/>
      <c r="Q170" s="9"/>
      <c r="R170" s="10"/>
      <c r="S170" s="10"/>
      <c r="T170" s="10"/>
      <c r="U170" s="10"/>
      <c r="V170" s="10"/>
      <c r="W170" s="10"/>
      <c r="X170" s="10"/>
      <c r="Y170" s="9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9"/>
      <c r="O171" s="10"/>
      <c r="P171" s="10"/>
      <c r="Q171" s="9"/>
      <c r="R171" s="10"/>
      <c r="S171" s="10"/>
      <c r="T171" s="10"/>
      <c r="U171" s="10"/>
      <c r="V171" s="10"/>
      <c r="W171" s="10"/>
      <c r="X171" s="10"/>
      <c r="Y171" s="9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9"/>
      <c r="O172" s="10"/>
      <c r="P172" s="10"/>
      <c r="Q172" s="9"/>
      <c r="R172" s="10"/>
      <c r="S172" s="10"/>
      <c r="T172" s="10"/>
      <c r="U172" s="10"/>
      <c r="V172" s="10"/>
      <c r="W172" s="10"/>
      <c r="X172" s="10"/>
      <c r="Y172" s="9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9"/>
      <c r="O173" s="10"/>
      <c r="P173" s="10"/>
      <c r="Q173" s="9"/>
      <c r="R173" s="10"/>
      <c r="S173" s="10"/>
      <c r="T173" s="10"/>
      <c r="U173" s="10"/>
      <c r="V173" s="10"/>
      <c r="W173" s="10"/>
      <c r="X173" s="10"/>
      <c r="Y173" s="9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9"/>
      <c r="O174" s="10"/>
      <c r="P174" s="10"/>
      <c r="Q174" s="9"/>
      <c r="R174" s="10"/>
      <c r="S174" s="10"/>
      <c r="T174" s="10"/>
      <c r="U174" s="10"/>
      <c r="V174" s="10"/>
      <c r="W174" s="10"/>
      <c r="X174" s="10"/>
      <c r="Y174" s="9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9"/>
      <c r="O175" s="10"/>
      <c r="P175" s="10"/>
      <c r="Q175" s="9"/>
      <c r="R175" s="10"/>
      <c r="S175" s="10"/>
      <c r="T175" s="10"/>
      <c r="U175" s="10"/>
      <c r="V175" s="10"/>
      <c r="W175" s="10"/>
      <c r="X175" s="10"/>
      <c r="Y175" s="9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9"/>
      <c r="O176" s="10"/>
      <c r="P176" s="10"/>
      <c r="Q176" s="9"/>
      <c r="R176" s="10"/>
      <c r="S176" s="10"/>
      <c r="T176" s="10"/>
      <c r="U176" s="10"/>
      <c r="V176" s="10"/>
      <c r="W176" s="10"/>
      <c r="X176" s="10"/>
      <c r="Y176" s="9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9"/>
      <c r="O177" s="10"/>
      <c r="P177" s="10"/>
      <c r="Q177" s="9"/>
      <c r="R177" s="10"/>
      <c r="S177" s="10"/>
      <c r="T177" s="10"/>
      <c r="U177" s="10"/>
      <c r="V177" s="10"/>
      <c r="W177" s="10"/>
      <c r="X177" s="10"/>
      <c r="Y177" s="9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9"/>
      <c r="O178" s="10"/>
      <c r="P178" s="10"/>
      <c r="Q178" s="9"/>
      <c r="R178" s="10"/>
      <c r="S178" s="10"/>
      <c r="T178" s="10"/>
      <c r="U178" s="10"/>
      <c r="V178" s="10"/>
      <c r="W178" s="10"/>
      <c r="X178" s="10"/>
      <c r="Y178" s="9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9"/>
      <c r="O179" s="10"/>
      <c r="P179" s="10"/>
      <c r="Q179" s="9"/>
      <c r="R179" s="10"/>
      <c r="S179" s="10"/>
      <c r="T179" s="10"/>
      <c r="U179" s="10"/>
      <c r="V179" s="10"/>
      <c r="W179" s="10"/>
      <c r="X179" s="10"/>
      <c r="Y179" s="9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9"/>
      <c r="O180" s="10"/>
      <c r="P180" s="10"/>
      <c r="Q180" s="9"/>
      <c r="R180" s="10"/>
      <c r="S180" s="10"/>
      <c r="T180" s="10"/>
      <c r="U180" s="10"/>
      <c r="V180" s="10"/>
      <c r="W180" s="10"/>
      <c r="X180" s="10"/>
      <c r="Y180" s="9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9"/>
      <c r="O181" s="10"/>
      <c r="P181" s="10"/>
      <c r="Q181" s="9"/>
      <c r="R181" s="10"/>
      <c r="S181" s="10"/>
      <c r="T181" s="10"/>
      <c r="U181" s="10"/>
      <c r="V181" s="10"/>
      <c r="W181" s="10"/>
      <c r="X181" s="10"/>
      <c r="Y181" s="9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9"/>
      <c r="O182" s="10"/>
      <c r="P182" s="10"/>
      <c r="Q182" s="9"/>
      <c r="R182" s="10"/>
      <c r="S182" s="10"/>
      <c r="T182" s="10"/>
      <c r="U182" s="10"/>
      <c r="V182" s="10"/>
      <c r="W182" s="10"/>
      <c r="X182" s="10"/>
      <c r="Y182" s="9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9"/>
      <c r="O183" s="10"/>
      <c r="P183" s="10"/>
      <c r="Q183" s="9"/>
      <c r="R183" s="10"/>
      <c r="S183" s="10"/>
      <c r="T183" s="10"/>
      <c r="U183" s="10"/>
      <c r="V183" s="10"/>
      <c r="W183" s="10"/>
      <c r="X183" s="10"/>
      <c r="Y183" s="9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9"/>
      <c r="O184" s="10"/>
      <c r="P184" s="10"/>
      <c r="Q184" s="9"/>
      <c r="R184" s="10"/>
      <c r="S184" s="10"/>
      <c r="T184" s="10"/>
      <c r="U184" s="10"/>
      <c r="V184" s="10"/>
      <c r="W184" s="10"/>
      <c r="X184" s="10"/>
      <c r="Y184" s="9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9"/>
      <c r="O185" s="10"/>
      <c r="P185" s="10"/>
      <c r="Q185" s="9"/>
      <c r="R185" s="10"/>
      <c r="S185" s="10"/>
      <c r="T185" s="10"/>
      <c r="U185" s="10"/>
      <c r="V185" s="10"/>
      <c r="W185" s="10"/>
      <c r="X185" s="10"/>
      <c r="Y185" s="9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9"/>
      <c r="O186" s="10"/>
      <c r="P186" s="10"/>
      <c r="Q186" s="9"/>
      <c r="R186" s="10"/>
      <c r="S186" s="10"/>
      <c r="T186" s="10"/>
      <c r="U186" s="10"/>
      <c r="V186" s="10"/>
      <c r="W186" s="10"/>
      <c r="X186" s="10"/>
      <c r="Y186" s="9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9"/>
      <c r="O187" s="10"/>
      <c r="P187" s="10"/>
      <c r="Q187" s="9"/>
      <c r="R187" s="10"/>
      <c r="S187" s="10"/>
      <c r="T187" s="10"/>
      <c r="U187" s="10"/>
      <c r="V187" s="10"/>
      <c r="W187" s="10"/>
      <c r="X187" s="10"/>
      <c r="Y187" s="9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9"/>
      <c r="O188" s="10"/>
      <c r="P188" s="10"/>
      <c r="Q188" s="9"/>
      <c r="R188" s="10"/>
      <c r="S188" s="10"/>
      <c r="T188" s="10"/>
      <c r="U188" s="10"/>
      <c r="V188" s="10"/>
      <c r="W188" s="10"/>
      <c r="X188" s="10"/>
      <c r="Y188" s="9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9"/>
      <c r="O189" s="10"/>
      <c r="P189" s="10"/>
      <c r="Q189" s="9"/>
      <c r="R189" s="10"/>
      <c r="S189" s="10"/>
      <c r="T189" s="10"/>
      <c r="U189" s="10"/>
      <c r="V189" s="10"/>
      <c r="W189" s="10"/>
      <c r="X189" s="10"/>
      <c r="Y189" s="9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9"/>
      <c r="O190" s="10"/>
      <c r="P190" s="10"/>
      <c r="Q190" s="9"/>
      <c r="R190" s="10"/>
      <c r="S190" s="10"/>
      <c r="T190" s="10"/>
      <c r="U190" s="10"/>
      <c r="V190" s="10"/>
      <c r="W190" s="10"/>
      <c r="X190" s="10"/>
      <c r="Y190" s="9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9"/>
      <c r="O191" s="10"/>
      <c r="P191" s="10"/>
      <c r="Q191" s="9"/>
      <c r="R191" s="10"/>
      <c r="S191" s="10"/>
      <c r="T191" s="10"/>
      <c r="U191" s="10"/>
      <c r="V191" s="10"/>
      <c r="W191" s="10"/>
      <c r="X191" s="10"/>
      <c r="Y191" s="9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9"/>
      <c r="O192" s="10"/>
      <c r="P192" s="10"/>
      <c r="Q192" s="9"/>
      <c r="R192" s="10"/>
      <c r="S192" s="10"/>
      <c r="T192" s="10"/>
      <c r="U192" s="10"/>
      <c r="V192" s="10"/>
      <c r="W192" s="10"/>
      <c r="X192" s="10"/>
      <c r="Y192" s="9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9"/>
      <c r="O193" s="10"/>
      <c r="P193" s="10"/>
      <c r="Q193" s="9"/>
      <c r="R193" s="10"/>
      <c r="S193" s="10"/>
      <c r="T193" s="10"/>
      <c r="U193" s="10"/>
      <c r="V193" s="10"/>
      <c r="W193" s="10"/>
      <c r="X193" s="10"/>
      <c r="Y193" s="9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9"/>
      <c r="O194" s="10"/>
      <c r="P194" s="10"/>
      <c r="Q194" s="9"/>
      <c r="R194" s="10"/>
      <c r="S194" s="10"/>
      <c r="T194" s="10"/>
      <c r="U194" s="10"/>
      <c r="V194" s="10"/>
      <c r="W194" s="10"/>
      <c r="X194" s="10"/>
      <c r="Y194" s="9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9"/>
      <c r="O195" s="10"/>
      <c r="P195" s="10"/>
      <c r="Q195" s="9"/>
      <c r="R195" s="10"/>
      <c r="S195" s="10"/>
      <c r="T195" s="10"/>
      <c r="U195" s="10"/>
      <c r="V195" s="10"/>
      <c r="W195" s="10"/>
      <c r="X195" s="10"/>
      <c r="Y195" s="9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9"/>
      <c r="O196" s="10"/>
      <c r="P196" s="10"/>
      <c r="Q196" s="9"/>
      <c r="R196" s="10"/>
      <c r="S196" s="10"/>
      <c r="T196" s="10"/>
      <c r="U196" s="10"/>
      <c r="V196" s="10"/>
      <c r="W196" s="10"/>
      <c r="X196" s="10"/>
      <c r="Y196" s="9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9"/>
      <c r="O197" s="10"/>
      <c r="P197" s="10"/>
      <c r="Q197" s="9"/>
      <c r="R197" s="10"/>
      <c r="S197" s="10"/>
      <c r="T197" s="10"/>
      <c r="U197" s="10"/>
      <c r="V197" s="10"/>
      <c r="W197" s="10"/>
      <c r="X197" s="10"/>
      <c r="Y197" s="9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9"/>
      <c r="O198" s="10"/>
      <c r="P198" s="10"/>
      <c r="Q198" s="9"/>
      <c r="R198" s="10"/>
      <c r="S198" s="10"/>
      <c r="T198" s="10"/>
      <c r="U198" s="10"/>
      <c r="V198" s="10"/>
      <c r="W198" s="10"/>
      <c r="X198" s="10"/>
      <c r="Y198" s="9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9"/>
      <c r="O199" s="10"/>
      <c r="P199" s="10"/>
      <c r="Q199" s="9"/>
      <c r="R199" s="10"/>
      <c r="S199" s="10"/>
      <c r="T199" s="10"/>
      <c r="U199" s="10"/>
      <c r="V199" s="10"/>
      <c r="W199" s="10"/>
      <c r="X199" s="10"/>
      <c r="Y199" s="9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9"/>
      <c r="O200" s="10"/>
      <c r="P200" s="10"/>
      <c r="Q200" s="9"/>
      <c r="R200" s="10"/>
      <c r="S200" s="10"/>
      <c r="T200" s="10"/>
      <c r="U200" s="10"/>
      <c r="V200" s="10"/>
      <c r="W200" s="10"/>
      <c r="X200" s="10"/>
      <c r="Y200" s="9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9"/>
      <c r="O201" s="10"/>
      <c r="P201" s="10"/>
      <c r="Q201" s="9"/>
      <c r="R201" s="10"/>
      <c r="S201" s="10"/>
      <c r="T201" s="10"/>
      <c r="U201" s="10"/>
      <c r="V201" s="10"/>
      <c r="W201" s="10"/>
      <c r="X201" s="10"/>
      <c r="Y201" s="9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9"/>
      <c r="O202" s="10"/>
      <c r="P202" s="10"/>
      <c r="Q202" s="9"/>
      <c r="R202" s="10"/>
      <c r="S202" s="10"/>
      <c r="T202" s="10"/>
      <c r="U202" s="10"/>
      <c r="V202" s="10"/>
      <c r="W202" s="10"/>
      <c r="X202" s="10"/>
      <c r="Y202" s="9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9"/>
      <c r="O203" s="10"/>
      <c r="P203" s="10"/>
      <c r="Q203" s="9"/>
      <c r="R203" s="10"/>
      <c r="S203" s="10"/>
      <c r="T203" s="10"/>
      <c r="U203" s="10"/>
      <c r="V203" s="10"/>
      <c r="W203" s="10"/>
      <c r="X203" s="10"/>
      <c r="Y203" s="9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9"/>
      <c r="O204" s="10"/>
      <c r="P204" s="10"/>
      <c r="Q204" s="9"/>
      <c r="R204" s="10"/>
      <c r="S204" s="10"/>
      <c r="T204" s="10"/>
      <c r="U204" s="10"/>
      <c r="V204" s="10"/>
      <c r="W204" s="10"/>
      <c r="X204" s="10"/>
      <c r="Y204" s="9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9"/>
      <c r="O205" s="10"/>
      <c r="P205" s="10"/>
      <c r="Q205" s="9"/>
      <c r="R205" s="10"/>
      <c r="S205" s="10"/>
      <c r="T205" s="10"/>
      <c r="U205" s="10"/>
      <c r="V205" s="10"/>
      <c r="W205" s="10"/>
      <c r="X205" s="10"/>
      <c r="Y205" s="9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9"/>
      <c r="O206" s="10"/>
      <c r="P206" s="10"/>
      <c r="Q206" s="9"/>
      <c r="R206" s="10"/>
      <c r="S206" s="10"/>
      <c r="T206" s="10"/>
      <c r="U206" s="10"/>
      <c r="V206" s="10"/>
      <c r="W206" s="10"/>
      <c r="X206" s="10"/>
      <c r="Y206" s="9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9"/>
      <c r="O207" s="10"/>
      <c r="P207" s="10"/>
      <c r="Q207" s="9"/>
      <c r="R207" s="10"/>
      <c r="S207" s="10"/>
      <c r="T207" s="10"/>
      <c r="U207" s="10"/>
      <c r="V207" s="10"/>
      <c r="W207" s="10"/>
      <c r="X207" s="10"/>
      <c r="Y207" s="9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9"/>
      <c r="O208" s="10"/>
      <c r="P208" s="10"/>
      <c r="Q208" s="9"/>
      <c r="R208" s="10"/>
      <c r="S208" s="10"/>
      <c r="T208" s="10"/>
      <c r="U208" s="10"/>
      <c r="V208" s="10"/>
      <c r="W208" s="10"/>
      <c r="X208" s="10"/>
      <c r="Y208" s="9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9"/>
      <c r="O209" s="10"/>
      <c r="P209" s="10"/>
      <c r="Q209" s="9"/>
      <c r="R209" s="10"/>
      <c r="S209" s="10"/>
      <c r="T209" s="10"/>
      <c r="U209" s="10"/>
      <c r="V209" s="10"/>
      <c r="W209" s="10"/>
      <c r="X209" s="10"/>
      <c r="Y209" s="9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9"/>
      <c r="O210" s="10"/>
      <c r="P210" s="10"/>
      <c r="Q210" s="9"/>
      <c r="R210" s="10"/>
      <c r="S210" s="10"/>
      <c r="T210" s="10"/>
      <c r="U210" s="10"/>
      <c r="V210" s="10"/>
      <c r="W210" s="10"/>
      <c r="X210" s="10"/>
      <c r="Y210" s="9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9"/>
      <c r="O211" s="10"/>
      <c r="P211" s="10"/>
      <c r="Q211" s="9"/>
      <c r="R211" s="10"/>
      <c r="S211" s="10"/>
      <c r="T211" s="10"/>
      <c r="U211" s="10"/>
      <c r="V211" s="10"/>
      <c r="W211" s="10"/>
      <c r="X211" s="10"/>
      <c r="Y211" s="9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9"/>
      <c r="O212" s="10"/>
      <c r="P212" s="10"/>
      <c r="Q212" s="9"/>
      <c r="R212" s="10"/>
      <c r="S212" s="10"/>
      <c r="T212" s="10"/>
      <c r="U212" s="10"/>
      <c r="V212" s="10"/>
      <c r="W212" s="10"/>
      <c r="X212" s="10"/>
      <c r="Y212" s="9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9"/>
      <c r="O213" s="10"/>
      <c r="P213" s="10"/>
      <c r="Q213" s="9"/>
      <c r="R213" s="10"/>
      <c r="S213" s="10"/>
      <c r="T213" s="10"/>
      <c r="U213" s="10"/>
      <c r="V213" s="10"/>
      <c r="W213" s="10"/>
      <c r="X213" s="10"/>
      <c r="Y213" s="9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9"/>
      <c r="O214" s="10"/>
      <c r="P214" s="10"/>
      <c r="Q214" s="9"/>
      <c r="R214" s="10"/>
      <c r="S214" s="10"/>
      <c r="T214" s="10"/>
      <c r="U214" s="10"/>
      <c r="V214" s="10"/>
      <c r="W214" s="10"/>
      <c r="X214" s="10"/>
      <c r="Y214" s="9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9"/>
      <c r="O215" s="10"/>
      <c r="P215" s="10"/>
      <c r="Q215" s="9"/>
      <c r="R215" s="10"/>
      <c r="S215" s="10"/>
      <c r="T215" s="10"/>
      <c r="U215" s="10"/>
      <c r="V215" s="10"/>
      <c r="W215" s="10"/>
      <c r="X215" s="10"/>
      <c r="Y215" s="9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9"/>
      <c r="O216" s="10"/>
      <c r="P216" s="10"/>
      <c r="Q216" s="9"/>
      <c r="R216" s="10"/>
      <c r="S216" s="10"/>
      <c r="T216" s="10"/>
      <c r="U216" s="10"/>
      <c r="V216" s="10"/>
      <c r="W216" s="10"/>
      <c r="X216" s="10"/>
      <c r="Y216" s="9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9"/>
      <c r="O217" s="10"/>
      <c r="P217" s="10"/>
      <c r="Q217" s="9"/>
      <c r="R217" s="10"/>
      <c r="S217" s="10"/>
      <c r="T217" s="10"/>
      <c r="U217" s="10"/>
      <c r="V217" s="10"/>
      <c r="W217" s="10"/>
      <c r="X217" s="10"/>
      <c r="Y217" s="9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9"/>
      <c r="O218" s="10"/>
      <c r="P218" s="10"/>
      <c r="Q218" s="9"/>
      <c r="R218" s="10"/>
      <c r="S218" s="10"/>
      <c r="T218" s="10"/>
      <c r="U218" s="10"/>
      <c r="V218" s="10"/>
      <c r="W218" s="10"/>
      <c r="X218" s="10"/>
      <c r="Y218" s="9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9"/>
      <c r="O219" s="10"/>
      <c r="P219" s="10"/>
      <c r="Q219" s="9"/>
      <c r="R219" s="10"/>
      <c r="S219" s="10"/>
      <c r="T219" s="10"/>
      <c r="U219" s="10"/>
      <c r="V219" s="10"/>
      <c r="W219" s="10"/>
      <c r="X219" s="10"/>
      <c r="Y219" s="9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9"/>
      <c r="O220" s="10"/>
      <c r="P220" s="10"/>
      <c r="Q220" s="9"/>
      <c r="R220" s="10"/>
      <c r="S220" s="10"/>
      <c r="T220" s="10"/>
      <c r="U220" s="10"/>
      <c r="V220" s="10"/>
      <c r="W220" s="10"/>
      <c r="X220" s="10"/>
      <c r="Y220" s="9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9"/>
      <c r="O221" s="10"/>
      <c r="P221" s="10"/>
      <c r="Q221" s="9"/>
      <c r="R221" s="10"/>
      <c r="S221" s="10"/>
      <c r="T221" s="10"/>
      <c r="U221" s="10"/>
      <c r="V221" s="10"/>
      <c r="W221" s="10"/>
      <c r="X221" s="10"/>
      <c r="Y221" s="9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9"/>
      <c r="O222" s="10"/>
      <c r="P222" s="10"/>
      <c r="Q222" s="9"/>
      <c r="R222" s="10"/>
      <c r="S222" s="10"/>
      <c r="T222" s="10"/>
      <c r="U222" s="10"/>
      <c r="V222" s="10"/>
      <c r="W222" s="10"/>
      <c r="X222" s="10"/>
      <c r="Y222" s="9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9"/>
      <c r="O223" s="10"/>
      <c r="P223" s="10"/>
      <c r="Q223" s="9"/>
      <c r="R223" s="10"/>
      <c r="S223" s="10"/>
      <c r="T223" s="10"/>
      <c r="U223" s="10"/>
      <c r="V223" s="10"/>
      <c r="W223" s="10"/>
      <c r="X223" s="10"/>
      <c r="Y223" s="9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9"/>
      <c r="O224" s="10"/>
      <c r="P224" s="10"/>
      <c r="Q224" s="9"/>
      <c r="R224" s="10"/>
      <c r="S224" s="10"/>
      <c r="T224" s="10"/>
      <c r="U224" s="10"/>
      <c r="V224" s="10"/>
      <c r="W224" s="10"/>
      <c r="X224" s="10"/>
      <c r="Y224" s="9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9"/>
      <c r="O225" s="10"/>
      <c r="P225" s="10"/>
      <c r="Q225" s="9"/>
      <c r="R225" s="10"/>
      <c r="S225" s="10"/>
      <c r="T225" s="10"/>
      <c r="U225" s="10"/>
      <c r="V225" s="10"/>
      <c r="W225" s="10"/>
      <c r="X225" s="10"/>
      <c r="Y225" s="9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9"/>
      <c r="O226" s="10"/>
      <c r="P226" s="10"/>
      <c r="Q226" s="9"/>
      <c r="R226" s="10"/>
      <c r="S226" s="10"/>
      <c r="T226" s="10"/>
      <c r="U226" s="10"/>
      <c r="V226" s="10"/>
      <c r="W226" s="10"/>
      <c r="X226" s="10"/>
      <c r="Y226" s="9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9"/>
      <c r="O227" s="10"/>
      <c r="P227" s="10"/>
      <c r="Q227" s="9"/>
      <c r="R227" s="10"/>
      <c r="S227" s="10"/>
      <c r="T227" s="10"/>
      <c r="U227" s="10"/>
      <c r="V227" s="10"/>
      <c r="W227" s="10"/>
      <c r="X227" s="10"/>
      <c r="Y227" s="9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9"/>
      <c r="O228" s="10"/>
      <c r="P228" s="10"/>
      <c r="Q228" s="9"/>
      <c r="R228" s="10"/>
      <c r="S228" s="10"/>
      <c r="T228" s="10"/>
      <c r="U228" s="10"/>
      <c r="V228" s="10"/>
      <c r="W228" s="10"/>
      <c r="X228" s="10"/>
      <c r="Y228" s="9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9"/>
      <c r="O229" s="10"/>
      <c r="P229" s="10"/>
      <c r="Q229" s="9"/>
      <c r="R229" s="10"/>
      <c r="S229" s="10"/>
      <c r="T229" s="10"/>
      <c r="U229" s="10"/>
      <c r="V229" s="10"/>
      <c r="W229" s="10"/>
      <c r="X229" s="10"/>
      <c r="Y229" s="9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9"/>
      <c r="O230" s="10"/>
      <c r="P230" s="10"/>
      <c r="Q230" s="9"/>
      <c r="R230" s="10"/>
      <c r="S230" s="10"/>
      <c r="T230" s="10"/>
      <c r="U230" s="10"/>
      <c r="V230" s="10"/>
      <c r="W230" s="10"/>
      <c r="X230" s="10"/>
      <c r="Y230" s="9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9"/>
      <c r="O231" s="10"/>
      <c r="P231" s="10"/>
      <c r="Q231" s="9"/>
      <c r="R231" s="10"/>
      <c r="S231" s="10"/>
      <c r="T231" s="10"/>
      <c r="U231" s="10"/>
      <c r="V231" s="10"/>
      <c r="W231" s="10"/>
      <c r="X231" s="10"/>
      <c r="Y231" s="9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9"/>
      <c r="O232" s="10"/>
      <c r="P232" s="10"/>
      <c r="Q232" s="9"/>
      <c r="R232" s="10"/>
      <c r="S232" s="10"/>
      <c r="T232" s="10"/>
      <c r="U232" s="10"/>
      <c r="V232" s="10"/>
      <c r="W232" s="10"/>
      <c r="X232" s="10"/>
      <c r="Y232" s="9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9"/>
      <c r="O233" s="10"/>
      <c r="P233" s="10"/>
      <c r="Q233" s="9"/>
      <c r="R233" s="10"/>
      <c r="S233" s="10"/>
      <c r="T233" s="10"/>
      <c r="U233" s="10"/>
      <c r="V233" s="10"/>
      <c r="W233" s="10"/>
      <c r="X233" s="10"/>
      <c r="Y233" s="9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9"/>
      <c r="O234" s="10"/>
      <c r="P234" s="10"/>
      <c r="Q234" s="9"/>
      <c r="R234" s="10"/>
      <c r="S234" s="10"/>
      <c r="T234" s="10"/>
      <c r="U234" s="10"/>
      <c r="V234" s="10"/>
      <c r="W234" s="10"/>
      <c r="X234" s="10"/>
      <c r="Y234" s="9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9"/>
      <c r="O235" s="10"/>
      <c r="P235" s="10"/>
      <c r="Q235" s="9"/>
      <c r="R235" s="10"/>
      <c r="S235" s="10"/>
      <c r="T235" s="10"/>
      <c r="U235" s="10"/>
      <c r="V235" s="10"/>
      <c r="W235" s="10"/>
      <c r="X235" s="10"/>
      <c r="Y235" s="9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9"/>
      <c r="O236" s="10"/>
      <c r="P236" s="10"/>
      <c r="Q236" s="9"/>
      <c r="R236" s="10"/>
      <c r="S236" s="10"/>
      <c r="T236" s="10"/>
      <c r="U236" s="10"/>
      <c r="V236" s="10"/>
      <c r="W236" s="10"/>
      <c r="X236" s="10"/>
      <c r="Y236" s="9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9"/>
      <c r="O237" s="10"/>
      <c r="P237" s="10"/>
      <c r="Q237" s="9"/>
      <c r="R237" s="10"/>
      <c r="S237" s="10"/>
      <c r="T237" s="10"/>
      <c r="U237" s="10"/>
      <c r="V237" s="10"/>
      <c r="W237" s="10"/>
      <c r="X237" s="10"/>
      <c r="Y237" s="9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9"/>
      <c r="O238" s="10"/>
      <c r="P238" s="10"/>
      <c r="Q238" s="9"/>
      <c r="R238" s="10"/>
      <c r="S238" s="10"/>
      <c r="T238" s="10"/>
      <c r="U238" s="10"/>
      <c r="V238" s="10"/>
      <c r="W238" s="10"/>
      <c r="X238" s="10"/>
      <c r="Y238" s="9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9"/>
      <c r="O239" s="10"/>
      <c r="P239" s="10"/>
      <c r="Q239" s="9"/>
      <c r="R239" s="10"/>
      <c r="S239" s="10"/>
      <c r="T239" s="10"/>
      <c r="U239" s="10"/>
      <c r="V239" s="10"/>
      <c r="W239" s="10"/>
      <c r="X239" s="10"/>
      <c r="Y239" s="9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9"/>
      <c r="O240" s="10"/>
      <c r="P240" s="10"/>
      <c r="Q240" s="9"/>
      <c r="R240" s="10"/>
      <c r="S240" s="10"/>
      <c r="T240" s="10"/>
      <c r="U240" s="10"/>
      <c r="V240" s="10"/>
      <c r="W240" s="10"/>
      <c r="X240" s="10"/>
      <c r="Y240" s="9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9"/>
      <c r="O241" s="10"/>
      <c r="P241" s="10"/>
      <c r="Q241" s="9"/>
      <c r="R241" s="10"/>
      <c r="S241" s="10"/>
      <c r="T241" s="10"/>
      <c r="U241" s="10"/>
      <c r="V241" s="10"/>
      <c r="W241" s="10"/>
      <c r="X241" s="10"/>
      <c r="Y241" s="9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9"/>
      <c r="O242" s="10"/>
      <c r="P242" s="10"/>
      <c r="Q242" s="9"/>
      <c r="R242" s="10"/>
      <c r="S242" s="10"/>
      <c r="T242" s="10"/>
      <c r="U242" s="10"/>
      <c r="V242" s="10"/>
      <c r="W242" s="10"/>
      <c r="X242" s="10"/>
      <c r="Y242" s="9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9"/>
      <c r="O243" s="10"/>
      <c r="P243" s="10"/>
      <c r="Q243" s="9"/>
      <c r="R243" s="10"/>
      <c r="S243" s="10"/>
      <c r="T243" s="10"/>
      <c r="U243" s="10"/>
      <c r="V243" s="10"/>
      <c r="W243" s="10"/>
      <c r="X243" s="10"/>
      <c r="Y243" s="9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9"/>
      <c r="O244" s="10"/>
      <c r="P244" s="10"/>
      <c r="Q244" s="9"/>
      <c r="R244" s="10"/>
      <c r="S244" s="10"/>
      <c r="T244" s="10"/>
      <c r="U244" s="10"/>
      <c r="V244" s="10"/>
      <c r="W244" s="10"/>
      <c r="X244" s="10"/>
      <c r="Y244" s="9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9"/>
      <c r="O245" s="10"/>
      <c r="P245" s="10"/>
      <c r="Q245" s="9"/>
      <c r="R245" s="10"/>
      <c r="S245" s="10"/>
      <c r="T245" s="10"/>
      <c r="U245" s="10"/>
      <c r="V245" s="10"/>
      <c r="W245" s="10"/>
      <c r="X245" s="10"/>
      <c r="Y245" s="9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9"/>
      <c r="O246" s="10"/>
      <c r="P246" s="10"/>
      <c r="Q246" s="9"/>
      <c r="R246" s="10"/>
      <c r="S246" s="10"/>
      <c r="T246" s="10"/>
      <c r="U246" s="10"/>
      <c r="V246" s="10"/>
      <c r="W246" s="10"/>
      <c r="X246" s="10"/>
      <c r="Y246" s="9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9"/>
      <c r="O247" s="10"/>
      <c r="P247" s="10"/>
      <c r="Q247" s="9"/>
      <c r="R247" s="10"/>
      <c r="S247" s="10"/>
      <c r="T247" s="10"/>
      <c r="U247" s="10"/>
      <c r="V247" s="10"/>
      <c r="W247" s="10"/>
      <c r="X247" s="10"/>
      <c r="Y247" s="9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9"/>
      <c r="O248" s="10"/>
      <c r="P248" s="10"/>
      <c r="Q248" s="9"/>
      <c r="R248" s="10"/>
      <c r="S248" s="10"/>
      <c r="T248" s="10"/>
      <c r="U248" s="10"/>
      <c r="V248" s="10"/>
      <c r="W248" s="10"/>
      <c r="X248" s="10"/>
      <c r="Y248" s="9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9"/>
      <c r="O249" s="10"/>
      <c r="P249" s="10"/>
      <c r="Q249" s="9"/>
      <c r="R249" s="10"/>
      <c r="S249" s="10"/>
      <c r="T249" s="10"/>
      <c r="U249" s="10"/>
      <c r="V249" s="10"/>
      <c r="W249" s="10"/>
      <c r="X249" s="10"/>
      <c r="Y249" s="9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9"/>
      <c r="O250" s="10"/>
      <c r="P250" s="10"/>
      <c r="Q250" s="9"/>
      <c r="R250" s="10"/>
      <c r="S250" s="10"/>
      <c r="T250" s="10"/>
      <c r="U250" s="10"/>
      <c r="V250" s="10"/>
      <c r="W250" s="10"/>
      <c r="X250" s="10"/>
      <c r="Y250" s="9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9"/>
      <c r="O251" s="10"/>
      <c r="P251" s="10"/>
      <c r="Q251" s="9"/>
      <c r="R251" s="10"/>
      <c r="S251" s="10"/>
      <c r="T251" s="10"/>
      <c r="U251" s="10"/>
      <c r="V251" s="10"/>
      <c r="W251" s="10"/>
      <c r="X251" s="10"/>
      <c r="Y251" s="9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9"/>
      <c r="O252" s="10"/>
      <c r="P252" s="10"/>
      <c r="Q252" s="9"/>
      <c r="R252" s="10"/>
      <c r="S252" s="10"/>
      <c r="T252" s="10"/>
      <c r="U252" s="10"/>
      <c r="V252" s="10"/>
      <c r="W252" s="10"/>
      <c r="X252" s="10"/>
      <c r="Y252" s="9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9"/>
      <c r="O253" s="10"/>
      <c r="P253" s="10"/>
      <c r="Q253" s="9"/>
      <c r="R253" s="10"/>
      <c r="S253" s="10"/>
      <c r="T253" s="10"/>
      <c r="U253" s="10"/>
      <c r="V253" s="10"/>
      <c r="W253" s="10"/>
      <c r="X253" s="10"/>
      <c r="Y253" s="9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9"/>
      <c r="O254" s="10"/>
      <c r="P254" s="10"/>
      <c r="Q254" s="9"/>
      <c r="R254" s="10"/>
      <c r="S254" s="10"/>
      <c r="T254" s="10"/>
      <c r="U254" s="10"/>
      <c r="V254" s="10"/>
      <c r="W254" s="10"/>
      <c r="X254" s="10"/>
      <c r="Y254" s="9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9"/>
      <c r="O255" s="10"/>
      <c r="P255" s="10"/>
      <c r="Q255" s="9"/>
      <c r="R255" s="10"/>
      <c r="S255" s="10"/>
      <c r="T255" s="10"/>
      <c r="U255" s="10"/>
      <c r="V255" s="10"/>
      <c r="W255" s="10"/>
      <c r="X255" s="10"/>
      <c r="Y255" s="9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9"/>
      <c r="O256" s="10"/>
      <c r="P256" s="10"/>
      <c r="Q256" s="9"/>
      <c r="R256" s="10"/>
      <c r="S256" s="10"/>
      <c r="T256" s="10"/>
      <c r="U256" s="10"/>
      <c r="V256" s="10"/>
      <c r="W256" s="10"/>
      <c r="X256" s="10"/>
      <c r="Y256" s="9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9"/>
      <c r="O257" s="10"/>
      <c r="P257" s="10"/>
      <c r="Q257" s="9"/>
      <c r="R257" s="10"/>
      <c r="S257" s="10"/>
      <c r="T257" s="10"/>
      <c r="U257" s="10"/>
      <c r="V257" s="10"/>
      <c r="W257" s="10"/>
      <c r="X257" s="10"/>
      <c r="Y257" s="9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9"/>
      <c r="O258" s="10"/>
      <c r="P258" s="10"/>
      <c r="Q258" s="9"/>
      <c r="R258" s="10"/>
      <c r="S258" s="10"/>
      <c r="T258" s="10"/>
      <c r="U258" s="10"/>
      <c r="V258" s="10"/>
      <c r="W258" s="10"/>
      <c r="X258" s="10"/>
      <c r="Y258" s="9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9"/>
      <c r="O259" s="10"/>
      <c r="P259" s="10"/>
      <c r="Q259" s="9"/>
      <c r="R259" s="10"/>
      <c r="S259" s="10"/>
      <c r="T259" s="10"/>
      <c r="U259" s="10"/>
      <c r="V259" s="10"/>
      <c r="W259" s="10"/>
      <c r="X259" s="10"/>
      <c r="Y259" s="9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9"/>
      <c r="O260" s="10"/>
      <c r="P260" s="10"/>
      <c r="Q260" s="9"/>
      <c r="R260" s="10"/>
      <c r="S260" s="10"/>
      <c r="T260" s="10"/>
      <c r="U260" s="10"/>
      <c r="V260" s="10"/>
      <c r="W260" s="10"/>
      <c r="X260" s="10"/>
      <c r="Y260" s="9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9"/>
      <c r="O261" s="10"/>
      <c r="P261" s="10"/>
      <c r="Q261" s="9"/>
      <c r="R261" s="10"/>
      <c r="S261" s="10"/>
      <c r="T261" s="10"/>
      <c r="U261" s="10"/>
      <c r="V261" s="10"/>
      <c r="W261" s="10"/>
      <c r="X261" s="10"/>
      <c r="Y261" s="9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9"/>
      <c r="O262" s="10"/>
      <c r="P262" s="10"/>
      <c r="Q262" s="9"/>
      <c r="R262" s="10"/>
      <c r="S262" s="10"/>
      <c r="T262" s="10"/>
      <c r="U262" s="10"/>
      <c r="V262" s="10"/>
      <c r="W262" s="10"/>
      <c r="X262" s="10"/>
      <c r="Y262" s="9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9"/>
      <c r="O263" s="10"/>
      <c r="P263" s="10"/>
      <c r="Q263" s="9"/>
      <c r="R263" s="10"/>
      <c r="S263" s="10"/>
      <c r="T263" s="10"/>
      <c r="U263" s="10"/>
      <c r="V263" s="10"/>
      <c r="W263" s="10"/>
      <c r="X263" s="10"/>
      <c r="Y263" s="9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9"/>
      <c r="O264" s="10"/>
      <c r="P264" s="10"/>
      <c r="Q264" s="9"/>
      <c r="R264" s="10"/>
      <c r="S264" s="10"/>
      <c r="T264" s="10"/>
      <c r="U264" s="10"/>
      <c r="V264" s="10"/>
      <c r="W264" s="10"/>
      <c r="X264" s="10"/>
      <c r="Y264" s="9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9"/>
      <c r="O265" s="10"/>
      <c r="P265" s="10"/>
      <c r="Q265" s="9"/>
      <c r="R265" s="10"/>
      <c r="S265" s="10"/>
      <c r="T265" s="10"/>
      <c r="U265" s="10"/>
      <c r="V265" s="10"/>
      <c r="W265" s="10"/>
      <c r="X265" s="10"/>
      <c r="Y265" s="9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9"/>
      <c r="O266" s="10"/>
      <c r="P266" s="10"/>
      <c r="Q266" s="9"/>
      <c r="R266" s="10"/>
      <c r="S266" s="10"/>
      <c r="T266" s="10"/>
      <c r="U266" s="10"/>
      <c r="V266" s="10"/>
      <c r="W266" s="10"/>
      <c r="X266" s="10"/>
      <c r="Y266" s="9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9"/>
      <c r="O267" s="10"/>
      <c r="P267" s="10"/>
      <c r="Q267" s="9"/>
      <c r="R267" s="10"/>
      <c r="S267" s="10"/>
      <c r="T267" s="10"/>
      <c r="U267" s="10"/>
      <c r="V267" s="10"/>
      <c r="W267" s="10"/>
      <c r="X267" s="10"/>
      <c r="Y267" s="9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9"/>
      <c r="O268" s="10"/>
      <c r="P268" s="10"/>
      <c r="Q268" s="9"/>
      <c r="R268" s="10"/>
      <c r="S268" s="10"/>
      <c r="T268" s="10"/>
      <c r="U268" s="10"/>
      <c r="V268" s="10"/>
      <c r="W268" s="10"/>
      <c r="X268" s="10"/>
      <c r="Y268" s="9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9"/>
      <c r="O269" s="10"/>
      <c r="P269" s="10"/>
      <c r="Q269" s="9"/>
      <c r="R269" s="10"/>
      <c r="S269" s="10"/>
      <c r="T269" s="10"/>
      <c r="U269" s="10"/>
      <c r="V269" s="10"/>
      <c r="W269" s="10"/>
      <c r="X269" s="10"/>
      <c r="Y269" s="9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9"/>
      <c r="O270" s="10"/>
      <c r="P270" s="10"/>
      <c r="Q270" s="9"/>
      <c r="R270" s="10"/>
      <c r="S270" s="10"/>
      <c r="T270" s="10"/>
      <c r="U270" s="10"/>
      <c r="V270" s="10"/>
      <c r="W270" s="10"/>
      <c r="X270" s="10"/>
      <c r="Y270" s="9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9"/>
      <c r="O271" s="10"/>
      <c r="P271" s="10"/>
      <c r="Q271" s="9"/>
      <c r="R271" s="10"/>
      <c r="S271" s="10"/>
      <c r="T271" s="10"/>
      <c r="U271" s="10"/>
      <c r="V271" s="10"/>
      <c r="W271" s="10"/>
      <c r="X271" s="10"/>
      <c r="Y271" s="9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9"/>
      <c r="O272" s="10"/>
      <c r="P272" s="10"/>
      <c r="Q272" s="9"/>
      <c r="R272" s="10"/>
      <c r="S272" s="10"/>
      <c r="T272" s="10"/>
      <c r="U272" s="10"/>
      <c r="V272" s="10"/>
      <c r="W272" s="10"/>
      <c r="X272" s="10"/>
      <c r="Y272" s="9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9"/>
      <c r="O273" s="10"/>
      <c r="P273" s="10"/>
      <c r="Q273" s="9"/>
      <c r="R273" s="10"/>
      <c r="S273" s="10"/>
      <c r="T273" s="10"/>
      <c r="U273" s="10"/>
      <c r="V273" s="10"/>
      <c r="W273" s="10"/>
      <c r="X273" s="10"/>
      <c r="Y273" s="9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9"/>
      <c r="O274" s="10"/>
      <c r="P274" s="10"/>
      <c r="Q274" s="9"/>
      <c r="R274" s="10"/>
      <c r="S274" s="10"/>
      <c r="T274" s="10"/>
      <c r="U274" s="10"/>
      <c r="V274" s="10"/>
      <c r="W274" s="10"/>
      <c r="X274" s="10"/>
      <c r="Y274" s="9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9"/>
      <c r="O275" s="10"/>
      <c r="P275" s="10"/>
      <c r="Q275" s="9"/>
      <c r="R275" s="10"/>
      <c r="S275" s="10"/>
      <c r="T275" s="10"/>
      <c r="U275" s="10"/>
      <c r="V275" s="10"/>
      <c r="W275" s="10"/>
      <c r="X275" s="10"/>
      <c r="Y275" s="9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9"/>
      <c r="O276" s="10"/>
      <c r="P276" s="10"/>
      <c r="Q276" s="9"/>
      <c r="R276" s="10"/>
      <c r="S276" s="10"/>
      <c r="T276" s="10"/>
      <c r="U276" s="10"/>
      <c r="V276" s="10"/>
      <c r="W276" s="10"/>
      <c r="X276" s="10"/>
      <c r="Y276" s="9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9"/>
      <c r="O277" s="10"/>
      <c r="P277" s="10"/>
      <c r="Q277" s="9"/>
      <c r="R277" s="10"/>
      <c r="S277" s="10"/>
      <c r="T277" s="10"/>
      <c r="U277" s="10"/>
      <c r="V277" s="10"/>
      <c r="W277" s="10"/>
      <c r="X277" s="10"/>
      <c r="Y277" s="9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9"/>
      <c r="O278" s="10"/>
      <c r="P278" s="10"/>
      <c r="Q278" s="9"/>
      <c r="R278" s="10"/>
      <c r="S278" s="10"/>
      <c r="T278" s="10"/>
      <c r="U278" s="10"/>
      <c r="V278" s="10"/>
      <c r="W278" s="10"/>
      <c r="X278" s="10"/>
      <c r="Y278" s="9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9"/>
      <c r="O279" s="10"/>
      <c r="P279" s="10"/>
      <c r="Q279" s="9"/>
      <c r="R279" s="10"/>
      <c r="S279" s="10"/>
      <c r="T279" s="10"/>
      <c r="U279" s="10"/>
      <c r="V279" s="10"/>
      <c r="W279" s="10"/>
      <c r="X279" s="10"/>
      <c r="Y279" s="9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9"/>
      <c r="O280" s="10"/>
      <c r="P280" s="10"/>
      <c r="Q280" s="9"/>
      <c r="R280" s="10"/>
      <c r="S280" s="10"/>
      <c r="T280" s="10"/>
      <c r="U280" s="10"/>
      <c r="V280" s="10"/>
      <c r="W280" s="10"/>
      <c r="X280" s="10"/>
      <c r="Y280" s="9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9"/>
      <c r="O281" s="10"/>
      <c r="P281" s="10"/>
      <c r="Q281" s="9"/>
      <c r="R281" s="10"/>
      <c r="S281" s="10"/>
      <c r="T281" s="10"/>
      <c r="U281" s="10"/>
      <c r="V281" s="10"/>
      <c r="W281" s="10"/>
      <c r="X281" s="10"/>
      <c r="Y281" s="9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9"/>
      <c r="O282" s="10"/>
      <c r="P282" s="10"/>
      <c r="Q282" s="9"/>
      <c r="R282" s="10"/>
      <c r="S282" s="10"/>
      <c r="T282" s="10"/>
      <c r="U282" s="10"/>
      <c r="V282" s="10"/>
      <c r="W282" s="10"/>
      <c r="X282" s="10"/>
      <c r="Y282" s="9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9"/>
      <c r="O283" s="10"/>
      <c r="P283" s="10"/>
      <c r="Q283" s="9"/>
      <c r="R283" s="10"/>
      <c r="S283" s="10"/>
      <c r="T283" s="10"/>
      <c r="U283" s="10"/>
      <c r="V283" s="10"/>
      <c r="W283" s="10"/>
      <c r="X283" s="10"/>
      <c r="Y283" s="9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9"/>
      <c r="O284" s="10"/>
      <c r="P284" s="10"/>
      <c r="Q284" s="9"/>
      <c r="R284" s="10"/>
      <c r="S284" s="10"/>
      <c r="T284" s="10"/>
      <c r="U284" s="10"/>
      <c r="V284" s="10"/>
      <c r="W284" s="10"/>
      <c r="X284" s="10"/>
      <c r="Y284" s="9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9"/>
      <c r="O285" s="10"/>
      <c r="P285" s="10"/>
      <c r="Q285" s="9"/>
      <c r="R285" s="10"/>
      <c r="S285" s="10"/>
      <c r="T285" s="10"/>
      <c r="U285" s="10"/>
      <c r="V285" s="10"/>
      <c r="W285" s="10"/>
      <c r="X285" s="10"/>
      <c r="Y285" s="9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9"/>
      <c r="O286" s="10"/>
      <c r="P286" s="10"/>
      <c r="Q286" s="9"/>
      <c r="R286" s="10"/>
      <c r="S286" s="10"/>
      <c r="T286" s="10"/>
      <c r="U286" s="10"/>
      <c r="V286" s="10"/>
      <c r="W286" s="10"/>
      <c r="X286" s="10"/>
      <c r="Y286" s="9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9"/>
      <c r="O287" s="10"/>
      <c r="P287" s="10"/>
      <c r="Q287" s="9"/>
      <c r="R287" s="10"/>
      <c r="S287" s="10"/>
      <c r="T287" s="10"/>
      <c r="U287" s="10"/>
      <c r="V287" s="10"/>
      <c r="W287" s="10"/>
      <c r="X287" s="10"/>
      <c r="Y287" s="9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9"/>
      <c r="O288" s="10"/>
      <c r="P288" s="10"/>
      <c r="Q288" s="9"/>
      <c r="R288" s="10"/>
      <c r="S288" s="10"/>
      <c r="T288" s="10"/>
      <c r="U288" s="10"/>
      <c r="V288" s="10"/>
      <c r="W288" s="10"/>
      <c r="X288" s="10"/>
      <c r="Y288" s="9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9"/>
      <c r="O289" s="10"/>
      <c r="P289" s="10"/>
      <c r="Q289" s="9"/>
      <c r="R289" s="10"/>
      <c r="S289" s="10"/>
      <c r="T289" s="10"/>
      <c r="U289" s="10"/>
      <c r="V289" s="10"/>
      <c r="W289" s="10"/>
      <c r="X289" s="10"/>
      <c r="Y289" s="9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9"/>
      <c r="O290" s="10"/>
      <c r="P290" s="10"/>
      <c r="Q290" s="9"/>
      <c r="R290" s="10"/>
      <c r="S290" s="10"/>
      <c r="T290" s="10"/>
      <c r="U290" s="10"/>
      <c r="V290" s="10"/>
      <c r="W290" s="10"/>
      <c r="X290" s="10"/>
      <c r="Y290" s="9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9"/>
      <c r="O291" s="10"/>
      <c r="P291" s="10"/>
      <c r="Q291" s="9"/>
      <c r="R291" s="10"/>
      <c r="S291" s="10"/>
      <c r="T291" s="10"/>
      <c r="U291" s="10"/>
      <c r="V291" s="10"/>
      <c r="W291" s="10"/>
      <c r="X291" s="10"/>
      <c r="Y291" s="9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9"/>
      <c r="O292" s="10"/>
      <c r="P292" s="10"/>
      <c r="Q292" s="9"/>
      <c r="R292" s="10"/>
      <c r="S292" s="10"/>
      <c r="T292" s="10"/>
      <c r="U292" s="10"/>
      <c r="V292" s="10"/>
      <c r="W292" s="10"/>
      <c r="X292" s="10"/>
      <c r="Y292" s="9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9"/>
      <c r="O293" s="10"/>
      <c r="P293" s="10"/>
      <c r="Q293" s="9"/>
      <c r="R293" s="10"/>
      <c r="S293" s="10"/>
      <c r="T293" s="10"/>
      <c r="U293" s="10"/>
      <c r="V293" s="10"/>
      <c r="W293" s="10"/>
      <c r="X293" s="10"/>
      <c r="Y293" s="9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9"/>
      <c r="O294" s="10"/>
      <c r="P294" s="10"/>
      <c r="Q294" s="9"/>
      <c r="R294" s="10"/>
      <c r="S294" s="10"/>
      <c r="T294" s="10"/>
      <c r="U294" s="10"/>
      <c r="V294" s="10"/>
      <c r="W294" s="10"/>
      <c r="X294" s="10"/>
      <c r="Y294" s="9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9"/>
      <c r="O295" s="10"/>
      <c r="P295" s="10"/>
      <c r="Q295" s="9"/>
      <c r="R295" s="10"/>
      <c r="S295" s="10"/>
      <c r="T295" s="10"/>
      <c r="U295" s="10"/>
      <c r="V295" s="10"/>
      <c r="W295" s="10"/>
      <c r="X295" s="10"/>
      <c r="Y295" s="9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9"/>
      <c r="O296" s="10"/>
      <c r="P296" s="10"/>
      <c r="Q296" s="9"/>
      <c r="R296" s="10"/>
      <c r="S296" s="10"/>
      <c r="T296" s="10"/>
      <c r="U296" s="10"/>
      <c r="V296" s="10"/>
      <c r="W296" s="10"/>
      <c r="X296" s="10"/>
      <c r="Y296" s="9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9"/>
      <c r="O297" s="10"/>
      <c r="P297" s="10"/>
      <c r="Q297" s="9"/>
      <c r="R297" s="10"/>
      <c r="S297" s="10"/>
      <c r="T297" s="10"/>
      <c r="U297" s="10"/>
      <c r="V297" s="10"/>
      <c r="W297" s="10"/>
      <c r="X297" s="10"/>
      <c r="Y297" s="9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9"/>
      <c r="O298" s="10"/>
      <c r="P298" s="10"/>
      <c r="Q298" s="9"/>
      <c r="R298" s="10"/>
      <c r="S298" s="10"/>
      <c r="T298" s="10"/>
      <c r="U298" s="10"/>
      <c r="V298" s="10"/>
      <c r="W298" s="10"/>
      <c r="X298" s="10"/>
      <c r="Y298" s="9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9"/>
      <c r="O299" s="10"/>
      <c r="P299" s="10"/>
      <c r="Q299" s="9"/>
      <c r="R299" s="10"/>
      <c r="S299" s="10"/>
      <c r="T299" s="10"/>
      <c r="U299" s="10"/>
      <c r="V299" s="10"/>
      <c r="W299" s="10"/>
      <c r="X299" s="10"/>
      <c r="Y299" s="9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9"/>
      <c r="O300" s="10"/>
      <c r="P300" s="10"/>
      <c r="Q300" s="9"/>
      <c r="R300" s="10"/>
      <c r="S300" s="10"/>
      <c r="T300" s="10"/>
      <c r="U300" s="10"/>
      <c r="V300" s="10"/>
      <c r="W300" s="10"/>
      <c r="X300" s="10"/>
      <c r="Y300" s="9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9"/>
      <c r="O301" s="10"/>
      <c r="P301" s="10"/>
      <c r="Q301" s="9"/>
      <c r="R301" s="10"/>
      <c r="S301" s="10"/>
      <c r="T301" s="10"/>
      <c r="U301" s="10"/>
      <c r="V301" s="10"/>
      <c r="W301" s="10"/>
      <c r="X301" s="10"/>
      <c r="Y301" s="9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9"/>
      <c r="O302" s="10"/>
      <c r="P302" s="10"/>
      <c r="Q302" s="9"/>
      <c r="R302" s="10"/>
      <c r="S302" s="10"/>
      <c r="T302" s="10"/>
      <c r="U302" s="10"/>
      <c r="V302" s="10"/>
      <c r="W302" s="10"/>
      <c r="X302" s="10"/>
      <c r="Y302" s="9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9"/>
      <c r="O303" s="10"/>
      <c r="P303" s="10"/>
      <c r="Q303" s="9"/>
      <c r="R303" s="10"/>
      <c r="S303" s="10"/>
      <c r="T303" s="10"/>
      <c r="U303" s="10"/>
      <c r="V303" s="10"/>
      <c r="W303" s="10"/>
      <c r="X303" s="10"/>
      <c r="Y303" s="9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9"/>
      <c r="O304" s="10"/>
      <c r="P304" s="10"/>
      <c r="Q304" s="9"/>
      <c r="R304" s="10"/>
      <c r="S304" s="10"/>
      <c r="T304" s="10"/>
      <c r="U304" s="10"/>
      <c r="V304" s="10"/>
      <c r="W304" s="10"/>
      <c r="X304" s="10"/>
      <c r="Y304" s="9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9"/>
      <c r="O305" s="10"/>
      <c r="P305" s="10"/>
      <c r="Q305" s="9"/>
      <c r="R305" s="10"/>
      <c r="S305" s="10"/>
      <c r="T305" s="10"/>
      <c r="U305" s="10"/>
      <c r="V305" s="10"/>
      <c r="W305" s="10"/>
      <c r="X305" s="10"/>
      <c r="Y305" s="9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9"/>
      <c r="O306" s="10"/>
      <c r="P306" s="10"/>
      <c r="Q306" s="9"/>
      <c r="R306" s="10"/>
      <c r="S306" s="10"/>
      <c r="T306" s="10"/>
      <c r="U306" s="10"/>
      <c r="V306" s="10"/>
      <c r="W306" s="10"/>
      <c r="X306" s="10"/>
      <c r="Y306" s="9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9"/>
      <c r="O307" s="10"/>
      <c r="P307" s="10"/>
      <c r="Q307" s="9"/>
      <c r="R307" s="10"/>
      <c r="S307" s="10"/>
      <c r="T307" s="10"/>
      <c r="U307" s="10"/>
      <c r="V307" s="10"/>
      <c r="W307" s="10"/>
      <c r="X307" s="10"/>
      <c r="Y307" s="9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9"/>
      <c r="O308" s="10"/>
      <c r="P308" s="10"/>
      <c r="Q308" s="9"/>
      <c r="R308" s="10"/>
      <c r="S308" s="10"/>
      <c r="T308" s="10"/>
      <c r="U308" s="10"/>
      <c r="V308" s="10"/>
      <c r="W308" s="10"/>
      <c r="X308" s="10"/>
      <c r="Y308" s="9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9"/>
      <c r="O309" s="10"/>
      <c r="P309" s="10"/>
      <c r="Q309" s="9"/>
      <c r="R309" s="10"/>
      <c r="S309" s="10"/>
      <c r="T309" s="10"/>
      <c r="U309" s="10"/>
      <c r="V309" s="10"/>
      <c r="W309" s="10"/>
      <c r="X309" s="10"/>
      <c r="Y309" s="9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9"/>
      <c r="O310" s="10"/>
      <c r="P310" s="10"/>
      <c r="Q310" s="9"/>
      <c r="R310" s="10"/>
      <c r="S310" s="10"/>
      <c r="T310" s="10"/>
      <c r="U310" s="10"/>
      <c r="V310" s="10"/>
      <c r="W310" s="10"/>
      <c r="X310" s="10"/>
      <c r="Y310" s="9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9"/>
      <c r="O311" s="10"/>
      <c r="P311" s="10"/>
      <c r="Q311" s="9"/>
      <c r="R311" s="10"/>
      <c r="S311" s="10"/>
      <c r="T311" s="10"/>
      <c r="U311" s="10"/>
      <c r="V311" s="10"/>
      <c r="W311" s="10"/>
      <c r="X311" s="10"/>
      <c r="Y311" s="9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9"/>
      <c r="O312" s="10"/>
      <c r="P312" s="10"/>
      <c r="Q312" s="9"/>
      <c r="R312" s="10"/>
      <c r="S312" s="10"/>
      <c r="T312" s="10"/>
      <c r="U312" s="10"/>
      <c r="V312" s="10"/>
      <c r="W312" s="10"/>
      <c r="X312" s="10"/>
      <c r="Y312" s="9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9"/>
      <c r="O313" s="10"/>
      <c r="P313" s="10"/>
      <c r="Q313" s="9"/>
      <c r="R313" s="10"/>
      <c r="S313" s="10"/>
      <c r="T313" s="10"/>
      <c r="U313" s="10"/>
      <c r="V313" s="10"/>
      <c r="W313" s="10"/>
      <c r="X313" s="10"/>
      <c r="Y313" s="9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9"/>
      <c r="O314" s="10"/>
      <c r="P314" s="10"/>
      <c r="Q314" s="9"/>
      <c r="R314" s="10"/>
      <c r="S314" s="10"/>
      <c r="T314" s="10"/>
      <c r="U314" s="10"/>
      <c r="V314" s="10"/>
      <c r="W314" s="10"/>
      <c r="X314" s="10"/>
      <c r="Y314" s="9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9"/>
      <c r="O315" s="10"/>
      <c r="P315" s="10"/>
      <c r="Q315" s="9"/>
      <c r="R315" s="10"/>
      <c r="S315" s="10"/>
      <c r="T315" s="10"/>
      <c r="U315" s="10"/>
      <c r="V315" s="10"/>
      <c r="W315" s="10"/>
      <c r="X315" s="10"/>
      <c r="Y315" s="9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9"/>
      <c r="O316" s="10"/>
      <c r="P316" s="10"/>
      <c r="Q316" s="9"/>
      <c r="R316" s="10"/>
      <c r="S316" s="10"/>
      <c r="T316" s="10"/>
      <c r="U316" s="10"/>
      <c r="V316" s="10"/>
      <c r="W316" s="10"/>
      <c r="X316" s="10"/>
      <c r="Y316" s="9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9"/>
      <c r="O317" s="10"/>
      <c r="P317" s="10"/>
      <c r="Q317" s="9"/>
      <c r="R317" s="10"/>
      <c r="S317" s="10"/>
      <c r="T317" s="10"/>
      <c r="U317" s="10"/>
      <c r="V317" s="10"/>
      <c r="W317" s="10"/>
      <c r="X317" s="10"/>
      <c r="Y317" s="9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9"/>
      <c r="O318" s="10"/>
      <c r="P318" s="10"/>
      <c r="Q318" s="9"/>
      <c r="R318" s="10"/>
      <c r="S318" s="10"/>
      <c r="T318" s="10"/>
      <c r="U318" s="10"/>
      <c r="V318" s="10"/>
      <c r="W318" s="10"/>
      <c r="X318" s="10"/>
      <c r="Y318" s="9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9"/>
      <c r="O319" s="10"/>
      <c r="P319" s="10"/>
      <c r="Q319" s="9"/>
      <c r="R319" s="10"/>
      <c r="S319" s="10"/>
      <c r="T319" s="10"/>
      <c r="U319" s="10"/>
      <c r="V319" s="10"/>
      <c r="W319" s="10"/>
      <c r="X319" s="10"/>
      <c r="Y319" s="9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9"/>
      <c r="O320" s="10"/>
      <c r="P320" s="10"/>
      <c r="Q320" s="9"/>
      <c r="R320" s="10"/>
      <c r="S320" s="10"/>
      <c r="T320" s="10"/>
      <c r="U320" s="10"/>
      <c r="V320" s="10"/>
      <c r="W320" s="10"/>
      <c r="X320" s="10"/>
      <c r="Y320" s="9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9"/>
      <c r="O321" s="10"/>
      <c r="P321" s="10"/>
      <c r="Q321" s="9"/>
      <c r="R321" s="10"/>
      <c r="S321" s="10"/>
      <c r="T321" s="10"/>
      <c r="U321" s="10"/>
      <c r="V321" s="10"/>
      <c r="W321" s="10"/>
      <c r="X321" s="10"/>
      <c r="Y321" s="9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9"/>
      <c r="O322" s="10"/>
      <c r="P322" s="10"/>
      <c r="Q322" s="9"/>
      <c r="R322" s="10"/>
      <c r="S322" s="10"/>
      <c r="T322" s="10"/>
      <c r="U322" s="10"/>
      <c r="V322" s="10"/>
      <c r="W322" s="10"/>
      <c r="X322" s="10"/>
      <c r="Y322" s="9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9"/>
      <c r="O323" s="10"/>
      <c r="P323" s="10"/>
      <c r="Q323" s="9"/>
      <c r="R323" s="10"/>
      <c r="S323" s="10"/>
      <c r="T323" s="10"/>
      <c r="U323" s="10"/>
      <c r="V323" s="10"/>
      <c r="W323" s="10"/>
      <c r="X323" s="10"/>
      <c r="Y323" s="9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9"/>
      <c r="O324" s="10"/>
      <c r="P324" s="10"/>
      <c r="Q324" s="9"/>
      <c r="R324" s="10"/>
      <c r="S324" s="10"/>
      <c r="T324" s="10"/>
      <c r="U324" s="10"/>
      <c r="V324" s="10"/>
      <c r="W324" s="10"/>
      <c r="X324" s="10"/>
      <c r="Y324" s="9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9"/>
      <c r="O325" s="10"/>
      <c r="P325" s="10"/>
      <c r="Q325" s="9"/>
      <c r="R325" s="10"/>
      <c r="S325" s="10"/>
      <c r="T325" s="10"/>
      <c r="U325" s="10"/>
      <c r="V325" s="10"/>
      <c r="W325" s="10"/>
      <c r="X325" s="10"/>
      <c r="Y325" s="9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9"/>
      <c r="O326" s="10"/>
      <c r="P326" s="10"/>
      <c r="Q326" s="9"/>
      <c r="R326" s="10"/>
      <c r="S326" s="10"/>
      <c r="T326" s="10"/>
      <c r="U326" s="10"/>
      <c r="V326" s="10"/>
      <c r="W326" s="10"/>
      <c r="X326" s="10"/>
      <c r="Y326" s="9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9"/>
      <c r="O327" s="10"/>
      <c r="P327" s="10"/>
      <c r="Q327" s="9"/>
      <c r="R327" s="10"/>
      <c r="S327" s="10"/>
      <c r="T327" s="10"/>
      <c r="U327" s="10"/>
      <c r="V327" s="10"/>
      <c r="W327" s="10"/>
      <c r="X327" s="10"/>
      <c r="Y327" s="9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9"/>
      <c r="O328" s="10"/>
      <c r="P328" s="10"/>
      <c r="Q328" s="9"/>
      <c r="R328" s="10"/>
      <c r="S328" s="10"/>
      <c r="T328" s="10"/>
      <c r="U328" s="10"/>
      <c r="V328" s="10"/>
      <c r="W328" s="10"/>
      <c r="X328" s="10"/>
      <c r="Y328" s="9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9"/>
      <c r="O329" s="10"/>
      <c r="P329" s="10"/>
      <c r="Q329" s="9"/>
      <c r="R329" s="10"/>
      <c r="S329" s="10"/>
      <c r="T329" s="10"/>
      <c r="U329" s="10"/>
      <c r="V329" s="10"/>
      <c r="W329" s="10"/>
      <c r="X329" s="10"/>
      <c r="Y329" s="9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9"/>
      <c r="O330" s="10"/>
      <c r="P330" s="10"/>
      <c r="Q330" s="9"/>
      <c r="R330" s="10"/>
      <c r="S330" s="10"/>
      <c r="T330" s="10"/>
      <c r="U330" s="10"/>
      <c r="V330" s="10"/>
      <c r="W330" s="10"/>
      <c r="X330" s="10"/>
      <c r="Y330" s="9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9"/>
      <c r="O331" s="10"/>
      <c r="P331" s="10"/>
      <c r="Q331" s="9"/>
      <c r="R331" s="10"/>
      <c r="S331" s="10"/>
      <c r="T331" s="10"/>
      <c r="U331" s="10"/>
      <c r="V331" s="10"/>
      <c r="W331" s="10"/>
      <c r="X331" s="10"/>
      <c r="Y331" s="9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9"/>
      <c r="O332" s="10"/>
      <c r="P332" s="10"/>
      <c r="Q332" s="9"/>
      <c r="R332" s="10"/>
      <c r="S332" s="10"/>
      <c r="T332" s="10"/>
      <c r="U332" s="10"/>
      <c r="V332" s="10"/>
      <c r="W332" s="10"/>
      <c r="X332" s="10"/>
      <c r="Y332" s="9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9"/>
      <c r="O333" s="10"/>
      <c r="P333" s="10"/>
      <c r="Q333" s="9"/>
      <c r="R333" s="10"/>
      <c r="S333" s="10"/>
      <c r="T333" s="10"/>
      <c r="U333" s="10"/>
      <c r="V333" s="10"/>
      <c r="W333" s="10"/>
      <c r="X333" s="10"/>
      <c r="Y333" s="9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9"/>
      <c r="O334" s="10"/>
      <c r="P334" s="10"/>
      <c r="Q334" s="9"/>
      <c r="R334" s="10"/>
      <c r="S334" s="10"/>
      <c r="T334" s="10"/>
      <c r="U334" s="10"/>
      <c r="V334" s="10"/>
      <c r="W334" s="10"/>
      <c r="X334" s="10"/>
      <c r="Y334" s="9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9"/>
      <c r="O335" s="10"/>
      <c r="P335" s="10"/>
      <c r="Q335" s="9"/>
      <c r="R335" s="10"/>
      <c r="S335" s="10"/>
      <c r="T335" s="10"/>
      <c r="U335" s="10"/>
      <c r="V335" s="10"/>
      <c r="W335" s="10"/>
      <c r="X335" s="10"/>
      <c r="Y335" s="9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9"/>
      <c r="O336" s="10"/>
      <c r="P336" s="10"/>
      <c r="Q336" s="9"/>
      <c r="R336" s="10"/>
      <c r="S336" s="10"/>
      <c r="T336" s="10"/>
      <c r="U336" s="10"/>
      <c r="V336" s="10"/>
      <c r="W336" s="10"/>
      <c r="X336" s="10"/>
      <c r="Y336" s="9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9"/>
      <c r="O337" s="10"/>
      <c r="P337" s="10"/>
      <c r="Q337" s="9"/>
      <c r="R337" s="10"/>
      <c r="S337" s="10"/>
      <c r="T337" s="10"/>
      <c r="U337" s="10"/>
      <c r="V337" s="10"/>
      <c r="W337" s="10"/>
      <c r="X337" s="10"/>
      <c r="Y337" s="9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9"/>
      <c r="O338" s="10"/>
      <c r="P338" s="10"/>
      <c r="Q338" s="9"/>
      <c r="R338" s="10"/>
      <c r="S338" s="10"/>
      <c r="T338" s="10"/>
      <c r="U338" s="10"/>
      <c r="V338" s="10"/>
      <c r="W338" s="10"/>
      <c r="X338" s="10"/>
      <c r="Y338" s="9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9"/>
      <c r="O339" s="10"/>
      <c r="P339" s="10"/>
      <c r="Q339" s="9"/>
      <c r="R339" s="10"/>
      <c r="S339" s="10"/>
      <c r="T339" s="10"/>
      <c r="U339" s="10"/>
      <c r="V339" s="10"/>
      <c r="W339" s="10"/>
      <c r="X339" s="10"/>
      <c r="Y339" s="9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9"/>
      <c r="O340" s="10"/>
      <c r="P340" s="10"/>
      <c r="Q340" s="9"/>
      <c r="R340" s="10"/>
      <c r="S340" s="10"/>
      <c r="T340" s="10"/>
      <c r="U340" s="10"/>
      <c r="V340" s="10"/>
      <c r="W340" s="10"/>
      <c r="X340" s="10"/>
      <c r="Y340" s="9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9"/>
      <c r="O341" s="10"/>
      <c r="P341" s="10"/>
      <c r="Q341" s="9"/>
      <c r="R341" s="10"/>
      <c r="S341" s="10"/>
      <c r="T341" s="10"/>
      <c r="U341" s="10"/>
      <c r="V341" s="10"/>
      <c r="W341" s="10"/>
      <c r="X341" s="10"/>
      <c r="Y341" s="9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9"/>
      <c r="O342" s="10"/>
      <c r="P342" s="10"/>
      <c r="Q342" s="9"/>
      <c r="R342" s="10"/>
      <c r="S342" s="10"/>
      <c r="T342" s="10"/>
      <c r="U342" s="10"/>
      <c r="V342" s="10"/>
      <c r="W342" s="10"/>
      <c r="X342" s="10"/>
      <c r="Y342" s="9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9"/>
      <c r="O343" s="10"/>
      <c r="P343" s="10"/>
      <c r="Q343" s="9"/>
      <c r="R343" s="10"/>
      <c r="S343" s="10"/>
      <c r="T343" s="10"/>
      <c r="U343" s="10"/>
      <c r="V343" s="10"/>
      <c r="W343" s="10"/>
      <c r="X343" s="10"/>
      <c r="Y343" s="9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9"/>
      <c r="O344" s="10"/>
      <c r="P344" s="10"/>
      <c r="Q344" s="9"/>
      <c r="R344" s="10"/>
      <c r="S344" s="10"/>
      <c r="T344" s="10"/>
      <c r="U344" s="10"/>
      <c r="V344" s="10"/>
      <c r="W344" s="10"/>
      <c r="X344" s="10"/>
      <c r="Y344" s="9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9"/>
      <c r="O345" s="10"/>
      <c r="P345" s="10"/>
      <c r="Q345" s="9"/>
      <c r="R345" s="10"/>
      <c r="S345" s="10"/>
      <c r="T345" s="10"/>
      <c r="U345" s="10"/>
      <c r="V345" s="10"/>
      <c r="W345" s="10"/>
      <c r="X345" s="10"/>
      <c r="Y345" s="9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9"/>
      <c r="O346" s="10"/>
      <c r="P346" s="10"/>
      <c r="Q346" s="9"/>
      <c r="R346" s="10"/>
      <c r="S346" s="10"/>
      <c r="T346" s="10"/>
      <c r="U346" s="10"/>
      <c r="V346" s="10"/>
      <c r="W346" s="10"/>
      <c r="X346" s="10"/>
      <c r="Y346" s="9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9"/>
      <c r="O347" s="10"/>
      <c r="P347" s="10"/>
      <c r="Q347" s="9"/>
      <c r="R347" s="10"/>
      <c r="S347" s="10"/>
      <c r="T347" s="10"/>
      <c r="U347" s="10"/>
      <c r="V347" s="10"/>
      <c r="W347" s="10"/>
      <c r="X347" s="10"/>
      <c r="Y347" s="9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9"/>
      <c r="O348" s="10"/>
      <c r="P348" s="10"/>
      <c r="Q348" s="9"/>
      <c r="R348" s="10"/>
      <c r="S348" s="10"/>
      <c r="T348" s="10"/>
      <c r="U348" s="10"/>
      <c r="V348" s="10"/>
      <c r="W348" s="10"/>
      <c r="X348" s="10"/>
      <c r="Y348" s="9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9"/>
      <c r="O349" s="10"/>
      <c r="P349" s="10"/>
      <c r="Q349" s="9"/>
      <c r="R349" s="10"/>
      <c r="S349" s="10"/>
      <c r="T349" s="10"/>
      <c r="U349" s="10"/>
      <c r="V349" s="10"/>
      <c r="W349" s="10"/>
      <c r="X349" s="10"/>
      <c r="Y349" s="9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9"/>
      <c r="O350" s="10"/>
      <c r="P350" s="10"/>
      <c r="Q350" s="9"/>
      <c r="R350" s="10"/>
      <c r="S350" s="10"/>
      <c r="T350" s="10"/>
      <c r="U350" s="10"/>
      <c r="V350" s="10"/>
      <c r="W350" s="10"/>
      <c r="X350" s="10"/>
      <c r="Y350" s="9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9"/>
      <c r="O351" s="10"/>
      <c r="P351" s="10"/>
      <c r="Q351" s="9"/>
      <c r="R351" s="10"/>
      <c r="S351" s="10"/>
      <c r="T351" s="10"/>
      <c r="U351" s="10"/>
      <c r="V351" s="10"/>
      <c r="W351" s="10"/>
      <c r="X351" s="10"/>
      <c r="Y351" s="9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9"/>
      <c r="O352" s="10"/>
      <c r="P352" s="10"/>
      <c r="Q352" s="9"/>
      <c r="R352" s="10"/>
      <c r="S352" s="10"/>
      <c r="T352" s="10"/>
      <c r="U352" s="10"/>
      <c r="V352" s="10"/>
      <c r="W352" s="10"/>
      <c r="X352" s="10"/>
      <c r="Y352" s="9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9"/>
      <c r="O353" s="10"/>
      <c r="P353" s="10"/>
      <c r="Q353" s="9"/>
      <c r="R353" s="10"/>
      <c r="S353" s="10"/>
      <c r="T353" s="10"/>
      <c r="U353" s="10"/>
      <c r="V353" s="10"/>
      <c r="W353" s="10"/>
      <c r="X353" s="10"/>
      <c r="Y353" s="9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9"/>
      <c r="O354" s="10"/>
      <c r="P354" s="10"/>
      <c r="Q354" s="9"/>
      <c r="R354" s="10"/>
      <c r="S354" s="10"/>
      <c r="T354" s="10"/>
      <c r="U354" s="10"/>
      <c r="V354" s="10"/>
      <c r="W354" s="10"/>
      <c r="X354" s="10"/>
      <c r="Y354" s="9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9"/>
      <c r="O355" s="10"/>
      <c r="P355" s="10"/>
      <c r="Q355" s="9"/>
      <c r="R355" s="10"/>
      <c r="S355" s="10"/>
      <c r="T355" s="10"/>
      <c r="U355" s="10"/>
      <c r="V355" s="10"/>
      <c r="W355" s="10"/>
      <c r="X355" s="10"/>
      <c r="Y355" s="9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9"/>
      <c r="O356" s="10"/>
      <c r="P356" s="10"/>
      <c r="Q356" s="9"/>
      <c r="R356" s="10"/>
      <c r="S356" s="10"/>
      <c r="T356" s="10"/>
      <c r="U356" s="10"/>
      <c r="V356" s="10"/>
      <c r="W356" s="10"/>
      <c r="X356" s="10"/>
      <c r="Y356" s="9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9"/>
      <c r="O357" s="10"/>
      <c r="P357" s="10"/>
      <c r="Q357" s="9"/>
      <c r="R357" s="10"/>
      <c r="S357" s="10"/>
      <c r="T357" s="10"/>
      <c r="U357" s="10"/>
      <c r="V357" s="10"/>
      <c r="W357" s="10"/>
      <c r="X357" s="10"/>
      <c r="Y357" s="9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9"/>
      <c r="O358" s="10"/>
      <c r="P358" s="10"/>
      <c r="Q358" s="9"/>
      <c r="R358" s="10"/>
      <c r="S358" s="10"/>
      <c r="T358" s="10"/>
      <c r="U358" s="10"/>
      <c r="V358" s="10"/>
      <c r="W358" s="10"/>
      <c r="X358" s="10"/>
      <c r="Y358" s="9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9"/>
      <c r="O359" s="10"/>
      <c r="P359" s="10"/>
      <c r="Q359" s="9"/>
      <c r="R359" s="10"/>
      <c r="S359" s="10"/>
      <c r="T359" s="10"/>
      <c r="U359" s="10"/>
      <c r="V359" s="10"/>
      <c r="W359" s="10"/>
      <c r="X359" s="10"/>
      <c r="Y359" s="9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9"/>
      <c r="O360" s="10"/>
      <c r="P360" s="10"/>
      <c r="Q360" s="9"/>
      <c r="R360" s="10"/>
      <c r="S360" s="10"/>
      <c r="T360" s="10"/>
      <c r="U360" s="10"/>
      <c r="V360" s="10"/>
      <c r="W360" s="10"/>
      <c r="X360" s="10"/>
      <c r="Y360" s="9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9"/>
      <c r="O361" s="10"/>
      <c r="P361" s="10"/>
      <c r="Q361" s="9"/>
      <c r="R361" s="10"/>
      <c r="S361" s="10"/>
      <c r="T361" s="10"/>
      <c r="U361" s="10"/>
      <c r="V361" s="10"/>
      <c r="W361" s="10"/>
      <c r="X361" s="10"/>
      <c r="Y361" s="9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9"/>
      <c r="O362" s="10"/>
      <c r="P362" s="10"/>
      <c r="Q362" s="9"/>
      <c r="R362" s="10"/>
      <c r="S362" s="10"/>
      <c r="T362" s="10"/>
      <c r="U362" s="10"/>
      <c r="V362" s="10"/>
      <c r="W362" s="10"/>
      <c r="X362" s="10"/>
      <c r="Y362" s="9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9"/>
      <c r="O363" s="10"/>
      <c r="P363" s="10"/>
      <c r="Q363" s="9"/>
      <c r="R363" s="10"/>
      <c r="S363" s="10"/>
      <c r="T363" s="10"/>
      <c r="U363" s="10"/>
      <c r="V363" s="10"/>
      <c r="W363" s="10"/>
      <c r="X363" s="10"/>
      <c r="Y363" s="9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9"/>
      <c r="O364" s="10"/>
      <c r="P364" s="10"/>
      <c r="Q364" s="9"/>
      <c r="R364" s="10"/>
      <c r="S364" s="10"/>
      <c r="T364" s="10"/>
      <c r="U364" s="10"/>
      <c r="V364" s="10"/>
      <c r="W364" s="10"/>
      <c r="X364" s="10"/>
      <c r="Y364" s="9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9"/>
      <c r="O365" s="10"/>
      <c r="P365" s="10"/>
      <c r="Q365" s="9"/>
      <c r="R365" s="10"/>
      <c r="S365" s="10"/>
      <c r="T365" s="10"/>
      <c r="U365" s="10"/>
      <c r="V365" s="10"/>
      <c r="W365" s="10"/>
      <c r="X365" s="10"/>
      <c r="Y365" s="9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9"/>
      <c r="O366" s="10"/>
      <c r="P366" s="10"/>
      <c r="Q366" s="9"/>
      <c r="R366" s="10"/>
      <c r="S366" s="10"/>
      <c r="T366" s="10"/>
      <c r="U366" s="10"/>
      <c r="V366" s="10"/>
      <c r="W366" s="10"/>
      <c r="X366" s="10"/>
      <c r="Y366" s="9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9"/>
      <c r="O367" s="10"/>
      <c r="P367" s="10"/>
      <c r="Q367" s="9"/>
      <c r="R367" s="10"/>
      <c r="S367" s="10"/>
      <c r="T367" s="10"/>
      <c r="U367" s="10"/>
      <c r="V367" s="10"/>
      <c r="W367" s="10"/>
      <c r="X367" s="10"/>
      <c r="Y367" s="9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9"/>
      <c r="O368" s="10"/>
      <c r="P368" s="10"/>
      <c r="Q368" s="9"/>
      <c r="R368" s="10"/>
      <c r="S368" s="10"/>
      <c r="T368" s="10"/>
      <c r="U368" s="10"/>
      <c r="V368" s="10"/>
      <c r="W368" s="10"/>
      <c r="X368" s="10"/>
      <c r="Y368" s="9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9"/>
      <c r="O369" s="10"/>
      <c r="P369" s="10"/>
      <c r="Q369" s="9"/>
      <c r="R369" s="10"/>
      <c r="S369" s="10"/>
      <c r="T369" s="10"/>
      <c r="U369" s="10"/>
      <c r="V369" s="10"/>
      <c r="W369" s="10"/>
      <c r="X369" s="10"/>
      <c r="Y369" s="9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9"/>
      <c r="O370" s="10"/>
      <c r="P370" s="10"/>
      <c r="Q370" s="9"/>
      <c r="R370" s="10"/>
      <c r="S370" s="10"/>
      <c r="T370" s="10"/>
      <c r="U370" s="10"/>
      <c r="V370" s="10"/>
      <c r="W370" s="10"/>
      <c r="X370" s="10"/>
      <c r="Y370" s="9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9"/>
      <c r="O371" s="10"/>
      <c r="P371" s="10"/>
      <c r="Q371" s="9"/>
      <c r="R371" s="10"/>
      <c r="S371" s="10"/>
      <c r="T371" s="10"/>
      <c r="U371" s="10"/>
      <c r="V371" s="10"/>
      <c r="W371" s="10"/>
      <c r="X371" s="10"/>
      <c r="Y371" s="9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9"/>
      <c r="O372" s="10"/>
      <c r="P372" s="10"/>
      <c r="Q372" s="9"/>
      <c r="R372" s="10"/>
      <c r="S372" s="10"/>
      <c r="T372" s="10"/>
      <c r="U372" s="10"/>
      <c r="V372" s="10"/>
      <c r="W372" s="10"/>
      <c r="X372" s="10"/>
      <c r="Y372" s="9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9"/>
      <c r="O373" s="10"/>
      <c r="P373" s="10"/>
      <c r="Q373" s="9"/>
      <c r="R373" s="10"/>
      <c r="S373" s="10"/>
      <c r="T373" s="10"/>
      <c r="U373" s="10"/>
      <c r="V373" s="10"/>
      <c r="W373" s="10"/>
      <c r="X373" s="10"/>
      <c r="Y373" s="9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9"/>
      <c r="O374" s="10"/>
      <c r="P374" s="10"/>
      <c r="Q374" s="9"/>
      <c r="R374" s="10"/>
      <c r="S374" s="10"/>
      <c r="T374" s="10"/>
      <c r="U374" s="10"/>
      <c r="V374" s="10"/>
      <c r="W374" s="10"/>
      <c r="X374" s="10"/>
      <c r="Y374" s="9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9"/>
      <c r="O375" s="10"/>
      <c r="P375" s="10"/>
      <c r="Q375" s="9"/>
      <c r="R375" s="10"/>
      <c r="S375" s="10"/>
      <c r="T375" s="10"/>
      <c r="U375" s="10"/>
      <c r="V375" s="10"/>
      <c r="W375" s="10"/>
      <c r="X375" s="10"/>
      <c r="Y375" s="9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9"/>
      <c r="O376" s="10"/>
      <c r="P376" s="10"/>
      <c r="Q376" s="9"/>
      <c r="R376" s="10"/>
      <c r="S376" s="10"/>
      <c r="T376" s="10"/>
      <c r="U376" s="10"/>
      <c r="V376" s="10"/>
      <c r="W376" s="10"/>
      <c r="X376" s="10"/>
      <c r="Y376" s="9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9"/>
      <c r="O377" s="10"/>
      <c r="P377" s="10"/>
      <c r="Q377" s="9"/>
      <c r="R377" s="10"/>
      <c r="S377" s="10"/>
      <c r="T377" s="10"/>
      <c r="U377" s="10"/>
      <c r="V377" s="10"/>
      <c r="W377" s="10"/>
      <c r="X377" s="10"/>
      <c r="Y377" s="9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9"/>
      <c r="O378" s="10"/>
      <c r="P378" s="10"/>
      <c r="Q378" s="9"/>
      <c r="R378" s="10"/>
      <c r="S378" s="10"/>
      <c r="T378" s="10"/>
      <c r="U378" s="10"/>
      <c r="V378" s="10"/>
      <c r="W378" s="10"/>
      <c r="X378" s="10"/>
      <c r="Y378" s="9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9"/>
      <c r="O379" s="10"/>
      <c r="P379" s="10"/>
      <c r="Q379" s="9"/>
      <c r="R379" s="10"/>
      <c r="S379" s="10"/>
      <c r="T379" s="10"/>
      <c r="U379" s="10"/>
      <c r="V379" s="10"/>
      <c r="W379" s="10"/>
      <c r="X379" s="10"/>
      <c r="Y379" s="9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9"/>
      <c r="O380" s="10"/>
      <c r="P380" s="10"/>
      <c r="Q380" s="9"/>
      <c r="R380" s="10"/>
      <c r="S380" s="10"/>
      <c r="T380" s="10"/>
      <c r="U380" s="10"/>
      <c r="V380" s="10"/>
      <c r="W380" s="10"/>
      <c r="X380" s="10"/>
      <c r="Y380" s="9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9"/>
      <c r="O381" s="10"/>
      <c r="P381" s="10"/>
      <c r="Q381" s="9"/>
      <c r="R381" s="10"/>
      <c r="S381" s="10"/>
      <c r="T381" s="10"/>
      <c r="U381" s="10"/>
      <c r="V381" s="10"/>
      <c r="W381" s="10"/>
      <c r="X381" s="10"/>
      <c r="Y381" s="9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9"/>
      <c r="O382" s="10"/>
      <c r="P382" s="10"/>
      <c r="Q382" s="9"/>
      <c r="R382" s="10"/>
      <c r="S382" s="10"/>
      <c r="T382" s="10"/>
      <c r="U382" s="10"/>
      <c r="V382" s="10"/>
      <c r="W382" s="10"/>
      <c r="X382" s="10"/>
      <c r="Y382" s="9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9"/>
      <c r="O383" s="10"/>
      <c r="P383" s="10"/>
      <c r="Q383" s="9"/>
      <c r="R383" s="10"/>
      <c r="S383" s="10"/>
      <c r="T383" s="10"/>
      <c r="U383" s="10"/>
      <c r="V383" s="10"/>
      <c r="W383" s="10"/>
      <c r="X383" s="10"/>
      <c r="Y383" s="9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9"/>
      <c r="O384" s="10"/>
      <c r="P384" s="10"/>
      <c r="Q384" s="9"/>
      <c r="R384" s="10"/>
      <c r="S384" s="10"/>
      <c r="T384" s="10"/>
      <c r="U384" s="10"/>
      <c r="V384" s="10"/>
      <c r="W384" s="10"/>
      <c r="X384" s="10"/>
      <c r="Y384" s="9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9"/>
      <c r="O385" s="10"/>
      <c r="P385" s="10"/>
      <c r="Q385" s="9"/>
      <c r="R385" s="10"/>
      <c r="S385" s="10"/>
      <c r="T385" s="10"/>
      <c r="U385" s="10"/>
      <c r="V385" s="10"/>
      <c r="W385" s="10"/>
      <c r="X385" s="10"/>
      <c r="Y385" s="9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9"/>
      <c r="O386" s="10"/>
      <c r="P386" s="10"/>
      <c r="Q386" s="9"/>
      <c r="R386" s="10"/>
      <c r="S386" s="10"/>
      <c r="T386" s="10"/>
      <c r="U386" s="10"/>
      <c r="V386" s="10"/>
      <c r="W386" s="10"/>
      <c r="X386" s="10"/>
      <c r="Y386" s="9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9"/>
      <c r="O387" s="10"/>
      <c r="P387" s="10"/>
      <c r="Q387" s="9"/>
      <c r="R387" s="10"/>
      <c r="S387" s="10"/>
      <c r="T387" s="10"/>
      <c r="U387" s="10"/>
      <c r="V387" s="10"/>
      <c r="W387" s="10"/>
      <c r="X387" s="10"/>
      <c r="Y387" s="9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9"/>
      <c r="O388" s="10"/>
      <c r="P388" s="10"/>
      <c r="Q388" s="9"/>
      <c r="R388" s="10"/>
      <c r="S388" s="10"/>
      <c r="T388" s="10"/>
      <c r="U388" s="10"/>
      <c r="V388" s="10"/>
      <c r="W388" s="10"/>
      <c r="X388" s="10"/>
      <c r="Y388" s="9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9"/>
      <c r="O389" s="10"/>
      <c r="P389" s="10"/>
      <c r="Q389" s="9"/>
      <c r="R389" s="10"/>
      <c r="S389" s="10"/>
      <c r="T389" s="10"/>
      <c r="U389" s="10"/>
      <c r="V389" s="10"/>
      <c r="W389" s="10"/>
      <c r="X389" s="10"/>
      <c r="Y389" s="9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9"/>
      <c r="O390" s="10"/>
      <c r="P390" s="10"/>
      <c r="Q390" s="9"/>
      <c r="R390" s="10"/>
      <c r="S390" s="10"/>
      <c r="T390" s="10"/>
      <c r="U390" s="10"/>
      <c r="V390" s="10"/>
      <c r="W390" s="10"/>
      <c r="X390" s="10"/>
      <c r="Y390" s="9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9"/>
      <c r="O391" s="10"/>
      <c r="P391" s="10"/>
      <c r="Q391" s="9"/>
      <c r="R391" s="10"/>
      <c r="S391" s="10"/>
      <c r="T391" s="10"/>
      <c r="U391" s="10"/>
      <c r="V391" s="10"/>
      <c r="W391" s="10"/>
      <c r="X391" s="10"/>
      <c r="Y391" s="9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9"/>
      <c r="O392" s="10"/>
      <c r="P392" s="10"/>
      <c r="Q392" s="9"/>
      <c r="R392" s="10"/>
      <c r="S392" s="10"/>
      <c r="T392" s="10"/>
      <c r="U392" s="10"/>
      <c r="V392" s="10"/>
      <c r="W392" s="10"/>
      <c r="X392" s="10"/>
      <c r="Y392" s="9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9"/>
      <c r="O393" s="10"/>
      <c r="P393" s="10"/>
      <c r="Q393" s="9"/>
      <c r="R393" s="10"/>
      <c r="S393" s="10"/>
      <c r="T393" s="10"/>
      <c r="U393" s="10"/>
      <c r="V393" s="10"/>
      <c r="W393" s="10"/>
      <c r="X393" s="10"/>
      <c r="Y393" s="9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9"/>
      <c r="O394" s="10"/>
      <c r="P394" s="10"/>
      <c r="Q394" s="9"/>
      <c r="R394" s="10"/>
      <c r="S394" s="10"/>
      <c r="T394" s="10"/>
      <c r="U394" s="10"/>
      <c r="V394" s="10"/>
      <c r="W394" s="10"/>
      <c r="X394" s="10"/>
      <c r="Y394" s="9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9"/>
      <c r="O395" s="10"/>
      <c r="P395" s="10"/>
      <c r="Q395" s="9"/>
      <c r="R395" s="10"/>
      <c r="S395" s="10"/>
      <c r="T395" s="10"/>
      <c r="U395" s="10"/>
      <c r="V395" s="10"/>
      <c r="W395" s="10"/>
      <c r="X395" s="10"/>
      <c r="Y395" s="9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9"/>
      <c r="O396" s="10"/>
      <c r="P396" s="10"/>
      <c r="Q396" s="9"/>
      <c r="R396" s="10"/>
      <c r="S396" s="10"/>
      <c r="T396" s="10"/>
      <c r="U396" s="10"/>
      <c r="V396" s="10"/>
      <c r="W396" s="10"/>
      <c r="X396" s="10"/>
      <c r="Y396" s="9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9"/>
      <c r="O397" s="10"/>
      <c r="P397" s="10"/>
      <c r="Q397" s="9"/>
      <c r="R397" s="10"/>
      <c r="S397" s="10"/>
      <c r="T397" s="10"/>
      <c r="U397" s="10"/>
      <c r="V397" s="10"/>
      <c r="W397" s="10"/>
      <c r="X397" s="10"/>
      <c r="Y397" s="9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9"/>
      <c r="O398" s="10"/>
      <c r="P398" s="10"/>
      <c r="Q398" s="9"/>
      <c r="R398" s="10"/>
      <c r="S398" s="10"/>
      <c r="T398" s="10"/>
      <c r="U398" s="10"/>
      <c r="V398" s="10"/>
      <c r="W398" s="10"/>
      <c r="X398" s="10"/>
      <c r="Y398" s="9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9"/>
      <c r="O399" s="10"/>
      <c r="P399" s="10"/>
      <c r="Q399" s="9"/>
      <c r="R399" s="10"/>
      <c r="S399" s="10"/>
      <c r="T399" s="10"/>
      <c r="U399" s="10"/>
      <c r="V399" s="10"/>
      <c r="W399" s="10"/>
      <c r="X399" s="10"/>
      <c r="Y399" s="9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9"/>
      <c r="O400" s="10"/>
      <c r="P400" s="10"/>
      <c r="Q400" s="9"/>
      <c r="R400" s="10"/>
      <c r="S400" s="10"/>
      <c r="T400" s="10"/>
      <c r="U400" s="10"/>
      <c r="V400" s="10"/>
      <c r="W400" s="10"/>
      <c r="X400" s="10"/>
      <c r="Y400" s="9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9"/>
      <c r="O401" s="10"/>
      <c r="P401" s="10"/>
      <c r="Q401" s="9"/>
      <c r="R401" s="10"/>
      <c r="S401" s="10"/>
      <c r="T401" s="10"/>
      <c r="U401" s="10"/>
      <c r="V401" s="10"/>
      <c r="W401" s="10"/>
      <c r="X401" s="10"/>
      <c r="Y401" s="9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9"/>
      <c r="O402" s="10"/>
      <c r="P402" s="10"/>
      <c r="Q402" s="9"/>
      <c r="R402" s="10"/>
      <c r="S402" s="10"/>
      <c r="T402" s="10"/>
      <c r="U402" s="10"/>
      <c r="V402" s="10"/>
      <c r="W402" s="10"/>
      <c r="X402" s="10"/>
      <c r="Y402" s="9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9"/>
      <c r="O403" s="10"/>
      <c r="P403" s="10"/>
      <c r="Q403" s="9"/>
      <c r="R403" s="10"/>
      <c r="S403" s="10"/>
      <c r="T403" s="10"/>
      <c r="U403" s="10"/>
      <c r="V403" s="10"/>
      <c r="W403" s="10"/>
      <c r="X403" s="10"/>
      <c r="Y403" s="9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9"/>
      <c r="O404" s="10"/>
      <c r="P404" s="10"/>
      <c r="Q404" s="9"/>
      <c r="R404" s="10"/>
      <c r="S404" s="10"/>
      <c r="T404" s="10"/>
      <c r="U404" s="10"/>
      <c r="V404" s="10"/>
      <c r="W404" s="10"/>
      <c r="X404" s="10"/>
      <c r="Y404" s="9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9"/>
      <c r="O405" s="10"/>
      <c r="P405" s="10"/>
      <c r="Q405" s="9"/>
      <c r="R405" s="10"/>
      <c r="S405" s="10"/>
      <c r="T405" s="10"/>
      <c r="U405" s="10"/>
      <c r="V405" s="10"/>
      <c r="W405" s="10"/>
      <c r="X405" s="10"/>
      <c r="Y405" s="9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9"/>
      <c r="O406" s="10"/>
      <c r="P406" s="10"/>
      <c r="Q406" s="9"/>
      <c r="R406" s="10"/>
      <c r="S406" s="10"/>
      <c r="T406" s="10"/>
      <c r="U406" s="10"/>
      <c r="V406" s="10"/>
      <c r="W406" s="10"/>
      <c r="X406" s="10"/>
      <c r="Y406" s="9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9"/>
      <c r="O407" s="10"/>
      <c r="P407" s="10"/>
      <c r="Q407" s="9"/>
      <c r="R407" s="10"/>
      <c r="S407" s="10"/>
      <c r="T407" s="10"/>
      <c r="U407" s="10"/>
      <c r="V407" s="10"/>
      <c r="W407" s="10"/>
      <c r="X407" s="10"/>
      <c r="Y407" s="9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9"/>
      <c r="O408" s="10"/>
      <c r="P408" s="10"/>
      <c r="Q408" s="9"/>
      <c r="R408" s="10"/>
      <c r="S408" s="10"/>
      <c r="T408" s="10"/>
      <c r="U408" s="10"/>
      <c r="V408" s="10"/>
      <c r="W408" s="10"/>
      <c r="X408" s="10"/>
      <c r="Y408" s="9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9"/>
      <c r="O409" s="10"/>
      <c r="P409" s="10"/>
      <c r="Q409" s="9"/>
      <c r="R409" s="10"/>
      <c r="S409" s="10"/>
      <c r="T409" s="10"/>
      <c r="U409" s="10"/>
      <c r="V409" s="10"/>
      <c r="W409" s="10"/>
      <c r="X409" s="10"/>
      <c r="Y409" s="9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9"/>
      <c r="O410" s="10"/>
      <c r="P410" s="10"/>
      <c r="Q410" s="9"/>
      <c r="R410" s="10"/>
      <c r="S410" s="10"/>
      <c r="T410" s="10"/>
      <c r="U410" s="10"/>
      <c r="V410" s="10"/>
      <c r="W410" s="10"/>
      <c r="X410" s="10"/>
      <c r="Y410" s="9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9"/>
      <c r="O411" s="10"/>
      <c r="P411" s="10"/>
      <c r="Q411" s="9"/>
      <c r="R411" s="10"/>
      <c r="S411" s="10"/>
      <c r="T411" s="10"/>
      <c r="U411" s="10"/>
      <c r="V411" s="10"/>
      <c r="W411" s="10"/>
      <c r="X411" s="10"/>
      <c r="Y411" s="9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9"/>
      <c r="O412" s="10"/>
      <c r="P412" s="10"/>
      <c r="Q412" s="9"/>
      <c r="R412" s="10"/>
      <c r="S412" s="10"/>
      <c r="T412" s="10"/>
      <c r="U412" s="10"/>
      <c r="V412" s="10"/>
      <c r="W412" s="10"/>
      <c r="X412" s="10"/>
      <c r="Y412" s="9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9"/>
      <c r="O413" s="10"/>
      <c r="P413" s="10"/>
      <c r="Q413" s="9"/>
      <c r="R413" s="10"/>
      <c r="S413" s="10"/>
      <c r="T413" s="10"/>
      <c r="U413" s="10"/>
      <c r="V413" s="10"/>
      <c r="W413" s="10"/>
      <c r="X413" s="10"/>
      <c r="Y413" s="9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9"/>
      <c r="O414" s="10"/>
      <c r="P414" s="10"/>
      <c r="Q414" s="9"/>
      <c r="R414" s="10"/>
      <c r="S414" s="10"/>
      <c r="T414" s="10"/>
      <c r="U414" s="10"/>
      <c r="V414" s="10"/>
      <c r="W414" s="10"/>
      <c r="X414" s="10"/>
      <c r="Y414" s="9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9"/>
      <c r="O415" s="10"/>
      <c r="P415" s="10"/>
      <c r="Q415" s="9"/>
      <c r="R415" s="10"/>
      <c r="S415" s="10"/>
      <c r="T415" s="10"/>
      <c r="U415" s="10"/>
      <c r="V415" s="10"/>
      <c r="W415" s="10"/>
      <c r="X415" s="10"/>
      <c r="Y415" s="9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9"/>
      <c r="O416" s="10"/>
      <c r="P416" s="10"/>
      <c r="Q416" s="9"/>
      <c r="R416" s="10"/>
      <c r="S416" s="10"/>
      <c r="T416" s="10"/>
      <c r="U416" s="10"/>
      <c r="V416" s="10"/>
      <c r="W416" s="10"/>
      <c r="X416" s="10"/>
      <c r="Y416" s="9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9"/>
      <c r="O417" s="10"/>
      <c r="P417" s="10"/>
      <c r="Q417" s="9"/>
      <c r="R417" s="10"/>
      <c r="S417" s="10"/>
      <c r="T417" s="10"/>
      <c r="U417" s="10"/>
      <c r="V417" s="10"/>
      <c r="W417" s="10"/>
      <c r="X417" s="10"/>
      <c r="Y417" s="9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9"/>
      <c r="O418" s="10"/>
      <c r="P418" s="10"/>
      <c r="Q418" s="9"/>
      <c r="R418" s="10"/>
      <c r="S418" s="10"/>
      <c r="T418" s="10"/>
      <c r="U418" s="10"/>
      <c r="V418" s="10"/>
      <c r="W418" s="10"/>
      <c r="X418" s="10"/>
      <c r="Y418" s="9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9"/>
      <c r="O419" s="10"/>
      <c r="P419" s="10"/>
      <c r="Q419" s="9"/>
      <c r="R419" s="10"/>
      <c r="S419" s="10"/>
      <c r="T419" s="10"/>
      <c r="U419" s="10"/>
      <c r="V419" s="10"/>
      <c r="W419" s="10"/>
      <c r="X419" s="10"/>
      <c r="Y419" s="9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9"/>
      <c r="O420" s="10"/>
      <c r="P420" s="10"/>
      <c r="Q420" s="9"/>
      <c r="R420" s="10"/>
      <c r="S420" s="10"/>
      <c r="T420" s="10"/>
      <c r="U420" s="10"/>
      <c r="V420" s="10"/>
      <c r="W420" s="10"/>
      <c r="X420" s="10"/>
      <c r="Y420" s="9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9"/>
      <c r="O421" s="10"/>
      <c r="P421" s="10"/>
      <c r="Q421" s="9"/>
      <c r="R421" s="10"/>
      <c r="S421" s="10"/>
      <c r="T421" s="10"/>
      <c r="U421" s="10"/>
      <c r="V421" s="10"/>
      <c r="W421" s="10"/>
      <c r="X421" s="10"/>
      <c r="Y421" s="9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9"/>
      <c r="O422" s="10"/>
      <c r="P422" s="10"/>
      <c r="Q422" s="9"/>
      <c r="R422" s="10"/>
      <c r="S422" s="10"/>
      <c r="T422" s="10"/>
      <c r="U422" s="10"/>
      <c r="V422" s="10"/>
      <c r="W422" s="10"/>
      <c r="X422" s="10"/>
      <c r="Y422" s="9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9"/>
      <c r="O423" s="10"/>
      <c r="P423" s="10"/>
      <c r="Q423" s="9"/>
      <c r="R423" s="10"/>
      <c r="S423" s="10"/>
      <c r="T423" s="10"/>
      <c r="U423" s="10"/>
      <c r="V423" s="10"/>
      <c r="W423" s="10"/>
      <c r="X423" s="10"/>
      <c r="Y423" s="9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9"/>
      <c r="O424" s="10"/>
      <c r="P424" s="10"/>
      <c r="Q424" s="9"/>
      <c r="R424" s="10"/>
      <c r="S424" s="10"/>
      <c r="T424" s="10"/>
      <c r="U424" s="10"/>
      <c r="V424" s="10"/>
      <c r="W424" s="10"/>
      <c r="X424" s="10"/>
      <c r="Y424" s="9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9"/>
      <c r="O425" s="10"/>
      <c r="P425" s="10"/>
      <c r="Q425" s="9"/>
      <c r="R425" s="10"/>
      <c r="S425" s="10"/>
      <c r="T425" s="10"/>
      <c r="U425" s="10"/>
      <c r="V425" s="10"/>
      <c r="W425" s="10"/>
      <c r="X425" s="10"/>
      <c r="Y425" s="9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9"/>
      <c r="O426" s="10"/>
      <c r="P426" s="10"/>
      <c r="Q426" s="9"/>
      <c r="R426" s="10"/>
      <c r="S426" s="10"/>
      <c r="T426" s="10"/>
      <c r="U426" s="10"/>
      <c r="V426" s="10"/>
      <c r="W426" s="10"/>
      <c r="X426" s="10"/>
      <c r="Y426" s="9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9"/>
      <c r="O427" s="10"/>
      <c r="P427" s="10"/>
      <c r="Q427" s="9"/>
      <c r="R427" s="10"/>
      <c r="S427" s="10"/>
      <c r="T427" s="10"/>
      <c r="U427" s="10"/>
      <c r="V427" s="10"/>
      <c r="W427" s="10"/>
      <c r="X427" s="10"/>
      <c r="Y427" s="9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9"/>
      <c r="O428" s="10"/>
      <c r="P428" s="10"/>
      <c r="Q428" s="9"/>
      <c r="R428" s="10"/>
      <c r="S428" s="10"/>
      <c r="T428" s="10"/>
      <c r="U428" s="10"/>
      <c r="V428" s="10"/>
      <c r="W428" s="10"/>
      <c r="X428" s="10"/>
      <c r="Y428" s="9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9"/>
      <c r="O429" s="10"/>
      <c r="P429" s="10"/>
      <c r="Q429" s="9"/>
      <c r="R429" s="10"/>
      <c r="S429" s="10"/>
      <c r="T429" s="10"/>
      <c r="U429" s="10"/>
      <c r="V429" s="10"/>
      <c r="W429" s="10"/>
      <c r="X429" s="10"/>
      <c r="Y429" s="9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9"/>
      <c r="O430" s="10"/>
      <c r="P430" s="10"/>
      <c r="Q430" s="9"/>
      <c r="R430" s="10"/>
      <c r="S430" s="10"/>
      <c r="T430" s="10"/>
      <c r="U430" s="10"/>
      <c r="V430" s="10"/>
      <c r="W430" s="10"/>
      <c r="X430" s="10"/>
      <c r="Y430" s="9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9"/>
      <c r="O431" s="10"/>
      <c r="P431" s="10"/>
      <c r="Q431" s="9"/>
      <c r="R431" s="10"/>
      <c r="S431" s="10"/>
      <c r="T431" s="10"/>
      <c r="U431" s="10"/>
      <c r="V431" s="10"/>
      <c r="W431" s="10"/>
      <c r="X431" s="10"/>
      <c r="Y431" s="9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9"/>
      <c r="O432" s="10"/>
      <c r="P432" s="10"/>
      <c r="Q432" s="9"/>
      <c r="R432" s="10"/>
      <c r="S432" s="10"/>
      <c r="T432" s="10"/>
      <c r="U432" s="10"/>
      <c r="V432" s="10"/>
      <c r="W432" s="10"/>
      <c r="X432" s="10"/>
      <c r="Y432" s="9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9"/>
      <c r="O433" s="10"/>
      <c r="P433" s="10"/>
      <c r="Q433" s="9"/>
      <c r="R433" s="10"/>
      <c r="S433" s="10"/>
      <c r="T433" s="10"/>
      <c r="U433" s="10"/>
      <c r="V433" s="10"/>
      <c r="W433" s="10"/>
      <c r="X433" s="10"/>
      <c r="Y433" s="9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9"/>
      <c r="O434" s="10"/>
      <c r="P434" s="10"/>
      <c r="Q434" s="9"/>
      <c r="R434" s="10"/>
      <c r="S434" s="10"/>
      <c r="T434" s="10"/>
      <c r="U434" s="10"/>
      <c r="V434" s="10"/>
      <c r="W434" s="10"/>
      <c r="X434" s="10"/>
      <c r="Y434" s="9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9"/>
      <c r="O435" s="10"/>
      <c r="P435" s="10"/>
      <c r="Q435" s="9"/>
      <c r="R435" s="10"/>
      <c r="S435" s="10"/>
      <c r="T435" s="10"/>
      <c r="U435" s="10"/>
      <c r="V435" s="10"/>
      <c r="W435" s="10"/>
      <c r="X435" s="10"/>
      <c r="Y435" s="9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9"/>
      <c r="O436" s="10"/>
      <c r="P436" s="10"/>
      <c r="Q436" s="9"/>
      <c r="R436" s="10"/>
      <c r="S436" s="10"/>
      <c r="T436" s="10"/>
      <c r="U436" s="10"/>
      <c r="V436" s="10"/>
      <c r="W436" s="10"/>
      <c r="X436" s="10"/>
      <c r="Y436" s="9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9"/>
      <c r="O437" s="10"/>
      <c r="P437" s="10"/>
      <c r="Q437" s="9"/>
      <c r="R437" s="10"/>
      <c r="S437" s="10"/>
      <c r="T437" s="10"/>
      <c r="U437" s="10"/>
      <c r="V437" s="10"/>
      <c r="W437" s="10"/>
      <c r="X437" s="10"/>
      <c r="Y437" s="9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9"/>
      <c r="O438" s="10"/>
      <c r="P438" s="10"/>
      <c r="Q438" s="9"/>
      <c r="R438" s="10"/>
      <c r="S438" s="10"/>
      <c r="T438" s="10"/>
      <c r="U438" s="10"/>
      <c r="V438" s="10"/>
      <c r="W438" s="10"/>
      <c r="X438" s="10"/>
      <c r="Y438" s="9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9"/>
      <c r="O439" s="10"/>
      <c r="P439" s="10"/>
      <c r="Q439" s="9"/>
      <c r="R439" s="10"/>
      <c r="S439" s="10"/>
      <c r="T439" s="10"/>
      <c r="U439" s="10"/>
      <c r="V439" s="10"/>
      <c r="W439" s="10"/>
      <c r="X439" s="10"/>
      <c r="Y439" s="9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9"/>
      <c r="O440" s="10"/>
      <c r="P440" s="10"/>
      <c r="Q440" s="9"/>
      <c r="R440" s="10"/>
      <c r="S440" s="10"/>
      <c r="T440" s="10"/>
      <c r="U440" s="10"/>
      <c r="V440" s="10"/>
      <c r="W440" s="10"/>
      <c r="X440" s="10"/>
      <c r="Y440" s="9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9"/>
      <c r="O441" s="10"/>
      <c r="P441" s="10"/>
      <c r="Q441" s="9"/>
      <c r="R441" s="10"/>
      <c r="S441" s="10"/>
      <c r="T441" s="10"/>
      <c r="U441" s="10"/>
      <c r="V441" s="10"/>
      <c r="W441" s="10"/>
      <c r="X441" s="10"/>
      <c r="Y441" s="9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9"/>
      <c r="O442" s="10"/>
      <c r="P442" s="10"/>
      <c r="Q442" s="9"/>
      <c r="R442" s="10"/>
      <c r="S442" s="10"/>
      <c r="T442" s="10"/>
      <c r="U442" s="10"/>
      <c r="V442" s="10"/>
      <c r="W442" s="10"/>
      <c r="X442" s="10"/>
      <c r="Y442" s="9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9"/>
      <c r="O443" s="10"/>
      <c r="P443" s="10"/>
      <c r="Q443" s="9"/>
      <c r="R443" s="10"/>
      <c r="S443" s="10"/>
      <c r="T443" s="10"/>
      <c r="U443" s="10"/>
      <c r="V443" s="10"/>
      <c r="W443" s="10"/>
      <c r="X443" s="10"/>
      <c r="Y443" s="9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9"/>
      <c r="O444" s="10"/>
      <c r="P444" s="10"/>
      <c r="Q444" s="9"/>
      <c r="R444" s="10"/>
      <c r="S444" s="10"/>
      <c r="T444" s="10"/>
      <c r="U444" s="10"/>
      <c r="V444" s="10"/>
      <c r="W444" s="10"/>
      <c r="X444" s="10"/>
      <c r="Y444" s="9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9"/>
      <c r="O445" s="10"/>
      <c r="P445" s="10"/>
      <c r="Q445" s="9"/>
      <c r="R445" s="10"/>
      <c r="S445" s="10"/>
      <c r="T445" s="10"/>
      <c r="U445" s="10"/>
      <c r="V445" s="10"/>
      <c r="W445" s="10"/>
      <c r="X445" s="10"/>
      <c r="Y445" s="9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9"/>
      <c r="O446" s="10"/>
      <c r="P446" s="10"/>
      <c r="Q446" s="9"/>
      <c r="R446" s="10"/>
      <c r="S446" s="10"/>
      <c r="T446" s="10"/>
      <c r="U446" s="10"/>
      <c r="V446" s="10"/>
      <c r="W446" s="10"/>
      <c r="X446" s="10"/>
      <c r="Y446" s="9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9"/>
      <c r="O447" s="10"/>
      <c r="P447" s="10"/>
      <c r="Q447" s="9"/>
      <c r="R447" s="10"/>
      <c r="S447" s="10"/>
      <c r="T447" s="10"/>
      <c r="U447" s="10"/>
      <c r="V447" s="10"/>
      <c r="W447" s="10"/>
      <c r="X447" s="10"/>
      <c r="Y447" s="9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9"/>
      <c r="O448" s="10"/>
      <c r="P448" s="10"/>
      <c r="Q448" s="9"/>
      <c r="R448" s="10"/>
      <c r="S448" s="10"/>
      <c r="T448" s="10"/>
      <c r="U448" s="10"/>
      <c r="V448" s="10"/>
      <c r="W448" s="10"/>
      <c r="X448" s="10"/>
      <c r="Y448" s="9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9"/>
      <c r="O449" s="10"/>
      <c r="P449" s="10"/>
      <c r="Q449" s="9"/>
      <c r="R449" s="10"/>
      <c r="S449" s="10"/>
      <c r="T449" s="10"/>
      <c r="U449" s="10"/>
      <c r="V449" s="10"/>
      <c r="W449" s="10"/>
      <c r="X449" s="10"/>
      <c r="Y449" s="9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9"/>
      <c r="O450" s="10"/>
      <c r="P450" s="10"/>
      <c r="Q450" s="9"/>
      <c r="R450" s="10"/>
      <c r="S450" s="10"/>
      <c r="T450" s="10"/>
      <c r="U450" s="10"/>
      <c r="V450" s="10"/>
      <c r="W450" s="10"/>
      <c r="X450" s="10"/>
      <c r="Y450" s="9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9"/>
      <c r="O451" s="10"/>
      <c r="P451" s="10"/>
      <c r="Q451" s="9"/>
      <c r="R451" s="10"/>
      <c r="S451" s="10"/>
      <c r="T451" s="10"/>
      <c r="U451" s="10"/>
      <c r="V451" s="10"/>
      <c r="W451" s="10"/>
      <c r="X451" s="10"/>
      <c r="Y451" s="9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9"/>
      <c r="O452" s="10"/>
      <c r="P452" s="10"/>
      <c r="Q452" s="9"/>
      <c r="R452" s="10"/>
      <c r="S452" s="10"/>
      <c r="T452" s="10"/>
      <c r="U452" s="10"/>
      <c r="V452" s="10"/>
      <c r="W452" s="10"/>
      <c r="X452" s="10"/>
      <c r="Y452" s="9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9"/>
      <c r="O453" s="10"/>
      <c r="P453" s="10"/>
      <c r="Q453" s="9"/>
      <c r="R453" s="10"/>
      <c r="S453" s="10"/>
      <c r="T453" s="10"/>
      <c r="U453" s="10"/>
      <c r="V453" s="10"/>
      <c r="W453" s="10"/>
      <c r="X453" s="10"/>
      <c r="Y453" s="9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9"/>
      <c r="O454" s="10"/>
      <c r="P454" s="10"/>
      <c r="Q454" s="9"/>
      <c r="R454" s="10"/>
      <c r="S454" s="10"/>
      <c r="T454" s="10"/>
      <c r="U454" s="10"/>
      <c r="V454" s="10"/>
      <c r="W454" s="10"/>
      <c r="X454" s="10"/>
      <c r="Y454" s="9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9"/>
      <c r="O455" s="10"/>
      <c r="P455" s="10"/>
      <c r="Q455" s="9"/>
      <c r="R455" s="10"/>
      <c r="S455" s="10"/>
      <c r="T455" s="10"/>
      <c r="U455" s="10"/>
      <c r="V455" s="10"/>
      <c r="W455" s="10"/>
      <c r="X455" s="10"/>
      <c r="Y455" s="9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9"/>
      <c r="O456" s="10"/>
      <c r="P456" s="10"/>
      <c r="Q456" s="9"/>
      <c r="R456" s="10"/>
      <c r="S456" s="10"/>
      <c r="T456" s="10"/>
      <c r="U456" s="10"/>
      <c r="V456" s="10"/>
      <c r="W456" s="10"/>
      <c r="X456" s="10"/>
      <c r="Y456" s="9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9"/>
      <c r="O457" s="10"/>
      <c r="P457" s="10"/>
      <c r="Q457" s="9"/>
      <c r="R457" s="10"/>
      <c r="S457" s="10"/>
      <c r="T457" s="10"/>
      <c r="U457" s="10"/>
      <c r="V457" s="10"/>
      <c r="W457" s="10"/>
      <c r="X457" s="10"/>
      <c r="Y457" s="9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9"/>
      <c r="O458" s="10"/>
      <c r="P458" s="10"/>
      <c r="Q458" s="9"/>
      <c r="R458" s="10"/>
      <c r="S458" s="10"/>
      <c r="T458" s="10"/>
      <c r="U458" s="10"/>
      <c r="V458" s="10"/>
      <c r="W458" s="10"/>
      <c r="X458" s="10"/>
      <c r="Y458" s="9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9"/>
      <c r="O459" s="10"/>
      <c r="P459" s="10"/>
      <c r="Q459" s="9"/>
      <c r="R459" s="10"/>
      <c r="S459" s="10"/>
      <c r="T459" s="10"/>
      <c r="U459" s="10"/>
      <c r="V459" s="10"/>
      <c r="W459" s="10"/>
      <c r="X459" s="10"/>
      <c r="Y459" s="9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9"/>
      <c r="O460" s="10"/>
      <c r="P460" s="10"/>
      <c r="Q460" s="9"/>
      <c r="R460" s="10"/>
      <c r="S460" s="10"/>
      <c r="T460" s="10"/>
      <c r="U460" s="10"/>
      <c r="V460" s="10"/>
      <c r="W460" s="10"/>
      <c r="X460" s="10"/>
      <c r="Y460" s="9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9"/>
      <c r="O461" s="10"/>
      <c r="P461" s="10"/>
      <c r="Q461" s="9"/>
      <c r="R461" s="10"/>
      <c r="S461" s="10"/>
      <c r="T461" s="10"/>
      <c r="U461" s="10"/>
      <c r="V461" s="10"/>
      <c r="W461" s="10"/>
      <c r="X461" s="10"/>
      <c r="Y461" s="9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9"/>
      <c r="O462" s="10"/>
      <c r="P462" s="10"/>
      <c r="Q462" s="9"/>
      <c r="R462" s="10"/>
      <c r="S462" s="10"/>
      <c r="T462" s="10"/>
      <c r="U462" s="10"/>
      <c r="V462" s="10"/>
      <c r="W462" s="10"/>
      <c r="X462" s="10"/>
      <c r="Y462" s="9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9"/>
      <c r="O463" s="10"/>
      <c r="P463" s="10"/>
      <c r="Q463" s="9"/>
      <c r="R463" s="10"/>
      <c r="S463" s="10"/>
      <c r="T463" s="10"/>
      <c r="U463" s="10"/>
      <c r="V463" s="10"/>
      <c r="W463" s="10"/>
      <c r="X463" s="10"/>
      <c r="Y463" s="9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9"/>
      <c r="O464" s="10"/>
      <c r="P464" s="10"/>
      <c r="Q464" s="9"/>
      <c r="R464" s="10"/>
      <c r="S464" s="10"/>
      <c r="T464" s="10"/>
      <c r="U464" s="10"/>
      <c r="V464" s="10"/>
      <c r="W464" s="10"/>
      <c r="X464" s="10"/>
      <c r="Y464" s="9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9"/>
      <c r="O465" s="10"/>
      <c r="P465" s="10"/>
      <c r="Q465" s="9"/>
      <c r="R465" s="10"/>
      <c r="S465" s="10"/>
      <c r="T465" s="10"/>
      <c r="U465" s="10"/>
      <c r="V465" s="10"/>
      <c r="W465" s="10"/>
      <c r="X465" s="10"/>
      <c r="Y465" s="9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9"/>
      <c r="O466" s="10"/>
      <c r="P466" s="10"/>
      <c r="Q466" s="9"/>
      <c r="R466" s="10"/>
      <c r="S466" s="10"/>
      <c r="T466" s="10"/>
      <c r="U466" s="10"/>
      <c r="V466" s="10"/>
      <c r="W466" s="10"/>
      <c r="X466" s="10"/>
      <c r="Y466" s="9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9"/>
      <c r="O467" s="10"/>
      <c r="P467" s="10"/>
      <c r="Q467" s="9"/>
      <c r="R467" s="10"/>
      <c r="S467" s="10"/>
      <c r="T467" s="10"/>
      <c r="U467" s="10"/>
      <c r="V467" s="10"/>
      <c r="W467" s="10"/>
      <c r="X467" s="10"/>
      <c r="Y467" s="9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9"/>
      <c r="O468" s="10"/>
      <c r="P468" s="10"/>
      <c r="Q468" s="9"/>
      <c r="R468" s="10"/>
      <c r="S468" s="10"/>
      <c r="T468" s="10"/>
      <c r="U468" s="10"/>
      <c r="V468" s="10"/>
      <c r="W468" s="10"/>
      <c r="X468" s="10"/>
      <c r="Y468" s="9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9"/>
      <c r="O469" s="10"/>
      <c r="P469" s="10"/>
      <c r="Q469" s="9"/>
      <c r="R469" s="10"/>
      <c r="S469" s="10"/>
      <c r="T469" s="10"/>
      <c r="U469" s="10"/>
      <c r="V469" s="10"/>
      <c r="W469" s="10"/>
      <c r="X469" s="10"/>
      <c r="Y469" s="9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9"/>
      <c r="O470" s="10"/>
      <c r="P470" s="10"/>
      <c r="Q470" s="9"/>
      <c r="R470" s="10"/>
      <c r="S470" s="10"/>
      <c r="T470" s="10"/>
      <c r="U470" s="10"/>
      <c r="V470" s="10"/>
      <c r="W470" s="10"/>
      <c r="X470" s="10"/>
      <c r="Y470" s="9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9"/>
      <c r="O471" s="10"/>
      <c r="P471" s="10"/>
      <c r="Q471" s="9"/>
      <c r="R471" s="10"/>
      <c r="S471" s="10"/>
      <c r="T471" s="10"/>
      <c r="U471" s="10"/>
      <c r="V471" s="10"/>
      <c r="W471" s="10"/>
      <c r="X471" s="10"/>
      <c r="Y471" s="9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9"/>
      <c r="O472" s="10"/>
      <c r="P472" s="10"/>
      <c r="Q472" s="9"/>
      <c r="R472" s="10"/>
      <c r="S472" s="10"/>
      <c r="T472" s="10"/>
      <c r="U472" s="10"/>
      <c r="V472" s="10"/>
      <c r="W472" s="10"/>
      <c r="X472" s="10"/>
      <c r="Y472" s="9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9"/>
      <c r="O473" s="10"/>
      <c r="P473" s="10"/>
      <c r="Q473" s="9"/>
      <c r="R473" s="10"/>
      <c r="S473" s="10"/>
      <c r="T473" s="10"/>
      <c r="U473" s="10"/>
      <c r="V473" s="10"/>
      <c r="W473" s="10"/>
      <c r="X473" s="10"/>
      <c r="Y473" s="9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9"/>
      <c r="O474" s="10"/>
      <c r="P474" s="10"/>
      <c r="Q474" s="9"/>
      <c r="R474" s="10"/>
      <c r="S474" s="10"/>
      <c r="T474" s="10"/>
      <c r="U474" s="10"/>
      <c r="V474" s="10"/>
      <c r="W474" s="10"/>
      <c r="X474" s="10"/>
      <c r="Y474" s="9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9"/>
      <c r="O475" s="10"/>
      <c r="P475" s="10"/>
      <c r="Q475" s="9"/>
      <c r="R475" s="10"/>
      <c r="S475" s="10"/>
      <c r="T475" s="10"/>
      <c r="U475" s="10"/>
      <c r="V475" s="10"/>
      <c r="W475" s="10"/>
      <c r="X475" s="10"/>
      <c r="Y475" s="9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9"/>
      <c r="O476" s="10"/>
      <c r="P476" s="10"/>
      <c r="Q476" s="9"/>
      <c r="R476" s="10"/>
      <c r="S476" s="10"/>
      <c r="T476" s="10"/>
      <c r="U476" s="10"/>
      <c r="V476" s="10"/>
      <c r="W476" s="10"/>
      <c r="X476" s="10"/>
      <c r="Y476" s="9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9"/>
      <c r="O477" s="10"/>
      <c r="P477" s="10"/>
      <c r="Q477" s="9"/>
      <c r="R477" s="10"/>
      <c r="S477" s="10"/>
      <c r="T477" s="10"/>
      <c r="U477" s="10"/>
      <c r="V477" s="10"/>
      <c r="W477" s="10"/>
      <c r="X477" s="10"/>
      <c r="Y477" s="9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9"/>
      <c r="O478" s="10"/>
      <c r="P478" s="10"/>
      <c r="Q478" s="9"/>
      <c r="R478" s="10"/>
      <c r="S478" s="10"/>
      <c r="T478" s="10"/>
      <c r="U478" s="10"/>
      <c r="V478" s="10"/>
      <c r="W478" s="10"/>
      <c r="X478" s="10"/>
      <c r="Y478" s="9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9"/>
      <c r="O479" s="10"/>
      <c r="P479" s="10"/>
      <c r="Q479" s="9"/>
      <c r="R479" s="10"/>
      <c r="S479" s="10"/>
      <c r="T479" s="10"/>
      <c r="U479" s="10"/>
      <c r="V479" s="10"/>
      <c r="W479" s="10"/>
      <c r="X479" s="10"/>
      <c r="Y479" s="9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9"/>
      <c r="O480" s="10"/>
      <c r="P480" s="10"/>
      <c r="Q480" s="9"/>
      <c r="R480" s="10"/>
      <c r="S480" s="10"/>
      <c r="T480" s="10"/>
      <c r="U480" s="10"/>
      <c r="V480" s="10"/>
      <c r="W480" s="10"/>
      <c r="X480" s="10"/>
      <c r="Y480" s="9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9"/>
      <c r="O481" s="10"/>
      <c r="P481" s="10"/>
      <c r="Q481" s="9"/>
      <c r="R481" s="10"/>
      <c r="S481" s="10"/>
      <c r="T481" s="10"/>
      <c r="U481" s="10"/>
      <c r="V481" s="10"/>
      <c r="W481" s="10"/>
      <c r="X481" s="10"/>
      <c r="Y481" s="9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9"/>
      <c r="O482" s="10"/>
      <c r="P482" s="10"/>
      <c r="Q482" s="9"/>
      <c r="R482" s="10"/>
      <c r="S482" s="10"/>
      <c r="T482" s="10"/>
      <c r="U482" s="10"/>
      <c r="V482" s="10"/>
      <c r="W482" s="10"/>
      <c r="X482" s="10"/>
      <c r="Y482" s="9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9"/>
      <c r="O483" s="10"/>
      <c r="P483" s="10"/>
      <c r="Q483" s="9"/>
      <c r="R483" s="10"/>
      <c r="S483" s="10"/>
      <c r="T483" s="10"/>
      <c r="U483" s="10"/>
      <c r="V483" s="10"/>
      <c r="W483" s="10"/>
      <c r="X483" s="10"/>
      <c r="Y483" s="9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9"/>
      <c r="O484" s="10"/>
      <c r="P484" s="10"/>
      <c r="Q484" s="9"/>
      <c r="R484" s="10"/>
      <c r="S484" s="10"/>
      <c r="T484" s="10"/>
      <c r="U484" s="10"/>
      <c r="V484" s="10"/>
      <c r="W484" s="10"/>
      <c r="X484" s="10"/>
      <c r="Y484" s="9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9"/>
      <c r="O485" s="10"/>
      <c r="P485" s="10"/>
      <c r="Q485" s="9"/>
      <c r="R485" s="10"/>
      <c r="S485" s="10"/>
      <c r="T485" s="10"/>
      <c r="U485" s="10"/>
      <c r="V485" s="10"/>
      <c r="W485" s="10"/>
      <c r="X485" s="10"/>
      <c r="Y485" s="9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9"/>
      <c r="O486" s="10"/>
      <c r="P486" s="10"/>
      <c r="Q486" s="9"/>
      <c r="R486" s="10"/>
      <c r="S486" s="10"/>
      <c r="T486" s="10"/>
      <c r="U486" s="10"/>
      <c r="V486" s="10"/>
      <c r="W486" s="10"/>
      <c r="X486" s="10"/>
      <c r="Y486" s="9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9"/>
      <c r="O487" s="10"/>
      <c r="P487" s="10"/>
      <c r="Q487" s="9"/>
      <c r="R487" s="10"/>
      <c r="S487" s="10"/>
      <c r="T487" s="10"/>
      <c r="U487" s="10"/>
      <c r="V487" s="10"/>
      <c r="W487" s="10"/>
      <c r="X487" s="10"/>
      <c r="Y487" s="9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9"/>
      <c r="O488" s="10"/>
      <c r="P488" s="10"/>
      <c r="Q488" s="9"/>
      <c r="R488" s="10"/>
      <c r="S488" s="10"/>
      <c r="T488" s="10"/>
      <c r="U488" s="10"/>
      <c r="V488" s="10"/>
      <c r="W488" s="10"/>
      <c r="X488" s="10"/>
      <c r="Y488" s="9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9"/>
      <c r="O489" s="10"/>
      <c r="P489" s="10"/>
      <c r="Q489" s="9"/>
      <c r="R489" s="10"/>
      <c r="S489" s="10"/>
      <c r="T489" s="10"/>
      <c r="U489" s="10"/>
      <c r="V489" s="10"/>
      <c r="W489" s="10"/>
      <c r="X489" s="10"/>
      <c r="Y489" s="9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9"/>
      <c r="O490" s="10"/>
      <c r="P490" s="10"/>
      <c r="Q490" s="9"/>
      <c r="R490" s="10"/>
      <c r="S490" s="10"/>
      <c r="T490" s="10"/>
      <c r="U490" s="10"/>
      <c r="V490" s="10"/>
      <c r="W490" s="10"/>
      <c r="X490" s="10"/>
      <c r="Y490" s="9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9"/>
      <c r="O491" s="10"/>
      <c r="P491" s="10"/>
      <c r="Q491" s="9"/>
      <c r="R491" s="10"/>
      <c r="S491" s="10"/>
      <c r="T491" s="10"/>
      <c r="U491" s="10"/>
      <c r="V491" s="10"/>
      <c r="W491" s="10"/>
      <c r="X491" s="10"/>
      <c r="Y491" s="9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9"/>
      <c r="O492" s="10"/>
      <c r="P492" s="10"/>
      <c r="Q492" s="9"/>
      <c r="R492" s="10"/>
      <c r="S492" s="10"/>
      <c r="T492" s="10"/>
      <c r="U492" s="10"/>
      <c r="V492" s="10"/>
      <c r="W492" s="10"/>
      <c r="X492" s="10"/>
      <c r="Y492" s="9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9"/>
      <c r="O493" s="10"/>
      <c r="P493" s="10"/>
      <c r="Q493" s="9"/>
      <c r="R493" s="10"/>
      <c r="S493" s="10"/>
      <c r="T493" s="10"/>
      <c r="U493" s="10"/>
      <c r="V493" s="10"/>
      <c r="W493" s="10"/>
      <c r="X493" s="10"/>
      <c r="Y493" s="9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9"/>
      <c r="O494" s="10"/>
      <c r="P494" s="10"/>
      <c r="Q494" s="9"/>
      <c r="R494" s="10"/>
      <c r="S494" s="10"/>
      <c r="T494" s="10"/>
      <c r="U494" s="10"/>
      <c r="V494" s="10"/>
      <c r="W494" s="10"/>
      <c r="X494" s="10"/>
      <c r="Y494" s="9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9"/>
      <c r="O495" s="10"/>
      <c r="P495" s="10"/>
      <c r="Q495" s="9"/>
      <c r="R495" s="10"/>
      <c r="S495" s="10"/>
      <c r="T495" s="10"/>
      <c r="U495" s="10"/>
      <c r="V495" s="10"/>
      <c r="W495" s="10"/>
      <c r="X495" s="10"/>
      <c r="Y495" s="9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9"/>
      <c r="O496" s="10"/>
      <c r="P496" s="10"/>
      <c r="Q496" s="9"/>
      <c r="R496" s="10"/>
      <c r="S496" s="10"/>
      <c r="T496" s="10"/>
      <c r="U496" s="10"/>
      <c r="V496" s="10"/>
      <c r="W496" s="10"/>
      <c r="X496" s="10"/>
      <c r="Y496" s="9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9"/>
      <c r="O497" s="10"/>
      <c r="P497" s="10"/>
      <c r="Q497" s="9"/>
      <c r="R497" s="10"/>
      <c r="S497" s="10"/>
      <c r="T497" s="10"/>
      <c r="U497" s="10"/>
      <c r="V497" s="10"/>
      <c r="W497" s="10"/>
      <c r="X497" s="10"/>
      <c r="Y497" s="9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9"/>
      <c r="O498" s="10"/>
      <c r="P498" s="10"/>
      <c r="Q498" s="9"/>
      <c r="R498" s="10"/>
      <c r="S498" s="10"/>
      <c r="T498" s="10"/>
      <c r="U498" s="10"/>
      <c r="V498" s="10"/>
      <c r="W498" s="10"/>
      <c r="X498" s="10"/>
      <c r="Y498" s="9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9"/>
      <c r="O499" s="10"/>
      <c r="P499" s="10"/>
      <c r="Q499" s="9"/>
      <c r="R499" s="10"/>
      <c r="S499" s="10"/>
      <c r="T499" s="10"/>
      <c r="U499" s="10"/>
      <c r="V499" s="10"/>
      <c r="W499" s="10"/>
      <c r="X499" s="10"/>
      <c r="Y499" s="9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9"/>
      <c r="O500" s="10"/>
      <c r="P500" s="10"/>
      <c r="Q500" s="9"/>
      <c r="R500" s="10"/>
      <c r="S500" s="10"/>
      <c r="T500" s="10"/>
      <c r="U500" s="10"/>
      <c r="V500" s="10"/>
      <c r="W500" s="10"/>
      <c r="X500" s="10"/>
      <c r="Y500" s="9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9"/>
      <c r="O501" s="10"/>
      <c r="P501" s="10"/>
      <c r="Q501" s="9"/>
      <c r="R501" s="10"/>
      <c r="S501" s="10"/>
      <c r="T501" s="10"/>
      <c r="U501" s="10"/>
      <c r="V501" s="10"/>
      <c r="W501" s="10"/>
      <c r="X501" s="10"/>
      <c r="Y501" s="9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9"/>
      <c r="O502" s="10"/>
      <c r="P502" s="10"/>
      <c r="Q502" s="9"/>
      <c r="R502" s="10"/>
      <c r="S502" s="10"/>
      <c r="T502" s="10"/>
      <c r="U502" s="10"/>
      <c r="V502" s="10"/>
      <c r="W502" s="10"/>
      <c r="X502" s="10"/>
      <c r="Y502" s="9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9"/>
      <c r="O503" s="10"/>
      <c r="P503" s="10"/>
      <c r="Q503" s="9"/>
      <c r="R503" s="10"/>
      <c r="S503" s="10"/>
      <c r="T503" s="10"/>
      <c r="U503" s="10"/>
      <c r="V503" s="10"/>
      <c r="W503" s="10"/>
      <c r="X503" s="10"/>
      <c r="Y503" s="9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9"/>
      <c r="O504" s="10"/>
      <c r="P504" s="10"/>
      <c r="Q504" s="9"/>
      <c r="R504" s="10"/>
      <c r="S504" s="10"/>
      <c r="T504" s="10"/>
      <c r="U504" s="10"/>
      <c r="V504" s="10"/>
      <c r="W504" s="10"/>
      <c r="X504" s="10"/>
      <c r="Y504" s="9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9"/>
      <c r="O505" s="10"/>
      <c r="P505" s="10"/>
      <c r="Q505" s="9"/>
      <c r="R505" s="10"/>
      <c r="S505" s="10"/>
      <c r="T505" s="10"/>
      <c r="U505" s="10"/>
      <c r="V505" s="10"/>
      <c r="W505" s="10"/>
      <c r="X505" s="10"/>
      <c r="Y505" s="9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9"/>
      <c r="O506" s="10"/>
      <c r="P506" s="10"/>
      <c r="Q506" s="9"/>
      <c r="R506" s="10"/>
      <c r="S506" s="10"/>
      <c r="T506" s="10"/>
      <c r="U506" s="10"/>
      <c r="V506" s="10"/>
      <c r="W506" s="10"/>
      <c r="X506" s="10"/>
      <c r="Y506" s="9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9"/>
      <c r="O507" s="10"/>
      <c r="P507" s="10"/>
      <c r="Q507" s="9"/>
      <c r="R507" s="10"/>
      <c r="S507" s="10"/>
      <c r="T507" s="10"/>
      <c r="U507" s="10"/>
      <c r="V507" s="10"/>
      <c r="W507" s="10"/>
      <c r="X507" s="10"/>
      <c r="Y507" s="9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9"/>
      <c r="O508" s="10"/>
      <c r="P508" s="10"/>
      <c r="Q508" s="9"/>
      <c r="R508" s="10"/>
      <c r="S508" s="10"/>
      <c r="T508" s="10"/>
      <c r="U508" s="10"/>
      <c r="V508" s="10"/>
      <c r="W508" s="10"/>
      <c r="X508" s="10"/>
      <c r="Y508" s="9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9"/>
      <c r="O509" s="10"/>
      <c r="P509" s="10"/>
      <c r="Q509" s="9"/>
      <c r="R509" s="10"/>
      <c r="S509" s="10"/>
      <c r="T509" s="10"/>
      <c r="U509" s="10"/>
      <c r="V509" s="10"/>
      <c r="W509" s="10"/>
      <c r="X509" s="10"/>
      <c r="Y509" s="9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9"/>
      <c r="O510" s="10"/>
      <c r="P510" s="10"/>
      <c r="Q510" s="9"/>
      <c r="R510" s="10"/>
      <c r="S510" s="10"/>
      <c r="T510" s="10"/>
      <c r="U510" s="10"/>
      <c r="V510" s="10"/>
      <c r="W510" s="10"/>
      <c r="X510" s="10"/>
      <c r="Y510" s="9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9"/>
      <c r="O511" s="10"/>
      <c r="P511" s="10"/>
      <c r="Q511" s="9"/>
      <c r="R511" s="10"/>
      <c r="S511" s="10"/>
      <c r="T511" s="10"/>
      <c r="U511" s="10"/>
      <c r="V511" s="10"/>
      <c r="W511" s="10"/>
      <c r="X511" s="10"/>
      <c r="Y511" s="9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9"/>
      <c r="O512" s="10"/>
      <c r="P512" s="10"/>
      <c r="Q512" s="9"/>
      <c r="R512" s="10"/>
      <c r="S512" s="10"/>
      <c r="T512" s="10"/>
      <c r="U512" s="10"/>
      <c r="V512" s="10"/>
      <c r="W512" s="10"/>
      <c r="X512" s="10"/>
      <c r="Y512" s="9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9"/>
      <c r="O513" s="10"/>
      <c r="P513" s="10"/>
      <c r="Q513" s="9"/>
      <c r="R513" s="10"/>
      <c r="S513" s="10"/>
      <c r="T513" s="10"/>
      <c r="U513" s="10"/>
      <c r="V513" s="10"/>
      <c r="W513" s="10"/>
      <c r="X513" s="10"/>
      <c r="Y513" s="9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9"/>
      <c r="O514" s="10"/>
      <c r="P514" s="10"/>
      <c r="Q514" s="9"/>
      <c r="R514" s="10"/>
      <c r="S514" s="10"/>
      <c r="T514" s="10"/>
      <c r="U514" s="10"/>
      <c r="V514" s="10"/>
      <c r="W514" s="10"/>
      <c r="X514" s="10"/>
      <c r="Y514" s="9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9"/>
      <c r="O515" s="10"/>
      <c r="P515" s="10"/>
      <c r="Q515" s="9"/>
      <c r="R515" s="10"/>
      <c r="S515" s="10"/>
      <c r="T515" s="10"/>
      <c r="U515" s="10"/>
      <c r="V515" s="10"/>
      <c r="W515" s="10"/>
      <c r="X515" s="10"/>
      <c r="Y515" s="9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9"/>
      <c r="O516" s="10"/>
      <c r="P516" s="10"/>
      <c r="Q516" s="9"/>
      <c r="R516" s="10"/>
      <c r="S516" s="10"/>
      <c r="T516" s="10"/>
      <c r="U516" s="10"/>
      <c r="V516" s="10"/>
      <c r="W516" s="10"/>
      <c r="X516" s="10"/>
      <c r="Y516" s="9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9"/>
      <c r="O517" s="10"/>
      <c r="P517" s="10"/>
      <c r="Q517" s="9"/>
      <c r="R517" s="10"/>
      <c r="S517" s="10"/>
      <c r="T517" s="10"/>
      <c r="U517" s="10"/>
      <c r="V517" s="10"/>
      <c r="W517" s="10"/>
      <c r="X517" s="10"/>
      <c r="Y517" s="9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9"/>
      <c r="O518" s="10"/>
      <c r="P518" s="10"/>
      <c r="Q518" s="9"/>
      <c r="R518" s="10"/>
      <c r="S518" s="10"/>
      <c r="T518" s="10"/>
      <c r="U518" s="10"/>
      <c r="V518" s="10"/>
      <c r="W518" s="10"/>
      <c r="X518" s="10"/>
      <c r="Y518" s="9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9"/>
      <c r="O519" s="10"/>
      <c r="P519" s="10"/>
      <c r="Q519" s="9"/>
      <c r="R519" s="10"/>
      <c r="S519" s="10"/>
      <c r="T519" s="10"/>
      <c r="U519" s="10"/>
      <c r="V519" s="10"/>
      <c r="W519" s="10"/>
      <c r="X519" s="10"/>
      <c r="Y519" s="9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9"/>
      <c r="O520" s="10"/>
      <c r="P520" s="10"/>
      <c r="Q520" s="9"/>
      <c r="R520" s="10"/>
      <c r="S520" s="10"/>
      <c r="T520" s="10"/>
      <c r="U520" s="10"/>
      <c r="V520" s="10"/>
      <c r="W520" s="10"/>
      <c r="X520" s="10"/>
      <c r="Y520" s="9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9"/>
      <c r="O521" s="10"/>
      <c r="P521" s="10"/>
      <c r="Q521" s="9"/>
      <c r="R521" s="10"/>
      <c r="S521" s="10"/>
      <c r="T521" s="10"/>
      <c r="U521" s="10"/>
      <c r="V521" s="10"/>
      <c r="W521" s="10"/>
      <c r="X521" s="10"/>
      <c r="Y521" s="9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9"/>
      <c r="O522" s="10"/>
      <c r="P522" s="10"/>
      <c r="Q522" s="9"/>
      <c r="R522" s="10"/>
      <c r="S522" s="10"/>
      <c r="T522" s="10"/>
      <c r="U522" s="10"/>
      <c r="V522" s="10"/>
      <c r="W522" s="10"/>
      <c r="X522" s="10"/>
      <c r="Y522" s="9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9"/>
      <c r="O523" s="10"/>
      <c r="P523" s="10"/>
      <c r="Q523" s="9"/>
      <c r="R523" s="10"/>
      <c r="S523" s="10"/>
      <c r="T523" s="10"/>
      <c r="U523" s="10"/>
      <c r="V523" s="10"/>
      <c r="W523" s="10"/>
      <c r="X523" s="10"/>
      <c r="Y523" s="9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9"/>
      <c r="O524" s="10"/>
      <c r="P524" s="10"/>
      <c r="Q524" s="9"/>
      <c r="R524" s="10"/>
      <c r="S524" s="10"/>
      <c r="T524" s="10"/>
      <c r="U524" s="10"/>
      <c r="V524" s="10"/>
      <c r="W524" s="10"/>
      <c r="X524" s="10"/>
      <c r="Y524" s="9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9"/>
      <c r="O525" s="10"/>
      <c r="P525" s="10"/>
      <c r="Q525" s="9"/>
      <c r="R525" s="10"/>
      <c r="S525" s="10"/>
      <c r="T525" s="10"/>
      <c r="U525" s="10"/>
      <c r="V525" s="10"/>
      <c r="W525" s="10"/>
      <c r="X525" s="10"/>
      <c r="Y525" s="9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9"/>
      <c r="O526" s="10"/>
      <c r="P526" s="10"/>
      <c r="Q526" s="9"/>
      <c r="R526" s="10"/>
      <c r="S526" s="10"/>
      <c r="T526" s="10"/>
      <c r="U526" s="10"/>
      <c r="V526" s="10"/>
      <c r="W526" s="10"/>
      <c r="X526" s="10"/>
      <c r="Y526" s="9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9"/>
      <c r="O527" s="10"/>
      <c r="P527" s="10"/>
      <c r="Q527" s="9"/>
      <c r="R527" s="10"/>
      <c r="S527" s="10"/>
      <c r="T527" s="10"/>
      <c r="U527" s="10"/>
      <c r="V527" s="10"/>
      <c r="W527" s="10"/>
      <c r="X527" s="10"/>
      <c r="Y527" s="9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9"/>
      <c r="O528" s="10"/>
      <c r="P528" s="10"/>
      <c r="Q528" s="9"/>
      <c r="R528" s="10"/>
      <c r="S528" s="10"/>
      <c r="T528" s="10"/>
      <c r="U528" s="10"/>
      <c r="V528" s="10"/>
      <c r="W528" s="10"/>
      <c r="X528" s="10"/>
      <c r="Y528" s="9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9"/>
      <c r="O529" s="10"/>
      <c r="P529" s="10"/>
      <c r="Q529" s="9"/>
      <c r="R529" s="10"/>
      <c r="S529" s="10"/>
      <c r="T529" s="10"/>
      <c r="U529" s="10"/>
      <c r="V529" s="10"/>
      <c r="W529" s="10"/>
      <c r="X529" s="10"/>
      <c r="Y529" s="9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9"/>
      <c r="O530" s="10"/>
      <c r="P530" s="10"/>
      <c r="Q530" s="9"/>
      <c r="R530" s="10"/>
      <c r="S530" s="10"/>
      <c r="T530" s="10"/>
      <c r="U530" s="10"/>
      <c r="V530" s="10"/>
      <c r="W530" s="10"/>
      <c r="X530" s="10"/>
      <c r="Y530" s="9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9"/>
      <c r="O531" s="10"/>
      <c r="P531" s="10"/>
      <c r="Q531" s="9"/>
      <c r="R531" s="10"/>
      <c r="S531" s="10"/>
      <c r="T531" s="10"/>
      <c r="U531" s="10"/>
      <c r="V531" s="10"/>
      <c r="W531" s="10"/>
      <c r="X531" s="10"/>
      <c r="Y531" s="9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9"/>
      <c r="O532" s="10"/>
      <c r="P532" s="10"/>
      <c r="Q532" s="9"/>
      <c r="R532" s="10"/>
      <c r="S532" s="10"/>
      <c r="T532" s="10"/>
      <c r="U532" s="10"/>
      <c r="V532" s="10"/>
      <c r="W532" s="10"/>
      <c r="X532" s="10"/>
      <c r="Y532" s="9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9"/>
      <c r="O533" s="10"/>
      <c r="P533" s="10"/>
      <c r="Q533" s="9"/>
      <c r="R533" s="10"/>
      <c r="S533" s="10"/>
      <c r="T533" s="10"/>
      <c r="U533" s="10"/>
      <c r="V533" s="10"/>
      <c r="W533" s="10"/>
      <c r="X533" s="10"/>
      <c r="Y533" s="9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9"/>
      <c r="O534" s="10"/>
      <c r="P534" s="10"/>
      <c r="Q534" s="9"/>
      <c r="R534" s="10"/>
      <c r="S534" s="10"/>
      <c r="T534" s="10"/>
      <c r="U534" s="10"/>
      <c r="V534" s="10"/>
      <c r="W534" s="10"/>
      <c r="X534" s="10"/>
      <c r="Y534" s="9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9"/>
      <c r="O535" s="10"/>
      <c r="P535" s="10"/>
      <c r="Q535" s="9"/>
      <c r="R535" s="10"/>
      <c r="S535" s="10"/>
      <c r="T535" s="10"/>
      <c r="U535" s="10"/>
      <c r="V535" s="10"/>
      <c r="W535" s="10"/>
      <c r="X535" s="10"/>
      <c r="Y535" s="9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9"/>
      <c r="O536" s="10"/>
      <c r="P536" s="10"/>
      <c r="Q536" s="9"/>
      <c r="R536" s="10"/>
      <c r="S536" s="10"/>
      <c r="T536" s="10"/>
      <c r="U536" s="10"/>
      <c r="V536" s="10"/>
      <c r="W536" s="10"/>
      <c r="X536" s="10"/>
      <c r="Y536" s="9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9"/>
      <c r="O537" s="10"/>
      <c r="P537" s="10"/>
      <c r="Q537" s="9"/>
      <c r="R537" s="10"/>
      <c r="S537" s="10"/>
      <c r="T537" s="10"/>
      <c r="U537" s="10"/>
      <c r="V537" s="10"/>
      <c r="W537" s="10"/>
      <c r="X537" s="10"/>
      <c r="Y537" s="9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9"/>
      <c r="O538" s="10"/>
      <c r="P538" s="10"/>
      <c r="Q538" s="9"/>
      <c r="R538" s="10"/>
      <c r="S538" s="10"/>
      <c r="T538" s="10"/>
      <c r="U538" s="10"/>
      <c r="V538" s="10"/>
      <c r="W538" s="10"/>
      <c r="X538" s="10"/>
      <c r="Y538" s="9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9"/>
      <c r="O539" s="10"/>
      <c r="P539" s="10"/>
      <c r="Q539" s="9"/>
      <c r="R539" s="10"/>
      <c r="S539" s="10"/>
      <c r="T539" s="10"/>
      <c r="U539" s="10"/>
      <c r="V539" s="10"/>
      <c r="W539" s="10"/>
      <c r="X539" s="10"/>
      <c r="Y539" s="9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9"/>
      <c r="O540" s="10"/>
      <c r="P540" s="10"/>
      <c r="Q540" s="9"/>
      <c r="R540" s="10"/>
      <c r="S540" s="10"/>
      <c r="T540" s="10"/>
      <c r="U540" s="10"/>
      <c r="V540" s="10"/>
      <c r="W540" s="10"/>
      <c r="X540" s="10"/>
      <c r="Y540" s="9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9"/>
      <c r="O541" s="10"/>
      <c r="P541" s="10"/>
      <c r="Q541" s="9"/>
      <c r="R541" s="10"/>
      <c r="S541" s="10"/>
      <c r="T541" s="10"/>
      <c r="U541" s="10"/>
      <c r="V541" s="10"/>
      <c r="W541" s="10"/>
      <c r="X541" s="10"/>
      <c r="Y541" s="9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9"/>
      <c r="O542" s="10"/>
      <c r="P542" s="10"/>
      <c r="Q542" s="9"/>
      <c r="R542" s="10"/>
      <c r="S542" s="10"/>
      <c r="T542" s="10"/>
      <c r="U542" s="10"/>
      <c r="V542" s="10"/>
      <c r="W542" s="10"/>
      <c r="X542" s="10"/>
      <c r="Y542" s="9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9"/>
      <c r="O543" s="10"/>
      <c r="P543" s="10"/>
      <c r="Q543" s="9"/>
      <c r="R543" s="10"/>
      <c r="S543" s="10"/>
      <c r="T543" s="10"/>
      <c r="U543" s="10"/>
      <c r="V543" s="10"/>
      <c r="W543" s="10"/>
      <c r="X543" s="10"/>
      <c r="Y543" s="9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9"/>
      <c r="O544" s="10"/>
      <c r="P544" s="10"/>
      <c r="Q544" s="9"/>
      <c r="R544" s="10"/>
      <c r="S544" s="10"/>
      <c r="T544" s="10"/>
      <c r="U544" s="10"/>
      <c r="V544" s="10"/>
      <c r="W544" s="10"/>
      <c r="X544" s="10"/>
      <c r="Y544" s="9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9"/>
      <c r="O545" s="10"/>
      <c r="P545" s="10"/>
      <c r="Q545" s="9"/>
      <c r="R545" s="10"/>
      <c r="S545" s="10"/>
      <c r="T545" s="10"/>
      <c r="U545" s="10"/>
      <c r="V545" s="10"/>
      <c r="W545" s="10"/>
      <c r="X545" s="10"/>
      <c r="Y545" s="9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9"/>
      <c r="O546" s="10"/>
      <c r="P546" s="10"/>
      <c r="Q546" s="9"/>
      <c r="R546" s="10"/>
      <c r="S546" s="10"/>
      <c r="T546" s="10"/>
      <c r="U546" s="10"/>
      <c r="V546" s="10"/>
      <c r="W546" s="10"/>
      <c r="X546" s="10"/>
      <c r="Y546" s="9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9"/>
      <c r="O547" s="10"/>
      <c r="P547" s="10"/>
      <c r="Q547" s="9"/>
      <c r="R547" s="10"/>
      <c r="S547" s="10"/>
      <c r="T547" s="10"/>
      <c r="U547" s="10"/>
      <c r="V547" s="10"/>
      <c r="W547" s="10"/>
      <c r="X547" s="10"/>
      <c r="Y547" s="9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9"/>
      <c r="O548" s="10"/>
      <c r="P548" s="10"/>
      <c r="Q548" s="9"/>
      <c r="R548" s="10"/>
      <c r="S548" s="10"/>
      <c r="T548" s="10"/>
      <c r="U548" s="10"/>
      <c r="V548" s="10"/>
      <c r="W548" s="10"/>
      <c r="X548" s="10"/>
      <c r="Y548" s="9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9"/>
      <c r="O549" s="10"/>
      <c r="P549" s="10"/>
      <c r="Q549" s="9"/>
      <c r="R549" s="10"/>
      <c r="S549" s="10"/>
      <c r="T549" s="10"/>
      <c r="U549" s="10"/>
      <c r="V549" s="10"/>
      <c r="W549" s="10"/>
      <c r="X549" s="10"/>
      <c r="Y549" s="9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9"/>
      <c r="O550" s="10"/>
      <c r="P550" s="10"/>
      <c r="Q550" s="9"/>
      <c r="R550" s="10"/>
      <c r="S550" s="10"/>
      <c r="T550" s="10"/>
      <c r="U550" s="10"/>
      <c r="V550" s="10"/>
      <c r="W550" s="10"/>
      <c r="X550" s="10"/>
      <c r="Y550" s="9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9"/>
      <c r="O551" s="10"/>
      <c r="P551" s="10"/>
      <c r="Q551" s="9"/>
      <c r="R551" s="10"/>
      <c r="S551" s="10"/>
      <c r="T551" s="10"/>
      <c r="U551" s="10"/>
      <c r="V551" s="10"/>
      <c r="W551" s="10"/>
      <c r="X551" s="10"/>
      <c r="Y551" s="9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9"/>
      <c r="O552" s="10"/>
      <c r="P552" s="10"/>
      <c r="Q552" s="9"/>
      <c r="R552" s="10"/>
      <c r="S552" s="10"/>
      <c r="T552" s="10"/>
      <c r="U552" s="10"/>
      <c r="V552" s="10"/>
      <c r="W552" s="10"/>
      <c r="X552" s="10"/>
      <c r="Y552" s="9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9"/>
      <c r="O553" s="10"/>
      <c r="P553" s="10"/>
      <c r="Q553" s="9"/>
      <c r="R553" s="10"/>
      <c r="S553" s="10"/>
      <c r="T553" s="10"/>
      <c r="U553" s="10"/>
      <c r="V553" s="10"/>
      <c r="W553" s="10"/>
      <c r="X553" s="10"/>
      <c r="Y553" s="9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9"/>
      <c r="O554" s="10"/>
      <c r="P554" s="10"/>
      <c r="Q554" s="9"/>
      <c r="R554" s="10"/>
      <c r="S554" s="10"/>
      <c r="T554" s="10"/>
      <c r="U554" s="10"/>
      <c r="V554" s="10"/>
      <c r="W554" s="10"/>
      <c r="X554" s="10"/>
      <c r="Y554" s="9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9"/>
      <c r="O555" s="10"/>
      <c r="P555" s="10"/>
      <c r="Q555" s="9"/>
      <c r="R555" s="10"/>
      <c r="S555" s="10"/>
      <c r="T555" s="10"/>
      <c r="U555" s="10"/>
      <c r="V555" s="10"/>
      <c r="W555" s="10"/>
      <c r="X555" s="10"/>
      <c r="Y555" s="9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9"/>
      <c r="O556" s="10"/>
      <c r="P556" s="10"/>
      <c r="Q556" s="9"/>
      <c r="R556" s="10"/>
      <c r="S556" s="10"/>
      <c r="T556" s="10"/>
      <c r="U556" s="10"/>
      <c r="V556" s="10"/>
      <c r="W556" s="10"/>
      <c r="X556" s="10"/>
      <c r="Y556" s="9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9"/>
      <c r="O557" s="10"/>
      <c r="P557" s="10"/>
      <c r="Q557" s="9"/>
      <c r="R557" s="10"/>
      <c r="S557" s="10"/>
      <c r="T557" s="10"/>
      <c r="U557" s="10"/>
      <c r="V557" s="10"/>
      <c r="W557" s="10"/>
      <c r="X557" s="10"/>
      <c r="Y557" s="9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9"/>
      <c r="O558" s="10"/>
      <c r="P558" s="10"/>
      <c r="Q558" s="9"/>
      <c r="R558" s="10"/>
      <c r="S558" s="10"/>
      <c r="T558" s="10"/>
      <c r="U558" s="10"/>
      <c r="V558" s="10"/>
      <c r="W558" s="10"/>
      <c r="X558" s="10"/>
      <c r="Y558" s="9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9"/>
      <c r="O559" s="10"/>
      <c r="P559" s="10"/>
      <c r="Q559" s="9"/>
      <c r="R559" s="10"/>
      <c r="S559" s="10"/>
      <c r="T559" s="10"/>
      <c r="U559" s="10"/>
      <c r="V559" s="10"/>
      <c r="W559" s="10"/>
      <c r="X559" s="10"/>
      <c r="Y559" s="9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9"/>
      <c r="O560" s="10"/>
      <c r="P560" s="10"/>
      <c r="Q560" s="9"/>
      <c r="R560" s="10"/>
      <c r="S560" s="10"/>
      <c r="T560" s="10"/>
      <c r="U560" s="10"/>
      <c r="V560" s="10"/>
      <c r="W560" s="10"/>
      <c r="X560" s="10"/>
      <c r="Y560" s="9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9"/>
      <c r="O561" s="10"/>
      <c r="P561" s="10"/>
      <c r="Q561" s="9"/>
      <c r="R561" s="10"/>
      <c r="S561" s="10"/>
      <c r="T561" s="10"/>
      <c r="U561" s="10"/>
      <c r="V561" s="10"/>
      <c r="W561" s="10"/>
      <c r="X561" s="10"/>
      <c r="Y561" s="9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9"/>
      <c r="O562" s="10"/>
      <c r="P562" s="10"/>
      <c r="Q562" s="9"/>
      <c r="R562" s="10"/>
      <c r="S562" s="10"/>
      <c r="T562" s="10"/>
      <c r="U562" s="10"/>
      <c r="V562" s="10"/>
      <c r="W562" s="10"/>
      <c r="X562" s="10"/>
      <c r="Y562" s="9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9"/>
      <c r="O563" s="10"/>
      <c r="P563" s="10"/>
      <c r="Q563" s="9"/>
      <c r="R563" s="10"/>
      <c r="S563" s="10"/>
      <c r="T563" s="10"/>
      <c r="U563" s="10"/>
      <c r="V563" s="10"/>
      <c r="W563" s="10"/>
      <c r="X563" s="10"/>
      <c r="Y563" s="9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9"/>
      <c r="O564" s="10"/>
      <c r="P564" s="10"/>
      <c r="Q564" s="9"/>
      <c r="R564" s="10"/>
      <c r="S564" s="10"/>
      <c r="T564" s="10"/>
      <c r="U564" s="10"/>
      <c r="V564" s="10"/>
      <c r="W564" s="10"/>
      <c r="X564" s="10"/>
      <c r="Y564" s="9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9"/>
      <c r="O565" s="10"/>
      <c r="P565" s="10"/>
      <c r="Q565" s="9"/>
      <c r="R565" s="10"/>
      <c r="S565" s="10"/>
      <c r="T565" s="10"/>
      <c r="U565" s="10"/>
      <c r="V565" s="10"/>
      <c r="W565" s="10"/>
      <c r="X565" s="10"/>
      <c r="Y565" s="9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9"/>
      <c r="O566" s="10"/>
      <c r="P566" s="10"/>
      <c r="Q566" s="9"/>
      <c r="R566" s="10"/>
      <c r="S566" s="10"/>
      <c r="T566" s="10"/>
      <c r="U566" s="10"/>
      <c r="V566" s="10"/>
      <c r="W566" s="10"/>
      <c r="X566" s="10"/>
      <c r="Y566" s="9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9"/>
      <c r="O567" s="10"/>
      <c r="P567" s="10"/>
      <c r="Q567" s="9"/>
      <c r="R567" s="10"/>
      <c r="S567" s="10"/>
      <c r="T567" s="10"/>
      <c r="U567" s="10"/>
      <c r="V567" s="10"/>
      <c r="W567" s="10"/>
      <c r="X567" s="10"/>
      <c r="Y567" s="9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9"/>
      <c r="O568" s="10"/>
      <c r="P568" s="10"/>
      <c r="Q568" s="9"/>
      <c r="R568" s="10"/>
      <c r="S568" s="10"/>
      <c r="T568" s="10"/>
      <c r="U568" s="10"/>
      <c r="V568" s="10"/>
      <c r="W568" s="10"/>
      <c r="X568" s="10"/>
      <c r="Y568" s="9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9"/>
      <c r="O569" s="10"/>
      <c r="P569" s="10"/>
      <c r="Q569" s="9"/>
      <c r="R569" s="10"/>
      <c r="S569" s="10"/>
      <c r="T569" s="10"/>
      <c r="U569" s="10"/>
      <c r="V569" s="10"/>
      <c r="W569" s="10"/>
      <c r="X569" s="10"/>
      <c r="Y569" s="9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9"/>
      <c r="O570" s="10"/>
      <c r="P570" s="10"/>
      <c r="Q570" s="9"/>
      <c r="R570" s="10"/>
      <c r="S570" s="10"/>
      <c r="T570" s="10"/>
      <c r="U570" s="10"/>
      <c r="V570" s="10"/>
      <c r="W570" s="10"/>
      <c r="X570" s="10"/>
      <c r="Y570" s="9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9"/>
      <c r="O571" s="10"/>
      <c r="P571" s="10"/>
      <c r="Q571" s="9"/>
      <c r="R571" s="10"/>
      <c r="S571" s="10"/>
      <c r="T571" s="10"/>
      <c r="U571" s="10"/>
      <c r="V571" s="10"/>
      <c r="W571" s="10"/>
      <c r="X571" s="10"/>
      <c r="Y571" s="9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9"/>
      <c r="O572" s="10"/>
      <c r="P572" s="10"/>
      <c r="Q572" s="9"/>
      <c r="R572" s="10"/>
      <c r="S572" s="10"/>
      <c r="T572" s="10"/>
      <c r="U572" s="10"/>
      <c r="V572" s="10"/>
      <c r="W572" s="10"/>
      <c r="X572" s="10"/>
      <c r="Y572" s="9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9"/>
      <c r="O573" s="10"/>
      <c r="P573" s="10"/>
      <c r="Q573" s="9"/>
      <c r="R573" s="10"/>
      <c r="S573" s="10"/>
      <c r="T573" s="10"/>
      <c r="U573" s="10"/>
      <c r="V573" s="10"/>
      <c r="W573" s="10"/>
      <c r="X573" s="10"/>
      <c r="Y573" s="9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9"/>
      <c r="O574" s="10"/>
      <c r="P574" s="10"/>
      <c r="Q574" s="9"/>
      <c r="R574" s="10"/>
      <c r="S574" s="10"/>
      <c r="T574" s="10"/>
      <c r="U574" s="10"/>
      <c r="V574" s="10"/>
      <c r="W574" s="10"/>
      <c r="X574" s="10"/>
      <c r="Y574" s="9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9"/>
      <c r="O575" s="10"/>
      <c r="P575" s="10"/>
      <c r="Q575" s="9"/>
      <c r="R575" s="10"/>
      <c r="S575" s="10"/>
      <c r="T575" s="10"/>
      <c r="U575" s="10"/>
      <c r="V575" s="10"/>
      <c r="W575" s="10"/>
      <c r="X575" s="10"/>
      <c r="Y575" s="9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9"/>
      <c r="O576" s="10"/>
      <c r="P576" s="10"/>
      <c r="Q576" s="9"/>
      <c r="R576" s="10"/>
      <c r="S576" s="10"/>
      <c r="T576" s="10"/>
      <c r="U576" s="10"/>
      <c r="V576" s="10"/>
      <c r="W576" s="10"/>
      <c r="X576" s="10"/>
      <c r="Y576" s="9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9"/>
      <c r="O577" s="10"/>
      <c r="P577" s="10"/>
      <c r="Q577" s="9"/>
      <c r="R577" s="10"/>
      <c r="S577" s="10"/>
      <c r="T577" s="10"/>
      <c r="U577" s="10"/>
      <c r="V577" s="10"/>
      <c r="W577" s="10"/>
      <c r="X577" s="10"/>
      <c r="Y577" s="9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9"/>
      <c r="O578" s="10"/>
      <c r="P578" s="10"/>
      <c r="Q578" s="9"/>
      <c r="R578" s="10"/>
      <c r="S578" s="10"/>
      <c r="T578" s="10"/>
      <c r="U578" s="10"/>
      <c r="V578" s="10"/>
      <c r="W578" s="10"/>
      <c r="X578" s="10"/>
      <c r="Y578" s="9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9"/>
      <c r="O579" s="10"/>
      <c r="P579" s="10"/>
      <c r="Q579" s="9"/>
      <c r="R579" s="10"/>
      <c r="S579" s="10"/>
      <c r="T579" s="10"/>
      <c r="U579" s="10"/>
      <c r="V579" s="10"/>
      <c r="W579" s="10"/>
      <c r="X579" s="10"/>
      <c r="Y579" s="9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9"/>
      <c r="O580" s="10"/>
      <c r="P580" s="10"/>
      <c r="Q580" s="9"/>
      <c r="R580" s="10"/>
      <c r="S580" s="10"/>
      <c r="T580" s="10"/>
      <c r="U580" s="10"/>
      <c r="V580" s="10"/>
      <c r="W580" s="10"/>
      <c r="X580" s="10"/>
      <c r="Y580" s="9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9"/>
      <c r="O581" s="10"/>
      <c r="P581" s="10"/>
      <c r="Q581" s="9"/>
      <c r="R581" s="10"/>
      <c r="S581" s="10"/>
      <c r="T581" s="10"/>
      <c r="U581" s="10"/>
      <c r="V581" s="10"/>
      <c r="W581" s="10"/>
      <c r="X581" s="10"/>
      <c r="Y581" s="9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9"/>
      <c r="O582" s="10"/>
      <c r="P582" s="10"/>
      <c r="Q582" s="9"/>
      <c r="R582" s="10"/>
      <c r="S582" s="10"/>
      <c r="T582" s="10"/>
      <c r="U582" s="10"/>
      <c r="V582" s="10"/>
      <c r="W582" s="10"/>
      <c r="X582" s="10"/>
      <c r="Y582" s="9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9"/>
      <c r="O583" s="10"/>
      <c r="P583" s="10"/>
      <c r="Q583" s="9"/>
      <c r="R583" s="10"/>
      <c r="S583" s="10"/>
      <c r="T583" s="10"/>
      <c r="U583" s="10"/>
      <c r="V583" s="10"/>
      <c r="W583" s="10"/>
      <c r="X583" s="10"/>
      <c r="Y583" s="9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9"/>
      <c r="O584" s="10"/>
      <c r="P584" s="10"/>
      <c r="Q584" s="9"/>
      <c r="R584" s="10"/>
      <c r="S584" s="10"/>
      <c r="T584" s="10"/>
      <c r="U584" s="10"/>
      <c r="V584" s="10"/>
      <c r="W584" s="10"/>
      <c r="X584" s="10"/>
      <c r="Y584" s="9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9"/>
      <c r="O585" s="10"/>
      <c r="P585" s="10"/>
      <c r="Q585" s="9"/>
      <c r="R585" s="10"/>
      <c r="S585" s="10"/>
      <c r="T585" s="10"/>
      <c r="U585" s="10"/>
      <c r="V585" s="10"/>
      <c r="W585" s="10"/>
      <c r="X585" s="10"/>
      <c r="Y585" s="9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9"/>
      <c r="O586" s="10"/>
      <c r="P586" s="10"/>
      <c r="Q586" s="9"/>
      <c r="R586" s="10"/>
      <c r="S586" s="10"/>
      <c r="T586" s="10"/>
      <c r="U586" s="10"/>
      <c r="V586" s="10"/>
      <c r="W586" s="10"/>
      <c r="X586" s="10"/>
      <c r="Y586" s="9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9"/>
      <c r="O587" s="10"/>
      <c r="P587" s="10"/>
      <c r="Q587" s="9"/>
      <c r="R587" s="10"/>
      <c r="S587" s="10"/>
      <c r="T587" s="10"/>
      <c r="U587" s="10"/>
      <c r="V587" s="10"/>
      <c r="W587" s="10"/>
      <c r="X587" s="10"/>
      <c r="Y587" s="9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9"/>
      <c r="O588" s="10"/>
      <c r="P588" s="10"/>
      <c r="Q588" s="9"/>
      <c r="R588" s="10"/>
      <c r="S588" s="10"/>
      <c r="T588" s="10"/>
      <c r="U588" s="10"/>
      <c r="V588" s="10"/>
      <c r="W588" s="10"/>
      <c r="X588" s="10"/>
      <c r="Y588" s="9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9"/>
      <c r="O589" s="10"/>
      <c r="P589" s="10"/>
      <c r="Q589" s="9"/>
      <c r="R589" s="10"/>
      <c r="S589" s="10"/>
      <c r="T589" s="10"/>
      <c r="U589" s="10"/>
      <c r="V589" s="10"/>
      <c r="W589" s="10"/>
      <c r="X589" s="10"/>
      <c r="Y589" s="9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9"/>
      <c r="O590" s="10"/>
      <c r="P590" s="10"/>
      <c r="Q590" s="9"/>
      <c r="R590" s="10"/>
      <c r="S590" s="10"/>
      <c r="T590" s="10"/>
      <c r="U590" s="10"/>
      <c r="V590" s="10"/>
      <c r="W590" s="10"/>
      <c r="X590" s="10"/>
      <c r="Y590" s="9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9"/>
      <c r="O591" s="10"/>
      <c r="P591" s="10"/>
      <c r="Q591" s="9"/>
      <c r="R591" s="10"/>
      <c r="S591" s="10"/>
      <c r="T591" s="10"/>
      <c r="U591" s="10"/>
      <c r="V591" s="10"/>
      <c r="W591" s="10"/>
      <c r="X591" s="10"/>
      <c r="Y591" s="9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9"/>
      <c r="O592" s="10"/>
      <c r="P592" s="10"/>
      <c r="Q592" s="9"/>
      <c r="R592" s="10"/>
      <c r="S592" s="10"/>
      <c r="T592" s="10"/>
      <c r="U592" s="10"/>
      <c r="V592" s="10"/>
      <c r="W592" s="10"/>
      <c r="X592" s="10"/>
      <c r="Y592" s="9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9"/>
      <c r="O593" s="10"/>
      <c r="P593" s="10"/>
      <c r="Q593" s="9"/>
      <c r="R593" s="10"/>
      <c r="S593" s="10"/>
      <c r="T593" s="10"/>
      <c r="U593" s="10"/>
      <c r="V593" s="10"/>
      <c r="W593" s="10"/>
      <c r="X593" s="10"/>
      <c r="Y593" s="9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9"/>
      <c r="O594" s="10"/>
      <c r="P594" s="10"/>
      <c r="Q594" s="9"/>
      <c r="R594" s="10"/>
      <c r="S594" s="10"/>
      <c r="T594" s="10"/>
      <c r="U594" s="10"/>
      <c r="V594" s="10"/>
      <c r="W594" s="10"/>
      <c r="X594" s="10"/>
      <c r="Y594" s="9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9"/>
      <c r="O595" s="10"/>
      <c r="P595" s="10"/>
      <c r="Q595" s="9"/>
      <c r="R595" s="10"/>
      <c r="S595" s="10"/>
      <c r="T595" s="10"/>
      <c r="U595" s="10"/>
      <c r="V595" s="10"/>
      <c r="W595" s="10"/>
      <c r="X595" s="10"/>
      <c r="Y595" s="9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9"/>
      <c r="O596" s="10"/>
      <c r="P596" s="10"/>
      <c r="Q596" s="9"/>
      <c r="R596" s="10"/>
      <c r="S596" s="10"/>
      <c r="T596" s="10"/>
      <c r="U596" s="10"/>
      <c r="V596" s="10"/>
      <c r="W596" s="10"/>
      <c r="X596" s="10"/>
      <c r="Y596" s="9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9"/>
      <c r="O597" s="10"/>
      <c r="P597" s="10"/>
      <c r="Q597" s="9"/>
      <c r="R597" s="10"/>
      <c r="S597" s="10"/>
      <c r="T597" s="10"/>
      <c r="U597" s="10"/>
      <c r="V597" s="10"/>
      <c r="W597" s="10"/>
      <c r="X597" s="10"/>
      <c r="Y597" s="9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9"/>
      <c r="O598" s="10"/>
      <c r="P598" s="10"/>
      <c r="Q598" s="9"/>
      <c r="R598" s="10"/>
      <c r="S598" s="10"/>
      <c r="T598" s="10"/>
      <c r="U598" s="10"/>
      <c r="V598" s="10"/>
      <c r="W598" s="10"/>
      <c r="X598" s="10"/>
      <c r="Y598" s="9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9"/>
      <c r="O599" s="10"/>
      <c r="P599" s="10"/>
      <c r="Q599" s="9"/>
      <c r="R599" s="10"/>
      <c r="S599" s="10"/>
      <c r="T599" s="10"/>
      <c r="U599" s="10"/>
      <c r="V599" s="10"/>
      <c r="W599" s="10"/>
      <c r="X599" s="10"/>
      <c r="Y599" s="9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9"/>
      <c r="O600" s="10"/>
      <c r="P600" s="10"/>
      <c r="Q600" s="9"/>
      <c r="R600" s="10"/>
      <c r="S600" s="10"/>
      <c r="T600" s="10"/>
      <c r="U600" s="10"/>
      <c r="V600" s="10"/>
      <c r="W600" s="10"/>
      <c r="X600" s="10"/>
      <c r="Y600" s="9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9"/>
      <c r="O601" s="10"/>
      <c r="P601" s="10"/>
      <c r="Q601" s="9"/>
      <c r="R601" s="10"/>
      <c r="S601" s="10"/>
      <c r="T601" s="10"/>
      <c r="U601" s="10"/>
      <c r="V601" s="10"/>
      <c r="W601" s="10"/>
      <c r="X601" s="10"/>
      <c r="Y601" s="9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9"/>
      <c r="O602" s="10"/>
      <c r="P602" s="10"/>
      <c r="Q602" s="9"/>
      <c r="R602" s="10"/>
      <c r="S602" s="10"/>
      <c r="T602" s="10"/>
      <c r="U602" s="10"/>
      <c r="V602" s="10"/>
      <c r="W602" s="10"/>
      <c r="X602" s="10"/>
      <c r="Y602" s="9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9"/>
      <c r="O603" s="10"/>
      <c r="P603" s="10"/>
      <c r="Q603" s="9"/>
      <c r="R603" s="10"/>
      <c r="S603" s="10"/>
      <c r="T603" s="10"/>
      <c r="U603" s="10"/>
      <c r="V603" s="10"/>
      <c r="W603" s="10"/>
      <c r="X603" s="10"/>
      <c r="Y603" s="9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9"/>
      <c r="O604" s="10"/>
      <c r="P604" s="10"/>
      <c r="Q604" s="9"/>
      <c r="R604" s="10"/>
      <c r="S604" s="10"/>
      <c r="T604" s="10"/>
      <c r="U604" s="10"/>
      <c r="V604" s="10"/>
      <c r="W604" s="10"/>
      <c r="X604" s="10"/>
      <c r="Y604" s="9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9"/>
      <c r="O605" s="10"/>
      <c r="P605" s="10"/>
      <c r="Q605" s="9"/>
      <c r="R605" s="10"/>
      <c r="S605" s="10"/>
      <c r="T605" s="10"/>
      <c r="U605" s="10"/>
      <c r="V605" s="10"/>
      <c r="W605" s="10"/>
      <c r="X605" s="10"/>
      <c r="Y605" s="9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9"/>
      <c r="O606" s="10"/>
      <c r="P606" s="10"/>
      <c r="Q606" s="9"/>
      <c r="R606" s="10"/>
      <c r="S606" s="10"/>
      <c r="T606" s="10"/>
      <c r="U606" s="10"/>
      <c r="V606" s="10"/>
      <c r="W606" s="10"/>
      <c r="X606" s="10"/>
      <c r="Y606" s="9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9"/>
      <c r="O607" s="10"/>
      <c r="P607" s="10"/>
      <c r="Q607" s="9"/>
      <c r="R607" s="10"/>
      <c r="S607" s="10"/>
      <c r="T607" s="10"/>
      <c r="U607" s="10"/>
      <c r="V607" s="10"/>
      <c r="W607" s="10"/>
      <c r="X607" s="10"/>
      <c r="Y607" s="9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9"/>
      <c r="O608" s="10"/>
      <c r="P608" s="10"/>
      <c r="Q608" s="9"/>
      <c r="R608" s="10"/>
      <c r="S608" s="10"/>
      <c r="T608" s="10"/>
      <c r="U608" s="10"/>
      <c r="V608" s="10"/>
      <c r="W608" s="10"/>
      <c r="X608" s="10"/>
      <c r="Y608" s="9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9"/>
      <c r="O609" s="10"/>
      <c r="P609" s="10"/>
      <c r="Q609" s="9"/>
      <c r="R609" s="10"/>
      <c r="S609" s="10"/>
      <c r="T609" s="10"/>
      <c r="U609" s="10"/>
      <c r="V609" s="10"/>
      <c r="W609" s="10"/>
      <c r="X609" s="10"/>
      <c r="Y609" s="9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9"/>
      <c r="O610" s="10"/>
      <c r="P610" s="10"/>
      <c r="Q610" s="9"/>
      <c r="R610" s="10"/>
      <c r="S610" s="10"/>
      <c r="T610" s="10"/>
      <c r="U610" s="10"/>
      <c r="V610" s="10"/>
      <c r="W610" s="10"/>
      <c r="X610" s="10"/>
      <c r="Y610" s="9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9"/>
      <c r="O611" s="10"/>
      <c r="P611" s="10"/>
      <c r="Q611" s="9"/>
      <c r="R611" s="10"/>
      <c r="S611" s="10"/>
      <c r="T611" s="10"/>
      <c r="U611" s="10"/>
      <c r="V611" s="10"/>
      <c r="W611" s="10"/>
      <c r="X611" s="10"/>
      <c r="Y611" s="9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9"/>
      <c r="O612" s="10"/>
      <c r="P612" s="10"/>
      <c r="Q612" s="9"/>
      <c r="R612" s="10"/>
      <c r="S612" s="10"/>
      <c r="T612" s="10"/>
      <c r="U612" s="10"/>
      <c r="V612" s="10"/>
      <c r="W612" s="10"/>
      <c r="X612" s="10"/>
      <c r="Y612" s="9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9"/>
      <c r="O613" s="10"/>
      <c r="P613" s="10"/>
      <c r="Q613" s="9"/>
      <c r="R613" s="10"/>
      <c r="S613" s="10"/>
      <c r="T613" s="10"/>
      <c r="U613" s="10"/>
      <c r="V613" s="10"/>
      <c r="W613" s="10"/>
      <c r="X613" s="10"/>
      <c r="Y613" s="9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9"/>
      <c r="O614" s="10"/>
      <c r="P614" s="10"/>
      <c r="Q614" s="9"/>
      <c r="R614" s="10"/>
      <c r="S614" s="10"/>
      <c r="T614" s="10"/>
      <c r="U614" s="10"/>
      <c r="V614" s="10"/>
      <c r="W614" s="10"/>
      <c r="X614" s="10"/>
      <c r="Y614" s="9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9"/>
      <c r="O615" s="10"/>
      <c r="P615" s="10"/>
      <c r="Q615" s="9"/>
      <c r="R615" s="10"/>
      <c r="S615" s="10"/>
      <c r="T615" s="10"/>
      <c r="U615" s="10"/>
      <c r="V615" s="10"/>
      <c r="W615" s="10"/>
      <c r="X615" s="10"/>
      <c r="Y615" s="9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9"/>
      <c r="O616" s="10"/>
      <c r="P616" s="10"/>
      <c r="Q616" s="9"/>
      <c r="R616" s="10"/>
      <c r="S616" s="10"/>
      <c r="T616" s="10"/>
      <c r="U616" s="10"/>
      <c r="V616" s="10"/>
      <c r="W616" s="10"/>
      <c r="X616" s="10"/>
      <c r="Y616" s="9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9"/>
      <c r="O617" s="10"/>
      <c r="P617" s="10"/>
      <c r="Q617" s="9"/>
      <c r="R617" s="10"/>
      <c r="S617" s="10"/>
      <c r="T617" s="10"/>
      <c r="U617" s="10"/>
      <c r="V617" s="10"/>
      <c r="W617" s="10"/>
      <c r="X617" s="10"/>
      <c r="Y617" s="9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9"/>
      <c r="O618" s="10"/>
      <c r="P618" s="10"/>
      <c r="Q618" s="9"/>
      <c r="R618" s="10"/>
      <c r="S618" s="10"/>
      <c r="T618" s="10"/>
      <c r="U618" s="10"/>
      <c r="V618" s="10"/>
      <c r="W618" s="10"/>
      <c r="X618" s="10"/>
      <c r="Y618" s="9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9"/>
      <c r="O619" s="10"/>
      <c r="P619" s="10"/>
      <c r="Q619" s="9"/>
      <c r="R619" s="10"/>
      <c r="S619" s="10"/>
      <c r="T619" s="10"/>
      <c r="U619" s="10"/>
      <c r="V619" s="10"/>
      <c r="W619" s="10"/>
      <c r="X619" s="10"/>
      <c r="Y619" s="9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9"/>
      <c r="O620" s="10"/>
      <c r="P620" s="10"/>
      <c r="Q620" s="9"/>
      <c r="R620" s="10"/>
      <c r="S620" s="10"/>
      <c r="T620" s="10"/>
      <c r="U620" s="10"/>
      <c r="V620" s="10"/>
      <c r="W620" s="10"/>
      <c r="X620" s="10"/>
      <c r="Y620" s="9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9"/>
      <c r="O621" s="10"/>
      <c r="P621" s="10"/>
      <c r="Q621" s="9"/>
      <c r="R621" s="10"/>
      <c r="S621" s="10"/>
      <c r="T621" s="10"/>
      <c r="U621" s="10"/>
      <c r="V621" s="10"/>
      <c r="W621" s="10"/>
      <c r="X621" s="10"/>
      <c r="Y621" s="9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9"/>
      <c r="O622" s="10"/>
      <c r="P622" s="10"/>
      <c r="Q622" s="9"/>
      <c r="R622" s="10"/>
      <c r="S622" s="10"/>
      <c r="T622" s="10"/>
      <c r="U622" s="10"/>
      <c r="V622" s="10"/>
      <c r="W622" s="10"/>
      <c r="X622" s="10"/>
      <c r="Y622" s="9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9"/>
      <c r="O623" s="10"/>
      <c r="P623" s="10"/>
      <c r="Q623" s="9"/>
      <c r="R623" s="10"/>
      <c r="S623" s="10"/>
      <c r="T623" s="10"/>
      <c r="U623" s="10"/>
      <c r="V623" s="10"/>
      <c r="W623" s="10"/>
      <c r="X623" s="10"/>
      <c r="Y623" s="9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9"/>
      <c r="O624" s="10"/>
      <c r="P624" s="10"/>
      <c r="Q624" s="9"/>
      <c r="R624" s="10"/>
      <c r="S624" s="10"/>
      <c r="T624" s="10"/>
      <c r="U624" s="10"/>
      <c r="V624" s="10"/>
      <c r="W624" s="10"/>
      <c r="X624" s="10"/>
      <c r="Y624" s="9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9"/>
      <c r="O625" s="10"/>
      <c r="P625" s="10"/>
      <c r="Q625" s="9"/>
      <c r="R625" s="10"/>
      <c r="S625" s="10"/>
      <c r="T625" s="10"/>
      <c r="U625" s="10"/>
      <c r="V625" s="10"/>
      <c r="W625" s="10"/>
      <c r="X625" s="10"/>
      <c r="Y625" s="9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9"/>
      <c r="O626" s="10"/>
      <c r="P626" s="10"/>
      <c r="Q626" s="9"/>
      <c r="R626" s="10"/>
      <c r="S626" s="10"/>
      <c r="T626" s="10"/>
      <c r="U626" s="10"/>
      <c r="V626" s="10"/>
      <c r="W626" s="10"/>
      <c r="X626" s="10"/>
      <c r="Y626" s="9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9"/>
      <c r="O627" s="10"/>
      <c r="P627" s="10"/>
      <c r="Q627" s="9"/>
      <c r="R627" s="10"/>
      <c r="S627" s="10"/>
      <c r="T627" s="10"/>
      <c r="U627" s="10"/>
      <c r="V627" s="10"/>
      <c r="W627" s="10"/>
      <c r="X627" s="10"/>
      <c r="Y627" s="9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9"/>
      <c r="O628" s="10"/>
      <c r="P628" s="10"/>
      <c r="Q628" s="9"/>
      <c r="R628" s="10"/>
      <c r="S628" s="10"/>
      <c r="T628" s="10"/>
      <c r="U628" s="10"/>
      <c r="V628" s="10"/>
      <c r="W628" s="10"/>
      <c r="X628" s="10"/>
      <c r="Y628" s="9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9"/>
      <c r="O629" s="10"/>
      <c r="P629" s="10"/>
      <c r="Q629" s="9"/>
      <c r="R629" s="10"/>
      <c r="S629" s="10"/>
      <c r="T629" s="10"/>
      <c r="U629" s="10"/>
      <c r="V629" s="10"/>
      <c r="W629" s="10"/>
      <c r="X629" s="10"/>
      <c r="Y629" s="9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9"/>
      <c r="O630" s="10"/>
      <c r="P630" s="10"/>
      <c r="Q630" s="9"/>
      <c r="R630" s="10"/>
      <c r="S630" s="10"/>
      <c r="T630" s="10"/>
      <c r="U630" s="10"/>
      <c r="V630" s="10"/>
      <c r="W630" s="10"/>
      <c r="X630" s="10"/>
      <c r="Y630" s="9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9"/>
      <c r="O631" s="10"/>
      <c r="P631" s="10"/>
      <c r="Q631" s="9"/>
      <c r="R631" s="10"/>
      <c r="S631" s="10"/>
      <c r="T631" s="10"/>
      <c r="U631" s="10"/>
      <c r="V631" s="10"/>
      <c r="W631" s="10"/>
      <c r="X631" s="10"/>
      <c r="Y631" s="9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9"/>
      <c r="O632" s="10"/>
      <c r="P632" s="10"/>
      <c r="Q632" s="9"/>
      <c r="R632" s="10"/>
      <c r="S632" s="10"/>
      <c r="T632" s="10"/>
      <c r="U632" s="10"/>
      <c r="V632" s="10"/>
      <c r="W632" s="10"/>
      <c r="X632" s="10"/>
      <c r="Y632" s="9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9"/>
      <c r="O633" s="10"/>
      <c r="P633" s="10"/>
      <c r="Q633" s="9"/>
      <c r="R633" s="10"/>
      <c r="S633" s="10"/>
      <c r="T633" s="10"/>
      <c r="U633" s="10"/>
      <c r="V633" s="10"/>
      <c r="W633" s="10"/>
      <c r="X633" s="10"/>
      <c r="Y633" s="9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9"/>
      <c r="O634" s="10"/>
      <c r="P634" s="10"/>
      <c r="Q634" s="9"/>
      <c r="R634" s="10"/>
      <c r="S634" s="10"/>
      <c r="T634" s="10"/>
      <c r="U634" s="10"/>
      <c r="V634" s="10"/>
      <c r="W634" s="10"/>
      <c r="X634" s="10"/>
      <c r="Y634" s="9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9"/>
      <c r="O635" s="10"/>
      <c r="P635" s="10"/>
      <c r="Q635" s="9"/>
      <c r="R635" s="10"/>
      <c r="S635" s="10"/>
      <c r="T635" s="10"/>
      <c r="U635" s="10"/>
      <c r="V635" s="10"/>
      <c r="W635" s="10"/>
      <c r="X635" s="10"/>
      <c r="Y635" s="9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9"/>
      <c r="O636" s="10"/>
      <c r="P636" s="10"/>
      <c r="Q636" s="9"/>
      <c r="R636" s="10"/>
      <c r="S636" s="10"/>
      <c r="T636" s="10"/>
      <c r="U636" s="10"/>
      <c r="V636" s="10"/>
      <c r="W636" s="10"/>
      <c r="X636" s="10"/>
      <c r="Y636" s="9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9"/>
      <c r="O637" s="10"/>
      <c r="P637" s="10"/>
      <c r="Q637" s="9"/>
      <c r="R637" s="10"/>
      <c r="S637" s="10"/>
      <c r="T637" s="10"/>
      <c r="U637" s="10"/>
      <c r="V637" s="10"/>
      <c r="W637" s="10"/>
      <c r="X637" s="10"/>
      <c r="Y637" s="9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9"/>
      <c r="O638" s="10"/>
      <c r="P638" s="10"/>
      <c r="Q638" s="9"/>
      <c r="R638" s="10"/>
      <c r="S638" s="10"/>
      <c r="T638" s="10"/>
      <c r="U638" s="10"/>
      <c r="V638" s="10"/>
      <c r="W638" s="10"/>
      <c r="X638" s="10"/>
      <c r="Y638" s="9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9"/>
      <c r="O639" s="10"/>
      <c r="P639" s="10"/>
      <c r="Q639" s="9"/>
      <c r="R639" s="10"/>
      <c r="S639" s="10"/>
      <c r="T639" s="10"/>
      <c r="U639" s="10"/>
      <c r="V639" s="10"/>
      <c r="W639" s="10"/>
      <c r="X639" s="10"/>
      <c r="Y639" s="9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9"/>
      <c r="O640" s="10"/>
      <c r="P640" s="10"/>
      <c r="Q640" s="9"/>
      <c r="R640" s="10"/>
      <c r="S640" s="10"/>
      <c r="T640" s="10"/>
      <c r="U640" s="10"/>
      <c r="V640" s="10"/>
      <c r="W640" s="10"/>
      <c r="X640" s="10"/>
      <c r="Y640" s="9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9"/>
      <c r="O641" s="10"/>
      <c r="P641" s="10"/>
      <c r="Q641" s="9"/>
      <c r="R641" s="10"/>
      <c r="S641" s="10"/>
      <c r="T641" s="10"/>
      <c r="U641" s="10"/>
      <c r="V641" s="10"/>
      <c r="W641" s="10"/>
      <c r="X641" s="10"/>
      <c r="Y641" s="9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9"/>
      <c r="O642" s="10"/>
      <c r="P642" s="10"/>
      <c r="Q642" s="9"/>
      <c r="R642" s="10"/>
      <c r="S642" s="10"/>
      <c r="T642" s="10"/>
      <c r="U642" s="10"/>
      <c r="V642" s="10"/>
      <c r="W642" s="10"/>
      <c r="X642" s="10"/>
      <c r="Y642" s="9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9"/>
      <c r="O643" s="10"/>
      <c r="P643" s="10"/>
      <c r="Q643" s="9"/>
      <c r="R643" s="10"/>
      <c r="S643" s="10"/>
      <c r="T643" s="10"/>
      <c r="U643" s="10"/>
      <c r="V643" s="10"/>
      <c r="W643" s="10"/>
      <c r="X643" s="10"/>
      <c r="Y643" s="9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9"/>
      <c r="O644" s="10"/>
      <c r="P644" s="10"/>
      <c r="Q644" s="9"/>
      <c r="R644" s="10"/>
      <c r="S644" s="10"/>
      <c r="T644" s="10"/>
      <c r="U644" s="10"/>
      <c r="V644" s="10"/>
      <c r="W644" s="10"/>
      <c r="X644" s="10"/>
      <c r="Y644" s="9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9"/>
      <c r="O645" s="10"/>
      <c r="P645" s="10"/>
      <c r="Q645" s="9"/>
      <c r="R645" s="10"/>
      <c r="S645" s="10"/>
      <c r="T645" s="10"/>
      <c r="U645" s="10"/>
      <c r="V645" s="10"/>
      <c r="W645" s="10"/>
      <c r="X645" s="10"/>
      <c r="Y645" s="9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9"/>
      <c r="O646" s="10"/>
      <c r="P646" s="10"/>
      <c r="Q646" s="9"/>
      <c r="R646" s="10"/>
      <c r="S646" s="10"/>
      <c r="T646" s="10"/>
      <c r="U646" s="10"/>
      <c r="V646" s="10"/>
      <c r="W646" s="10"/>
      <c r="X646" s="10"/>
      <c r="Y646" s="9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9"/>
      <c r="O647" s="10"/>
      <c r="P647" s="10"/>
      <c r="Q647" s="9"/>
      <c r="R647" s="10"/>
      <c r="S647" s="10"/>
      <c r="T647" s="10"/>
      <c r="U647" s="10"/>
      <c r="V647" s="10"/>
      <c r="W647" s="10"/>
      <c r="X647" s="10"/>
      <c r="Y647" s="9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9"/>
      <c r="O648" s="10"/>
      <c r="P648" s="10"/>
      <c r="Q648" s="9"/>
      <c r="R648" s="10"/>
      <c r="S648" s="10"/>
      <c r="T648" s="10"/>
      <c r="U648" s="10"/>
      <c r="V648" s="10"/>
      <c r="W648" s="10"/>
      <c r="X648" s="10"/>
      <c r="Y648" s="9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9"/>
      <c r="O649" s="10"/>
      <c r="P649" s="10"/>
      <c r="Q649" s="9"/>
      <c r="R649" s="10"/>
      <c r="S649" s="10"/>
      <c r="T649" s="10"/>
      <c r="U649" s="10"/>
      <c r="V649" s="10"/>
      <c r="W649" s="10"/>
      <c r="X649" s="10"/>
      <c r="Y649" s="9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9"/>
      <c r="O650" s="10"/>
      <c r="P650" s="10"/>
      <c r="Q650" s="9"/>
      <c r="R650" s="10"/>
      <c r="S650" s="10"/>
      <c r="T650" s="10"/>
      <c r="U650" s="10"/>
      <c r="V650" s="10"/>
      <c r="W650" s="10"/>
      <c r="X650" s="10"/>
      <c r="Y650" s="9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9"/>
      <c r="O651" s="10"/>
      <c r="P651" s="10"/>
      <c r="Q651" s="9"/>
      <c r="R651" s="10"/>
      <c r="S651" s="10"/>
      <c r="T651" s="10"/>
      <c r="U651" s="10"/>
      <c r="V651" s="10"/>
      <c r="W651" s="10"/>
      <c r="X651" s="10"/>
      <c r="Y651" s="9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9"/>
      <c r="O652" s="10"/>
      <c r="P652" s="10"/>
      <c r="Q652" s="9"/>
      <c r="R652" s="10"/>
      <c r="S652" s="10"/>
      <c r="T652" s="10"/>
      <c r="U652" s="10"/>
      <c r="V652" s="10"/>
      <c r="W652" s="10"/>
      <c r="X652" s="10"/>
      <c r="Y652" s="9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9"/>
      <c r="O653" s="10"/>
      <c r="P653" s="10"/>
      <c r="Q653" s="9"/>
      <c r="R653" s="10"/>
      <c r="S653" s="10"/>
      <c r="T653" s="10"/>
      <c r="U653" s="10"/>
      <c r="V653" s="10"/>
      <c r="W653" s="10"/>
      <c r="X653" s="10"/>
      <c r="Y653" s="9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9"/>
      <c r="O654" s="10"/>
      <c r="P654" s="10"/>
      <c r="Q654" s="9"/>
      <c r="R654" s="10"/>
      <c r="S654" s="10"/>
      <c r="T654" s="10"/>
      <c r="U654" s="10"/>
      <c r="V654" s="10"/>
      <c r="W654" s="10"/>
      <c r="X654" s="10"/>
      <c r="Y654" s="9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9"/>
      <c r="O655" s="10"/>
      <c r="P655" s="10"/>
      <c r="Q655" s="9"/>
      <c r="R655" s="10"/>
      <c r="S655" s="10"/>
      <c r="T655" s="10"/>
      <c r="U655" s="10"/>
      <c r="V655" s="10"/>
      <c r="W655" s="10"/>
      <c r="X655" s="10"/>
      <c r="Y655" s="9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9"/>
      <c r="O656" s="10"/>
      <c r="P656" s="10"/>
      <c r="Q656" s="9"/>
      <c r="R656" s="10"/>
      <c r="S656" s="10"/>
      <c r="T656" s="10"/>
      <c r="U656" s="10"/>
      <c r="V656" s="10"/>
      <c r="W656" s="10"/>
      <c r="X656" s="10"/>
      <c r="Y656" s="9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9"/>
      <c r="O657" s="10"/>
      <c r="P657" s="10"/>
      <c r="Q657" s="9"/>
      <c r="R657" s="10"/>
      <c r="S657" s="10"/>
      <c r="T657" s="10"/>
      <c r="U657" s="10"/>
      <c r="V657" s="10"/>
      <c r="W657" s="10"/>
      <c r="X657" s="10"/>
      <c r="Y657" s="9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9"/>
      <c r="O658" s="10"/>
      <c r="P658" s="10"/>
      <c r="Q658" s="9"/>
      <c r="R658" s="10"/>
      <c r="S658" s="10"/>
      <c r="T658" s="10"/>
      <c r="U658" s="10"/>
      <c r="V658" s="10"/>
      <c r="W658" s="10"/>
      <c r="X658" s="10"/>
      <c r="Y658" s="9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9"/>
      <c r="O659" s="10"/>
      <c r="P659" s="10"/>
      <c r="Q659" s="9"/>
      <c r="R659" s="10"/>
      <c r="S659" s="10"/>
      <c r="T659" s="10"/>
      <c r="U659" s="10"/>
      <c r="V659" s="10"/>
      <c r="W659" s="10"/>
      <c r="X659" s="10"/>
      <c r="Y659" s="9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9"/>
      <c r="O660" s="10"/>
      <c r="P660" s="10"/>
      <c r="Q660" s="9"/>
      <c r="R660" s="10"/>
      <c r="S660" s="10"/>
      <c r="T660" s="10"/>
      <c r="U660" s="10"/>
      <c r="V660" s="10"/>
      <c r="W660" s="10"/>
      <c r="X660" s="10"/>
      <c r="Y660" s="9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9"/>
      <c r="O661" s="10"/>
      <c r="P661" s="10"/>
      <c r="Q661" s="9"/>
      <c r="R661" s="10"/>
      <c r="S661" s="10"/>
      <c r="T661" s="10"/>
      <c r="U661" s="10"/>
      <c r="V661" s="10"/>
      <c r="W661" s="10"/>
      <c r="X661" s="10"/>
      <c r="Y661" s="9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9"/>
      <c r="O662" s="10"/>
      <c r="P662" s="10"/>
      <c r="Q662" s="9"/>
      <c r="R662" s="10"/>
      <c r="S662" s="10"/>
      <c r="T662" s="10"/>
      <c r="U662" s="10"/>
      <c r="V662" s="10"/>
      <c r="W662" s="10"/>
      <c r="X662" s="10"/>
      <c r="Y662" s="9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9"/>
      <c r="O663" s="10"/>
      <c r="P663" s="10"/>
      <c r="Q663" s="9"/>
      <c r="R663" s="10"/>
      <c r="S663" s="10"/>
      <c r="T663" s="10"/>
      <c r="U663" s="10"/>
      <c r="V663" s="10"/>
      <c r="W663" s="10"/>
      <c r="X663" s="10"/>
      <c r="Y663" s="9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9"/>
      <c r="O664" s="10"/>
      <c r="P664" s="10"/>
      <c r="Q664" s="9"/>
      <c r="R664" s="10"/>
      <c r="S664" s="10"/>
      <c r="T664" s="10"/>
      <c r="U664" s="10"/>
      <c r="V664" s="10"/>
      <c r="W664" s="10"/>
      <c r="X664" s="10"/>
      <c r="Y664" s="9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9"/>
      <c r="O665" s="10"/>
      <c r="P665" s="10"/>
      <c r="Q665" s="9"/>
      <c r="R665" s="10"/>
      <c r="S665" s="10"/>
      <c r="T665" s="10"/>
      <c r="U665" s="10"/>
      <c r="V665" s="10"/>
      <c r="W665" s="10"/>
      <c r="X665" s="10"/>
      <c r="Y665" s="9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9"/>
      <c r="O666" s="10"/>
      <c r="P666" s="10"/>
      <c r="Q666" s="9"/>
      <c r="R666" s="10"/>
      <c r="S666" s="10"/>
      <c r="T666" s="10"/>
      <c r="U666" s="10"/>
      <c r="V666" s="10"/>
      <c r="W666" s="10"/>
      <c r="X666" s="10"/>
      <c r="Y666" s="9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9"/>
      <c r="O667" s="10"/>
      <c r="P667" s="10"/>
      <c r="Q667" s="9"/>
      <c r="R667" s="10"/>
      <c r="S667" s="10"/>
      <c r="T667" s="10"/>
      <c r="U667" s="10"/>
      <c r="V667" s="10"/>
      <c r="W667" s="10"/>
      <c r="X667" s="10"/>
      <c r="Y667" s="9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9"/>
      <c r="O668" s="10"/>
      <c r="P668" s="10"/>
      <c r="Q668" s="9"/>
      <c r="R668" s="10"/>
      <c r="S668" s="10"/>
      <c r="T668" s="10"/>
      <c r="U668" s="10"/>
      <c r="V668" s="10"/>
      <c r="W668" s="10"/>
      <c r="X668" s="10"/>
      <c r="Y668" s="9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9"/>
      <c r="O669" s="10"/>
      <c r="P669" s="10"/>
      <c r="Q669" s="9"/>
      <c r="R669" s="10"/>
      <c r="S669" s="10"/>
      <c r="T669" s="10"/>
      <c r="U669" s="10"/>
      <c r="V669" s="10"/>
      <c r="W669" s="10"/>
      <c r="X669" s="10"/>
      <c r="Y669" s="9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9"/>
      <c r="O670" s="10"/>
      <c r="P670" s="10"/>
      <c r="Q670" s="9"/>
      <c r="R670" s="10"/>
      <c r="S670" s="10"/>
      <c r="T670" s="10"/>
      <c r="U670" s="10"/>
      <c r="V670" s="10"/>
      <c r="W670" s="10"/>
      <c r="X670" s="10"/>
      <c r="Y670" s="9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9"/>
      <c r="O671" s="10"/>
      <c r="P671" s="10"/>
      <c r="Q671" s="9"/>
      <c r="R671" s="10"/>
      <c r="S671" s="10"/>
      <c r="T671" s="10"/>
      <c r="U671" s="10"/>
      <c r="V671" s="10"/>
      <c r="W671" s="10"/>
      <c r="X671" s="10"/>
      <c r="Y671" s="9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9"/>
      <c r="O672" s="10"/>
      <c r="P672" s="10"/>
      <c r="Q672" s="9"/>
      <c r="R672" s="10"/>
      <c r="S672" s="10"/>
      <c r="T672" s="10"/>
      <c r="U672" s="10"/>
      <c r="V672" s="10"/>
      <c r="W672" s="10"/>
      <c r="X672" s="10"/>
      <c r="Y672" s="9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9"/>
      <c r="O673" s="10"/>
      <c r="P673" s="10"/>
      <c r="Q673" s="9"/>
      <c r="R673" s="10"/>
      <c r="S673" s="10"/>
      <c r="T673" s="10"/>
      <c r="U673" s="10"/>
      <c r="V673" s="10"/>
      <c r="W673" s="10"/>
      <c r="X673" s="10"/>
      <c r="Y673" s="9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9"/>
      <c r="O674" s="10"/>
      <c r="P674" s="10"/>
      <c r="Q674" s="9"/>
      <c r="R674" s="10"/>
      <c r="S674" s="10"/>
      <c r="T674" s="10"/>
      <c r="U674" s="10"/>
      <c r="V674" s="10"/>
      <c r="W674" s="10"/>
      <c r="X674" s="10"/>
      <c r="Y674" s="9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9"/>
      <c r="O675" s="10"/>
      <c r="P675" s="10"/>
      <c r="Q675" s="9"/>
      <c r="R675" s="10"/>
      <c r="S675" s="10"/>
      <c r="T675" s="10"/>
      <c r="U675" s="10"/>
      <c r="V675" s="10"/>
      <c r="W675" s="10"/>
      <c r="X675" s="10"/>
      <c r="Y675" s="9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9"/>
      <c r="O676" s="10"/>
      <c r="P676" s="10"/>
      <c r="Q676" s="9"/>
      <c r="R676" s="10"/>
      <c r="S676" s="10"/>
      <c r="T676" s="10"/>
      <c r="U676" s="10"/>
      <c r="V676" s="10"/>
      <c r="W676" s="10"/>
      <c r="X676" s="10"/>
      <c r="Y676" s="9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9"/>
      <c r="O677" s="10"/>
      <c r="P677" s="10"/>
      <c r="Q677" s="9"/>
      <c r="R677" s="10"/>
      <c r="S677" s="10"/>
      <c r="T677" s="10"/>
      <c r="U677" s="10"/>
      <c r="V677" s="10"/>
      <c r="W677" s="10"/>
      <c r="X677" s="10"/>
      <c r="Y677" s="9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9"/>
      <c r="O678" s="10"/>
      <c r="P678" s="10"/>
      <c r="Q678" s="9"/>
      <c r="R678" s="10"/>
      <c r="S678" s="10"/>
      <c r="T678" s="10"/>
      <c r="U678" s="10"/>
      <c r="V678" s="10"/>
      <c r="W678" s="10"/>
      <c r="X678" s="10"/>
      <c r="Y678" s="9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9"/>
      <c r="O679" s="10"/>
      <c r="P679" s="10"/>
      <c r="Q679" s="9"/>
      <c r="R679" s="10"/>
      <c r="S679" s="10"/>
      <c r="T679" s="10"/>
      <c r="U679" s="10"/>
      <c r="V679" s="10"/>
      <c r="W679" s="10"/>
      <c r="X679" s="10"/>
      <c r="Y679" s="9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9"/>
      <c r="O680" s="10"/>
      <c r="P680" s="10"/>
      <c r="Q680" s="9"/>
      <c r="R680" s="10"/>
      <c r="S680" s="10"/>
      <c r="T680" s="10"/>
      <c r="U680" s="10"/>
      <c r="V680" s="10"/>
      <c r="W680" s="10"/>
      <c r="X680" s="10"/>
      <c r="Y680" s="9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9"/>
      <c r="O681" s="10"/>
      <c r="P681" s="10"/>
      <c r="Q681" s="9"/>
      <c r="R681" s="10"/>
      <c r="S681" s="10"/>
      <c r="T681" s="10"/>
      <c r="U681" s="10"/>
      <c r="V681" s="10"/>
      <c r="W681" s="10"/>
      <c r="X681" s="10"/>
      <c r="Y681" s="9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9"/>
      <c r="O682" s="10"/>
      <c r="P682" s="10"/>
      <c r="Q682" s="9"/>
      <c r="R682" s="10"/>
      <c r="S682" s="10"/>
      <c r="T682" s="10"/>
      <c r="U682" s="10"/>
      <c r="V682" s="10"/>
      <c r="W682" s="10"/>
      <c r="X682" s="10"/>
      <c r="Y682" s="9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9"/>
      <c r="O683" s="10"/>
      <c r="P683" s="10"/>
      <c r="Q683" s="9"/>
      <c r="R683" s="10"/>
      <c r="S683" s="10"/>
      <c r="T683" s="10"/>
      <c r="U683" s="10"/>
      <c r="V683" s="10"/>
      <c r="W683" s="10"/>
      <c r="X683" s="10"/>
      <c r="Y683" s="9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9"/>
      <c r="O684" s="10"/>
      <c r="P684" s="10"/>
      <c r="Q684" s="9"/>
      <c r="R684" s="10"/>
      <c r="S684" s="10"/>
      <c r="T684" s="10"/>
      <c r="U684" s="10"/>
      <c r="V684" s="10"/>
      <c r="W684" s="10"/>
      <c r="X684" s="10"/>
      <c r="Y684" s="9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9"/>
      <c r="O685" s="10"/>
      <c r="P685" s="10"/>
      <c r="Q685" s="9"/>
      <c r="R685" s="10"/>
      <c r="S685" s="10"/>
      <c r="T685" s="10"/>
      <c r="U685" s="10"/>
      <c r="V685" s="10"/>
      <c r="W685" s="10"/>
      <c r="X685" s="10"/>
      <c r="Y685" s="9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9"/>
      <c r="O686" s="10"/>
      <c r="P686" s="10"/>
      <c r="Q686" s="9"/>
      <c r="R686" s="10"/>
      <c r="S686" s="10"/>
      <c r="T686" s="10"/>
      <c r="U686" s="10"/>
      <c r="V686" s="10"/>
      <c r="W686" s="10"/>
      <c r="X686" s="10"/>
      <c r="Y686" s="9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9"/>
      <c r="O687" s="10"/>
      <c r="P687" s="10"/>
      <c r="Q687" s="9"/>
      <c r="R687" s="10"/>
      <c r="S687" s="10"/>
      <c r="T687" s="10"/>
      <c r="U687" s="10"/>
      <c r="V687" s="10"/>
      <c r="W687" s="10"/>
      <c r="X687" s="10"/>
      <c r="Y687" s="9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9"/>
      <c r="O688" s="10"/>
      <c r="P688" s="10"/>
      <c r="Q688" s="9"/>
      <c r="R688" s="10"/>
      <c r="S688" s="10"/>
      <c r="T688" s="10"/>
      <c r="U688" s="10"/>
      <c r="V688" s="10"/>
      <c r="W688" s="10"/>
      <c r="X688" s="10"/>
      <c r="Y688" s="9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9"/>
      <c r="O689" s="10"/>
      <c r="P689" s="10"/>
      <c r="Q689" s="9"/>
      <c r="R689" s="10"/>
      <c r="S689" s="10"/>
      <c r="T689" s="10"/>
      <c r="U689" s="10"/>
      <c r="V689" s="10"/>
      <c r="W689" s="10"/>
      <c r="X689" s="10"/>
      <c r="Y689" s="9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9"/>
      <c r="O690" s="10"/>
      <c r="P690" s="10"/>
      <c r="Q690" s="9"/>
      <c r="R690" s="10"/>
      <c r="S690" s="10"/>
      <c r="T690" s="10"/>
      <c r="U690" s="10"/>
      <c r="V690" s="10"/>
      <c r="W690" s="10"/>
      <c r="X690" s="10"/>
      <c r="Y690" s="9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9"/>
      <c r="O691" s="10"/>
      <c r="P691" s="10"/>
      <c r="Q691" s="9"/>
      <c r="R691" s="10"/>
      <c r="S691" s="10"/>
      <c r="T691" s="10"/>
      <c r="U691" s="10"/>
      <c r="V691" s="10"/>
      <c r="W691" s="10"/>
      <c r="X691" s="10"/>
      <c r="Y691" s="9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9"/>
      <c r="O692" s="10"/>
      <c r="P692" s="10"/>
      <c r="Q692" s="9"/>
      <c r="R692" s="10"/>
      <c r="S692" s="10"/>
      <c r="T692" s="10"/>
      <c r="U692" s="10"/>
      <c r="V692" s="10"/>
      <c r="W692" s="10"/>
      <c r="X692" s="10"/>
      <c r="Y692" s="9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9"/>
      <c r="O693" s="10"/>
      <c r="P693" s="10"/>
      <c r="Q693" s="9"/>
      <c r="R693" s="10"/>
      <c r="S693" s="10"/>
      <c r="T693" s="10"/>
      <c r="U693" s="10"/>
      <c r="V693" s="10"/>
      <c r="W693" s="10"/>
      <c r="X693" s="10"/>
      <c r="Y693" s="9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9"/>
      <c r="O694" s="10"/>
      <c r="P694" s="10"/>
      <c r="Q694" s="9"/>
      <c r="R694" s="10"/>
      <c r="S694" s="10"/>
      <c r="T694" s="10"/>
      <c r="U694" s="10"/>
      <c r="V694" s="10"/>
      <c r="W694" s="10"/>
      <c r="X694" s="10"/>
      <c r="Y694" s="9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9"/>
      <c r="O695" s="10"/>
      <c r="P695" s="10"/>
      <c r="Q695" s="9"/>
      <c r="R695" s="10"/>
      <c r="S695" s="10"/>
      <c r="T695" s="10"/>
      <c r="U695" s="10"/>
      <c r="V695" s="10"/>
      <c r="W695" s="10"/>
      <c r="X695" s="10"/>
      <c r="Y695" s="9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9"/>
      <c r="O696" s="10"/>
      <c r="P696" s="10"/>
      <c r="Q696" s="9"/>
      <c r="R696" s="10"/>
      <c r="S696" s="10"/>
      <c r="T696" s="10"/>
      <c r="U696" s="10"/>
      <c r="V696" s="10"/>
      <c r="W696" s="10"/>
      <c r="X696" s="10"/>
      <c r="Y696" s="9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9"/>
      <c r="O697" s="10"/>
      <c r="P697" s="10"/>
      <c r="Q697" s="9"/>
      <c r="R697" s="10"/>
      <c r="S697" s="10"/>
      <c r="T697" s="10"/>
      <c r="U697" s="10"/>
      <c r="V697" s="10"/>
      <c r="W697" s="10"/>
      <c r="X697" s="10"/>
      <c r="Y697" s="9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9"/>
      <c r="O698" s="10"/>
      <c r="P698" s="10"/>
      <c r="Q698" s="9"/>
      <c r="R698" s="10"/>
      <c r="S698" s="10"/>
      <c r="T698" s="10"/>
      <c r="U698" s="10"/>
      <c r="V698" s="10"/>
      <c r="W698" s="10"/>
      <c r="X698" s="10"/>
      <c r="Y698" s="9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9"/>
      <c r="O699" s="10"/>
      <c r="P699" s="10"/>
      <c r="Q699" s="9"/>
      <c r="R699" s="10"/>
      <c r="S699" s="10"/>
      <c r="T699" s="10"/>
      <c r="U699" s="10"/>
      <c r="V699" s="10"/>
      <c r="W699" s="10"/>
      <c r="X699" s="10"/>
      <c r="Y699" s="9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9"/>
      <c r="O700" s="10"/>
      <c r="P700" s="10"/>
      <c r="Q700" s="9"/>
      <c r="R700" s="10"/>
      <c r="S700" s="10"/>
      <c r="T700" s="10"/>
      <c r="U700" s="10"/>
      <c r="V700" s="10"/>
      <c r="W700" s="10"/>
      <c r="X700" s="10"/>
      <c r="Y700" s="9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9"/>
      <c r="O701" s="10"/>
      <c r="P701" s="10"/>
      <c r="Q701" s="9"/>
      <c r="R701" s="10"/>
      <c r="S701" s="10"/>
      <c r="T701" s="10"/>
      <c r="U701" s="10"/>
      <c r="V701" s="10"/>
      <c r="W701" s="10"/>
      <c r="X701" s="10"/>
      <c r="Y701" s="9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9"/>
      <c r="O702" s="10"/>
      <c r="P702" s="10"/>
      <c r="Q702" s="9"/>
      <c r="R702" s="10"/>
      <c r="S702" s="10"/>
      <c r="T702" s="10"/>
      <c r="U702" s="10"/>
      <c r="V702" s="10"/>
      <c r="W702" s="10"/>
      <c r="X702" s="10"/>
      <c r="Y702" s="9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9"/>
      <c r="O703" s="10"/>
      <c r="P703" s="10"/>
      <c r="Q703" s="9"/>
      <c r="R703" s="10"/>
      <c r="S703" s="10"/>
      <c r="T703" s="10"/>
      <c r="U703" s="10"/>
      <c r="V703" s="10"/>
      <c r="W703" s="10"/>
      <c r="X703" s="10"/>
      <c r="Y703" s="9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9"/>
      <c r="O704" s="10"/>
      <c r="P704" s="10"/>
      <c r="Q704" s="9"/>
      <c r="R704" s="10"/>
      <c r="S704" s="10"/>
      <c r="T704" s="10"/>
      <c r="U704" s="10"/>
      <c r="V704" s="10"/>
      <c r="W704" s="10"/>
      <c r="X704" s="10"/>
      <c r="Y704" s="9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9"/>
      <c r="O705" s="10"/>
      <c r="P705" s="10"/>
      <c r="Q705" s="9"/>
      <c r="R705" s="10"/>
      <c r="S705" s="10"/>
      <c r="T705" s="10"/>
      <c r="U705" s="10"/>
      <c r="V705" s="10"/>
      <c r="W705" s="10"/>
      <c r="X705" s="10"/>
      <c r="Y705" s="9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9"/>
      <c r="O706" s="10"/>
      <c r="P706" s="10"/>
      <c r="Q706" s="9"/>
      <c r="R706" s="10"/>
      <c r="S706" s="10"/>
      <c r="T706" s="10"/>
      <c r="U706" s="10"/>
      <c r="V706" s="10"/>
      <c r="W706" s="10"/>
      <c r="X706" s="10"/>
      <c r="Y706" s="9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9"/>
      <c r="O707" s="10"/>
      <c r="P707" s="10"/>
      <c r="Q707" s="9"/>
      <c r="R707" s="10"/>
      <c r="S707" s="10"/>
      <c r="T707" s="10"/>
      <c r="U707" s="10"/>
      <c r="V707" s="10"/>
      <c r="W707" s="10"/>
      <c r="X707" s="10"/>
      <c r="Y707" s="9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9"/>
      <c r="O708" s="10"/>
      <c r="P708" s="10"/>
      <c r="Q708" s="9"/>
      <c r="R708" s="10"/>
      <c r="S708" s="10"/>
      <c r="T708" s="10"/>
      <c r="U708" s="10"/>
      <c r="V708" s="10"/>
      <c r="W708" s="10"/>
      <c r="X708" s="10"/>
      <c r="Y708" s="9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9"/>
      <c r="O709" s="10"/>
      <c r="P709" s="10"/>
      <c r="Q709" s="9"/>
      <c r="R709" s="10"/>
      <c r="S709" s="10"/>
      <c r="T709" s="10"/>
      <c r="U709" s="10"/>
      <c r="V709" s="10"/>
      <c r="W709" s="10"/>
      <c r="X709" s="10"/>
      <c r="Y709" s="9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9"/>
      <c r="O710" s="10"/>
      <c r="P710" s="10"/>
      <c r="Q710" s="9"/>
      <c r="R710" s="10"/>
      <c r="S710" s="10"/>
      <c r="T710" s="10"/>
      <c r="U710" s="10"/>
      <c r="V710" s="10"/>
      <c r="W710" s="10"/>
      <c r="X710" s="10"/>
      <c r="Y710" s="9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9"/>
      <c r="O711" s="10"/>
      <c r="P711" s="10"/>
      <c r="Q711" s="9"/>
      <c r="R711" s="10"/>
      <c r="S711" s="10"/>
      <c r="T711" s="10"/>
      <c r="U711" s="10"/>
      <c r="V711" s="10"/>
      <c r="W711" s="10"/>
      <c r="X711" s="10"/>
      <c r="Y711" s="9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9"/>
      <c r="O712" s="10"/>
      <c r="P712" s="10"/>
      <c r="Q712" s="9"/>
      <c r="R712" s="10"/>
      <c r="S712" s="10"/>
      <c r="T712" s="10"/>
      <c r="U712" s="10"/>
      <c r="V712" s="10"/>
      <c r="W712" s="10"/>
      <c r="X712" s="10"/>
      <c r="Y712" s="9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9"/>
      <c r="O713" s="10"/>
      <c r="P713" s="10"/>
      <c r="Q713" s="9"/>
      <c r="R713" s="10"/>
      <c r="S713" s="10"/>
      <c r="T713" s="10"/>
      <c r="U713" s="10"/>
      <c r="V713" s="10"/>
      <c r="W713" s="10"/>
      <c r="X713" s="10"/>
      <c r="Y713" s="9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9"/>
      <c r="O714" s="10"/>
      <c r="P714" s="10"/>
      <c r="Q714" s="9"/>
      <c r="R714" s="10"/>
      <c r="S714" s="10"/>
      <c r="T714" s="10"/>
      <c r="U714" s="10"/>
      <c r="V714" s="10"/>
      <c r="W714" s="10"/>
      <c r="X714" s="10"/>
      <c r="Y714" s="9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9"/>
      <c r="O715" s="10"/>
      <c r="P715" s="10"/>
      <c r="Q715" s="9"/>
      <c r="R715" s="10"/>
      <c r="S715" s="10"/>
      <c r="T715" s="10"/>
      <c r="U715" s="10"/>
      <c r="V715" s="10"/>
      <c r="W715" s="10"/>
      <c r="X715" s="10"/>
      <c r="Y715" s="9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9"/>
      <c r="O716" s="10"/>
      <c r="P716" s="10"/>
      <c r="Q716" s="9"/>
      <c r="R716" s="10"/>
      <c r="S716" s="10"/>
      <c r="T716" s="10"/>
      <c r="U716" s="10"/>
      <c r="V716" s="10"/>
      <c r="W716" s="10"/>
      <c r="X716" s="10"/>
      <c r="Y716" s="9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9"/>
      <c r="O717" s="10"/>
      <c r="P717" s="10"/>
      <c r="Q717" s="9"/>
      <c r="R717" s="10"/>
      <c r="S717" s="10"/>
      <c r="T717" s="10"/>
      <c r="U717" s="10"/>
      <c r="V717" s="10"/>
      <c r="W717" s="10"/>
      <c r="X717" s="10"/>
      <c r="Y717" s="9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9"/>
      <c r="O718" s="10"/>
      <c r="P718" s="10"/>
      <c r="Q718" s="9"/>
      <c r="R718" s="10"/>
      <c r="S718" s="10"/>
      <c r="T718" s="10"/>
      <c r="U718" s="10"/>
      <c r="V718" s="10"/>
      <c r="W718" s="10"/>
      <c r="X718" s="10"/>
      <c r="Y718" s="9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9"/>
      <c r="O719" s="10"/>
      <c r="P719" s="10"/>
      <c r="Q719" s="9"/>
      <c r="R719" s="10"/>
      <c r="S719" s="10"/>
      <c r="T719" s="10"/>
      <c r="U719" s="10"/>
      <c r="V719" s="10"/>
      <c r="W719" s="10"/>
      <c r="X719" s="10"/>
      <c r="Y719" s="9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9"/>
      <c r="O720" s="10"/>
      <c r="P720" s="10"/>
      <c r="Q720" s="9"/>
      <c r="R720" s="10"/>
      <c r="S720" s="10"/>
      <c r="T720" s="10"/>
      <c r="U720" s="10"/>
      <c r="V720" s="10"/>
      <c r="W720" s="10"/>
      <c r="X720" s="10"/>
      <c r="Y720" s="9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9"/>
      <c r="O721" s="10"/>
      <c r="P721" s="10"/>
      <c r="Q721" s="9"/>
      <c r="R721" s="10"/>
      <c r="S721" s="10"/>
      <c r="T721" s="10"/>
      <c r="U721" s="10"/>
      <c r="V721" s="10"/>
      <c r="W721" s="10"/>
      <c r="X721" s="10"/>
      <c r="Y721" s="9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9"/>
      <c r="O722" s="10"/>
      <c r="P722" s="10"/>
      <c r="Q722" s="9"/>
      <c r="R722" s="10"/>
      <c r="S722" s="10"/>
      <c r="T722" s="10"/>
      <c r="U722" s="10"/>
      <c r="V722" s="10"/>
      <c r="W722" s="10"/>
      <c r="X722" s="10"/>
      <c r="Y722" s="9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9"/>
      <c r="O723" s="10"/>
      <c r="P723" s="10"/>
      <c r="Q723" s="9"/>
      <c r="R723" s="10"/>
      <c r="S723" s="10"/>
      <c r="T723" s="10"/>
      <c r="U723" s="10"/>
      <c r="V723" s="10"/>
      <c r="W723" s="10"/>
      <c r="X723" s="10"/>
      <c r="Y723" s="9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9"/>
      <c r="O724" s="10"/>
      <c r="P724" s="10"/>
      <c r="Q724" s="9"/>
      <c r="R724" s="10"/>
      <c r="S724" s="10"/>
      <c r="T724" s="10"/>
      <c r="U724" s="10"/>
      <c r="V724" s="10"/>
      <c r="W724" s="10"/>
      <c r="X724" s="10"/>
      <c r="Y724" s="9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9"/>
      <c r="O725" s="10"/>
      <c r="P725" s="10"/>
      <c r="Q725" s="9"/>
      <c r="R725" s="10"/>
      <c r="S725" s="10"/>
      <c r="T725" s="10"/>
      <c r="U725" s="10"/>
      <c r="V725" s="10"/>
      <c r="W725" s="10"/>
      <c r="X725" s="10"/>
      <c r="Y725" s="9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9"/>
      <c r="O726" s="10"/>
      <c r="P726" s="10"/>
      <c r="Q726" s="9"/>
      <c r="R726" s="10"/>
      <c r="S726" s="10"/>
      <c r="T726" s="10"/>
      <c r="U726" s="10"/>
      <c r="V726" s="10"/>
      <c r="W726" s="10"/>
      <c r="X726" s="10"/>
      <c r="Y726" s="9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9"/>
      <c r="O727" s="10"/>
      <c r="P727" s="10"/>
      <c r="Q727" s="9"/>
      <c r="R727" s="10"/>
      <c r="S727" s="10"/>
      <c r="T727" s="10"/>
      <c r="U727" s="10"/>
      <c r="V727" s="10"/>
      <c r="W727" s="10"/>
      <c r="X727" s="10"/>
      <c r="Y727" s="9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9"/>
      <c r="O728" s="10"/>
      <c r="P728" s="10"/>
      <c r="Q728" s="9"/>
      <c r="R728" s="10"/>
      <c r="S728" s="10"/>
      <c r="T728" s="10"/>
      <c r="U728" s="10"/>
      <c r="V728" s="10"/>
      <c r="W728" s="10"/>
      <c r="X728" s="10"/>
      <c r="Y728" s="9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9"/>
      <c r="O729" s="10"/>
      <c r="P729" s="10"/>
      <c r="Q729" s="9"/>
      <c r="R729" s="10"/>
      <c r="S729" s="10"/>
      <c r="T729" s="10"/>
      <c r="U729" s="10"/>
      <c r="V729" s="10"/>
      <c r="W729" s="10"/>
      <c r="X729" s="10"/>
      <c r="Y729" s="9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9"/>
      <c r="O730" s="10"/>
      <c r="P730" s="10"/>
      <c r="Q730" s="9"/>
      <c r="R730" s="10"/>
      <c r="S730" s="10"/>
      <c r="T730" s="10"/>
      <c r="U730" s="10"/>
      <c r="V730" s="10"/>
      <c r="W730" s="10"/>
      <c r="X730" s="10"/>
      <c r="Y730" s="9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9"/>
      <c r="O731" s="10"/>
      <c r="P731" s="10"/>
      <c r="Q731" s="9"/>
      <c r="R731" s="10"/>
      <c r="S731" s="10"/>
      <c r="T731" s="10"/>
      <c r="U731" s="10"/>
      <c r="V731" s="10"/>
      <c r="W731" s="10"/>
      <c r="X731" s="10"/>
      <c r="Y731" s="9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9"/>
      <c r="O732" s="10"/>
      <c r="P732" s="10"/>
      <c r="Q732" s="9"/>
      <c r="R732" s="10"/>
      <c r="S732" s="10"/>
      <c r="T732" s="10"/>
      <c r="U732" s="10"/>
      <c r="V732" s="10"/>
      <c r="W732" s="10"/>
      <c r="X732" s="10"/>
      <c r="Y732" s="9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9"/>
      <c r="O733" s="10"/>
      <c r="P733" s="10"/>
      <c r="Q733" s="9"/>
      <c r="R733" s="10"/>
      <c r="S733" s="10"/>
      <c r="T733" s="10"/>
      <c r="U733" s="10"/>
      <c r="V733" s="10"/>
      <c r="W733" s="10"/>
      <c r="X733" s="10"/>
      <c r="Y733" s="9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9"/>
      <c r="O734" s="10"/>
      <c r="P734" s="10"/>
      <c r="Q734" s="9"/>
      <c r="R734" s="10"/>
      <c r="S734" s="10"/>
      <c r="T734" s="10"/>
      <c r="U734" s="10"/>
      <c r="V734" s="10"/>
      <c r="W734" s="10"/>
      <c r="X734" s="10"/>
      <c r="Y734" s="9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9"/>
      <c r="O735" s="10"/>
      <c r="P735" s="10"/>
      <c r="Q735" s="9"/>
      <c r="R735" s="10"/>
      <c r="S735" s="10"/>
      <c r="T735" s="10"/>
      <c r="U735" s="10"/>
      <c r="V735" s="10"/>
      <c r="W735" s="10"/>
      <c r="X735" s="10"/>
      <c r="Y735" s="9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9"/>
      <c r="O736" s="10"/>
      <c r="P736" s="10"/>
      <c r="Q736" s="9"/>
      <c r="R736" s="10"/>
      <c r="S736" s="10"/>
      <c r="T736" s="10"/>
      <c r="U736" s="10"/>
      <c r="V736" s="10"/>
      <c r="W736" s="10"/>
      <c r="X736" s="10"/>
      <c r="Y736" s="9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9"/>
      <c r="O737" s="10"/>
      <c r="P737" s="10"/>
      <c r="Q737" s="9"/>
      <c r="R737" s="10"/>
      <c r="S737" s="10"/>
      <c r="T737" s="10"/>
      <c r="U737" s="10"/>
      <c r="V737" s="10"/>
      <c r="W737" s="10"/>
      <c r="X737" s="10"/>
      <c r="Y737" s="9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9"/>
      <c r="O738" s="10"/>
      <c r="P738" s="10"/>
      <c r="Q738" s="9"/>
      <c r="R738" s="10"/>
      <c r="S738" s="10"/>
      <c r="T738" s="10"/>
      <c r="U738" s="10"/>
      <c r="V738" s="10"/>
      <c r="W738" s="10"/>
      <c r="X738" s="10"/>
      <c r="Y738" s="9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9"/>
      <c r="O739" s="10"/>
      <c r="P739" s="10"/>
      <c r="Q739" s="9"/>
      <c r="R739" s="10"/>
      <c r="S739" s="10"/>
      <c r="T739" s="10"/>
      <c r="U739" s="10"/>
      <c r="V739" s="10"/>
      <c r="W739" s="10"/>
      <c r="X739" s="10"/>
      <c r="Y739" s="9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9"/>
      <c r="O740" s="10"/>
      <c r="P740" s="10"/>
      <c r="Q740" s="9"/>
      <c r="R740" s="10"/>
      <c r="S740" s="10"/>
      <c r="T740" s="10"/>
      <c r="U740" s="10"/>
      <c r="V740" s="10"/>
      <c r="W740" s="10"/>
      <c r="X740" s="10"/>
      <c r="Y740" s="9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9"/>
      <c r="O741" s="10"/>
      <c r="P741" s="10"/>
      <c r="Q741" s="9"/>
      <c r="R741" s="10"/>
      <c r="S741" s="10"/>
      <c r="T741" s="10"/>
      <c r="U741" s="10"/>
      <c r="V741" s="10"/>
      <c r="W741" s="10"/>
      <c r="X741" s="10"/>
      <c r="Y741" s="9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9"/>
      <c r="O742" s="10"/>
      <c r="P742" s="10"/>
      <c r="Q742" s="9"/>
      <c r="R742" s="10"/>
      <c r="S742" s="10"/>
      <c r="T742" s="10"/>
      <c r="U742" s="10"/>
      <c r="V742" s="10"/>
      <c r="W742" s="10"/>
      <c r="X742" s="10"/>
      <c r="Y742" s="9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9"/>
      <c r="O743" s="10"/>
      <c r="P743" s="10"/>
      <c r="Q743" s="9"/>
      <c r="R743" s="10"/>
      <c r="S743" s="10"/>
      <c r="T743" s="10"/>
      <c r="U743" s="10"/>
      <c r="V743" s="10"/>
      <c r="W743" s="10"/>
      <c r="X743" s="10"/>
      <c r="Y743" s="9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9"/>
      <c r="O744" s="10"/>
      <c r="P744" s="10"/>
      <c r="Q744" s="9"/>
      <c r="R744" s="10"/>
      <c r="S744" s="10"/>
      <c r="T744" s="10"/>
      <c r="U744" s="10"/>
      <c r="V744" s="10"/>
      <c r="W744" s="10"/>
      <c r="X744" s="10"/>
      <c r="Y744" s="9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9"/>
      <c r="O745" s="10"/>
      <c r="P745" s="10"/>
      <c r="Q745" s="9"/>
      <c r="R745" s="10"/>
      <c r="S745" s="10"/>
      <c r="T745" s="10"/>
      <c r="U745" s="10"/>
      <c r="V745" s="10"/>
      <c r="W745" s="10"/>
      <c r="X745" s="10"/>
      <c r="Y745" s="9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9"/>
      <c r="O746" s="10"/>
      <c r="P746" s="10"/>
      <c r="Q746" s="9"/>
      <c r="R746" s="10"/>
      <c r="S746" s="10"/>
      <c r="T746" s="10"/>
      <c r="U746" s="10"/>
      <c r="V746" s="10"/>
      <c r="W746" s="10"/>
      <c r="X746" s="10"/>
      <c r="Y746" s="9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9"/>
      <c r="O747" s="10"/>
      <c r="P747" s="10"/>
      <c r="Q747" s="9"/>
      <c r="R747" s="10"/>
      <c r="S747" s="10"/>
      <c r="T747" s="10"/>
      <c r="U747" s="10"/>
      <c r="V747" s="10"/>
      <c r="W747" s="10"/>
      <c r="X747" s="10"/>
      <c r="Y747" s="9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9"/>
      <c r="O748" s="10"/>
      <c r="P748" s="10"/>
      <c r="Q748" s="9"/>
      <c r="R748" s="10"/>
      <c r="S748" s="10"/>
      <c r="T748" s="10"/>
      <c r="U748" s="10"/>
      <c r="V748" s="10"/>
      <c r="W748" s="10"/>
      <c r="X748" s="10"/>
      <c r="Y748" s="9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9"/>
      <c r="O749" s="10"/>
      <c r="P749" s="10"/>
      <c r="Q749" s="9"/>
      <c r="R749" s="10"/>
      <c r="S749" s="10"/>
      <c r="T749" s="10"/>
      <c r="U749" s="10"/>
      <c r="V749" s="10"/>
      <c r="W749" s="10"/>
      <c r="X749" s="10"/>
      <c r="Y749" s="9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9"/>
      <c r="O750" s="10"/>
      <c r="P750" s="10"/>
      <c r="Q750" s="9"/>
      <c r="R750" s="10"/>
      <c r="S750" s="10"/>
      <c r="T750" s="10"/>
      <c r="U750" s="10"/>
      <c r="V750" s="10"/>
      <c r="W750" s="10"/>
      <c r="X750" s="10"/>
      <c r="Y750" s="9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9"/>
      <c r="O751" s="10"/>
      <c r="P751" s="10"/>
      <c r="Q751" s="9"/>
      <c r="R751" s="10"/>
      <c r="S751" s="10"/>
      <c r="T751" s="10"/>
      <c r="U751" s="10"/>
      <c r="V751" s="10"/>
      <c r="W751" s="10"/>
      <c r="X751" s="10"/>
      <c r="Y751" s="9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9"/>
      <c r="O752" s="10"/>
      <c r="P752" s="10"/>
      <c r="Q752" s="9"/>
      <c r="R752" s="10"/>
      <c r="S752" s="10"/>
      <c r="T752" s="10"/>
      <c r="U752" s="10"/>
      <c r="V752" s="10"/>
      <c r="W752" s="10"/>
      <c r="X752" s="10"/>
      <c r="Y752" s="9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9"/>
      <c r="O753" s="10"/>
      <c r="P753" s="10"/>
      <c r="Q753" s="9"/>
      <c r="R753" s="10"/>
      <c r="S753" s="10"/>
      <c r="T753" s="10"/>
      <c r="U753" s="10"/>
      <c r="V753" s="10"/>
      <c r="W753" s="10"/>
      <c r="X753" s="10"/>
      <c r="Y753" s="9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9"/>
      <c r="O754" s="10"/>
      <c r="P754" s="10"/>
      <c r="Q754" s="9"/>
      <c r="R754" s="10"/>
      <c r="S754" s="10"/>
      <c r="T754" s="10"/>
      <c r="U754" s="10"/>
      <c r="V754" s="10"/>
      <c r="W754" s="10"/>
      <c r="X754" s="10"/>
      <c r="Y754" s="9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9"/>
      <c r="O755" s="10"/>
      <c r="P755" s="10"/>
      <c r="Q755" s="9"/>
      <c r="R755" s="10"/>
      <c r="S755" s="10"/>
      <c r="T755" s="10"/>
      <c r="U755" s="10"/>
      <c r="V755" s="10"/>
      <c r="W755" s="10"/>
      <c r="X755" s="10"/>
      <c r="Y755" s="9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9"/>
      <c r="O756" s="10"/>
      <c r="P756" s="10"/>
      <c r="Q756" s="9"/>
      <c r="R756" s="10"/>
      <c r="S756" s="10"/>
      <c r="T756" s="10"/>
      <c r="U756" s="10"/>
      <c r="V756" s="10"/>
      <c r="W756" s="10"/>
      <c r="X756" s="10"/>
      <c r="Y756" s="9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9"/>
      <c r="O757" s="10"/>
      <c r="P757" s="10"/>
      <c r="Q757" s="9"/>
      <c r="R757" s="10"/>
      <c r="S757" s="10"/>
      <c r="T757" s="10"/>
      <c r="U757" s="10"/>
      <c r="V757" s="10"/>
      <c r="W757" s="10"/>
      <c r="X757" s="10"/>
      <c r="Y757" s="9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9"/>
      <c r="O758" s="10"/>
      <c r="P758" s="10"/>
      <c r="Q758" s="9"/>
      <c r="R758" s="10"/>
      <c r="S758" s="10"/>
      <c r="T758" s="10"/>
      <c r="U758" s="10"/>
      <c r="V758" s="10"/>
      <c r="W758" s="10"/>
      <c r="X758" s="10"/>
      <c r="Y758" s="9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9"/>
      <c r="O759" s="10"/>
      <c r="P759" s="10"/>
      <c r="Q759" s="9"/>
      <c r="R759" s="10"/>
      <c r="S759" s="10"/>
      <c r="T759" s="10"/>
      <c r="U759" s="10"/>
      <c r="V759" s="10"/>
      <c r="W759" s="10"/>
      <c r="X759" s="10"/>
      <c r="Y759" s="9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9"/>
      <c r="O760" s="10"/>
      <c r="P760" s="10"/>
      <c r="Q760" s="9"/>
      <c r="R760" s="10"/>
      <c r="S760" s="10"/>
      <c r="T760" s="10"/>
      <c r="U760" s="10"/>
      <c r="V760" s="10"/>
      <c r="W760" s="10"/>
      <c r="X760" s="10"/>
      <c r="Y760" s="9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9"/>
      <c r="O761" s="10"/>
      <c r="P761" s="10"/>
      <c r="Q761" s="9"/>
      <c r="R761" s="10"/>
      <c r="S761" s="10"/>
      <c r="T761" s="10"/>
      <c r="U761" s="10"/>
      <c r="V761" s="10"/>
      <c r="W761" s="10"/>
      <c r="X761" s="10"/>
      <c r="Y761" s="9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9"/>
      <c r="O762" s="10"/>
      <c r="P762" s="10"/>
      <c r="Q762" s="9"/>
      <c r="R762" s="10"/>
      <c r="S762" s="10"/>
      <c r="T762" s="10"/>
      <c r="U762" s="10"/>
      <c r="V762" s="10"/>
      <c r="W762" s="10"/>
      <c r="X762" s="10"/>
      <c r="Y762" s="9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9"/>
      <c r="O763" s="10"/>
      <c r="P763" s="10"/>
      <c r="Q763" s="9"/>
      <c r="R763" s="10"/>
      <c r="S763" s="10"/>
      <c r="T763" s="10"/>
      <c r="U763" s="10"/>
      <c r="V763" s="10"/>
      <c r="W763" s="10"/>
      <c r="X763" s="10"/>
      <c r="Y763" s="9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9"/>
      <c r="O764" s="10"/>
      <c r="P764" s="10"/>
      <c r="Q764" s="9"/>
      <c r="R764" s="10"/>
      <c r="S764" s="10"/>
      <c r="T764" s="10"/>
      <c r="U764" s="10"/>
      <c r="V764" s="10"/>
      <c r="W764" s="10"/>
      <c r="X764" s="10"/>
      <c r="Y764" s="9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9"/>
      <c r="O765" s="10"/>
      <c r="P765" s="10"/>
      <c r="Q765" s="9"/>
      <c r="R765" s="10"/>
      <c r="S765" s="10"/>
      <c r="T765" s="10"/>
      <c r="U765" s="10"/>
      <c r="V765" s="10"/>
      <c r="W765" s="10"/>
      <c r="X765" s="10"/>
      <c r="Y765" s="9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9"/>
      <c r="O766" s="10"/>
      <c r="P766" s="10"/>
      <c r="Q766" s="9"/>
      <c r="R766" s="10"/>
      <c r="S766" s="10"/>
      <c r="T766" s="10"/>
      <c r="U766" s="10"/>
      <c r="V766" s="10"/>
      <c r="W766" s="10"/>
      <c r="X766" s="10"/>
      <c r="Y766" s="9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9"/>
      <c r="O767" s="10"/>
      <c r="P767" s="10"/>
      <c r="Q767" s="9"/>
      <c r="R767" s="10"/>
      <c r="S767" s="10"/>
      <c r="T767" s="10"/>
      <c r="U767" s="10"/>
      <c r="V767" s="10"/>
      <c r="W767" s="10"/>
      <c r="X767" s="10"/>
      <c r="Y767" s="9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9"/>
      <c r="O768" s="10"/>
      <c r="P768" s="10"/>
      <c r="Q768" s="9"/>
      <c r="R768" s="10"/>
      <c r="S768" s="10"/>
      <c r="T768" s="10"/>
      <c r="U768" s="10"/>
      <c r="V768" s="10"/>
      <c r="W768" s="10"/>
      <c r="X768" s="10"/>
      <c r="Y768" s="9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9"/>
      <c r="O769" s="10"/>
      <c r="P769" s="10"/>
      <c r="Q769" s="9"/>
      <c r="R769" s="10"/>
      <c r="S769" s="10"/>
      <c r="T769" s="10"/>
      <c r="U769" s="10"/>
      <c r="V769" s="10"/>
      <c r="W769" s="10"/>
      <c r="X769" s="10"/>
      <c r="Y769" s="9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9"/>
      <c r="O770" s="10"/>
      <c r="P770" s="10"/>
      <c r="Q770" s="9"/>
      <c r="R770" s="10"/>
      <c r="S770" s="10"/>
      <c r="T770" s="10"/>
      <c r="U770" s="10"/>
      <c r="V770" s="10"/>
      <c r="W770" s="10"/>
      <c r="X770" s="10"/>
      <c r="Y770" s="9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9"/>
      <c r="O771" s="10"/>
      <c r="P771" s="10"/>
      <c r="Q771" s="9"/>
      <c r="R771" s="10"/>
      <c r="S771" s="10"/>
      <c r="T771" s="10"/>
      <c r="U771" s="10"/>
      <c r="V771" s="10"/>
      <c r="W771" s="10"/>
      <c r="X771" s="10"/>
      <c r="Y771" s="9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9"/>
      <c r="O772" s="10"/>
      <c r="P772" s="10"/>
      <c r="Q772" s="9"/>
      <c r="R772" s="10"/>
      <c r="S772" s="10"/>
      <c r="T772" s="10"/>
      <c r="U772" s="10"/>
      <c r="V772" s="10"/>
      <c r="W772" s="10"/>
      <c r="X772" s="10"/>
      <c r="Y772" s="9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9"/>
      <c r="O773" s="10"/>
      <c r="P773" s="10"/>
      <c r="Q773" s="9"/>
      <c r="R773" s="10"/>
      <c r="S773" s="10"/>
      <c r="T773" s="10"/>
      <c r="U773" s="10"/>
      <c r="V773" s="10"/>
      <c r="W773" s="10"/>
      <c r="X773" s="10"/>
      <c r="Y773" s="9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9"/>
      <c r="O774" s="10"/>
      <c r="P774" s="10"/>
      <c r="Q774" s="9"/>
      <c r="R774" s="10"/>
      <c r="S774" s="10"/>
      <c r="T774" s="10"/>
      <c r="U774" s="10"/>
      <c r="V774" s="10"/>
      <c r="W774" s="10"/>
      <c r="X774" s="10"/>
      <c r="Y774" s="9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9"/>
      <c r="O775" s="10"/>
      <c r="P775" s="10"/>
      <c r="Q775" s="9"/>
      <c r="R775" s="10"/>
      <c r="S775" s="10"/>
      <c r="T775" s="10"/>
      <c r="U775" s="10"/>
      <c r="V775" s="10"/>
      <c r="W775" s="10"/>
      <c r="X775" s="10"/>
      <c r="Y775" s="9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9"/>
      <c r="O776" s="10"/>
      <c r="P776" s="10"/>
      <c r="Q776" s="9"/>
      <c r="R776" s="10"/>
      <c r="S776" s="10"/>
      <c r="T776" s="10"/>
      <c r="U776" s="10"/>
      <c r="V776" s="10"/>
      <c r="W776" s="10"/>
      <c r="X776" s="10"/>
      <c r="Y776" s="9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9"/>
      <c r="O777" s="10"/>
      <c r="P777" s="10"/>
      <c r="Q777" s="9"/>
      <c r="R777" s="10"/>
      <c r="S777" s="10"/>
      <c r="T777" s="10"/>
      <c r="U777" s="10"/>
      <c r="V777" s="10"/>
      <c r="W777" s="10"/>
      <c r="X777" s="10"/>
      <c r="Y777" s="9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9"/>
      <c r="O778" s="10"/>
      <c r="P778" s="10"/>
      <c r="Q778" s="9"/>
      <c r="R778" s="10"/>
      <c r="S778" s="10"/>
      <c r="T778" s="10"/>
      <c r="U778" s="10"/>
      <c r="V778" s="10"/>
      <c r="W778" s="10"/>
      <c r="X778" s="10"/>
      <c r="Y778" s="9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9"/>
      <c r="O779" s="10"/>
      <c r="P779" s="10"/>
      <c r="Q779" s="9"/>
      <c r="R779" s="10"/>
      <c r="S779" s="10"/>
      <c r="T779" s="10"/>
      <c r="U779" s="10"/>
      <c r="V779" s="10"/>
      <c r="W779" s="10"/>
      <c r="X779" s="10"/>
      <c r="Y779" s="9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9"/>
      <c r="O780" s="10"/>
      <c r="P780" s="10"/>
      <c r="Q780" s="9"/>
      <c r="R780" s="10"/>
      <c r="S780" s="10"/>
      <c r="T780" s="10"/>
      <c r="U780" s="10"/>
      <c r="V780" s="10"/>
      <c r="W780" s="10"/>
      <c r="X780" s="10"/>
      <c r="Y780" s="9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9"/>
      <c r="O781" s="10"/>
      <c r="P781" s="10"/>
      <c r="Q781" s="9"/>
      <c r="R781" s="10"/>
      <c r="S781" s="10"/>
      <c r="T781" s="10"/>
      <c r="U781" s="10"/>
      <c r="V781" s="10"/>
      <c r="W781" s="10"/>
      <c r="X781" s="10"/>
      <c r="Y781" s="9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9"/>
      <c r="O782" s="10"/>
      <c r="P782" s="10"/>
      <c r="Q782" s="9"/>
      <c r="R782" s="10"/>
      <c r="S782" s="10"/>
      <c r="T782" s="10"/>
      <c r="U782" s="10"/>
      <c r="V782" s="10"/>
      <c r="W782" s="10"/>
      <c r="X782" s="10"/>
      <c r="Y782" s="9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9"/>
      <c r="O783" s="10"/>
      <c r="P783" s="10"/>
      <c r="Q783" s="9"/>
      <c r="R783" s="10"/>
      <c r="S783" s="10"/>
      <c r="T783" s="10"/>
      <c r="U783" s="10"/>
      <c r="V783" s="10"/>
      <c r="W783" s="10"/>
      <c r="X783" s="10"/>
      <c r="Y783" s="9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9"/>
      <c r="O784" s="10"/>
      <c r="P784" s="10"/>
      <c r="Q784" s="9"/>
      <c r="R784" s="10"/>
      <c r="S784" s="10"/>
      <c r="T784" s="10"/>
      <c r="U784" s="10"/>
      <c r="V784" s="10"/>
      <c r="W784" s="10"/>
      <c r="X784" s="10"/>
      <c r="Y784" s="9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9"/>
      <c r="O785" s="10"/>
      <c r="P785" s="10"/>
      <c r="Q785" s="9"/>
      <c r="R785" s="10"/>
      <c r="S785" s="10"/>
      <c r="T785" s="10"/>
      <c r="U785" s="10"/>
      <c r="V785" s="10"/>
      <c r="W785" s="10"/>
      <c r="X785" s="10"/>
      <c r="Y785" s="9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9"/>
      <c r="O786" s="10"/>
      <c r="P786" s="10"/>
      <c r="Q786" s="9"/>
      <c r="R786" s="10"/>
      <c r="S786" s="10"/>
      <c r="T786" s="10"/>
      <c r="U786" s="10"/>
      <c r="V786" s="10"/>
      <c r="W786" s="10"/>
      <c r="X786" s="10"/>
      <c r="Y786" s="9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9"/>
      <c r="O787" s="10"/>
      <c r="P787" s="10"/>
      <c r="Q787" s="9"/>
      <c r="R787" s="10"/>
      <c r="S787" s="10"/>
      <c r="T787" s="10"/>
      <c r="U787" s="10"/>
      <c r="V787" s="10"/>
      <c r="W787" s="10"/>
      <c r="X787" s="10"/>
      <c r="Y787" s="9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9"/>
      <c r="O788" s="10"/>
      <c r="P788" s="10"/>
      <c r="Q788" s="9"/>
      <c r="R788" s="10"/>
      <c r="S788" s="10"/>
      <c r="T788" s="10"/>
      <c r="U788" s="10"/>
      <c r="V788" s="10"/>
      <c r="W788" s="10"/>
      <c r="X788" s="10"/>
      <c r="Y788" s="9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9"/>
      <c r="O789" s="10"/>
      <c r="P789" s="10"/>
      <c r="Q789" s="9"/>
      <c r="R789" s="10"/>
      <c r="S789" s="10"/>
      <c r="T789" s="10"/>
      <c r="U789" s="10"/>
      <c r="V789" s="10"/>
      <c r="W789" s="10"/>
      <c r="X789" s="10"/>
      <c r="Y789" s="9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9"/>
      <c r="O790" s="10"/>
      <c r="P790" s="10"/>
      <c r="Q790" s="9"/>
      <c r="R790" s="10"/>
      <c r="S790" s="10"/>
      <c r="T790" s="10"/>
      <c r="U790" s="10"/>
      <c r="V790" s="10"/>
      <c r="W790" s="10"/>
      <c r="X790" s="10"/>
      <c r="Y790" s="9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9"/>
      <c r="O791" s="10"/>
      <c r="P791" s="10"/>
      <c r="Q791" s="9"/>
      <c r="R791" s="10"/>
      <c r="S791" s="10"/>
      <c r="T791" s="10"/>
      <c r="U791" s="10"/>
      <c r="V791" s="10"/>
      <c r="W791" s="10"/>
      <c r="X791" s="10"/>
      <c r="Y791" s="9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9"/>
      <c r="O792" s="10"/>
      <c r="P792" s="10"/>
      <c r="Q792" s="9"/>
      <c r="R792" s="10"/>
      <c r="S792" s="10"/>
      <c r="T792" s="10"/>
      <c r="U792" s="10"/>
      <c r="V792" s="10"/>
      <c r="W792" s="10"/>
      <c r="X792" s="10"/>
      <c r="Y792" s="9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9"/>
      <c r="O793" s="10"/>
      <c r="P793" s="10"/>
      <c r="Q793" s="9"/>
      <c r="R793" s="10"/>
      <c r="S793" s="10"/>
      <c r="T793" s="10"/>
      <c r="U793" s="10"/>
      <c r="V793" s="10"/>
      <c r="W793" s="10"/>
      <c r="X793" s="10"/>
      <c r="Y793" s="9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9"/>
      <c r="O794" s="10"/>
      <c r="P794" s="10"/>
      <c r="Q794" s="9"/>
      <c r="R794" s="10"/>
      <c r="S794" s="10"/>
      <c r="T794" s="10"/>
      <c r="U794" s="10"/>
      <c r="V794" s="10"/>
      <c r="W794" s="10"/>
      <c r="X794" s="10"/>
      <c r="Y794" s="9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9"/>
      <c r="O795" s="10"/>
      <c r="P795" s="10"/>
      <c r="Q795" s="9"/>
      <c r="R795" s="10"/>
      <c r="S795" s="10"/>
      <c r="T795" s="10"/>
      <c r="U795" s="10"/>
      <c r="V795" s="10"/>
      <c r="W795" s="10"/>
      <c r="X795" s="10"/>
      <c r="Y795" s="9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9"/>
      <c r="O796" s="10"/>
      <c r="P796" s="10"/>
      <c r="Q796" s="9"/>
      <c r="R796" s="10"/>
      <c r="S796" s="10"/>
      <c r="T796" s="10"/>
      <c r="U796" s="10"/>
      <c r="V796" s="10"/>
      <c r="W796" s="10"/>
      <c r="X796" s="10"/>
      <c r="Y796" s="9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9"/>
      <c r="O797" s="10"/>
      <c r="P797" s="10"/>
      <c r="Q797" s="9"/>
      <c r="R797" s="10"/>
      <c r="S797" s="10"/>
      <c r="T797" s="10"/>
      <c r="U797" s="10"/>
      <c r="V797" s="10"/>
      <c r="W797" s="10"/>
      <c r="X797" s="10"/>
      <c r="Y797" s="9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9"/>
      <c r="O798" s="10"/>
      <c r="P798" s="10"/>
      <c r="Q798" s="9"/>
      <c r="R798" s="10"/>
      <c r="S798" s="10"/>
      <c r="T798" s="10"/>
      <c r="U798" s="10"/>
      <c r="V798" s="10"/>
      <c r="W798" s="10"/>
      <c r="X798" s="10"/>
      <c r="Y798" s="9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9"/>
      <c r="O799" s="10"/>
      <c r="P799" s="10"/>
      <c r="Q799" s="9"/>
      <c r="R799" s="10"/>
      <c r="S799" s="10"/>
      <c r="T799" s="10"/>
      <c r="U799" s="10"/>
      <c r="V799" s="10"/>
      <c r="W799" s="10"/>
      <c r="X799" s="10"/>
      <c r="Y799" s="9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9"/>
      <c r="O800" s="10"/>
      <c r="P800" s="10"/>
      <c r="Q800" s="9"/>
      <c r="R800" s="10"/>
      <c r="S800" s="10"/>
      <c r="T800" s="10"/>
      <c r="U800" s="10"/>
      <c r="V800" s="10"/>
      <c r="W800" s="10"/>
      <c r="X800" s="10"/>
      <c r="Y800" s="9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9"/>
      <c r="O801" s="10"/>
      <c r="P801" s="10"/>
      <c r="Q801" s="9"/>
      <c r="R801" s="10"/>
      <c r="S801" s="10"/>
      <c r="T801" s="10"/>
      <c r="U801" s="10"/>
      <c r="V801" s="10"/>
      <c r="W801" s="10"/>
      <c r="X801" s="10"/>
      <c r="Y801" s="9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9"/>
      <c r="O802" s="10"/>
      <c r="P802" s="10"/>
      <c r="Q802" s="9"/>
      <c r="R802" s="10"/>
      <c r="S802" s="10"/>
      <c r="T802" s="10"/>
      <c r="U802" s="10"/>
      <c r="V802" s="10"/>
      <c r="W802" s="10"/>
      <c r="X802" s="10"/>
      <c r="Y802" s="9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9"/>
      <c r="O803" s="10"/>
      <c r="P803" s="10"/>
      <c r="Q803" s="9"/>
      <c r="R803" s="10"/>
      <c r="S803" s="10"/>
      <c r="T803" s="10"/>
      <c r="U803" s="10"/>
      <c r="V803" s="10"/>
      <c r="W803" s="10"/>
      <c r="X803" s="10"/>
      <c r="Y803" s="9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9"/>
      <c r="O804" s="10"/>
      <c r="P804" s="10"/>
      <c r="Q804" s="9"/>
      <c r="R804" s="10"/>
      <c r="S804" s="10"/>
      <c r="T804" s="10"/>
      <c r="U804" s="10"/>
      <c r="V804" s="10"/>
      <c r="W804" s="10"/>
      <c r="X804" s="10"/>
      <c r="Y804" s="9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9"/>
      <c r="O805" s="10"/>
      <c r="P805" s="10"/>
      <c r="Q805" s="9"/>
      <c r="R805" s="10"/>
      <c r="S805" s="10"/>
      <c r="T805" s="10"/>
      <c r="U805" s="10"/>
      <c r="V805" s="10"/>
      <c r="W805" s="10"/>
      <c r="X805" s="10"/>
      <c r="Y805" s="9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9"/>
      <c r="O806" s="10"/>
      <c r="P806" s="10"/>
      <c r="Q806" s="9"/>
      <c r="R806" s="10"/>
      <c r="S806" s="10"/>
      <c r="T806" s="10"/>
      <c r="U806" s="10"/>
      <c r="V806" s="10"/>
      <c r="W806" s="10"/>
      <c r="X806" s="10"/>
      <c r="Y806" s="9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9"/>
      <c r="O807" s="10"/>
      <c r="P807" s="10"/>
      <c r="Q807" s="9"/>
      <c r="R807" s="10"/>
      <c r="S807" s="10"/>
      <c r="T807" s="10"/>
      <c r="U807" s="10"/>
      <c r="V807" s="10"/>
      <c r="W807" s="10"/>
      <c r="X807" s="10"/>
      <c r="Y807" s="9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9"/>
      <c r="O808" s="10"/>
      <c r="P808" s="10"/>
      <c r="Q808" s="9"/>
      <c r="R808" s="10"/>
      <c r="S808" s="10"/>
      <c r="T808" s="10"/>
      <c r="U808" s="10"/>
      <c r="V808" s="10"/>
      <c r="W808" s="10"/>
      <c r="X808" s="10"/>
      <c r="Y808" s="9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9"/>
      <c r="O809" s="10"/>
      <c r="P809" s="10"/>
      <c r="Q809" s="9"/>
      <c r="R809" s="10"/>
      <c r="S809" s="10"/>
      <c r="T809" s="10"/>
      <c r="U809" s="10"/>
      <c r="V809" s="10"/>
      <c r="W809" s="10"/>
      <c r="X809" s="10"/>
      <c r="Y809" s="9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9"/>
      <c r="O810" s="10"/>
      <c r="P810" s="10"/>
      <c r="Q810" s="9"/>
      <c r="R810" s="10"/>
      <c r="S810" s="10"/>
      <c r="T810" s="10"/>
      <c r="U810" s="10"/>
      <c r="V810" s="10"/>
      <c r="W810" s="10"/>
      <c r="X810" s="10"/>
      <c r="Y810" s="9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9"/>
      <c r="O811" s="10"/>
      <c r="P811" s="10"/>
      <c r="Q811" s="9"/>
      <c r="R811" s="10"/>
      <c r="S811" s="10"/>
      <c r="T811" s="10"/>
      <c r="U811" s="10"/>
      <c r="V811" s="10"/>
      <c r="W811" s="10"/>
      <c r="X811" s="10"/>
      <c r="Y811" s="9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9"/>
      <c r="O812" s="10"/>
      <c r="P812" s="10"/>
      <c r="Q812" s="9"/>
      <c r="R812" s="10"/>
      <c r="S812" s="10"/>
      <c r="T812" s="10"/>
      <c r="U812" s="10"/>
      <c r="V812" s="10"/>
      <c r="W812" s="10"/>
      <c r="X812" s="10"/>
      <c r="Y812" s="9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9"/>
      <c r="O813" s="10"/>
      <c r="P813" s="10"/>
      <c r="Q813" s="9"/>
      <c r="R813" s="10"/>
      <c r="S813" s="10"/>
      <c r="T813" s="10"/>
      <c r="U813" s="10"/>
      <c r="V813" s="10"/>
      <c r="W813" s="10"/>
      <c r="X813" s="10"/>
      <c r="Y813" s="9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9"/>
      <c r="O814" s="10"/>
      <c r="P814" s="10"/>
      <c r="Q814" s="9"/>
      <c r="R814" s="10"/>
      <c r="S814" s="10"/>
      <c r="T814" s="10"/>
      <c r="U814" s="10"/>
      <c r="V814" s="10"/>
      <c r="W814" s="10"/>
      <c r="X814" s="10"/>
      <c r="Y814" s="9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9"/>
      <c r="O815" s="10"/>
      <c r="P815" s="10"/>
      <c r="Q815" s="9"/>
      <c r="R815" s="10"/>
      <c r="S815" s="10"/>
      <c r="T815" s="10"/>
      <c r="U815" s="10"/>
      <c r="V815" s="10"/>
      <c r="W815" s="10"/>
      <c r="X815" s="10"/>
      <c r="Y815" s="9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9"/>
      <c r="O816" s="10"/>
      <c r="P816" s="10"/>
      <c r="Q816" s="9"/>
      <c r="R816" s="10"/>
      <c r="S816" s="10"/>
      <c r="T816" s="10"/>
      <c r="U816" s="10"/>
      <c r="V816" s="10"/>
      <c r="W816" s="10"/>
      <c r="X816" s="10"/>
      <c r="Y816" s="9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9"/>
      <c r="O817" s="10"/>
      <c r="P817" s="10"/>
      <c r="Q817" s="9"/>
      <c r="R817" s="10"/>
      <c r="S817" s="10"/>
      <c r="T817" s="10"/>
      <c r="U817" s="10"/>
      <c r="V817" s="10"/>
      <c r="W817" s="10"/>
      <c r="X817" s="10"/>
      <c r="Y817" s="9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9"/>
      <c r="O818" s="10"/>
      <c r="P818" s="10"/>
      <c r="Q818" s="9"/>
      <c r="R818" s="10"/>
      <c r="S818" s="10"/>
      <c r="T818" s="10"/>
      <c r="U818" s="10"/>
      <c r="V818" s="10"/>
      <c r="W818" s="10"/>
      <c r="X818" s="10"/>
      <c r="Y818" s="9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9"/>
      <c r="O819" s="10"/>
      <c r="P819" s="10"/>
      <c r="Q819" s="9"/>
      <c r="R819" s="10"/>
      <c r="S819" s="10"/>
      <c r="T819" s="10"/>
      <c r="U819" s="10"/>
      <c r="V819" s="10"/>
      <c r="W819" s="10"/>
      <c r="X819" s="10"/>
      <c r="Y819" s="9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9"/>
      <c r="O820" s="10"/>
      <c r="P820" s="10"/>
      <c r="Q820" s="9"/>
      <c r="R820" s="10"/>
      <c r="S820" s="10"/>
      <c r="T820" s="10"/>
      <c r="U820" s="10"/>
      <c r="V820" s="10"/>
      <c r="W820" s="10"/>
      <c r="X820" s="10"/>
      <c r="Y820" s="9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9"/>
      <c r="O821" s="10"/>
      <c r="P821" s="10"/>
      <c r="Q821" s="9"/>
      <c r="R821" s="10"/>
      <c r="S821" s="10"/>
      <c r="T821" s="10"/>
      <c r="U821" s="10"/>
      <c r="V821" s="10"/>
      <c r="W821" s="10"/>
      <c r="X821" s="10"/>
      <c r="Y821" s="9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9"/>
      <c r="O822" s="10"/>
      <c r="P822" s="10"/>
      <c r="Q822" s="9"/>
      <c r="R822" s="10"/>
      <c r="S822" s="10"/>
      <c r="T822" s="10"/>
      <c r="U822" s="10"/>
      <c r="V822" s="10"/>
      <c r="W822" s="10"/>
      <c r="X822" s="10"/>
      <c r="Y822" s="9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9"/>
      <c r="O823" s="10"/>
      <c r="P823" s="10"/>
      <c r="Q823" s="9"/>
      <c r="R823" s="10"/>
      <c r="S823" s="10"/>
      <c r="T823" s="10"/>
      <c r="U823" s="10"/>
      <c r="V823" s="10"/>
      <c r="W823" s="10"/>
      <c r="X823" s="10"/>
      <c r="Y823" s="9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9"/>
      <c r="O824" s="10"/>
      <c r="P824" s="10"/>
      <c r="Q824" s="9"/>
      <c r="R824" s="10"/>
      <c r="S824" s="10"/>
      <c r="T824" s="10"/>
      <c r="U824" s="10"/>
      <c r="V824" s="10"/>
      <c r="W824" s="10"/>
      <c r="X824" s="10"/>
      <c r="Y824" s="9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9"/>
      <c r="O825" s="10"/>
      <c r="P825" s="10"/>
      <c r="Q825" s="9"/>
      <c r="R825" s="10"/>
      <c r="S825" s="10"/>
      <c r="T825" s="10"/>
      <c r="U825" s="10"/>
      <c r="V825" s="10"/>
      <c r="W825" s="10"/>
      <c r="X825" s="10"/>
      <c r="Y825" s="9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9"/>
      <c r="O826" s="10"/>
      <c r="P826" s="10"/>
      <c r="Q826" s="9"/>
      <c r="R826" s="10"/>
      <c r="S826" s="10"/>
      <c r="T826" s="10"/>
      <c r="U826" s="10"/>
      <c r="V826" s="10"/>
      <c r="W826" s="10"/>
      <c r="X826" s="10"/>
      <c r="Y826" s="9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9"/>
      <c r="O827" s="10"/>
      <c r="P827" s="10"/>
      <c r="Q827" s="9"/>
      <c r="R827" s="10"/>
      <c r="S827" s="10"/>
      <c r="T827" s="10"/>
      <c r="U827" s="10"/>
      <c r="V827" s="10"/>
      <c r="W827" s="10"/>
      <c r="X827" s="10"/>
      <c r="Y827" s="9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9"/>
      <c r="O828" s="10"/>
      <c r="P828" s="10"/>
      <c r="Q828" s="9"/>
      <c r="R828" s="10"/>
      <c r="S828" s="10"/>
      <c r="T828" s="10"/>
      <c r="U828" s="10"/>
      <c r="V828" s="10"/>
      <c r="W828" s="10"/>
      <c r="X828" s="10"/>
      <c r="Y828" s="9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9"/>
      <c r="O829" s="10"/>
      <c r="P829" s="10"/>
      <c r="Q829" s="9"/>
      <c r="R829" s="10"/>
      <c r="S829" s="10"/>
      <c r="T829" s="10"/>
      <c r="U829" s="10"/>
      <c r="V829" s="10"/>
      <c r="W829" s="10"/>
      <c r="X829" s="10"/>
      <c r="Y829" s="9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9"/>
      <c r="O830" s="10"/>
      <c r="P830" s="10"/>
      <c r="Q830" s="9"/>
      <c r="R830" s="10"/>
      <c r="S830" s="10"/>
      <c r="T830" s="10"/>
      <c r="U830" s="10"/>
      <c r="V830" s="10"/>
      <c r="W830" s="10"/>
      <c r="X830" s="10"/>
      <c r="Y830" s="9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9"/>
      <c r="O831" s="10"/>
      <c r="P831" s="10"/>
      <c r="Q831" s="9"/>
      <c r="R831" s="10"/>
      <c r="S831" s="10"/>
      <c r="T831" s="10"/>
      <c r="U831" s="10"/>
      <c r="V831" s="10"/>
      <c r="W831" s="10"/>
      <c r="X831" s="10"/>
      <c r="Y831" s="9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9"/>
      <c r="O832" s="10"/>
      <c r="P832" s="10"/>
      <c r="Q832" s="9"/>
      <c r="R832" s="10"/>
      <c r="S832" s="10"/>
      <c r="T832" s="10"/>
      <c r="U832" s="10"/>
      <c r="V832" s="10"/>
      <c r="W832" s="10"/>
      <c r="X832" s="10"/>
      <c r="Y832" s="9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9"/>
      <c r="O833" s="10"/>
      <c r="P833" s="10"/>
      <c r="Q833" s="9"/>
      <c r="R833" s="10"/>
      <c r="S833" s="10"/>
      <c r="T833" s="10"/>
      <c r="U833" s="10"/>
      <c r="V833" s="10"/>
      <c r="W833" s="10"/>
      <c r="X833" s="10"/>
      <c r="Y833" s="9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9"/>
      <c r="O834" s="10"/>
      <c r="P834" s="10"/>
      <c r="Q834" s="9"/>
      <c r="R834" s="10"/>
      <c r="S834" s="10"/>
      <c r="T834" s="10"/>
      <c r="U834" s="10"/>
      <c r="V834" s="10"/>
      <c r="W834" s="10"/>
      <c r="X834" s="10"/>
      <c r="Y834" s="9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9"/>
      <c r="O835" s="10"/>
      <c r="P835" s="10"/>
      <c r="Q835" s="9"/>
      <c r="R835" s="10"/>
      <c r="S835" s="10"/>
      <c r="T835" s="10"/>
      <c r="U835" s="10"/>
      <c r="V835" s="10"/>
      <c r="W835" s="10"/>
      <c r="X835" s="10"/>
      <c r="Y835" s="9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9"/>
      <c r="O836" s="10"/>
      <c r="P836" s="10"/>
      <c r="Q836" s="9"/>
      <c r="R836" s="10"/>
      <c r="S836" s="10"/>
      <c r="T836" s="10"/>
      <c r="U836" s="10"/>
      <c r="V836" s="10"/>
      <c r="W836" s="10"/>
      <c r="X836" s="10"/>
      <c r="Y836" s="9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9"/>
      <c r="O837" s="10"/>
      <c r="P837" s="10"/>
      <c r="Q837" s="9"/>
      <c r="R837" s="10"/>
      <c r="S837" s="10"/>
      <c r="T837" s="10"/>
      <c r="U837" s="10"/>
      <c r="V837" s="10"/>
      <c r="W837" s="10"/>
      <c r="X837" s="10"/>
      <c r="Y837" s="9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9"/>
      <c r="O838" s="10"/>
      <c r="P838" s="10"/>
      <c r="Q838" s="9"/>
      <c r="R838" s="10"/>
      <c r="S838" s="10"/>
      <c r="T838" s="10"/>
      <c r="U838" s="10"/>
      <c r="V838" s="10"/>
      <c r="W838" s="10"/>
      <c r="X838" s="10"/>
      <c r="Y838" s="9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9"/>
      <c r="O839" s="10"/>
      <c r="P839" s="10"/>
      <c r="Q839" s="9"/>
      <c r="R839" s="10"/>
      <c r="S839" s="10"/>
      <c r="T839" s="10"/>
      <c r="U839" s="10"/>
      <c r="V839" s="10"/>
      <c r="W839" s="10"/>
      <c r="X839" s="10"/>
      <c r="Y839" s="9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9"/>
      <c r="O840" s="10"/>
      <c r="P840" s="10"/>
      <c r="Q840" s="9"/>
      <c r="R840" s="10"/>
      <c r="S840" s="10"/>
      <c r="T840" s="10"/>
      <c r="U840" s="10"/>
      <c r="V840" s="10"/>
      <c r="W840" s="10"/>
      <c r="X840" s="10"/>
      <c r="Y840" s="9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9"/>
      <c r="O841" s="10"/>
      <c r="P841" s="10"/>
      <c r="Q841" s="9"/>
      <c r="R841" s="10"/>
      <c r="S841" s="10"/>
      <c r="T841" s="10"/>
      <c r="U841" s="10"/>
      <c r="V841" s="10"/>
      <c r="W841" s="10"/>
      <c r="X841" s="10"/>
      <c r="Y841" s="9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9"/>
      <c r="O842" s="10"/>
      <c r="P842" s="10"/>
      <c r="Q842" s="9"/>
      <c r="R842" s="10"/>
      <c r="S842" s="10"/>
      <c r="T842" s="10"/>
      <c r="U842" s="10"/>
      <c r="V842" s="10"/>
      <c r="W842" s="10"/>
      <c r="X842" s="10"/>
      <c r="Y842" s="9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9"/>
      <c r="O843" s="10"/>
      <c r="P843" s="10"/>
      <c r="Q843" s="9"/>
      <c r="R843" s="10"/>
      <c r="S843" s="10"/>
      <c r="T843" s="10"/>
      <c r="U843" s="10"/>
      <c r="V843" s="10"/>
      <c r="W843" s="10"/>
      <c r="X843" s="10"/>
      <c r="Y843" s="9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9"/>
      <c r="O844" s="10"/>
      <c r="P844" s="10"/>
      <c r="Q844" s="9"/>
      <c r="R844" s="10"/>
      <c r="S844" s="10"/>
      <c r="T844" s="10"/>
      <c r="U844" s="10"/>
      <c r="V844" s="10"/>
      <c r="W844" s="10"/>
      <c r="X844" s="10"/>
      <c r="Y844" s="9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9"/>
      <c r="O845" s="10"/>
      <c r="P845" s="10"/>
      <c r="Q845" s="9"/>
      <c r="R845" s="10"/>
      <c r="S845" s="10"/>
      <c r="T845" s="10"/>
      <c r="U845" s="10"/>
      <c r="V845" s="10"/>
      <c r="W845" s="10"/>
      <c r="X845" s="10"/>
      <c r="Y845" s="9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9"/>
      <c r="O846" s="10"/>
      <c r="P846" s="10"/>
      <c r="Q846" s="9"/>
      <c r="R846" s="10"/>
      <c r="S846" s="10"/>
      <c r="T846" s="10"/>
      <c r="U846" s="10"/>
      <c r="V846" s="10"/>
      <c r="W846" s="10"/>
      <c r="X846" s="10"/>
      <c r="Y846" s="9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9"/>
      <c r="O847" s="10"/>
      <c r="P847" s="10"/>
      <c r="Q847" s="9"/>
      <c r="R847" s="10"/>
      <c r="S847" s="10"/>
      <c r="T847" s="10"/>
      <c r="U847" s="10"/>
      <c r="V847" s="10"/>
      <c r="W847" s="10"/>
      <c r="X847" s="10"/>
      <c r="Y847" s="9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9"/>
      <c r="O848" s="10"/>
      <c r="P848" s="10"/>
      <c r="Q848" s="9"/>
      <c r="R848" s="10"/>
      <c r="S848" s="10"/>
      <c r="T848" s="10"/>
      <c r="U848" s="10"/>
      <c r="V848" s="10"/>
      <c r="W848" s="10"/>
      <c r="X848" s="10"/>
      <c r="Y848" s="9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9"/>
      <c r="O849" s="10"/>
      <c r="P849" s="10"/>
      <c r="Q849" s="9"/>
      <c r="R849" s="10"/>
      <c r="S849" s="10"/>
      <c r="T849" s="10"/>
      <c r="U849" s="10"/>
      <c r="V849" s="10"/>
      <c r="W849" s="10"/>
      <c r="X849" s="10"/>
      <c r="Y849" s="9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9"/>
      <c r="O850" s="10"/>
      <c r="P850" s="10"/>
      <c r="Q850" s="9"/>
      <c r="R850" s="10"/>
      <c r="S850" s="10"/>
      <c r="T850" s="10"/>
      <c r="U850" s="10"/>
      <c r="V850" s="10"/>
      <c r="W850" s="10"/>
      <c r="X850" s="10"/>
      <c r="Y850" s="9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9"/>
      <c r="O851" s="10"/>
      <c r="P851" s="10"/>
      <c r="Q851" s="9"/>
      <c r="R851" s="10"/>
      <c r="S851" s="10"/>
      <c r="T851" s="10"/>
      <c r="U851" s="10"/>
      <c r="V851" s="10"/>
      <c r="W851" s="10"/>
      <c r="X851" s="10"/>
      <c r="Y851" s="9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9"/>
      <c r="O852" s="10"/>
      <c r="P852" s="10"/>
      <c r="Q852" s="9"/>
      <c r="R852" s="10"/>
      <c r="S852" s="10"/>
      <c r="T852" s="10"/>
      <c r="U852" s="10"/>
      <c r="V852" s="10"/>
      <c r="W852" s="10"/>
      <c r="X852" s="10"/>
      <c r="Y852" s="9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9"/>
      <c r="O853" s="10"/>
      <c r="P853" s="10"/>
      <c r="Q853" s="9"/>
      <c r="R853" s="10"/>
      <c r="S853" s="10"/>
      <c r="T853" s="10"/>
      <c r="U853" s="10"/>
      <c r="V853" s="10"/>
      <c r="W853" s="10"/>
      <c r="X853" s="10"/>
      <c r="Y853" s="9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9"/>
      <c r="O854" s="10"/>
      <c r="P854" s="10"/>
      <c r="Q854" s="9"/>
      <c r="R854" s="10"/>
      <c r="S854" s="10"/>
      <c r="T854" s="10"/>
      <c r="U854" s="10"/>
      <c r="V854" s="10"/>
      <c r="W854" s="10"/>
      <c r="X854" s="10"/>
      <c r="Y854" s="9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9"/>
      <c r="O855" s="10"/>
      <c r="P855" s="10"/>
      <c r="Q855" s="9"/>
      <c r="R855" s="10"/>
      <c r="S855" s="10"/>
      <c r="T855" s="10"/>
      <c r="U855" s="10"/>
      <c r="V855" s="10"/>
      <c r="W855" s="10"/>
      <c r="X855" s="10"/>
      <c r="Y855" s="9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9"/>
      <c r="O856" s="10"/>
      <c r="P856" s="10"/>
      <c r="Q856" s="9"/>
      <c r="R856" s="10"/>
      <c r="S856" s="10"/>
      <c r="T856" s="10"/>
      <c r="U856" s="10"/>
      <c r="V856" s="10"/>
      <c r="W856" s="10"/>
      <c r="X856" s="10"/>
      <c r="Y856" s="9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9"/>
      <c r="O857" s="10"/>
      <c r="P857" s="10"/>
      <c r="Q857" s="9"/>
      <c r="R857" s="10"/>
      <c r="S857" s="10"/>
      <c r="T857" s="10"/>
      <c r="U857" s="10"/>
      <c r="V857" s="10"/>
      <c r="W857" s="10"/>
      <c r="X857" s="10"/>
      <c r="Y857" s="9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9"/>
      <c r="O858" s="10"/>
      <c r="P858" s="10"/>
      <c r="Q858" s="9"/>
      <c r="R858" s="10"/>
      <c r="S858" s="10"/>
      <c r="T858" s="10"/>
      <c r="U858" s="10"/>
      <c r="V858" s="10"/>
      <c r="W858" s="10"/>
      <c r="X858" s="10"/>
      <c r="Y858" s="9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9"/>
      <c r="O859" s="10"/>
      <c r="P859" s="10"/>
      <c r="Q859" s="9"/>
      <c r="R859" s="10"/>
      <c r="S859" s="10"/>
      <c r="T859" s="10"/>
      <c r="U859" s="10"/>
      <c r="V859" s="10"/>
      <c r="W859" s="10"/>
      <c r="X859" s="10"/>
      <c r="Y859" s="9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9"/>
      <c r="O860" s="10"/>
      <c r="P860" s="10"/>
      <c r="Q860" s="9"/>
      <c r="R860" s="10"/>
      <c r="S860" s="10"/>
      <c r="T860" s="10"/>
      <c r="U860" s="10"/>
      <c r="V860" s="10"/>
      <c r="W860" s="10"/>
      <c r="X860" s="10"/>
      <c r="Y860" s="9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9"/>
      <c r="O861" s="10"/>
      <c r="P861" s="10"/>
      <c r="Q861" s="9"/>
      <c r="R861" s="10"/>
      <c r="S861" s="10"/>
      <c r="T861" s="10"/>
      <c r="U861" s="10"/>
      <c r="V861" s="10"/>
      <c r="W861" s="10"/>
      <c r="X861" s="10"/>
      <c r="Y861" s="9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9"/>
      <c r="O862" s="10"/>
      <c r="P862" s="10"/>
      <c r="Q862" s="9"/>
      <c r="R862" s="10"/>
      <c r="S862" s="10"/>
      <c r="T862" s="10"/>
      <c r="U862" s="10"/>
      <c r="V862" s="10"/>
      <c r="W862" s="10"/>
      <c r="X862" s="10"/>
      <c r="Y862" s="9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9"/>
      <c r="O863" s="10"/>
      <c r="P863" s="10"/>
      <c r="Q863" s="9"/>
      <c r="R863" s="10"/>
      <c r="S863" s="10"/>
      <c r="T863" s="10"/>
      <c r="U863" s="10"/>
      <c r="V863" s="10"/>
      <c r="W863" s="10"/>
      <c r="X863" s="10"/>
      <c r="Y863" s="9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9"/>
      <c r="O864" s="10"/>
      <c r="P864" s="10"/>
      <c r="Q864" s="9"/>
      <c r="R864" s="10"/>
      <c r="S864" s="10"/>
      <c r="T864" s="10"/>
      <c r="U864" s="10"/>
      <c r="V864" s="10"/>
      <c r="W864" s="10"/>
      <c r="X864" s="10"/>
      <c r="Y864" s="9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9"/>
      <c r="O865" s="10"/>
      <c r="P865" s="10"/>
      <c r="Q865" s="9"/>
      <c r="R865" s="10"/>
      <c r="S865" s="10"/>
      <c r="T865" s="10"/>
      <c r="U865" s="10"/>
      <c r="V865" s="10"/>
      <c r="W865" s="10"/>
      <c r="X865" s="10"/>
      <c r="Y865" s="9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9"/>
      <c r="O866" s="10"/>
      <c r="P866" s="10"/>
      <c r="Q866" s="9"/>
      <c r="R866" s="10"/>
      <c r="S866" s="10"/>
      <c r="T866" s="10"/>
      <c r="U866" s="10"/>
      <c r="V866" s="10"/>
      <c r="W866" s="10"/>
      <c r="X866" s="10"/>
      <c r="Y866" s="9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9"/>
      <c r="O867" s="10"/>
      <c r="P867" s="10"/>
      <c r="Q867" s="9"/>
      <c r="R867" s="10"/>
      <c r="S867" s="10"/>
      <c r="T867" s="10"/>
      <c r="U867" s="10"/>
      <c r="V867" s="10"/>
      <c r="W867" s="10"/>
      <c r="X867" s="10"/>
      <c r="Y867" s="9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9"/>
      <c r="O868" s="10"/>
      <c r="P868" s="10"/>
      <c r="Q868" s="9"/>
      <c r="R868" s="10"/>
      <c r="S868" s="10"/>
      <c r="T868" s="10"/>
      <c r="U868" s="10"/>
      <c r="V868" s="10"/>
      <c r="W868" s="10"/>
      <c r="X868" s="10"/>
      <c r="Y868" s="9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9"/>
      <c r="O869" s="10"/>
      <c r="P869" s="10"/>
      <c r="Q869" s="9"/>
      <c r="R869" s="10"/>
      <c r="S869" s="10"/>
      <c r="T869" s="10"/>
      <c r="U869" s="10"/>
      <c r="V869" s="10"/>
      <c r="W869" s="10"/>
      <c r="X869" s="10"/>
      <c r="Y869" s="9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9"/>
      <c r="O870" s="10"/>
      <c r="P870" s="10"/>
      <c r="Q870" s="9"/>
      <c r="R870" s="10"/>
      <c r="S870" s="10"/>
      <c r="T870" s="10"/>
      <c r="U870" s="10"/>
      <c r="V870" s="10"/>
      <c r="W870" s="10"/>
      <c r="X870" s="10"/>
      <c r="Y870" s="9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9"/>
      <c r="O871" s="10"/>
      <c r="P871" s="10"/>
      <c r="Q871" s="9"/>
      <c r="R871" s="10"/>
      <c r="S871" s="10"/>
      <c r="T871" s="10"/>
      <c r="U871" s="10"/>
      <c r="V871" s="10"/>
      <c r="W871" s="10"/>
      <c r="X871" s="10"/>
      <c r="Y871" s="9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9"/>
      <c r="O872" s="10"/>
      <c r="P872" s="10"/>
      <c r="Q872" s="9"/>
      <c r="R872" s="10"/>
      <c r="S872" s="10"/>
      <c r="T872" s="10"/>
      <c r="U872" s="10"/>
      <c r="V872" s="10"/>
      <c r="W872" s="10"/>
      <c r="X872" s="10"/>
      <c r="Y872" s="9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9"/>
      <c r="O873" s="10"/>
      <c r="P873" s="10"/>
      <c r="Q873" s="9"/>
      <c r="R873" s="10"/>
      <c r="S873" s="10"/>
      <c r="T873" s="10"/>
      <c r="U873" s="10"/>
      <c r="V873" s="10"/>
      <c r="W873" s="10"/>
      <c r="X873" s="10"/>
      <c r="Y873" s="9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9"/>
      <c r="O874" s="10"/>
      <c r="P874" s="10"/>
      <c r="Q874" s="9"/>
      <c r="R874" s="10"/>
      <c r="S874" s="10"/>
      <c r="T874" s="10"/>
      <c r="U874" s="10"/>
      <c r="V874" s="10"/>
      <c r="W874" s="10"/>
      <c r="X874" s="10"/>
      <c r="Y874" s="9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9"/>
      <c r="O875" s="10"/>
      <c r="P875" s="10"/>
      <c r="Q875" s="9"/>
      <c r="R875" s="10"/>
      <c r="S875" s="10"/>
      <c r="T875" s="10"/>
      <c r="U875" s="10"/>
      <c r="V875" s="10"/>
      <c r="W875" s="10"/>
      <c r="X875" s="10"/>
      <c r="Y875" s="9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9"/>
      <c r="O876" s="10"/>
      <c r="P876" s="10"/>
      <c r="Q876" s="9"/>
      <c r="R876" s="10"/>
      <c r="S876" s="10"/>
      <c r="T876" s="10"/>
      <c r="U876" s="10"/>
      <c r="V876" s="10"/>
      <c r="W876" s="10"/>
      <c r="X876" s="10"/>
      <c r="Y876" s="9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9"/>
      <c r="O877" s="10"/>
      <c r="P877" s="10"/>
      <c r="Q877" s="9"/>
      <c r="R877" s="10"/>
      <c r="S877" s="10"/>
      <c r="T877" s="10"/>
      <c r="U877" s="10"/>
      <c r="V877" s="10"/>
      <c r="W877" s="10"/>
      <c r="X877" s="10"/>
      <c r="Y877" s="9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9"/>
      <c r="O878" s="10"/>
      <c r="P878" s="10"/>
      <c r="Q878" s="9"/>
      <c r="R878" s="10"/>
      <c r="S878" s="10"/>
      <c r="T878" s="10"/>
      <c r="U878" s="10"/>
      <c r="V878" s="10"/>
      <c r="W878" s="10"/>
      <c r="X878" s="10"/>
      <c r="Y878" s="9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9"/>
      <c r="O879" s="10"/>
      <c r="P879" s="10"/>
      <c r="Q879" s="9"/>
      <c r="R879" s="10"/>
      <c r="S879" s="10"/>
      <c r="T879" s="10"/>
      <c r="U879" s="10"/>
      <c r="V879" s="10"/>
      <c r="W879" s="10"/>
      <c r="X879" s="10"/>
      <c r="Y879" s="9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9"/>
      <c r="O880" s="10"/>
      <c r="P880" s="10"/>
      <c r="Q880" s="9"/>
      <c r="R880" s="10"/>
      <c r="S880" s="10"/>
      <c r="T880" s="10"/>
      <c r="U880" s="10"/>
      <c r="V880" s="10"/>
      <c r="W880" s="10"/>
      <c r="X880" s="10"/>
      <c r="Y880" s="9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9"/>
      <c r="O881" s="10"/>
      <c r="P881" s="10"/>
      <c r="Q881" s="9"/>
      <c r="R881" s="10"/>
      <c r="S881" s="10"/>
      <c r="T881" s="10"/>
      <c r="U881" s="10"/>
      <c r="V881" s="10"/>
      <c r="W881" s="10"/>
      <c r="X881" s="10"/>
      <c r="Y881" s="9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9"/>
      <c r="O882" s="10"/>
      <c r="P882" s="10"/>
      <c r="Q882" s="9"/>
      <c r="R882" s="10"/>
      <c r="S882" s="10"/>
      <c r="T882" s="10"/>
      <c r="U882" s="10"/>
      <c r="V882" s="10"/>
      <c r="W882" s="10"/>
      <c r="X882" s="10"/>
      <c r="Y882" s="9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9"/>
      <c r="O883" s="10"/>
      <c r="P883" s="10"/>
      <c r="Q883" s="9"/>
      <c r="R883" s="10"/>
      <c r="S883" s="10"/>
      <c r="T883" s="10"/>
      <c r="U883" s="10"/>
      <c r="V883" s="10"/>
      <c r="W883" s="10"/>
      <c r="X883" s="10"/>
      <c r="Y883" s="9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9"/>
      <c r="O884" s="10"/>
      <c r="P884" s="10"/>
      <c r="Q884" s="9"/>
      <c r="R884" s="10"/>
      <c r="S884" s="10"/>
      <c r="T884" s="10"/>
      <c r="U884" s="10"/>
      <c r="V884" s="10"/>
      <c r="W884" s="10"/>
      <c r="X884" s="10"/>
      <c r="Y884" s="9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9"/>
      <c r="O885" s="10"/>
      <c r="P885" s="10"/>
      <c r="Q885" s="9"/>
      <c r="R885" s="10"/>
      <c r="S885" s="10"/>
      <c r="T885" s="10"/>
      <c r="U885" s="10"/>
      <c r="V885" s="10"/>
      <c r="W885" s="10"/>
      <c r="X885" s="10"/>
      <c r="Y885" s="9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9"/>
      <c r="O886" s="10"/>
      <c r="P886" s="10"/>
      <c r="Q886" s="9"/>
      <c r="R886" s="10"/>
      <c r="S886" s="10"/>
      <c r="T886" s="10"/>
      <c r="U886" s="10"/>
      <c r="V886" s="10"/>
      <c r="W886" s="10"/>
      <c r="X886" s="10"/>
      <c r="Y886" s="9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9"/>
      <c r="O887" s="10"/>
      <c r="P887" s="10"/>
      <c r="Q887" s="9"/>
      <c r="R887" s="10"/>
      <c r="S887" s="10"/>
      <c r="T887" s="10"/>
      <c r="U887" s="10"/>
      <c r="V887" s="10"/>
      <c r="W887" s="10"/>
      <c r="X887" s="10"/>
      <c r="Y887" s="9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9"/>
      <c r="O888" s="10"/>
      <c r="P888" s="10"/>
      <c r="Q888" s="9"/>
      <c r="R888" s="10"/>
      <c r="S888" s="10"/>
      <c r="T888" s="10"/>
      <c r="U888" s="10"/>
      <c r="V888" s="10"/>
      <c r="W888" s="10"/>
      <c r="X888" s="10"/>
      <c r="Y888" s="9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9"/>
      <c r="O889" s="10"/>
      <c r="P889" s="10"/>
      <c r="Q889" s="9"/>
      <c r="R889" s="10"/>
      <c r="S889" s="10"/>
      <c r="T889" s="10"/>
      <c r="U889" s="10"/>
      <c r="V889" s="10"/>
      <c r="W889" s="10"/>
      <c r="X889" s="10"/>
      <c r="Y889" s="9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9"/>
      <c r="O890" s="10"/>
      <c r="P890" s="10"/>
      <c r="Q890" s="9"/>
      <c r="R890" s="10"/>
      <c r="S890" s="10"/>
      <c r="T890" s="10"/>
      <c r="U890" s="10"/>
      <c r="V890" s="10"/>
      <c r="W890" s="10"/>
      <c r="X890" s="10"/>
      <c r="Y890" s="9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9"/>
      <c r="O891" s="10"/>
      <c r="P891" s="10"/>
      <c r="Q891" s="9"/>
      <c r="R891" s="10"/>
      <c r="S891" s="10"/>
      <c r="T891" s="10"/>
      <c r="U891" s="10"/>
      <c r="V891" s="10"/>
      <c r="W891" s="10"/>
      <c r="X891" s="10"/>
      <c r="Y891" s="9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9"/>
      <c r="O892" s="10"/>
      <c r="P892" s="10"/>
      <c r="Q892" s="9"/>
      <c r="R892" s="10"/>
      <c r="S892" s="10"/>
      <c r="T892" s="10"/>
      <c r="U892" s="10"/>
      <c r="V892" s="10"/>
      <c r="W892" s="10"/>
      <c r="X892" s="10"/>
      <c r="Y892" s="9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9"/>
      <c r="O893" s="10"/>
      <c r="P893" s="10"/>
      <c r="Q893" s="9"/>
      <c r="R893" s="10"/>
      <c r="S893" s="10"/>
      <c r="T893" s="10"/>
      <c r="U893" s="10"/>
      <c r="V893" s="10"/>
      <c r="W893" s="10"/>
      <c r="X893" s="10"/>
      <c r="Y893" s="9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9"/>
      <c r="O894" s="10"/>
      <c r="P894" s="10"/>
      <c r="Q894" s="9"/>
      <c r="R894" s="10"/>
      <c r="S894" s="10"/>
      <c r="T894" s="10"/>
      <c r="U894" s="10"/>
      <c r="V894" s="10"/>
      <c r="W894" s="10"/>
      <c r="X894" s="10"/>
      <c r="Y894" s="9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9"/>
      <c r="O895" s="10"/>
      <c r="P895" s="10"/>
      <c r="Q895" s="9"/>
      <c r="R895" s="10"/>
      <c r="S895" s="10"/>
      <c r="T895" s="10"/>
      <c r="U895" s="10"/>
      <c r="V895" s="10"/>
      <c r="W895" s="10"/>
      <c r="X895" s="10"/>
      <c r="Y895" s="9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9"/>
      <c r="O896" s="10"/>
      <c r="P896" s="10"/>
      <c r="Q896" s="9"/>
      <c r="R896" s="10"/>
      <c r="S896" s="10"/>
      <c r="T896" s="10"/>
      <c r="U896" s="10"/>
      <c r="V896" s="10"/>
      <c r="W896" s="10"/>
      <c r="X896" s="10"/>
      <c r="Y896" s="9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9"/>
      <c r="O897" s="10"/>
      <c r="P897" s="10"/>
      <c r="Q897" s="9"/>
      <c r="R897" s="10"/>
      <c r="S897" s="10"/>
      <c r="T897" s="10"/>
      <c r="U897" s="10"/>
      <c r="V897" s="10"/>
      <c r="W897" s="10"/>
      <c r="X897" s="10"/>
      <c r="Y897" s="9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9"/>
      <c r="O898" s="10"/>
      <c r="P898" s="10"/>
      <c r="Q898" s="9"/>
      <c r="R898" s="10"/>
      <c r="S898" s="10"/>
      <c r="T898" s="10"/>
      <c r="U898" s="10"/>
      <c r="V898" s="10"/>
      <c r="W898" s="10"/>
      <c r="X898" s="10"/>
      <c r="Y898" s="9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9"/>
      <c r="O899" s="10"/>
      <c r="P899" s="10"/>
      <c r="Q899" s="9"/>
      <c r="R899" s="10"/>
      <c r="S899" s="10"/>
      <c r="T899" s="10"/>
      <c r="U899" s="10"/>
      <c r="V899" s="10"/>
      <c r="W899" s="10"/>
      <c r="X899" s="10"/>
      <c r="Y899" s="9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9"/>
      <c r="O900" s="10"/>
      <c r="P900" s="10"/>
      <c r="Q900" s="9"/>
      <c r="R900" s="10"/>
      <c r="S900" s="10"/>
      <c r="T900" s="10"/>
      <c r="U900" s="10"/>
      <c r="V900" s="10"/>
      <c r="W900" s="10"/>
      <c r="X900" s="10"/>
      <c r="Y900" s="9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9"/>
      <c r="O901" s="10"/>
      <c r="P901" s="10"/>
      <c r="Q901" s="9"/>
      <c r="R901" s="10"/>
      <c r="S901" s="10"/>
      <c r="T901" s="10"/>
      <c r="U901" s="10"/>
      <c r="V901" s="10"/>
      <c r="W901" s="10"/>
      <c r="X901" s="10"/>
      <c r="Y901" s="9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9"/>
      <c r="O902" s="10"/>
      <c r="P902" s="10"/>
      <c r="Q902" s="9"/>
      <c r="R902" s="10"/>
      <c r="S902" s="10"/>
      <c r="T902" s="10"/>
      <c r="U902" s="10"/>
      <c r="V902" s="10"/>
      <c r="W902" s="10"/>
      <c r="X902" s="10"/>
      <c r="Y902" s="9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9"/>
      <c r="O903" s="10"/>
      <c r="P903" s="10"/>
      <c r="Q903" s="9"/>
      <c r="R903" s="10"/>
      <c r="S903" s="10"/>
      <c r="T903" s="10"/>
      <c r="U903" s="10"/>
      <c r="V903" s="10"/>
      <c r="W903" s="10"/>
      <c r="X903" s="10"/>
      <c r="Y903" s="9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9"/>
      <c r="O904" s="10"/>
      <c r="P904" s="10"/>
      <c r="Q904" s="9"/>
      <c r="R904" s="10"/>
      <c r="S904" s="10"/>
      <c r="T904" s="10"/>
      <c r="U904" s="10"/>
      <c r="V904" s="10"/>
      <c r="W904" s="10"/>
      <c r="X904" s="10"/>
      <c r="Y904" s="9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9"/>
      <c r="O905" s="10"/>
      <c r="P905" s="10"/>
      <c r="Q905" s="9"/>
      <c r="R905" s="10"/>
      <c r="S905" s="10"/>
      <c r="T905" s="10"/>
      <c r="U905" s="10"/>
      <c r="V905" s="10"/>
      <c r="W905" s="10"/>
      <c r="X905" s="10"/>
      <c r="Y905" s="9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9"/>
      <c r="O906" s="10"/>
      <c r="P906" s="10"/>
      <c r="Q906" s="9"/>
      <c r="R906" s="10"/>
      <c r="S906" s="10"/>
      <c r="T906" s="10"/>
      <c r="U906" s="10"/>
      <c r="V906" s="10"/>
      <c r="W906" s="10"/>
      <c r="X906" s="10"/>
      <c r="Y906" s="9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9"/>
      <c r="O907" s="10"/>
      <c r="P907" s="10"/>
      <c r="Q907" s="9"/>
      <c r="R907" s="10"/>
      <c r="S907" s="10"/>
      <c r="T907" s="10"/>
      <c r="U907" s="10"/>
      <c r="V907" s="10"/>
      <c r="W907" s="10"/>
      <c r="X907" s="10"/>
      <c r="Y907" s="9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9"/>
      <c r="O908" s="10"/>
      <c r="P908" s="10"/>
      <c r="Q908" s="9"/>
      <c r="R908" s="10"/>
      <c r="S908" s="10"/>
      <c r="T908" s="10"/>
      <c r="U908" s="10"/>
      <c r="V908" s="10"/>
      <c r="W908" s="10"/>
      <c r="X908" s="10"/>
      <c r="Y908" s="9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9"/>
      <c r="O909" s="10"/>
      <c r="P909" s="10"/>
      <c r="Q909" s="9"/>
      <c r="R909" s="10"/>
      <c r="S909" s="10"/>
      <c r="T909" s="10"/>
      <c r="U909" s="10"/>
      <c r="V909" s="10"/>
      <c r="W909" s="10"/>
      <c r="X909" s="10"/>
      <c r="Y909" s="9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9"/>
      <c r="O910" s="10"/>
      <c r="P910" s="10"/>
      <c r="Q910" s="9"/>
      <c r="R910" s="10"/>
      <c r="S910" s="10"/>
      <c r="T910" s="10"/>
      <c r="U910" s="10"/>
      <c r="V910" s="10"/>
      <c r="W910" s="10"/>
      <c r="X910" s="10"/>
      <c r="Y910" s="9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9"/>
      <c r="O911" s="10"/>
      <c r="P911" s="10"/>
      <c r="Q911" s="9"/>
      <c r="R911" s="10"/>
      <c r="S911" s="10"/>
      <c r="T911" s="10"/>
      <c r="U911" s="10"/>
      <c r="V911" s="10"/>
      <c r="W911" s="10"/>
      <c r="X911" s="10"/>
      <c r="Y911" s="9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9"/>
      <c r="O912" s="10"/>
      <c r="P912" s="10"/>
      <c r="Q912" s="9"/>
      <c r="R912" s="10"/>
      <c r="S912" s="10"/>
      <c r="T912" s="10"/>
      <c r="U912" s="10"/>
      <c r="V912" s="10"/>
      <c r="W912" s="10"/>
      <c r="X912" s="10"/>
      <c r="Y912" s="9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9"/>
      <c r="O913" s="10"/>
      <c r="P913" s="10"/>
      <c r="Q913" s="9"/>
      <c r="R913" s="10"/>
      <c r="S913" s="10"/>
      <c r="T913" s="10"/>
      <c r="U913" s="10"/>
      <c r="V913" s="10"/>
      <c r="W913" s="10"/>
      <c r="X913" s="10"/>
      <c r="Y913" s="9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9"/>
      <c r="O914" s="10"/>
      <c r="P914" s="10"/>
      <c r="Q914" s="9"/>
      <c r="R914" s="10"/>
      <c r="S914" s="10"/>
      <c r="T914" s="10"/>
      <c r="U914" s="10"/>
      <c r="V914" s="10"/>
      <c r="W914" s="10"/>
      <c r="X914" s="10"/>
      <c r="Y914" s="9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9"/>
      <c r="O915" s="10"/>
      <c r="P915" s="10"/>
      <c r="Q915" s="9"/>
      <c r="R915" s="10"/>
      <c r="S915" s="10"/>
      <c r="T915" s="10"/>
      <c r="U915" s="10"/>
      <c r="V915" s="10"/>
      <c r="W915" s="10"/>
      <c r="X915" s="10"/>
      <c r="Y915" s="9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9"/>
      <c r="O916" s="10"/>
      <c r="P916" s="10"/>
      <c r="Q916" s="9"/>
      <c r="R916" s="10"/>
      <c r="S916" s="10"/>
      <c r="T916" s="10"/>
      <c r="U916" s="10"/>
      <c r="V916" s="10"/>
      <c r="W916" s="10"/>
      <c r="X916" s="10"/>
      <c r="Y916" s="9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9"/>
      <c r="O917" s="10"/>
      <c r="P917" s="10"/>
      <c r="Q917" s="9"/>
      <c r="R917" s="10"/>
      <c r="S917" s="10"/>
      <c r="T917" s="10"/>
      <c r="U917" s="10"/>
      <c r="V917" s="10"/>
      <c r="W917" s="10"/>
      <c r="X917" s="10"/>
      <c r="Y917" s="9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9"/>
      <c r="O918" s="10"/>
      <c r="P918" s="10"/>
      <c r="Q918" s="9"/>
      <c r="R918" s="10"/>
      <c r="S918" s="10"/>
      <c r="T918" s="10"/>
      <c r="U918" s="10"/>
      <c r="V918" s="10"/>
      <c r="W918" s="10"/>
      <c r="X918" s="10"/>
      <c r="Y918" s="9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9"/>
      <c r="O919" s="10"/>
      <c r="P919" s="10"/>
      <c r="Q919" s="9"/>
      <c r="R919" s="10"/>
      <c r="S919" s="10"/>
      <c r="T919" s="10"/>
      <c r="U919" s="10"/>
      <c r="V919" s="10"/>
      <c r="W919" s="10"/>
      <c r="X919" s="10"/>
      <c r="Y919" s="9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9"/>
      <c r="O920" s="10"/>
      <c r="P920" s="10"/>
      <c r="Q920" s="9"/>
      <c r="R920" s="10"/>
      <c r="S920" s="10"/>
      <c r="T920" s="10"/>
      <c r="U920" s="10"/>
      <c r="V920" s="10"/>
      <c r="W920" s="10"/>
      <c r="X920" s="10"/>
      <c r="Y920" s="9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9"/>
      <c r="O921" s="10"/>
      <c r="P921" s="10"/>
      <c r="Q921" s="9"/>
      <c r="R921" s="10"/>
      <c r="S921" s="10"/>
      <c r="T921" s="10"/>
      <c r="U921" s="10"/>
      <c r="V921" s="10"/>
      <c r="W921" s="10"/>
      <c r="X921" s="10"/>
      <c r="Y921" s="9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9"/>
      <c r="O922" s="10"/>
      <c r="P922" s="10"/>
      <c r="Q922" s="9"/>
      <c r="R922" s="10"/>
      <c r="S922" s="10"/>
      <c r="T922" s="10"/>
      <c r="U922" s="10"/>
      <c r="V922" s="10"/>
      <c r="W922" s="10"/>
      <c r="X922" s="10"/>
      <c r="Y922" s="9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9"/>
      <c r="O923" s="10"/>
      <c r="P923" s="10"/>
      <c r="Q923" s="9"/>
      <c r="R923" s="10"/>
      <c r="S923" s="10"/>
      <c r="T923" s="10"/>
      <c r="U923" s="10"/>
      <c r="V923" s="10"/>
      <c r="W923" s="10"/>
      <c r="X923" s="10"/>
      <c r="Y923" s="9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9"/>
      <c r="O924" s="10"/>
      <c r="P924" s="10"/>
      <c r="Q924" s="9"/>
      <c r="R924" s="10"/>
      <c r="S924" s="10"/>
      <c r="T924" s="10"/>
      <c r="U924" s="10"/>
      <c r="V924" s="10"/>
      <c r="W924" s="10"/>
      <c r="X924" s="10"/>
      <c r="Y924" s="9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9"/>
      <c r="O925" s="10"/>
      <c r="P925" s="10"/>
      <c r="Q925" s="9"/>
      <c r="R925" s="10"/>
      <c r="S925" s="10"/>
      <c r="T925" s="10"/>
      <c r="U925" s="10"/>
      <c r="V925" s="10"/>
      <c r="W925" s="10"/>
      <c r="X925" s="10"/>
      <c r="Y925" s="9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9"/>
      <c r="O926" s="10"/>
      <c r="P926" s="10"/>
      <c r="Q926" s="9"/>
      <c r="R926" s="10"/>
      <c r="S926" s="10"/>
      <c r="T926" s="10"/>
      <c r="U926" s="10"/>
      <c r="V926" s="10"/>
      <c r="W926" s="10"/>
      <c r="X926" s="10"/>
      <c r="Y926" s="9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9"/>
      <c r="O927" s="10"/>
      <c r="P927" s="10"/>
      <c r="Q927" s="9"/>
      <c r="R927" s="10"/>
      <c r="S927" s="10"/>
      <c r="T927" s="10"/>
      <c r="U927" s="10"/>
      <c r="V927" s="10"/>
      <c r="W927" s="10"/>
      <c r="X927" s="10"/>
      <c r="Y927" s="9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9"/>
      <c r="O928" s="10"/>
      <c r="P928" s="10"/>
      <c r="Q928" s="9"/>
      <c r="R928" s="10"/>
      <c r="S928" s="10"/>
      <c r="T928" s="10"/>
      <c r="U928" s="10"/>
      <c r="V928" s="10"/>
      <c r="W928" s="10"/>
      <c r="X928" s="10"/>
      <c r="Y928" s="9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9"/>
      <c r="O929" s="10"/>
      <c r="P929" s="10"/>
      <c r="Q929" s="9"/>
      <c r="R929" s="10"/>
      <c r="S929" s="10"/>
      <c r="T929" s="10"/>
      <c r="U929" s="10"/>
      <c r="V929" s="10"/>
      <c r="W929" s="10"/>
      <c r="X929" s="10"/>
      <c r="Y929" s="9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9"/>
      <c r="O930" s="10"/>
      <c r="P930" s="10"/>
      <c r="Q930" s="9"/>
      <c r="R930" s="10"/>
      <c r="S930" s="10"/>
      <c r="T930" s="10"/>
      <c r="U930" s="10"/>
      <c r="V930" s="10"/>
      <c r="W930" s="10"/>
      <c r="X930" s="10"/>
      <c r="Y930" s="9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9"/>
      <c r="O931" s="10"/>
      <c r="P931" s="10"/>
      <c r="Q931" s="9"/>
      <c r="R931" s="10"/>
      <c r="S931" s="10"/>
      <c r="T931" s="10"/>
      <c r="U931" s="10"/>
      <c r="V931" s="10"/>
      <c r="W931" s="10"/>
      <c r="X931" s="10"/>
      <c r="Y931" s="9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9"/>
      <c r="O932" s="10"/>
      <c r="P932" s="10"/>
      <c r="Q932" s="9"/>
      <c r="R932" s="10"/>
      <c r="S932" s="10"/>
      <c r="T932" s="10"/>
      <c r="U932" s="10"/>
      <c r="V932" s="10"/>
      <c r="W932" s="10"/>
      <c r="X932" s="10"/>
      <c r="Y932" s="9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9"/>
      <c r="O933" s="10"/>
      <c r="P933" s="10"/>
      <c r="Q933" s="9"/>
      <c r="R933" s="10"/>
      <c r="S933" s="10"/>
      <c r="T933" s="10"/>
      <c r="U933" s="10"/>
      <c r="V933" s="10"/>
      <c r="W933" s="10"/>
      <c r="X933" s="10"/>
      <c r="Y933" s="9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9"/>
      <c r="O934" s="10"/>
      <c r="P934" s="10"/>
      <c r="Q934" s="9"/>
      <c r="R934" s="10"/>
      <c r="S934" s="10"/>
      <c r="T934" s="10"/>
      <c r="U934" s="10"/>
      <c r="V934" s="10"/>
      <c r="W934" s="10"/>
      <c r="X934" s="10"/>
      <c r="Y934" s="9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9"/>
      <c r="O935" s="10"/>
      <c r="P935" s="10"/>
      <c r="Q935" s="9"/>
      <c r="R935" s="10"/>
      <c r="S935" s="10"/>
      <c r="T935" s="10"/>
      <c r="U935" s="10"/>
      <c r="V935" s="10"/>
      <c r="W935" s="10"/>
      <c r="X935" s="10"/>
      <c r="Y935" s="9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9"/>
      <c r="O936" s="10"/>
      <c r="P936" s="10"/>
      <c r="Q936" s="9"/>
      <c r="R936" s="10"/>
      <c r="S936" s="10"/>
      <c r="T936" s="10"/>
      <c r="U936" s="10"/>
      <c r="V936" s="10"/>
      <c r="W936" s="10"/>
      <c r="X936" s="10"/>
      <c r="Y936" s="9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9"/>
      <c r="O937" s="10"/>
      <c r="P937" s="10"/>
      <c r="Q937" s="9"/>
      <c r="R937" s="10"/>
      <c r="S937" s="10"/>
      <c r="T937" s="10"/>
      <c r="U937" s="10"/>
      <c r="V937" s="10"/>
      <c r="W937" s="10"/>
      <c r="X937" s="10"/>
      <c r="Y937" s="9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9"/>
      <c r="O938" s="10"/>
      <c r="P938" s="10"/>
      <c r="Q938" s="9"/>
      <c r="R938" s="10"/>
      <c r="S938" s="10"/>
      <c r="T938" s="10"/>
      <c r="U938" s="10"/>
      <c r="V938" s="10"/>
      <c r="W938" s="10"/>
      <c r="X938" s="10"/>
      <c r="Y938" s="9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9"/>
      <c r="O939" s="10"/>
      <c r="P939" s="10"/>
      <c r="Q939" s="9"/>
      <c r="R939" s="10"/>
      <c r="S939" s="10"/>
      <c r="T939" s="10"/>
      <c r="U939" s="10"/>
      <c r="V939" s="10"/>
      <c r="W939" s="10"/>
      <c r="X939" s="10"/>
      <c r="Y939" s="9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9"/>
      <c r="O940" s="10"/>
      <c r="P940" s="10"/>
      <c r="Q940" s="9"/>
      <c r="R940" s="10"/>
      <c r="S940" s="10"/>
      <c r="T940" s="10"/>
      <c r="U940" s="10"/>
      <c r="V940" s="10"/>
      <c r="W940" s="10"/>
      <c r="X940" s="10"/>
      <c r="Y940" s="9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9"/>
      <c r="O941" s="10"/>
      <c r="P941" s="10"/>
      <c r="Q941" s="9"/>
      <c r="R941" s="10"/>
      <c r="S941" s="10"/>
      <c r="T941" s="10"/>
      <c r="U941" s="10"/>
      <c r="V941" s="10"/>
      <c r="W941" s="10"/>
      <c r="X941" s="10"/>
      <c r="Y941" s="9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9"/>
      <c r="O942" s="10"/>
      <c r="P942" s="10"/>
      <c r="Q942" s="9"/>
      <c r="R942" s="10"/>
      <c r="S942" s="10"/>
      <c r="T942" s="10"/>
      <c r="U942" s="10"/>
      <c r="V942" s="10"/>
      <c r="W942" s="10"/>
      <c r="X942" s="10"/>
      <c r="Y942" s="9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9"/>
      <c r="O943" s="10"/>
      <c r="P943" s="10"/>
      <c r="Q943" s="9"/>
      <c r="R943" s="10"/>
      <c r="S943" s="10"/>
      <c r="T943" s="10"/>
      <c r="U943" s="10"/>
      <c r="V943" s="10"/>
      <c r="W943" s="10"/>
      <c r="X943" s="10"/>
      <c r="Y943" s="9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9"/>
      <c r="O944" s="10"/>
      <c r="P944" s="10"/>
      <c r="Q944" s="9"/>
      <c r="R944" s="10"/>
      <c r="S944" s="10"/>
      <c r="T944" s="10"/>
      <c r="U944" s="10"/>
      <c r="V944" s="10"/>
      <c r="W944" s="10"/>
      <c r="X944" s="10"/>
      <c r="Y944" s="9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9"/>
      <c r="O945" s="10"/>
      <c r="P945" s="10"/>
      <c r="Q945" s="9"/>
      <c r="R945" s="10"/>
      <c r="S945" s="10"/>
      <c r="T945" s="10"/>
      <c r="U945" s="10"/>
      <c r="V945" s="10"/>
      <c r="W945" s="10"/>
      <c r="X945" s="10"/>
      <c r="Y945" s="9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9"/>
      <c r="O946" s="10"/>
      <c r="P946" s="10"/>
      <c r="Q946" s="9"/>
      <c r="R946" s="10"/>
      <c r="S946" s="10"/>
      <c r="T946" s="10"/>
      <c r="U946" s="10"/>
      <c r="V946" s="10"/>
      <c r="W946" s="10"/>
      <c r="X946" s="10"/>
      <c r="Y946" s="9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9"/>
      <c r="O947" s="10"/>
      <c r="P947" s="10"/>
      <c r="Q947" s="9"/>
      <c r="R947" s="10"/>
      <c r="S947" s="10"/>
      <c r="T947" s="10"/>
      <c r="U947" s="10"/>
      <c r="V947" s="10"/>
      <c r="W947" s="10"/>
      <c r="X947" s="10"/>
      <c r="Y947" s="9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9"/>
      <c r="O948" s="10"/>
      <c r="P948" s="10"/>
      <c r="Q948" s="9"/>
      <c r="R948" s="10"/>
      <c r="S948" s="10"/>
      <c r="T948" s="10"/>
      <c r="U948" s="10"/>
      <c r="V948" s="10"/>
      <c r="W948" s="10"/>
      <c r="X948" s="10"/>
      <c r="Y948" s="9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9"/>
      <c r="O949" s="10"/>
      <c r="P949" s="10"/>
      <c r="Q949" s="9"/>
      <c r="R949" s="10"/>
      <c r="S949" s="10"/>
      <c r="T949" s="10"/>
      <c r="U949" s="10"/>
      <c r="V949" s="10"/>
      <c r="W949" s="10"/>
      <c r="X949" s="10"/>
      <c r="Y949" s="9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9"/>
      <c r="O950" s="10"/>
      <c r="P950" s="10"/>
      <c r="Q950" s="9"/>
      <c r="R950" s="10"/>
      <c r="S950" s="10"/>
      <c r="T950" s="10"/>
      <c r="U950" s="10"/>
      <c r="V950" s="10"/>
      <c r="W950" s="10"/>
      <c r="X950" s="10"/>
      <c r="Y950" s="9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9"/>
      <c r="O951" s="10"/>
      <c r="P951" s="10"/>
      <c r="Q951" s="9"/>
      <c r="R951" s="10"/>
      <c r="S951" s="10"/>
      <c r="T951" s="10"/>
      <c r="U951" s="10"/>
      <c r="V951" s="10"/>
      <c r="W951" s="10"/>
      <c r="X951" s="10"/>
      <c r="Y951" s="9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9"/>
      <c r="O952" s="10"/>
      <c r="P952" s="10"/>
      <c r="Q952" s="9"/>
      <c r="R952" s="10"/>
      <c r="S952" s="10"/>
      <c r="T952" s="10"/>
      <c r="U952" s="10"/>
      <c r="V952" s="10"/>
      <c r="W952" s="10"/>
      <c r="X952" s="10"/>
      <c r="Y952" s="9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9"/>
      <c r="O953" s="10"/>
      <c r="P953" s="10"/>
      <c r="Q953" s="9"/>
      <c r="R953" s="10"/>
      <c r="S953" s="10"/>
      <c r="T953" s="10"/>
      <c r="U953" s="10"/>
      <c r="V953" s="10"/>
      <c r="W953" s="10"/>
      <c r="X953" s="10"/>
      <c r="Y953" s="9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9"/>
      <c r="O954" s="10"/>
      <c r="P954" s="10"/>
      <c r="Q954" s="9"/>
      <c r="R954" s="10"/>
      <c r="S954" s="10"/>
      <c r="T954" s="10"/>
      <c r="U954" s="10"/>
      <c r="V954" s="10"/>
      <c r="W954" s="10"/>
      <c r="X954" s="10"/>
      <c r="Y954" s="9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9"/>
      <c r="O955" s="10"/>
      <c r="P955" s="10"/>
      <c r="Q955" s="9"/>
      <c r="R955" s="10"/>
      <c r="S955" s="10"/>
      <c r="T955" s="10"/>
      <c r="U955" s="10"/>
      <c r="V955" s="10"/>
      <c r="W955" s="10"/>
      <c r="X955" s="10"/>
      <c r="Y955" s="9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9"/>
      <c r="O956" s="10"/>
      <c r="P956" s="10"/>
      <c r="Q956" s="9"/>
      <c r="R956" s="10"/>
      <c r="S956" s="10"/>
      <c r="T956" s="10"/>
      <c r="U956" s="10"/>
      <c r="V956" s="10"/>
      <c r="W956" s="10"/>
      <c r="X956" s="10"/>
      <c r="Y956" s="9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9"/>
      <c r="O957" s="10"/>
      <c r="P957" s="10"/>
      <c r="Q957" s="9"/>
      <c r="R957" s="10"/>
      <c r="S957" s="10"/>
      <c r="T957" s="10"/>
      <c r="U957" s="10"/>
      <c r="V957" s="10"/>
      <c r="W957" s="10"/>
      <c r="X957" s="10"/>
      <c r="Y957" s="9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9"/>
      <c r="O958" s="10"/>
      <c r="P958" s="10"/>
      <c r="Q958" s="9"/>
      <c r="R958" s="10"/>
      <c r="S958" s="10"/>
      <c r="T958" s="10"/>
      <c r="U958" s="10"/>
      <c r="V958" s="10"/>
      <c r="W958" s="10"/>
      <c r="X958" s="10"/>
      <c r="Y958" s="9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9"/>
      <c r="O959" s="10"/>
      <c r="P959" s="10"/>
      <c r="Q959" s="9"/>
      <c r="R959" s="10"/>
      <c r="S959" s="10"/>
      <c r="T959" s="10"/>
      <c r="U959" s="10"/>
      <c r="V959" s="10"/>
      <c r="W959" s="10"/>
      <c r="X959" s="10"/>
      <c r="Y959" s="9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9"/>
      <c r="O960" s="10"/>
      <c r="P960" s="10"/>
      <c r="Q960" s="9"/>
      <c r="R960" s="10"/>
      <c r="S960" s="10"/>
      <c r="T960" s="10"/>
      <c r="U960" s="10"/>
      <c r="V960" s="10"/>
      <c r="W960" s="10"/>
      <c r="X960" s="10"/>
      <c r="Y960" s="9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9"/>
      <c r="O961" s="10"/>
      <c r="P961" s="10"/>
      <c r="Q961" s="9"/>
      <c r="R961" s="10"/>
      <c r="S961" s="10"/>
      <c r="T961" s="10"/>
      <c r="U961" s="10"/>
      <c r="V961" s="10"/>
      <c r="W961" s="10"/>
      <c r="X961" s="10"/>
      <c r="Y961" s="9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9"/>
      <c r="O962" s="10"/>
      <c r="P962" s="10"/>
      <c r="Q962" s="9"/>
      <c r="R962" s="10"/>
      <c r="S962" s="10"/>
      <c r="T962" s="10"/>
      <c r="U962" s="10"/>
      <c r="V962" s="10"/>
      <c r="W962" s="10"/>
      <c r="X962" s="10"/>
      <c r="Y962" s="9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9"/>
      <c r="O963" s="10"/>
      <c r="P963" s="10"/>
      <c r="Q963" s="9"/>
      <c r="R963" s="10"/>
      <c r="S963" s="10"/>
      <c r="T963" s="10"/>
      <c r="U963" s="10"/>
      <c r="V963" s="10"/>
      <c r="W963" s="10"/>
      <c r="X963" s="10"/>
      <c r="Y963" s="9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9"/>
      <c r="O964" s="10"/>
      <c r="P964" s="10"/>
      <c r="Q964" s="9"/>
      <c r="R964" s="10"/>
      <c r="S964" s="10"/>
      <c r="T964" s="10"/>
      <c r="U964" s="10"/>
      <c r="V964" s="10"/>
      <c r="W964" s="10"/>
      <c r="X964" s="10"/>
      <c r="Y964" s="9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9"/>
      <c r="O965" s="10"/>
      <c r="P965" s="10"/>
      <c r="Q965" s="9"/>
      <c r="R965" s="10"/>
      <c r="S965" s="10"/>
      <c r="T965" s="10"/>
      <c r="U965" s="10"/>
      <c r="V965" s="10"/>
      <c r="W965" s="10"/>
      <c r="X965" s="10"/>
      <c r="Y965" s="9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9"/>
      <c r="O966" s="10"/>
      <c r="P966" s="10"/>
      <c r="Q966" s="9"/>
      <c r="R966" s="10"/>
      <c r="S966" s="10"/>
      <c r="T966" s="10"/>
      <c r="U966" s="10"/>
      <c r="V966" s="10"/>
      <c r="W966" s="10"/>
      <c r="X966" s="10"/>
      <c r="Y966" s="9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9"/>
      <c r="O967" s="10"/>
      <c r="P967" s="10"/>
      <c r="Q967" s="9"/>
      <c r="R967" s="10"/>
      <c r="S967" s="10"/>
      <c r="T967" s="10"/>
      <c r="U967" s="10"/>
      <c r="V967" s="10"/>
      <c r="W967" s="10"/>
      <c r="X967" s="10"/>
      <c r="Y967" s="9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9"/>
      <c r="O968" s="10"/>
      <c r="P968" s="10"/>
      <c r="Q968" s="9"/>
      <c r="R968" s="10"/>
      <c r="S968" s="10"/>
      <c r="T968" s="10"/>
      <c r="U968" s="10"/>
      <c r="V968" s="10"/>
      <c r="W968" s="10"/>
      <c r="X968" s="10"/>
      <c r="Y968" s="9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9"/>
      <c r="O969" s="10"/>
      <c r="P969" s="10"/>
      <c r="Q969" s="9"/>
      <c r="R969" s="10"/>
      <c r="S969" s="10"/>
      <c r="T969" s="10"/>
      <c r="U969" s="10"/>
      <c r="V969" s="10"/>
      <c r="W969" s="10"/>
      <c r="X969" s="10"/>
      <c r="Y969" s="9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9"/>
      <c r="O970" s="10"/>
      <c r="P970" s="10"/>
      <c r="Q970" s="9"/>
      <c r="R970" s="10"/>
      <c r="S970" s="10"/>
      <c r="T970" s="10"/>
      <c r="U970" s="10"/>
      <c r="V970" s="10"/>
      <c r="W970" s="10"/>
      <c r="X970" s="10"/>
      <c r="Y970" s="9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9"/>
      <c r="O971" s="10"/>
      <c r="P971" s="10"/>
      <c r="Q971" s="9"/>
      <c r="R971" s="10"/>
      <c r="S971" s="10"/>
      <c r="T971" s="10"/>
      <c r="U971" s="10"/>
      <c r="V971" s="10"/>
      <c r="W971" s="10"/>
      <c r="X971" s="10"/>
      <c r="Y971" s="9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9"/>
      <c r="O972" s="10"/>
      <c r="P972" s="10"/>
      <c r="Q972" s="9"/>
      <c r="R972" s="10"/>
      <c r="S972" s="10"/>
      <c r="T972" s="10"/>
      <c r="U972" s="10"/>
      <c r="V972" s="10"/>
      <c r="W972" s="10"/>
      <c r="X972" s="10"/>
      <c r="Y972" s="9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9"/>
      <c r="O973" s="10"/>
      <c r="P973" s="10"/>
      <c r="Q973" s="9"/>
      <c r="R973" s="10"/>
      <c r="S973" s="10"/>
      <c r="T973" s="10"/>
      <c r="U973" s="10"/>
      <c r="V973" s="10"/>
      <c r="W973" s="10"/>
      <c r="X973" s="10"/>
      <c r="Y973" s="9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9"/>
      <c r="O974" s="10"/>
      <c r="P974" s="10"/>
      <c r="Q974" s="9"/>
      <c r="R974" s="10"/>
      <c r="S974" s="10"/>
      <c r="T974" s="10"/>
      <c r="U974" s="10"/>
      <c r="V974" s="10"/>
      <c r="W974" s="10"/>
      <c r="X974" s="10"/>
      <c r="Y974" s="9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9"/>
      <c r="O975" s="10"/>
      <c r="P975" s="10"/>
      <c r="Q975" s="9"/>
      <c r="R975" s="10"/>
      <c r="S975" s="10"/>
      <c r="T975" s="10"/>
      <c r="U975" s="10"/>
      <c r="V975" s="10"/>
      <c r="W975" s="10"/>
      <c r="X975" s="10"/>
      <c r="Y975" s="9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9"/>
      <c r="O976" s="10"/>
      <c r="P976" s="10"/>
      <c r="Q976" s="9"/>
      <c r="R976" s="10"/>
      <c r="S976" s="10"/>
      <c r="T976" s="10"/>
      <c r="U976" s="10"/>
      <c r="V976" s="10"/>
      <c r="W976" s="10"/>
      <c r="X976" s="10"/>
      <c r="Y976" s="9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9"/>
      <c r="O977" s="10"/>
      <c r="P977" s="10"/>
      <c r="Q977" s="9"/>
      <c r="R977" s="10"/>
      <c r="S977" s="10"/>
      <c r="T977" s="10"/>
      <c r="U977" s="10"/>
      <c r="V977" s="10"/>
      <c r="W977" s="10"/>
      <c r="X977" s="10"/>
      <c r="Y977" s="9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9"/>
      <c r="O978" s="10"/>
      <c r="P978" s="10"/>
      <c r="Q978" s="9"/>
      <c r="R978" s="10"/>
      <c r="S978" s="10"/>
      <c r="T978" s="10"/>
      <c r="U978" s="10"/>
      <c r="V978" s="10"/>
      <c r="W978" s="10"/>
      <c r="X978" s="10"/>
      <c r="Y978" s="9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9"/>
      <c r="O979" s="10"/>
      <c r="P979" s="10"/>
      <c r="Q979" s="9"/>
      <c r="R979" s="10"/>
      <c r="S979" s="10"/>
      <c r="T979" s="10"/>
      <c r="U979" s="10"/>
      <c r="V979" s="10"/>
      <c r="W979" s="10"/>
      <c r="X979" s="10"/>
      <c r="Y979" s="9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9"/>
      <c r="O980" s="10"/>
      <c r="P980" s="10"/>
      <c r="Q980" s="9"/>
      <c r="R980" s="10"/>
      <c r="S980" s="10"/>
      <c r="T980" s="10"/>
      <c r="U980" s="10"/>
      <c r="V980" s="10"/>
      <c r="W980" s="10"/>
      <c r="X980" s="10"/>
      <c r="Y980" s="9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9"/>
      <c r="O981" s="10"/>
      <c r="P981" s="10"/>
      <c r="Q981" s="9"/>
      <c r="R981" s="10"/>
      <c r="S981" s="10"/>
      <c r="T981" s="10"/>
      <c r="U981" s="10"/>
      <c r="V981" s="10"/>
      <c r="W981" s="10"/>
      <c r="X981" s="10"/>
      <c r="Y981" s="9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9"/>
      <c r="O982" s="10"/>
      <c r="P982" s="10"/>
      <c r="Q982" s="9"/>
      <c r="R982" s="10"/>
      <c r="S982" s="10"/>
      <c r="T982" s="10"/>
      <c r="U982" s="10"/>
      <c r="V982" s="10"/>
      <c r="W982" s="10"/>
      <c r="X982" s="10"/>
      <c r="Y982" s="9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9"/>
      <c r="O983" s="10"/>
      <c r="P983" s="10"/>
      <c r="Q983" s="9"/>
      <c r="R983" s="10"/>
      <c r="S983" s="10"/>
      <c r="T983" s="10"/>
      <c r="U983" s="10"/>
      <c r="V983" s="10"/>
      <c r="W983" s="10"/>
      <c r="X983" s="10"/>
      <c r="Y983" s="9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9"/>
      <c r="O984" s="10"/>
      <c r="P984" s="10"/>
      <c r="Q984" s="9"/>
      <c r="R984" s="10"/>
      <c r="S984" s="10"/>
      <c r="T984" s="10"/>
      <c r="U984" s="10"/>
      <c r="V984" s="10"/>
      <c r="W984" s="10"/>
      <c r="X984" s="10"/>
      <c r="Y984" s="9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9"/>
      <c r="O985" s="10"/>
      <c r="P985" s="10"/>
      <c r="Q985" s="9"/>
      <c r="R985" s="10"/>
      <c r="S985" s="10"/>
      <c r="T985" s="10"/>
      <c r="U985" s="10"/>
      <c r="V985" s="10"/>
      <c r="W985" s="10"/>
      <c r="X985" s="10"/>
      <c r="Y985" s="9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9"/>
      <c r="O986" s="10"/>
      <c r="P986" s="10"/>
      <c r="Q986" s="9"/>
      <c r="R986" s="10"/>
      <c r="S986" s="10"/>
      <c r="T986" s="10"/>
      <c r="U986" s="10"/>
      <c r="V986" s="10"/>
      <c r="W986" s="10"/>
      <c r="X986" s="10"/>
      <c r="Y986" s="9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9"/>
      <c r="O987" s="10"/>
      <c r="P987" s="10"/>
      <c r="Q987" s="9"/>
      <c r="R987" s="10"/>
      <c r="S987" s="10"/>
      <c r="T987" s="10"/>
      <c r="U987" s="10"/>
      <c r="V987" s="10"/>
      <c r="W987" s="10"/>
      <c r="X987" s="10"/>
      <c r="Y987" s="9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9"/>
      <c r="O988" s="10"/>
      <c r="P988" s="10"/>
      <c r="Q988" s="9"/>
      <c r="R988" s="10"/>
      <c r="S988" s="10"/>
      <c r="T988" s="10"/>
      <c r="U988" s="10"/>
      <c r="V988" s="10"/>
      <c r="W988" s="10"/>
      <c r="X988" s="10"/>
      <c r="Y988" s="9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9"/>
      <c r="O989" s="10"/>
      <c r="P989" s="10"/>
      <c r="Q989" s="9"/>
      <c r="R989" s="10"/>
      <c r="S989" s="10"/>
      <c r="T989" s="10"/>
      <c r="U989" s="10"/>
      <c r="V989" s="10"/>
      <c r="W989" s="10"/>
      <c r="X989" s="10"/>
      <c r="Y989" s="9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9"/>
      <c r="O990" s="10"/>
      <c r="P990" s="10"/>
      <c r="Q990" s="9"/>
      <c r="R990" s="10"/>
      <c r="S990" s="10"/>
      <c r="T990" s="10"/>
      <c r="U990" s="10"/>
      <c r="V990" s="10"/>
      <c r="W990" s="10"/>
      <c r="X990" s="10"/>
      <c r="Y990" s="9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9"/>
      <c r="O991" s="10"/>
      <c r="P991" s="10"/>
      <c r="Q991" s="9"/>
      <c r="R991" s="10"/>
      <c r="S991" s="10"/>
      <c r="T991" s="10"/>
      <c r="U991" s="10"/>
      <c r="V991" s="10"/>
      <c r="W991" s="10"/>
      <c r="X991" s="10"/>
      <c r="Y991" s="9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9"/>
      <c r="O992" s="10"/>
      <c r="P992" s="10"/>
      <c r="Q992" s="9"/>
      <c r="R992" s="10"/>
      <c r="S992" s="10"/>
      <c r="T992" s="10"/>
      <c r="U992" s="10"/>
      <c r="V992" s="10"/>
      <c r="W992" s="10"/>
      <c r="X992" s="10"/>
      <c r="Y992" s="9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9"/>
      <c r="O993" s="10"/>
      <c r="P993" s="10"/>
      <c r="Q993" s="9"/>
      <c r="R993" s="10"/>
      <c r="S993" s="10"/>
      <c r="T993" s="10"/>
      <c r="U993" s="10"/>
      <c r="V993" s="10"/>
      <c r="W993" s="10"/>
      <c r="X993" s="10"/>
      <c r="Y993" s="9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9"/>
      <c r="O994" s="10"/>
      <c r="P994" s="10"/>
      <c r="Q994" s="9"/>
      <c r="R994" s="10"/>
      <c r="S994" s="10"/>
      <c r="T994" s="10"/>
      <c r="U994" s="10"/>
      <c r="V994" s="10"/>
      <c r="W994" s="10"/>
      <c r="X994" s="10"/>
      <c r="Y994" s="9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9"/>
      <c r="O995" s="10"/>
      <c r="P995" s="10"/>
      <c r="Q995" s="9"/>
      <c r="R995" s="10"/>
      <c r="S995" s="10"/>
      <c r="T995" s="10"/>
      <c r="U995" s="10"/>
      <c r="V995" s="10"/>
      <c r="W995" s="10"/>
      <c r="X995" s="10"/>
      <c r="Y995" s="9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9"/>
      <c r="O996" s="10"/>
      <c r="P996" s="10"/>
      <c r="Q996" s="9"/>
      <c r="R996" s="10"/>
      <c r="S996" s="10"/>
      <c r="T996" s="10"/>
      <c r="U996" s="10"/>
      <c r="V996" s="10"/>
      <c r="W996" s="10"/>
      <c r="X996" s="10"/>
      <c r="Y996" s="9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9"/>
      <c r="O997" s="10"/>
      <c r="P997" s="10"/>
      <c r="Q997" s="9"/>
      <c r="R997" s="10"/>
      <c r="S997" s="10"/>
      <c r="T997" s="10"/>
      <c r="U997" s="10"/>
      <c r="V997" s="10"/>
      <c r="W997" s="10"/>
      <c r="X997" s="10"/>
      <c r="Y997" s="9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9"/>
      <c r="O998" s="10"/>
      <c r="P998" s="10"/>
      <c r="Q998" s="9"/>
      <c r="R998" s="10"/>
      <c r="S998" s="10"/>
      <c r="T998" s="10"/>
      <c r="U998" s="10"/>
      <c r="V998" s="10"/>
      <c r="W998" s="10"/>
      <c r="X998" s="10"/>
      <c r="Y998" s="9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9"/>
      <c r="O999" s="10"/>
      <c r="P999" s="10"/>
      <c r="Q999" s="9"/>
      <c r="R999" s="10"/>
      <c r="S999" s="10"/>
      <c r="T999" s="10"/>
      <c r="U999" s="10"/>
      <c r="V999" s="10"/>
      <c r="W999" s="10"/>
      <c r="X999" s="10"/>
      <c r="Y999" s="9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9"/>
      <c r="O1000" s="10"/>
      <c r="P1000" s="10"/>
      <c r="Q1000" s="9"/>
      <c r="R1000" s="10"/>
      <c r="S1000" s="10"/>
      <c r="T1000" s="10"/>
      <c r="U1000" s="10"/>
      <c r="V1000" s="10"/>
      <c r="W1000" s="10"/>
      <c r="X1000" s="10"/>
      <c r="Y1000" s="9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9"/>
      <c r="O1001" s="10"/>
      <c r="P1001" s="10"/>
      <c r="Q1001" s="9"/>
      <c r="R1001" s="10"/>
      <c r="S1001" s="10"/>
      <c r="T1001" s="10"/>
      <c r="U1001" s="10"/>
      <c r="V1001" s="10"/>
      <c r="W1001" s="10"/>
      <c r="X1001" s="10"/>
      <c r="Y1001" s="9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9"/>
      <c r="O1002" s="10"/>
      <c r="P1002" s="10"/>
      <c r="Q1002" s="9"/>
      <c r="R1002" s="10"/>
      <c r="S1002" s="10"/>
      <c r="T1002" s="10"/>
      <c r="U1002" s="10"/>
      <c r="V1002" s="10"/>
      <c r="W1002" s="10"/>
      <c r="X1002" s="10"/>
      <c r="Y1002" s="9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9"/>
      <c r="O1003" s="10"/>
      <c r="P1003" s="10"/>
      <c r="Q1003" s="9"/>
      <c r="R1003" s="10"/>
      <c r="S1003" s="10"/>
      <c r="T1003" s="10"/>
      <c r="U1003" s="10"/>
      <c r="V1003" s="10"/>
      <c r="W1003" s="10"/>
      <c r="X1003" s="10"/>
      <c r="Y1003" s="9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9"/>
      <c r="O1004" s="10"/>
      <c r="P1004" s="10"/>
      <c r="Q1004" s="9"/>
      <c r="R1004" s="10"/>
      <c r="S1004" s="10"/>
      <c r="T1004" s="10"/>
      <c r="U1004" s="10"/>
      <c r="V1004" s="10"/>
      <c r="W1004" s="10"/>
      <c r="X1004" s="10"/>
      <c r="Y1004" s="9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9"/>
      <c r="O1005" s="10"/>
      <c r="P1005" s="10"/>
      <c r="Q1005" s="9"/>
      <c r="R1005" s="10"/>
      <c r="S1005" s="10"/>
      <c r="T1005" s="10"/>
      <c r="U1005" s="10"/>
      <c r="V1005" s="10"/>
      <c r="W1005" s="10"/>
      <c r="X1005" s="10"/>
      <c r="Y1005" s="9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9"/>
      <c r="O1006" s="10"/>
      <c r="P1006" s="10"/>
      <c r="Q1006" s="9"/>
      <c r="R1006" s="10"/>
      <c r="S1006" s="10"/>
      <c r="T1006" s="10"/>
      <c r="U1006" s="10"/>
      <c r="V1006" s="10"/>
      <c r="W1006" s="10"/>
      <c r="X1006" s="10"/>
      <c r="Y1006" s="9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9"/>
      <c r="O1007" s="10"/>
      <c r="P1007" s="10"/>
      <c r="Q1007" s="9"/>
      <c r="R1007" s="10"/>
      <c r="S1007" s="10"/>
      <c r="T1007" s="10"/>
      <c r="U1007" s="10"/>
      <c r="V1007" s="10"/>
      <c r="W1007" s="10"/>
      <c r="X1007" s="10"/>
      <c r="Y1007" s="9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9"/>
      <c r="O1008" s="10"/>
      <c r="P1008" s="10"/>
      <c r="Q1008" s="9"/>
      <c r="R1008" s="10"/>
      <c r="S1008" s="10"/>
      <c r="T1008" s="10"/>
      <c r="U1008" s="10"/>
      <c r="V1008" s="10"/>
      <c r="W1008" s="10"/>
      <c r="X1008" s="10"/>
      <c r="Y1008" s="9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9"/>
      <c r="O1009" s="10"/>
      <c r="P1009" s="10"/>
      <c r="Q1009" s="9"/>
      <c r="R1009" s="10"/>
      <c r="S1009" s="10"/>
      <c r="T1009" s="10"/>
      <c r="U1009" s="10"/>
      <c r="V1009" s="10"/>
      <c r="W1009" s="10"/>
      <c r="X1009" s="10"/>
      <c r="Y1009" s="9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  <row r="1010"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9"/>
      <c r="O1010" s="10"/>
      <c r="P1010" s="10"/>
      <c r="Q1010" s="9"/>
      <c r="R1010" s="10"/>
      <c r="S1010" s="10"/>
      <c r="T1010" s="10"/>
      <c r="U1010" s="10"/>
      <c r="V1010" s="10"/>
      <c r="W1010" s="10"/>
      <c r="X1010" s="10"/>
      <c r="Y1010" s="9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</row>
    <row r="1011"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9"/>
      <c r="O1011" s="10"/>
      <c r="P1011" s="10"/>
      <c r="Q1011" s="9"/>
      <c r="R1011" s="10"/>
      <c r="S1011" s="10"/>
      <c r="T1011" s="10"/>
      <c r="U1011" s="10"/>
      <c r="V1011" s="10"/>
      <c r="W1011" s="10"/>
      <c r="X1011" s="10"/>
      <c r="Y1011" s="9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</row>
    <row r="1012"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9"/>
      <c r="O1012" s="10"/>
      <c r="P1012" s="10"/>
      <c r="Q1012" s="9"/>
      <c r="R1012" s="10"/>
      <c r="S1012" s="10"/>
      <c r="T1012" s="10"/>
      <c r="U1012" s="10"/>
      <c r="V1012" s="10"/>
      <c r="W1012" s="10"/>
      <c r="X1012" s="10"/>
      <c r="Y1012" s="9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</row>
    <row r="1013"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9"/>
      <c r="O1013" s="10"/>
      <c r="P1013" s="10"/>
      <c r="Q1013" s="9"/>
      <c r="R1013" s="10"/>
      <c r="S1013" s="10"/>
      <c r="T1013" s="10"/>
      <c r="U1013" s="10"/>
      <c r="V1013" s="10"/>
      <c r="W1013" s="10"/>
      <c r="X1013" s="10"/>
      <c r="Y1013" s="9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</row>
    <row r="1014"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9"/>
      <c r="O1014" s="10"/>
      <c r="P1014" s="10"/>
      <c r="Q1014" s="9"/>
      <c r="R1014" s="10"/>
      <c r="S1014" s="10"/>
      <c r="T1014" s="10"/>
      <c r="U1014" s="10"/>
      <c r="V1014" s="10"/>
      <c r="W1014" s="10"/>
      <c r="X1014" s="10"/>
      <c r="Y1014" s="9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</row>
    <row r="1015"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9"/>
      <c r="O1015" s="10"/>
      <c r="P1015" s="10"/>
      <c r="Q1015" s="9"/>
      <c r="R1015" s="10"/>
      <c r="S1015" s="10"/>
      <c r="T1015" s="10"/>
      <c r="U1015" s="10"/>
      <c r="V1015" s="10"/>
      <c r="W1015" s="10"/>
      <c r="X1015" s="10"/>
      <c r="Y1015" s="9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</row>
    <row r="1016"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9"/>
      <c r="O1016" s="10"/>
      <c r="P1016" s="10"/>
      <c r="Q1016" s="9"/>
      <c r="R1016" s="10"/>
      <c r="S1016" s="10"/>
      <c r="T1016" s="10"/>
      <c r="U1016" s="10"/>
      <c r="V1016" s="10"/>
      <c r="W1016" s="10"/>
      <c r="X1016" s="10"/>
      <c r="Y1016" s="9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</row>
    <row r="1017"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9"/>
      <c r="O1017" s="10"/>
      <c r="P1017" s="10"/>
      <c r="Q1017" s="9"/>
      <c r="R1017" s="10"/>
      <c r="S1017" s="10"/>
      <c r="T1017" s="10"/>
      <c r="U1017" s="10"/>
      <c r="V1017" s="10"/>
      <c r="W1017" s="10"/>
      <c r="X1017" s="10"/>
      <c r="Y1017" s="9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</row>
    <row r="1018"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9"/>
      <c r="O1018" s="10"/>
      <c r="P1018" s="10"/>
      <c r="Q1018" s="9"/>
      <c r="R1018" s="10"/>
      <c r="S1018" s="10"/>
      <c r="T1018" s="10"/>
      <c r="U1018" s="10"/>
      <c r="V1018" s="10"/>
      <c r="W1018" s="10"/>
      <c r="X1018" s="10"/>
      <c r="Y1018" s="9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</row>
    <row r="1019"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9"/>
      <c r="O1019" s="10"/>
      <c r="P1019" s="10"/>
      <c r="Q1019" s="9"/>
      <c r="R1019" s="10"/>
      <c r="S1019" s="10"/>
      <c r="T1019" s="10"/>
      <c r="U1019" s="10"/>
      <c r="V1019" s="10"/>
      <c r="W1019" s="10"/>
      <c r="X1019" s="10"/>
      <c r="Y1019" s="9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</row>
    <row r="1020"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9"/>
      <c r="O1020" s="10"/>
      <c r="P1020" s="10"/>
      <c r="Q1020" s="9"/>
      <c r="R1020" s="10"/>
      <c r="S1020" s="10"/>
      <c r="T1020" s="10"/>
      <c r="U1020" s="10"/>
      <c r="V1020" s="10"/>
      <c r="W1020" s="10"/>
      <c r="X1020" s="10"/>
      <c r="Y1020" s="9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</row>
    <row r="1021"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9"/>
      <c r="O1021" s="10"/>
      <c r="P1021" s="10"/>
      <c r="Q1021" s="9"/>
      <c r="R1021" s="10"/>
      <c r="S1021" s="10"/>
      <c r="T1021" s="10"/>
      <c r="U1021" s="10"/>
      <c r="V1021" s="10"/>
      <c r="W1021" s="10"/>
      <c r="X1021" s="10"/>
      <c r="Y1021" s="9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</row>
    <row r="1022"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9"/>
      <c r="O1022" s="10"/>
      <c r="P1022" s="10"/>
      <c r="Q1022" s="9"/>
      <c r="R1022" s="10"/>
      <c r="S1022" s="10"/>
      <c r="T1022" s="10"/>
      <c r="U1022" s="10"/>
      <c r="V1022" s="10"/>
      <c r="W1022" s="10"/>
      <c r="X1022" s="10"/>
      <c r="Y1022" s="9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</row>
    <row r="1023"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9"/>
      <c r="O1023" s="10"/>
      <c r="P1023" s="10"/>
      <c r="Q1023" s="9"/>
      <c r="R1023" s="10"/>
      <c r="S1023" s="10"/>
      <c r="T1023" s="10"/>
      <c r="U1023" s="10"/>
      <c r="V1023" s="10"/>
      <c r="W1023" s="10"/>
      <c r="X1023" s="10"/>
      <c r="Y1023" s="9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</row>
    <row r="1024"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9"/>
      <c r="O1024" s="10"/>
      <c r="P1024" s="10"/>
      <c r="Q1024" s="9"/>
      <c r="R1024" s="10"/>
      <c r="S1024" s="10"/>
      <c r="T1024" s="10"/>
      <c r="U1024" s="10"/>
      <c r="V1024" s="10"/>
      <c r="W1024" s="10"/>
      <c r="X1024" s="10"/>
      <c r="Y1024" s="9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</row>
    <row r="1025"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9"/>
      <c r="O1025" s="10"/>
      <c r="P1025" s="10"/>
      <c r="Q1025" s="9"/>
      <c r="R1025" s="10"/>
      <c r="S1025" s="10"/>
      <c r="T1025" s="10"/>
      <c r="U1025" s="10"/>
      <c r="V1025" s="10"/>
      <c r="W1025" s="10"/>
      <c r="X1025" s="10"/>
      <c r="Y1025" s="9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</row>
    <row r="1026"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9"/>
      <c r="O1026" s="10"/>
      <c r="P1026" s="10"/>
      <c r="Q1026" s="9"/>
      <c r="R1026" s="10"/>
      <c r="S1026" s="10"/>
      <c r="T1026" s="10"/>
      <c r="U1026" s="10"/>
      <c r="V1026" s="10"/>
      <c r="W1026" s="10"/>
      <c r="X1026" s="10"/>
      <c r="Y1026" s="9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</row>
    <row r="1027"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9"/>
      <c r="O1027" s="10"/>
      <c r="P1027" s="10"/>
      <c r="Q1027" s="9"/>
      <c r="R1027" s="10"/>
      <c r="S1027" s="10"/>
      <c r="T1027" s="10"/>
      <c r="U1027" s="10"/>
      <c r="V1027" s="10"/>
      <c r="W1027" s="10"/>
      <c r="X1027" s="10"/>
      <c r="Y1027" s="9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</row>
    <row r="1028"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9"/>
      <c r="O1028" s="10"/>
      <c r="P1028" s="10"/>
      <c r="Q1028" s="9"/>
      <c r="R1028" s="10"/>
      <c r="S1028" s="10"/>
      <c r="T1028" s="10"/>
      <c r="U1028" s="10"/>
      <c r="V1028" s="10"/>
      <c r="W1028" s="10"/>
      <c r="X1028" s="10"/>
      <c r="Y1028" s="9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</row>
    <row r="1029"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9"/>
      <c r="O1029" s="10"/>
      <c r="P1029" s="10"/>
      <c r="Q1029" s="9"/>
      <c r="R1029" s="10"/>
      <c r="S1029" s="10"/>
      <c r="T1029" s="10"/>
      <c r="U1029" s="10"/>
      <c r="V1029" s="10"/>
      <c r="W1029" s="10"/>
      <c r="X1029" s="10"/>
      <c r="Y1029" s="9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</row>
    <row r="1030"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9"/>
      <c r="O1030" s="10"/>
      <c r="P1030" s="10"/>
      <c r="Q1030" s="9"/>
      <c r="R1030" s="10"/>
      <c r="S1030" s="10"/>
      <c r="T1030" s="10"/>
      <c r="U1030" s="10"/>
      <c r="V1030" s="10"/>
      <c r="W1030" s="10"/>
      <c r="X1030" s="10"/>
      <c r="Y1030" s="9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</row>
    <row r="1031"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9"/>
      <c r="O1031" s="10"/>
      <c r="P1031" s="10"/>
      <c r="Q1031" s="9"/>
      <c r="R1031" s="10"/>
      <c r="S1031" s="10"/>
      <c r="T1031" s="10"/>
      <c r="U1031" s="10"/>
      <c r="V1031" s="10"/>
      <c r="W1031" s="10"/>
      <c r="X1031" s="10"/>
      <c r="Y1031" s="9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</row>
    <row r="1032"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9"/>
      <c r="O1032" s="10"/>
      <c r="P1032" s="10"/>
      <c r="Q1032" s="9"/>
      <c r="R1032" s="10"/>
      <c r="S1032" s="10"/>
      <c r="T1032" s="10"/>
      <c r="U1032" s="10"/>
      <c r="V1032" s="10"/>
      <c r="W1032" s="10"/>
      <c r="X1032" s="10"/>
      <c r="Y1032" s="9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</row>
    <row r="1033"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9"/>
      <c r="O1033" s="10"/>
      <c r="P1033" s="10"/>
      <c r="Q1033" s="9"/>
      <c r="R1033" s="10"/>
      <c r="S1033" s="10"/>
      <c r="T1033" s="10"/>
      <c r="U1033" s="10"/>
      <c r="V1033" s="10"/>
      <c r="W1033" s="10"/>
      <c r="X1033" s="10"/>
      <c r="Y1033" s="9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</row>
    <row r="1034"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9"/>
      <c r="O1034" s="10"/>
      <c r="P1034" s="10"/>
      <c r="Q1034" s="9"/>
      <c r="R1034" s="10"/>
      <c r="S1034" s="10"/>
      <c r="T1034" s="10"/>
      <c r="U1034" s="10"/>
      <c r="V1034" s="10"/>
      <c r="W1034" s="10"/>
      <c r="X1034" s="10"/>
      <c r="Y1034" s="9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</row>
    <row r="1035"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9"/>
      <c r="O1035" s="10"/>
      <c r="P1035" s="10"/>
      <c r="Q1035" s="9"/>
      <c r="R1035" s="10"/>
      <c r="S1035" s="10"/>
      <c r="T1035" s="10"/>
      <c r="U1035" s="10"/>
      <c r="V1035" s="10"/>
      <c r="W1035" s="10"/>
      <c r="X1035" s="10"/>
      <c r="Y1035" s="9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</row>
    <row r="1036"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9"/>
      <c r="O1036" s="10"/>
      <c r="P1036" s="10"/>
      <c r="Q1036" s="9"/>
      <c r="R1036" s="10"/>
      <c r="S1036" s="10"/>
      <c r="T1036" s="10"/>
      <c r="U1036" s="10"/>
      <c r="V1036" s="10"/>
      <c r="W1036" s="10"/>
      <c r="X1036" s="10"/>
      <c r="Y1036" s="9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</row>
    <row r="1037"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9"/>
      <c r="O1037" s="10"/>
      <c r="P1037" s="10"/>
      <c r="Q1037" s="9"/>
      <c r="R1037" s="10"/>
      <c r="S1037" s="10"/>
      <c r="T1037" s="10"/>
      <c r="U1037" s="10"/>
      <c r="V1037" s="10"/>
      <c r="W1037" s="10"/>
      <c r="X1037" s="10"/>
      <c r="Y1037" s="9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</row>
    <row r="1038"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9"/>
      <c r="O1038" s="10"/>
      <c r="P1038" s="10"/>
      <c r="Q1038" s="9"/>
      <c r="R1038" s="10"/>
      <c r="S1038" s="10"/>
      <c r="T1038" s="10"/>
      <c r="U1038" s="10"/>
      <c r="V1038" s="10"/>
      <c r="W1038" s="10"/>
      <c r="X1038" s="10"/>
      <c r="Y1038" s="9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</row>
    <row r="1039"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9"/>
      <c r="O1039" s="10"/>
      <c r="P1039" s="10"/>
      <c r="Q1039" s="9"/>
      <c r="R1039" s="10"/>
      <c r="S1039" s="10"/>
      <c r="T1039" s="10"/>
      <c r="U1039" s="10"/>
      <c r="V1039" s="10"/>
      <c r="W1039" s="10"/>
      <c r="X1039" s="10"/>
      <c r="Y1039" s="9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</row>
    <row r="1040"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9"/>
      <c r="O1040" s="10"/>
      <c r="P1040" s="10"/>
      <c r="Q1040" s="9"/>
      <c r="R1040" s="10"/>
      <c r="S1040" s="10"/>
      <c r="T1040" s="10"/>
      <c r="U1040" s="10"/>
      <c r="V1040" s="10"/>
      <c r="W1040" s="10"/>
      <c r="X1040" s="10"/>
      <c r="Y1040" s="9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</row>
    <row r="1041"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9"/>
      <c r="O1041" s="10"/>
      <c r="P1041" s="10"/>
      <c r="Q1041" s="9"/>
      <c r="R1041" s="10"/>
      <c r="S1041" s="10"/>
      <c r="T1041" s="10"/>
      <c r="U1041" s="10"/>
      <c r="V1041" s="10"/>
      <c r="W1041" s="10"/>
      <c r="X1041" s="10"/>
      <c r="Y1041" s="9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</row>
    <row r="1042"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9"/>
      <c r="O1042" s="10"/>
      <c r="P1042" s="10"/>
      <c r="Q1042" s="9"/>
      <c r="R1042" s="10"/>
      <c r="S1042" s="10"/>
      <c r="T1042" s="10"/>
      <c r="U1042" s="10"/>
      <c r="V1042" s="10"/>
      <c r="W1042" s="10"/>
      <c r="X1042" s="10"/>
      <c r="Y1042" s="9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</row>
    <row r="1043"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9"/>
      <c r="O1043" s="10"/>
      <c r="P1043" s="10"/>
      <c r="Q1043" s="9"/>
      <c r="R1043" s="10"/>
      <c r="S1043" s="10"/>
      <c r="T1043" s="10"/>
      <c r="U1043" s="10"/>
      <c r="V1043" s="10"/>
      <c r="W1043" s="10"/>
      <c r="X1043" s="10"/>
      <c r="Y1043" s="9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</row>
    <row r="1044"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9"/>
      <c r="O1044" s="10"/>
      <c r="P1044" s="10"/>
      <c r="Q1044" s="9"/>
      <c r="R1044" s="10"/>
      <c r="S1044" s="10"/>
      <c r="T1044" s="10"/>
      <c r="U1044" s="10"/>
      <c r="V1044" s="10"/>
      <c r="W1044" s="10"/>
      <c r="X1044" s="10"/>
      <c r="Y1044" s="9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</row>
    <row r="1045"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9"/>
      <c r="O1045" s="10"/>
      <c r="P1045" s="10"/>
      <c r="Q1045" s="9"/>
      <c r="R1045" s="10"/>
      <c r="S1045" s="10"/>
      <c r="T1045" s="10"/>
      <c r="U1045" s="10"/>
      <c r="V1045" s="10"/>
      <c r="W1045" s="10"/>
      <c r="X1045" s="10"/>
      <c r="Y1045" s="9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</row>
    <row r="1046"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9"/>
      <c r="O1046" s="10"/>
      <c r="P1046" s="10"/>
      <c r="Q1046" s="9"/>
      <c r="R1046" s="10"/>
      <c r="S1046" s="10"/>
      <c r="T1046" s="10"/>
      <c r="U1046" s="10"/>
      <c r="V1046" s="10"/>
      <c r="W1046" s="10"/>
      <c r="X1046" s="10"/>
      <c r="Y1046" s="9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</row>
    <row r="1047"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9"/>
      <c r="O1047" s="10"/>
      <c r="P1047" s="10"/>
      <c r="Q1047" s="9"/>
      <c r="R1047" s="10"/>
      <c r="S1047" s="10"/>
      <c r="T1047" s="10"/>
      <c r="U1047" s="10"/>
      <c r="V1047" s="10"/>
      <c r="W1047" s="10"/>
      <c r="X1047" s="10"/>
      <c r="Y1047" s="9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</row>
    <row r="1048"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9"/>
      <c r="O1048" s="10"/>
      <c r="P1048" s="10"/>
      <c r="Q1048" s="9"/>
      <c r="R1048" s="10"/>
      <c r="S1048" s="10"/>
      <c r="T1048" s="10"/>
      <c r="U1048" s="10"/>
      <c r="V1048" s="10"/>
      <c r="W1048" s="10"/>
      <c r="X1048" s="10"/>
      <c r="Y1048" s="9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</row>
    <row r="1049"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9"/>
      <c r="O1049" s="10"/>
      <c r="P1049" s="10"/>
      <c r="Q1049" s="9"/>
      <c r="R1049" s="10"/>
      <c r="S1049" s="10"/>
      <c r="T1049" s="10"/>
      <c r="U1049" s="10"/>
      <c r="V1049" s="10"/>
      <c r="W1049" s="10"/>
      <c r="X1049" s="10"/>
      <c r="Y1049" s="9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</row>
    <row r="1050"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9"/>
      <c r="O1050" s="10"/>
      <c r="P1050" s="10"/>
      <c r="Q1050" s="9"/>
      <c r="R1050" s="10"/>
      <c r="S1050" s="10"/>
      <c r="T1050" s="10"/>
      <c r="U1050" s="10"/>
      <c r="V1050" s="10"/>
      <c r="W1050" s="10"/>
      <c r="X1050" s="10"/>
      <c r="Y1050" s="9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</row>
    <row r="1051"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9"/>
      <c r="O1051" s="10"/>
      <c r="P1051" s="10"/>
      <c r="Q1051" s="9"/>
      <c r="R1051" s="10"/>
      <c r="S1051" s="10"/>
      <c r="T1051" s="10"/>
      <c r="U1051" s="10"/>
      <c r="V1051" s="10"/>
      <c r="W1051" s="10"/>
      <c r="X1051" s="10"/>
      <c r="Y1051" s="9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</row>
    <row r="1052"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9"/>
      <c r="O1052" s="10"/>
      <c r="P1052" s="10"/>
      <c r="Q1052" s="9"/>
      <c r="R1052" s="10"/>
      <c r="S1052" s="10"/>
      <c r="T1052" s="10"/>
      <c r="U1052" s="10"/>
      <c r="V1052" s="10"/>
      <c r="W1052" s="10"/>
      <c r="X1052" s="10"/>
      <c r="Y1052" s="9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</row>
    <row r="1053"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9"/>
      <c r="O1053" s="10"/>
      <c r="P1053" s="10"/>
      <c r="Q1053" s="9"/>
      <c r="R1053" s="10"/>
      <c r="S1053" s="10"/>
      <c r="T1053" s="10"/>
      <c r="U1053" s="10"/>
      <c r="V1053" s="10"/>
      <c r="W1053" s="10"/>
      <c r="X1053" s="10"/>
      <c r="Y1053" s="9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</row>
  </sheetData>
  <mergeCells count="3">
    <mergeCell ref="C1:M1"/>
    <mergeCell ref="N1:P1"/>
    <mergeCell ref="Y1:AA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4" max="44" width="21.25"/>
  </cols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75" si="1"> EXACT(B3, LOWER(B3))</f>
        <v>0</v>
      </c>
      <c r="B3" s="23" t="s">
        <v>42</v>
      </c>
      <c r="C3" s="24">
        <v>12755.0</v>
      </c>
      <c r="D3" s="25" t="s">
        <v>43</v>
      </c>
      <c r="E3" s="25">
        <v>1.630316752062E12</v>
      </c>
      <c r="F3" s="22" t="b">
        <f t="shared" ref="F3:F68" si="2"> EXACT(G3, LOWER(G3))</f>
        <v>0</v>
      </c>
      <c r="G3" s="26" t="s">
        <v>42</v>
      </c>
      <c r="H3" s="27">
        <v>11504.0</v>
      </c>
      <c r="I3" s="6" t="s">
        <v>44</v>
      </c>
      <c r="J3" s="28">
        <v>1.630317210307E12</v>
      </c>
      <c r="K3" s="22" t="b">
        <f t="shared" ref="K3:K62" si="3"> EXACT(L3, LOWER(L3))</f>
        <v>0</v>
      </c>
      <c r="L3" s="29" t="s">
        <v>42</v>
      </c>
      <c r="M3" s="6">
        <v>12726.0</v>
      </c>
      <c r="N3" s="6" t="s">
        <v>45</v>
      </c>
      <c r="O3" s="28">
        <v>1.630317588443E12</v>
      </c>
      <c r="P3" s="22" t="b">
        <f t="shared" ref="P3:P77" si="4"> EXACT(Q3, LOWER(Q3))</f>
        <v>0</v>
      </c>
      <c r="Q3" s="29" t="s">
        <v>42</v>
      </c>
      <c r="R3" s="6">
        <v>13319.0</v>
      </c>
      <c r="S3" s="6" t="s">
        <v>46</v>
      </c>
      <c r="T3" s="28">
        <v>1.630323165705E12</v>
      </c>
      <c r="U3" s="22" t="b">
        <f t="shared" ref="U3:U101" si="5"> EXACT(V3, LOWER(V3))</f>
        <v>0</v>
      </c>
      <c r="V3" s="29" t="s">
        <v>42</v>
      </c>
      <c r="W3" s="6">
        <v>12184.0</v>
      </c>
      <c r="X3" s="6" t="s">
        <v>47</v>
      </c>
      <c r="Y3" s="28">
        <v>1.630324675515E12</v>
      </c>
      <c r="Z3" s="22" t="b">
        <f t="shared" ref="Z3:Z84" si="6"> EXACT(AA3, LOWER(AA3))</f>
        <v>0</v>
      </c>
      <c r="AA3" s="29" t="s">
        <v>42</v>
      </c>
      <c r="AB3" s="6">
        <v>12893.0</v>
      </c>
      <c r="AC3" s="6" t="s">
        <v>48</v>
      </c>
      <c r="AD3" s="28">
        <v>1.630325186817E12</v>
      </c>
      <c r="AE3" s="22" t="b">
        <f t="shared" ref="AE3:AE83" si="7"> EXACT(AF3, LOWER(AF3))</f>
        <v>0</v>
      </c>
      <c r="AF3" s="29" t="s">
        <v>42</v>
      </c>
      <c r="AG3" s="6">
        <v>11777.0</v>
      </c>
      <c r="AH3" s="6" t="s">
        <v>49</v>
      </c>
      <c r="AI3" s="28">
        <v>1.630329661412E12</v>
      </c>
      <c r="AJ3" s="22" t="b">
        <f t="shared" ref="AJ3:AJ68" si="8"> EXACT(AK3, LOWER(AK3))</f>
        <v>0</v>
      </c>
      <c r="AK3" s="29" t="s">
        <v>42</v>
      </c>
      <c r="AL3" s="6">
        <v>14503.0</v>
      </c>
      <c r="AM3" s="6" t="s">
        <v>50</v>
      </c>
      <c r="AN3" s="28">
        <v>1.63033017104E12</v>
      </c>
      <c r="AO3" s="22" t="b">
        <f t="shared" ref="AO3:AO85" si="9"> EXACT(AP3, LOWER(AP3))</f>
        <v>0</v>
      </c>
      <c r="AP3" s="29" t="s">
        <v>42</v>
      </c>
      <c r="AQ3" s="6">
        <v>11775.0</v>
      </c>
      <c r="AR3" s="6" t="s">
        <v>51</v>
      </c>
      <c r="AS3" s="28">
        <v>1.63033066406E12</v>
      </c>
    </row>
    <row r="4">
      <c r="A4" s="22" t="b">
        <f t="shared" si="1"/>
        <v>1</v>
      </c>
      <c r="B4" s="23" t="s">
        <v>52</v>
      </c>
      <c r="C4" s="24">
        <v>114.0</v>
      </c>
      <c r="D4" s="25" t="s">
        <v>43</v>
      </c>
      <c r="E4" s="25">
        <v>1.630316752175E12</v>
      </c>
      <c r="F4" s="22" t="b">
        <f t="shared" si="2"/>
        <v>1</v>
      </c>
      <c r="G4" s="26" t="s">
        <v>52</v>
      </c>
      <c r="H4" s="6">
        <v>99.0</v>
      </c>
      <c r="I4" s="6" t="s">
        <v>44</v>
      </c>
      <c r="J4" s="28">
        <v>1.630317210413E12</v>
      </c>
      <c r="K4" s="22" t="b">
        <f t="shared" si="3"/>
        <v>1</v>
      </c>
      <c r="L4" s="29" t="s">
        <v>52</v>
      </c>
      <c r="M4" s="6">
        <v>87.0</v>
      </c>
      <c r="N4" s="6" t="s">
        <v>45</v>
      </c>
      <c r="O4" s="28">
        <v>1.630317588537E12</v>
      </c>
      <c r="P4" s="22" t="b">
        <f t="shared" si="4"/>
        <v>1</v>
      </c>
      <c r="Q4" s="29" t="s">
        <v>52</v>
      </c>
      <c r="R4" s="6">
        <v>110.0</v>
      </c>
      <c r="S4" s="6" t="s">
        <v>46</v>
      </c>
      <c r="T4" s="28">
        <v>1.630323165824E12</v>
      </c>
      <c r="U4" s="22" t="b">
        <f t="shared" si="5"/>
        <v>1</v>
      </c>
      <c r="V4" s="29" t="s">
        <v>52</v>
      </c>
      <c r="W4" s="6">
        <v>111.0</v>
      </c>
      <c r="X4" s="6" t="s">
        <v>47</v>
      </c>
      <c r="Y4" s="28">
        <v>1.630324675624E12</v>
      </c>
      <c r="Z4" s="22" t="b">
        <f t="shared" si="6"/>
        <v>1</v>
      </c>
      <c r="AA4" s="29" t="s">
        <v>52</v>
      </c>
      <c r="AB4" s="6">
        <v>103.0</v>
      </c>
      <c r="AC4" s="6" t="s">
        <v>48</v>
      </c>
      <c r="AD4" s="28">
        <v>1.630325186901E12</v>
      </c>
      <c r="AE4" s="22" t="b">
        <f t="shared" si="7"/>
        <v>1</v>
      </c>
      <c r="AF4" s="29" t="s">
        <v>52</v>
      </c>
      <c r="AG4" s="6">
        <v>110.0</v>
      </c>
      <c r="AH4" s="6" t="s">
        <v>49</v>
      </c>
      <c r="AI4" s="28">
        <v>1.630329661523E12</v>
      </c>
      <c r="AJ4" s="22" t="b">
        <f t="shared" si="8"/>
        <v>1</v>
      </c>
      <c r="AK4" s="29" t="s">
        <v>52</v>
      </c>
      <c r="AL4" s="6">
        <v>162.0</v>
      </c>
      <c r="AM4" s="6" t="s">
        <v>50</v>
      </c>
      <c r="AN4" s="28">
        <v>1.630330171206E12</v>
      </c>
      <c r="AO4" s="22" t="b">
        <f t="shared" si="9"/>
        <v>1</v>
      </c>
      <c r="AP4" s="29" t="s">
        <v>52</v>
      </c>
      <c r="AQ4" s="6">
        <v>119.0</v>
      </c>
      <c r="AR4" s="6" t="s">
        <v>51</v>
      </c>
      <c r="AS4" s="28">
        <v>1.630330664173E12</v>
      </c>
    </row>
    <row r="5">
      <c r="A5" s="22" t="b">
        <f t="shared" si="1"/>
        <v>1</v>
      </c>
      <c r="B5" s="23" t="s">
        <v>53</v>
      </c>
      <c r="C5" s="24">
        <v>314.0</v>
      </c>
      <c r="D5" s="25" t="s">
        <v>43</v>
      </c>
      <c r="E5" s="25">
        <v>1.630316752485E12</v>
      </c>
      <c r="F5" s="22" t="b">
        <f t="shared" si="2"/>
        <v>1</v>
      </c>
      <c r="G5" s="26" t="s">
        <v>53</v>
      </c>
      <c r="H5" s="6">
        <v>260.0</v>
      </c>
      <c r="I5" s="6" t="s">
        <v>44</v>
      </c>
      <c r="J5" s="28">
        <v>1.630317210659E12</v>
      </c>
      <c r="K5" s="22" t="b">
        <f t="shared" si="3"/>
        <v>1</v>
      </c>
      <c r="L5" s="29" t="s">
        <v>53</v>
      </c>
      <c r="M5" s="6">
        <v>242.0</v>
      </c>
      <c r="N5" s="6" t="s">
        <v>45</v>
      </c>
      <c r="O5" s="28">
        <v>1.630317588764E12</v>
      </c>
      <c r="P5" s="22" t="b">
        <f t="shared" si="4"/>
        <v>1</v>
      </c>
      <c r="Q5" s="29" t="s">
        <v>52</v>
      </c>
      <c r="R5" s="6">
        <v>168.0</v>
      </c>
      <c r="S5" s="6" t="s">
        <v>46</v>
      </c>
      <c r="T5" s="28">
        <v>1.630323165976E12</v>
      </c>
      <c r="U5" s="22" t="b">
        <f t="shared" si="5"/>
        <v>1</v>
      </c>
      <c r="V5" s="29" t="s">
        <v>52</v>
      </c>
      <c r="W5" s="6">
        <v>167.0</v>
      </c>
      <c r="X5" s="6" t="s">
        <v>47</v>
      </c>
      <c r="Y5" s="28">
        <v>1.630324675788E12</v>
      </c>
      <c r="Z5" s="22" t="b">
        <f t="shared" si="6"/>
        <v>1</v>
      </c>
      <c r="AA5" s="29" t="s">
        <v>53</v>
      </c>
      <c r="AB5" s="6">
        <v>284.0</v>
      </c>
      <c r="AC5" s="6" t="s">
        <v>54</v>
      </c>
      <c r="AD5" s="28">
        <v>1.630325187186E12</v>
      </c>
      <c r="AE5" s="22" t="b">
        <f t="shared" si="7"/>
        <v>1</v>
      </c>
      <c r="AF5" s="29" t="s">
        <v>52</v>
      </c>
      <c r="AG5" s="6">
        <v>175.0</v>
      </c>
      <c r="AH5" s="6" t="s">
        <v>49</v>
      </c>
      <c r="AI5" s="28">
        <v>1.630329661705E12</v>
      </c>
      <c r="AJ5" s="22" t="b">
        <f t="shared" si="8"/>
        <v>1</v>
      </c>
      <c r="AK5" s="29" t="s">
        <v>52</v>
      </c>
      <c r="AL5" s="6">
        <v>163.0</v>
      </c>
      <c r="AM5" s="6" t="s">
        <v>50</v>
      </c>
      <c r="AN5" s="28">
        <v>1.630330171362E12</v>
      </c>
      <c r="AO5" s="22" t="b">
        <f t="shared" si="9"/>
        <v>1</v>
      </c>
      <c r="AP5" s="29" t="s">
        <v>52</v>
      </c>
      <c r="AQ5" s="6">
        <v>164.0</v>
      </c>
      <c r="AR5" s="6" t="s">
        <v>51</v>
      </c>
      <c r="AS5" s="28">
        <v>1.630330664338E12</v>
      </c>
    </row>
    <row r="6">
      <c r="A6" s="22" t="b">
        <f t="shared" si="1"/>
        <v>1</v>
      </c>
      <c r="B6" s="23" t="s">
        <v>55</v>
      </c>
      <c r="C6" s="24">
        <v>117.0</v>
      </c>
      <c r="D6" s="25" t="s">
        <v>43</v>
      </c>
      <c r="E6" s="25">
        <v>1.630316752608E12</v>
      </c>
      <c r="F6" s="22" t="b">
        <f t="shared" si="2"/>
        <v>1</v>
      </c>
      <c r="G6" s="26" t="s">
        <v>55</v>
      </c>
      <c r="H6" s="6">
        <v>187.0</v>
      </c>
      <c r="I6" s="6" t="s">
        <v>44</v>
      </c>
      <c r="J6" s="28">
        <v>1.630317210847E12</v>
      </c>
      <c r="K6" s="22" t="b">
        <f t="shared" si="3"/>
        <v>1</v>
      </c>
      <c r="L6" s="29" t="s">
        <v>55</v>
      </c>
      <c r="M6" s="6">
        <v>142.0</v>
      </c>
      <c r="N6" s="6" t="s">
        <v>45</v>
      </c>
      <c r="O6" s="28">
        <v>1.630317588907E12</v>
      </c>
      <c r="P6" s="22" t="b">
        <f t="shared" si="4"/>
        <v>1</v>
      </c>
      <c r="Q6" s="29" t="s">
        <v>53</v>
      </c>
      <c r="R6" s="6">
        <v>219.0</v>
      </c>
      <c r="S6" s="6" t="s">
        <v>56</v>
      </c>
      <c r="T6" s="28">
        <v>1.630323166196E12</v>
      </c>
      <c r="U6" s="22" t="b">
        <f t="shared" si="5"/>
        <v>1</v>
      </c>
      <c r="V6" s="29" t="s">
        <v>53</v>
      </c>
      <c r="W6" s="6">
        <v>213.0</v>
      </c>
      <c r="X6" s="6" t="s">
        <v>57</v>
      </c>
      <c r="Y6" s="28">
        <v>1.630324676E12</v>
      </c>
      <c r="Z6" s="22" t="b">
        <f t="shared" si="6"/>
        <v>1</v>
      </c>
      <c r="AA6" s="29" t="s">
        <v>55</v>
      </c>
      <c r="AB6" s="6">
        <v>178.0</v>
      </c>
      <c r="AC6" s="6" t="s">
        <v>54</v>
      </c>
      <c r="AD6" s="28">
        <v>1.630325187363E12</v>
      </c>
      <c r="AE6" s="22" t="b">
        <f t="shared" si="7"/>
        <v>1</v>
      </c>
      <c r="AF6" s="29" t="s">
        <v>53</v>
      </c>
      <c r="AG6" s="6">
        <v>194.0</v>
      </c>
      <c r="AH6" s="6" t="s">
        <v>49</v>
      </c>
      <c r="AI6" s="28">
        <v>1.630329661883E12</v>
      </c>
      <c r="AJ6" s="22" t="b">
        <f t="shared" si="8"/>
        <v>1</v>
      </c>
      <c r="AK6" s="29" t="s">
        <v>53</v>
      </c>
      <c r="AL6" s="6">
        <v>181.0</v>
      </c>
      <c r="AM6" s="6" t="s">
        <v>50</v>
      </c>
      <c r="AN6" s="28">
        <v>1.630330171546E12</v>
      </c>
      <c r="AO6" s="22" t="b">
        <f t="shared" si="9"/>
        <v>1</v>
      </c>
      <c r="AP6" s="29" t="s">
        <v>53</v>
      </c>
      <c r="AQ6" s="6">
        <v>182.0</v>
      </c>
      <c r="AR6" s="6" t="s">
        <v>51</v>
      </c>
      <c r="AS6" s="28">
        <v>1.630330664535E12</v>
      </c>
    </row>
    <row r="7">
      <c r="A7" s="22" t="b">
        <f t="shared" si="1"/>
        <v>1</v>
      </c>
      <c r="B7" s="23" t="s">
        <v>58</v>
      </c>
      <c r="C7" s="24">
        <v>277.0</v>
      </c>
      <c r="D7" s="25" t="s">
        <v>43</v>
      </c>
      <c r="E7" s="25">
        <v>1.630316752881E12</v>
      </c>
      <c r="F7" s="22" t="b">
        <f t="shared" si="2"/>
        <v>1</v>
      </c>
      <c r="G7" s="26" t="s">
        <v>58</v>
      </c>
      <c r="H7" s="6">
        <v>157.0</v>
      </c>
      <c r="I7" s="6" t="s">
        <v>59</v>
      </c>
      <c r="J7" s="28">
        <v>1.630317211004E12</v>
      </c>
      <c r="K7" s="22" t="b">
        <f t="shared" si="3"/>
        <v>1</v>
      </c>
      <c r="L7" s="29" t="s">
        <v>58</v>
      </c>
      <c r="M7" s="6">
        <v>218.0</v>
      </c>
      <c r="N7" s="6" t="s">
        <v>60</v>
      </c>
      <c r="O7" s="28">
        <v>1.630317589124E12</v>
      </c>
      <c r="P7" s="22" t="b">
        <f t="shared" si="4"/>
        <v>1</v>
      </c>
      <c r="Q7" s="29" t="s">
        <v>55</v>
      </c>
      <c r="R7" s="6">
        <v>100.0</v>
      </c>
      <c r="S7" s="6" t="s">
        <v>56</v>
      </c>
      <c r="T7" s="28">
        <v>1.630323166297E12</v>
      </c>
      <c r="U7" s="22" t="b">
        <f t="shared" si="5"/>
        <v>1</v>
      </c>
      <c r="V7" s="29" t="s">
        <v>55</v>
      </c>
      <c r="W7" s="6">
        <v>139.0</v>
      </c>
      <c r="X7" s="6" t="s">
        <v>57</v>
      </c>
      <c r="Y7" s="28">
        <v>1.630324676142E12</v>
      </c>
      <c r="Z7" s="22" t="b">
        <f t="shared" si="6"/>
        <v>1</v>
      </c>
      <c r="AA7" s="29" t="s">
        <v>58</v>
      </c>
      <c r="AB7" s="6">
        <v>197.0</v>
      </c>
      <c r="AC7" s="6" t="s">
        <v>54</v>
      </c>
      <c r="AD7" s="28">
        <v>1.630325187558E12</v>
      </c>
      <c r="AE7" s="22" t="b">
        <f t="shared" si="7"/>
        <v>1</v>
      </c>
      <c r="AF7" s="29" t="s">
        <v>55</v>
      </c>
      <c r="AG7" s="6">
        <v>118.0</v>
      </c>
      <c r="AH7" s="6" t="s">
        <v>61</v>
      </c>
      <c r="AI7" s="28">
        <v>1.630329662003E12</v>
      </c>
      <c r="AJ7" s="22" t="b">
        <f t="shared" si="8"/>
        <v>1</v>
      </c>
      <c r="AK7" s="29" t="s">
        <v>55</v>
      </c>
      <c r="AL7" s="6">
        <v>91.0</v>
      </c>
      <c r="AM7" s="6" t="s">
        <v>50</v>
      </c>
      <c r="AN7" s="28">
        <v>1.630330171632E12</v>
      </c>
      <c r="AO7" s="22" t="b">
        <f t="shared" si="9"/>
        <v>1</v>
      </c>
      <c r="AP7" s="29" t="s">
        <v>55</v>
      </c>
      <c r="AQ7" s="6">
        <v>70.0</v>
      </c>
      <c r="AR7" s="6" t="s">
        <v>51</v>
      </c>
      <c r="AS7" s="28">
        <v>1.630330664598E12</v>
      </c>
    </row>
    <row r="8">
      <c r="A8" s="22" t="b">
        <f t="shared" si="1"/>
        <v>1</v>
      </c>
      <c r="B8" s="23" t="s">
        <v>62</v>
      </c>
      <c r="C8" s="24">
        <v>108.0</v>
      </c>
      <c r="D8" s="25" t="s">
        <v>43</v>
      </c>
      <c r="E8" s="25">
        <v>1.630316752996E12</v>
      </c>
      <c r="F8" s="22" t="b">
        <f t="shared" si="2"/>
        <v>1</v>
      </c>
      <c r="G8" s="26" t="s">
        <v>62</v>
      </c>
      <c r="H8" s="6">
        <v>142.0</v>
      </c>
      <c r="I8" s="6" t="s">
        <v>59</v>
      </c>
      <c r="J8" s="28">
        <v>1.630317211144E12</v>
      </c>
      <c r="K8" s="22" t="b">
        <f t="shared" si="3"/>
        <v>1</v>
      </c>
      <c r="L8" s="29" t="s">
        <v>62</v>
      </c>
      <c r="M8" s="6">
        <v>125.0</v>
      </c>
      <c r="N8" s="6" t="s">
        <v>60</v>
      </c>
      <c r="O8" s="28">
        <v>1.630317589249E12</v>
      </c>
      <c r="P8" s="22" t="b">
        <f t="shared" si="4"/>
        <v>1</v>
      </c>
      <c r="Q8" s="29" t="s">
        <v>58</v>
      </c>
      <c r="R8" s="6">
        <v>214.0</v>
      </c>
      <c r="S8" s="6" t="s">
        <v>56</v>
      </c>
      <c r="T8" s="28">
        <v>1.63032316651E12</v>
      </c>
      <c r="U8" s="22" t="b">
        <f t="shared" si="5"/>
        <v>1</v>
      </c>
      <c r="V8" s="29" t="s">
        <v>58</v>
      </c>
      <c r="W8" s="6">
        <v>210.0</v>
      </c>
      <c r="X8" s="6" t="s">
        <v>57</v>
      </c>
      <c r="Y8" s="28">
        <v>1.630324676349E12</v>
      </c>
      <c r="Z8" s="22" t="b">
        <f t="shared" si="6"/>
        <v>1</v>
      </c>
      <c r="AA8" s="29" t="s">
        <v>62</v>
      </c>
      <c r="AB8" s="6">
        <v>152.0</v>
      </c>
      <c r="AC8" s="6" t="s">
        <v>54</v>
      </c>
      <c r="AD8" s="28">
        <v>1.630325187708E12</v>
      </c>
      <c r="AE8" s="22" t="b">
        <f t="shared" si="7"/>
        <v>1</v>
      </c>
      <c r="AF8" s="29" t="s">
        <v>58</v>
      </c>
      <c r="AG8" s="6">
        <v>190.0</v>
      </c>
      <c r="AH8" s="6" t="s">
        <v>61</v>
      </c>
      <c r="AI8" s="28">
        <v>1.630329662212E12</v>
      </c>
      <c r="AJ8" s="22" t="b">
        <f t="shared" si="8"/>
        <v>1</v>
      </c>
      <c r="AK8" s="29" t="s">
        <v>58</v>
      </c>
      <c r="AL8" s="6">
        <v>219.0</v>
      </c>
      <c r="AM8" s="6" t="s">
        <v>50</v>
      </c>
      <c r="AN8" s="28">
        <v>1.630330171853E12</v>
      </c>
      <c r="AO8" s="22" t="b">
        <f t="shared" si="9"/>
        <v>1</v>
      </c>
      <c r="AP8" s="29" t="s">
        <v>58</v>
      </c>
      <c r="AQ8" s="6">
        <v>141.0</v>
      </c>
      <c r="AR8" s="6" t="s">
        <v>51</v>
      </c>
      <c r="AS8" s="28">
        <v>1.630330664734E12</v>
      </c>
    </row>
    <row r="9">
      <c r="A9" s="22" t="b">
        <f t="shared" si="1"/>
        <v>1</v>
      </c>
      <c r="B9" s="23" t="s">
        <v>63</v>
      </c>
      <c r="C9" s="24">
        <v>134.0</v>
      </c>
      <c r="D9" s="25" t="s">
        <v>64</v>
      </c>
      <c r="E9" s="25">
        <v>1.630316753125E12</v>
      </c>
      <c r="F9" s="22" t="b">
        <f t="shared" si="2"/>
        <v>1</v>
      </c>
      <c r="G9" s="26" t="s">
        <v>63</v>
      </c>
      <c r="H9" s="6">
        <v>125.0</v>
      </c>
      <c r="I9" s="6" t="s">
        <v>59</v>
      </c>
      <c r="J9" s="28">
        <v>1.630317211287E12</v>
      </c>
      <c r="K9" s="22" t="b">
        <f t="shared" si="3"/>
        <v>1</v>
      </c>
      <c r="L9" s="29" t="s">
        <v>63</v>
      </c>
      <c r="M9" s="6">
        <v>156.0</v>
      </c>
      <c r="N9" s="6" t="s">
        <v>60</v>
      </c>
      <c r="O9" s="28">
        <v>1.630317589406E12</v>
      </c>
      <c r="P9" s="22" t="b">
        <f t="shared" si="4"/>
        <v>1</v>
      </c>
      <c r="Q9" s="29" t="s">
        <v>62</v>
      </c>
      <c r="R9" s="6">
        <v>102.0</v>
      </c>
      <c r="S9" s="6" t="s">
        <v>56</v>
      </c>
      <c r="T9" s="28">
        <v>1.630323166612E12</v>
      </c>
      <c r="U9" s="22" t="b">
        <f t="shared" si="5"/>
        <v>1</v>
      </c>
      <c r="V9" s="29" t="s">
        <v>62</v>
      </c>
      <c r="W9" s="6">
        <v>108.0</v>
      </c>
      <c r="X9" s="6" t="s">
        <v>57</v>
      </c>
      <c r="Y9" s="28">
        <v>1.630324676458E12</v>
      </c>
      <c r="Z9" s="22" t="b">
        <f t="shared" si="6"/>
        <v>1</v>
      </c>
      <c r="AA9" s="29" t="s">
        <v>63</v>
      </c>
      <c r="AB9" s="6">
        <v>150.0</v>
      </c>
      <c r="AC9" s="6" t="s">
        <v>54</v>
      </c>
      <c r="AD9" s="28">
        <v>1.630325187859E12</v>
      </c>
      <c r="AE9" s="22" t="b">
        <f t="shared" si="7"/>
        <v>1</v>
      </c>
      <c r="AF9" s="29" t="s">
        <v>62</v>
      </c>
      <c r="AG9" s="6">
        <v>101.0</v>
      </c>
      <c r="AH9" s="6" t="s">
        <v>61</v>
      </c>
      <c r="AI9" s="28">
        <v>1.630329662298E12</v>
      </c>
      <c r="AJ9" s="22" t="b">
        <f t="shared" si="8"/>
        <v>1</v>
      </c>
      <c r="AK9" s="29" t="s">
        <v>62</v>
      </c>
      <c r="AL9" s="6">
        <v>108.0</v>
      </c>
      <c r="AM9" s="6" t="s">
        <v>50</v>
      </c>
      <c r="AN9" s="28">
        <v>1.630330171961E12</v>
      </c>
      <c r="AO9" s="22" t="b">
        <f t="shared" si="9"/>
        <v>1</v>
      </c>
      <c r="AP9" s="29" t="s">
        <v>62</v>
      </c>
      <c r="AQ9" s="6">
        <v>96.0</v>
      </c>
      <c r="AR9" s="6" t="s">
        <v>51</v>
      </c>
      <c r="AS9" s="28">
        <v>1.630330664825E12</v>
      </c>
    </row>
    <row r="10">
      <c r="A10" s="22" t="b">
        <f t="shared" si="1"/>
        <v>1</v>
      </c>
      <c r="B10" s="23" t="s">
        <v>65</v>
      </c>
      <c r="C10" s="24">
        <v>1340.0</v>
      </c>
      <c r="D10" s="25" t="s">
        <v>66</v>
      </c>
      <c r="E10" s="25">
        <v>1.630316754461E12</v>
      </c>
      <c r="F10" s="22" t="b">
        <f t="shared" si="2"/>
        <v>1</v>
      </c>
      <c r="G10" s="26" t="s">
        <v>65</v>
      </c>
      <c r="H10" s="6">
        <v>960.0</v>
      </c>
      <c r="I10" s="6" t="s">
        <v>67</v>
      </c>
      <c r="J10" s="28">
        <v>1.630317212231E12</v>
      </c>
      <c r="K10" s="22" t="b">
        <f t="shared" si="3"/>
        <v>1</v>
      </c>
      <c r="L10" s="29" t="s">
        <v>65</v>
      </c>
      <c r="M10" s="6">
        <v>1198.0</v>
      </c>
      <c r="N10" s="6" t="s">
        <v>68</v>
      </c>
      <c r="O10" s="28">
        <v>1.630317590605E12</v>
      </c>
      <c r="P10" s="22" t="b">
        <f t="shared" si="4"/>
        <v>1</v>
      </c>
      <c r="Q10" s="29" t="s">
        <v>53</v>
      </c>
      <c r="R10" s="6">
        <v>181.0</v>
      </c>
      <c r="S10" s="6" t="s">
        <v>56</v>
      </c>
      <c r="T10" s="28">
        <v>1.630323166792E12</v>
      </c>
      <c r="U10" s="22" t="b">
        <f t="shared" si="5"/>
        <v>1</v>
      </c>
      <c r="V10" s="29" t="s">
        <v>63</v>
      </c>
      <c r="W10" s="6">
        <v>159.0</v>
      </c>
      <c r="X10" s="6" t="s">
        <v>57</v>
      </c>
      <c r="Y10" s="28">
        <v>1.630324676617E12</v>
      </c>
      <c r="Z10" s="22" t="b">
        <f t="shared" si="6"/>
        <v>1</v>
      </c>
      <c r="AA10" s="29" t="s">
        <v>65</v>
      </c>
      <c r="AB10" s="6">
        <v>1439.0</v>
      </c>
      <c r="AC10" s="6" t="s">
        <v>69</v>
      </c>
      <c r="AD10" s="28">
        <v>1.630325189298E12</v>
      </c>
      <c r="AE10" s="22" t="b">
        <f t="shared" si="7"/>
        <v>1</v>
      </c>
      <c r="AF10" s="29" t="s">
        <v>63</v>
      </c>
      <c r="AG10" s="6">
        <v>150.0</v>
      </c>
      <c r="AH10" s="6" t="s">
        <v>61</v>
      </c>
      <c r="AI10" s="28">
        <v>1.630329662447E12</v>
      </c>
      <c r="AJ10" s="22" t="b">
        <f t="shared" si="8"/>
        <v>1</v>
      </c>
      <c r="AK10" s="29" t="s">
        <v>63</v>
      </c>
      <c r="AL10" s="6">
        <v>150.0</v>
      </c>
      <c r="AM10" s="6" t="s">
        <v>70</v>
      </c>
      <c r="AN10" s="28">
        <v>1.630330172113E12</v>
      </c>
      <c r="AO10" s="22" t="b">
        <f t="shared" si="9"/>
        <v>1</v>
      </c>
      <c r="AP10" s="29" t="s">
        <v>53</v>
      </c>
      <c r="AQ10" s="6">
        <v>124.0</v>
      </c>
      <c r="AR10" s="6" t="s">
        <v>51</v>
      </c>
      <c r="AS10" s="28">
        <v>1.630330664953E12</v>
      </c>
    </row>
    <row r="11">
      <c r="A11" s="22" t="b">
        <f t="shared" si="1"/>
        <v>1</v>
      </c>
      <c r="B11" s="23" t="s">
        <v>71</v>
      </c>
      <c r="C11" s="24">
        <v>393.0</v>
      </c>
      <c r="D11" s="25" t="s">
        <v>66</v>
      </c>
      <c r="E11" s="25">
        <v>1.630316754859E12</v>
      </c>
      <c r="F11" s="22" t="b">
        <f t="shared" si="2"/>
        <v>1</v>
      </c>
      <c r="G11" s="26" t="s">
        <v>71</v>
      </c>
      <c r="H11" s="6">
        <v>271.0</v>
      </c>
      <c r="I11" s="6" t="s">
        <v>67</v>
      </c>
      <c r="J11" s="28">
        <v>1.630317212499E12</v>
      </c>
      <c r="K11" s="22" t="b">
        <f t="shared" si="3"/>
        <v>1</v>
      </c>
      <c r="L11" s="29" t="s">
        <v>71</v>
      </c>
      <c r="M11" s="6">
        <v>287.0</v>
      </c>
      <c r="N11" s="6" t="s">
        <v>68</v>
      </c>
      <c r="O11" s="28">
        <v>1.63031759089E12</v>
      </c>
      <c r="P11" s="22" t="b">
        <f t="shared" si="4"/>
        <v>1</v>
      </c>
      <c r="Q11" s="29" t="s">
        <v>62</v>
      </c>
      <c r="R11" s="6">
        <v>478.0</v>
      </c>
      <c r="S11" s="6" t="s">
        <v>72</v>
      </c>
      <c r="T11" s="28">
        <v>1.630323167284E12</v>
      </c>
      <c r="U11" s="22" t="b">
        <f t="shared" si="5"/>
        <v>1</v>
      </c>
      <c r="V11" s="29" t="s">
        <v>62</v>
      </c>
      <c r="W11" s="6">
        <v>534.0</v>
      </c>
      <c r="X11" s="6" t="s">
        <v>73</v>
      </c>
      <c r="Y11" s="28">
        <v>1.630324677175E12</v>
      </c>
      <c r="Z11" s="22" t="b">
        <f t="shared" si="6"/>
        <v>1</v>
      </c>
      <c r="AA11" s="29" t="s">
        <v>71</v>
      </c>
      <c r="AB11" s="6">
        <v>779.0</v>
      </c>
      <c r="AC11" s="6" t="s">
        <v>74</v>
      </c>
      <c r="AD11" s="28">
        <v>1.630325190079E12</v>
      </c>
      <c r="AE11" s="22" t="b">
        <f t="shared" si="7"/>
        <v>1</v>
      </c>
      <c r="AF11" s="29" t="s">
        <v>62</v>
      </c>
      <c r="AG11" s="6">
        <v>843.0</v>
      </c>
      <c r="AH11" s="6" t="s">
        <v>75</v>
      </c>
      <c r="AI11" s="28">
        <v>1.630329663294E12</v>
      </c>
      <c r="AJ11" s="22" t="b">
        <f t="shared" si="8"/>
        <v>1</v>
      </c>
      <c r="AK11" s="29" t="s">
        <v>62</v>
      </c>
      <c r="AL11" s="6">
        <v>445.0</v>
      </c>
      <c r="AM11" s="6" t="s">
        <v>70</v>
      </c>
      <c r="AN11" s="28">
        <v>1.630330172559E12</v>
      </c>
      <c r="AO11" s="22" t="b">
        <f t="shared" si="9"/>
        <v>1</v>
      </c>
      <c r="AP11" s="29" t="s">
        <v>62</v>
      </c>
      <c r="AQ11" s="6">
        <v>438.0</v>
      </c>
      <c r="AR11" s="6" t="s">
        <v>76</v>
      </c>
      <c r="AS11" s="28">
        <v>1.630330665405E12</v>
      </c>
    </row>
    <row r="12">
      <c r="A12" s="22" t="b">
        <f t="shared" si="1"/>
        <v>1</v>
      </c>
      <c r="B12" s="23" t="s">
        <v>52</v>
      </c>
      <c r="C12" s="24">
        <v>1024.0</v>
      </c>
      <c r="D12" s="25" t="s">
        <v>77</v>
      </c>
      <c r="E12" s="25">
        <v>1.630316755878E12</v>
      </c>
      <c r="F12" s="22" t="b">
        <f t="shared" si="2"/>
        <v>1</v>
      </c>
      <c r="G12" s="26" t="s">
        <v>52</v>
      </c>
      <c r="H12" s="6">
        <v>1396.0</v>
      </c>
      <c r="I12" s="6" t="s">
        <v>78</v>
      </c>
      <c r="J12" s="28">
        <v>1.630317213898E12</v>
      </c>
      <c r="K12" s="22" t="b">
        <f t="shared" si="3"/>
        <v>1</v>
      </c>
      <c r="L12" s="29" t="s">
        <v>52</v>
      </c>
      <c r="M12" s="6">
        <v>267.0</v>
      </c>
      <c r="N12" s="6" t="s">
        <v>79</v>
      </c>
      <c r="O12" s="28">
        <v>1.63031759117E12</v>
      </c>
      <c r="P12" s="22" t="b">
        <f t="shared" si="4"/>
        <v>1</v>
      </c>
      <c r="Q12" s="29" t="s">
        <v>58</v>
      </c>
      <c r="R12" s="6">
        <v>167.0</v>
      </c>
      <c r="S12" s="6" t="s">
        <v>72</v>
      </c>
      <c r="T12" s="28">
        <v>1.630323167447E12</v>
      </c>
      <c r="U12" s="22" t="b">
        <f t="shared" si="5"/>
        <v>1</v>
      </c>
      <c r="V12" s="29" t="s">
        <v>58</v>
      </c>
      <c r="W12" s="6">
        <v>149.0</v>
      </c>
      <c r="X12" s="6" t="s">
        <v>73</v>
      </c>
      <c r="Y12" s="28">
        <v>1.630324677312E12</v>
      </c>
      <c r="Z12" s="22" t="b">
        <f t="shared" si="6"/>
        <v>1</v>
      </c>
      <c r="AA12" s="29" t="s">
        <v>63</v>
      </c>
      <c r="AB12" s="6">
        <v>820.0</v>
      </c>
      <c r="AC12" s="6" t="s">
        <v>74</v>
      </c>
      <c r="AD12" s="28">
        <v>1.630325190897E12</v>
      </c>
      <c r="AE12" s="22" t="b">
        <f t="shared" si="7"/>
        <v>1</v>
      </c>
      <c r="AF12" s="29" t="s">
        <v>58</v>
      </c>
      <c r="AG12" s="6">
        <v>138.0</v>
      </c>
      <c r="AH12" s="6" t="s">
        <v>75</v>
      </c>
      <c r="AI12" s="28">
        <v>1.630329663426E12</v>
      </c>
      <c r="AJ12" s="22" t="b">
        <f t="shared" si="8"/>
        <v>1</v>
      </c>
      <c r="AK12" s="29" t="s">
        <v>58</v>
      </c>
      <c r="AL12" s="6">
        <v>179.0</v>
      </c>
      <c r="AM12" s="6" t="s">
        <v>70</v>
      </c>
      <c r="AN12" s="28">
        <v>1.630330172747E12</v>
      </c>
      <c r="AO12" s="22" t="b">
        <f t="shared" si="9"/>
        <v>1</v>
      </c>
      <c r="AP12" s="29" t="s">
        <v>58</v>
      </c>
      <c r="AQ12" s="6">
        <v>164.0</v>
      </c>
      <c r="AR12" s="6" t="s">
        <v>76</v>
      </c>
      <c r="AS12" s="28">
        <v>1.630330665555E12</v>
      </c>
    </row>
    <row r="13">
      <c r="A13" s="22" t="b">
        <f t="shared" si="1"/>
        <v>1</v>
      </c>
      <c r="B13" s="23" t="s">
        <v>80</v>
      </c>
      <c r="C13" s="24">
        <v>104.0</v>
      </c>
      <c r="D13" s="25" t="s">
        <v>77</v>
      </c>
      <c r="E13" s="25">
        <v>1.630316755982E12</v>
      </c>
      <c r="F13" s="22" t="b">
        <f t="shared" si="2"/>
        <v>1</v>
      </c>
      <c r="G13" s="26" t="s">
        <v>80</v>
      </c>
      <c r="H13" s="6">
        <v>109.0</v>
      </c>
      <c r="I13" s="6" t="s">
        <v>81</v>
      </c>
      <c r="J13" s="28">
        <v>1.630317214007E12</v>
      </c>
      <c r="K13" s="22" t="b">
        <f t="shared" si="3"/>
        <v>1</v>
      </c>
      <c r="L13" s="29" t="s">
        <v>80</v>
      </c>
      <c r="M13" s="6">
        <v>125.0</v>
      </c>
      <c r="N13" s="6" t="s">
        <v>79</v>
      </c>
      <c r="O13" s="28">
        <v>1.630317591282E12</v>
      </c>
      <c r="P13" s="22" t="b">
        <f t="shared" si="4"/>
        <v>1</v>
      </c>
      <c r="Q13" s="29" t="s">
        <v>55</v>
      </c>
      <c r="R13" s="6">
        <v>172.0</v>
      </c>
      <c r="S13" s="6" t="s">
        <v>72</v>
      </c>
      <c r="T13" s="28">
        <v>1.630323167607E12</v>
      </c>
      <c r="U13" s="22" t="b">
        <f t="shared" si="5"/>
        <v>1</v>
      </c>
      <c r="V13" s="29" t="s">
        <v>55</v>
      </c>
      <c r="W13" s="6">
        <v>165.0</v>
      </c>
      <c r="X13" s="6" t="s">
        <v>73</v>
      </c>
      <c r="Y13" s="28">
        <v>1.630324677464E12</v>
      </c>
      <c r="Z13" s="22" t="b">
        <f t="shared" si="6"/>
        <v>1</v>
      </c>
      <c r="AA13" s="29" t="s">
        <v>62</v>
      </c>
      <c r="AB13" s="6">
        <v>99.0</v>
      </c>
      <c r="AC13" s="6" t="s">
        <v>74</v>
      </c>
      <c r="AD13" s="28">
        <v>1.630325190995E12</v>
      </c>
      <c r="AE13" s="22" t="b">
        <f t="shared" si="7"/>
        <v>1</v>
      </c>
      <c r="AF13" s="29" t="s">
        <v>55</v>
      </c>
      <c r="AG13" s="6">
        <v>183.0</v>
      </c>
      <c r="AH13" s="6" t="s">
        <v>75</v>
      </c>
      <c r="AI13" s="28">
        <v>1.63032966361E12</v>
      </c>
      <c r="AJ13" s="22" t="b">
        <f t="shared" si="8"/>
        <v>1</v>
      </c>
      <c r="AK13" s="29" t="s">
        <v>55</v>
      </c>
      <c r="AL13" s="6">
        <v>151.0</v>
      </c>
      <c r="AM13" s="6" t="s">
        <v>70</v>
      </c>
      <c r="AN13" s="28">
        <v>1.630330172897E12</v>
      </c>
      <c r="AO13" s="22" t="b">
        <f t="shared" si="9"/>
        <v>1</v>
      </c>
      <c r="AP13" s="29" t="s">
        <v>55</v>
      </c>
      <c r="AQ13" s="6">
        <v>155.0</v>
      </c>
      <c r="AR13" s="6" t="s">
        <v>76</v>
      </c>
      <c r="AS13" s="28">
        <v>1.630330665721E12</v>
      </c>
    </row>
    <row r="14">
      <c r="A14" s="22" t="b">
        <f t="shared" si="1"/>
        <v>1</v>
      </c>
      <c r="B14" s="23" t="s">
        <v>63</v>
      </c>
      <c r="C14" s="24">
        <v>193.0</v>
      </c>
      <c r="D14" s="25" t="s">
        <v>82</v>
      </c>
      <c r="E14" s="25">
        <v>1.630316756176E12</v>
      </c>
      <c r="F14" s="22" t="b">
        <f t="shared" si="2"/>
        <v>1</v>
      </c>
      <c r="G14" s="26" t="s">
        <v>63</v>
      </c>
      <c r="H14" s="6">
        <v>175.0</v>
      </c>
      <c r="I14" s="6" t="s">
        <v>81</v>
      </c>
      <c r="J14" s="28">
        <v>1.630317214183E12</v>
      </c>
      <c r="K14" s="22" t="b">
        <f t="shared" si="3"/>
        <v>1</v>
      </c>
      <c r="L14" s="29" t="s">
        <v>63</v>
      </c>
      <c r="M14" s="6">
        <v>169.0</v>
      </c>
      <c r="N14" s="6" t="s">
        <v>79</v>
      </c>
      <c r="O14" s="28">
        <v>1.630317591452E12</v>
      </c>
      <c r="P14" s="22" t="b">
        <f t="shared" si="4"/>
        <v>1</v>
      </c>
      <c r="Q14" s="29" t="s">
        <v>53</v>
      </c>
      <c r="R14" s="6">
        <v>151.0</v>
      </c>
      <c r="S14" s="6" t="s">
        <v>72</v>
      </c>
      <c r="T14" s="28">
        <v>1.63032316776E12</v>
      </c>
      <c r="U14" s="22" t="b">
        <f t="shared" si="5"/>
        <v>1</v>
      </c>
      <c r="V14" s="29" t="s">
        <v>53</v>
      </c>
      <c r="W14" s="6">
        <v>175.0</v>
      </c>
      <c r="X14" s="6" t="s">
        <v>73</v>
      </c>
      <c r="Y14" s="28">
        <v>1.630324677639E12</v>
      </c>
      <c r="Z14" s="22" t="b">
        <f t="shared" si="6"/>
        <v>1</v>
      </c>
      <c r="AA14" s="29" t="s">
        <v>80</v>
      </c>
      <c r="AB14" s="6">
        <v>137.0</v>
      </c>
      <c r="AC14" s="6" t="s">
        <v>83</v>
      </c>
      <c r="AD14" s="28">
        <v>1.630325191132E12</v>
      </c>
      <c r="AE14" s="22" t="b">
        <f t="shared" si="7"/>
        <v>1</v>
      </c>
      <c r="AF14" s="29" t="s">
        <v>53</v>
      </c>
      <c r="AG14" s="6">
        <v>177.0</v>
      </c>
      <c r="AH14" s="6" t="s">
        <v>75</v>
      </c>
      <c r="AI14" s="28">
        <v>1.630329663787E12</v>
      </c>
      <c r="AJ14" s="22" t="b">
        <f t="shared" si="8"/>
        <v>1</v>
      </c>
      <c r="AK14" s="29" t="s">
        <v>53</v>
      </c>
      <c r="AL14" s="6">
        <v>154.0</v>
      </c>
      <c r="AM14" s="6" t="s">
        <v>84</v>
      </c>
      <c r="AN14" s="28">
        <v>1.63033017304E12</v>
      </c>
      <c r="AO14" s="22" t="b">
        <f t="shared" si="9"/>
        <v>1</v>
      </c>
      <c r="AP14" s="29" t="s">
        <v>53</v>
      </c>
      <c r="AQ14" s="6">
        <v>183.0</v>
      </c>
      <c r="AR14" s="6" t="s">
        <v>76</v>
      </c>
      <c r="AS14" s="28">
        <v>1.630330665918E12</v>
      </c>
    </row>
    <row r="15">
      <c r="A15" s="22" t="b">
        <f t="shared" si="1"/>
        <v>1</v>
      </c>
      <c r="B15" s="23" t="s">
        <v>65</v>
      </c>
      <c r="C15" s="24">
        <v>275.0</v>
      </c>
      <c r="D15" s="25" t="s">
        <v>82</v>
      </c>
      <c r="E15" s="25">
        <v>1.630316756451E12</v>
      </c>
      <c r="F15" s="22" t="b">
        <f t="shared" si="2"/>
        <v>1</v>
      </c>
      <c r="G15" s="26" t="s">
        <v>85</v>
      </c>
      <c r="H15" s="6">
        <v>1406.0</v>
      </c>
      <c r="I15" s="6" t="s">
        <v>86</v>
      </c>
      <c r="J15" s="28">
        <v>1.630317215587E12</v>
      </c>
      <c r="K15" s="22" t="b">
        <f t="shared" si="3"/>
        <v>1</v>
      </c>
      <c r="L15" s="29" t="s">
        <v>85</v>
      </c>
      <c r="M15" s="6">
        <v>1214.0</v>
      </c>
      <c r="N15" s="6" t="s">
        <v>87</v>
      </c>
      <c r="O15" s="28">
        <v>1.630317592666E12</v>
      </c>
      <c r="P15" s="22" t="b">
        <f t="shared" si="4"/>
        <v>1</v>
      </c>
      <c r="Q15" s="29" t="s">
        <v>52</v>
      </c>
      <c r="R15" s="6">
        <v>168.0</v>
      </c>
      <c r="S15" s="6" t="s">
        <v>72</v>
      </c>
      <c r="T15" s="28">
        <v>1.630323167933E12</v>
      </c>
      <c r="U15" s="22" t="b">
        <f t="shared" si="5"/>
        <v>1</v>
      </c>
      <c r="V15" s="29" t="s">
        <v>52</v>
      </c>
      <c r="W15" s="6">
        <v>142.0</v>
      </c>
      <c r="X15" s="6" t="s">
        <v>73</v>
      </c>
      <c r="Y15" s="28">
        <v>1.630324677782E12</v>
      </c>
      <c r="Z15" s="22" t="b">
        <f t="shared" si="6"/>
        <v>1</v>
      </c>
      <c r="AA15" s="29" t="s">
        <v>71</v>
      </c>
      <c r="AB15" s="6">
        <v>244.0</v>
      </c>
      <c r="AC15" s="6" t="s">
        <v>83</v>
      </c>
      <c r="AD15" s="28">
        <v>1.630325191379E12</v>
      </c>
      <c r="AE15" s="22" t="b">
        <f t="shared" si="7"/>
        <v>1</v>
      </c>
      <c r="AF15" s="29" t="s">
        <v>52</v>
      </c>
      <c r="AG15" s="6">
        <v>141.0</v>
      </c>
      <c r="AH15" s="6" t="s">
        <v>75</v>
      </c>
      <c r="AI15" s="28">
        <v>1.630329663926E12</v>
      </c>
      <c r="AJ15" s="22" t="b">
        <f t="shared" si="8"/>
        <v>1</v>
      </c>
      <c r="AK15" s="29" t="s">
        <v>52</v>
      </c>
      <c r="AL15" s="6">
        <v>168.0</v>
      </c>
      <c r="AM15" s="6" t="s">
        <v>84</v>
      </c>
      <c r="AN15" s="28">
        <v>1.630330173218E12</v>
      </c>
      <c r="AO15" s="22" t="b">
        <f t="shared" si="9"/>
        <v>1</v>
      </c>
      <c r="AP15" s="29" t="s">
        <v>52</v>
      </c>
      <c r="AQ15" s="6">
        <v>156.0</v>
      </c>
      <c r="AR15" s="6" t="s">
        <v>88</v>
      </c>
      <c r="AS15" s="28">
        <v>1.630330666051E12</v>
      </c>
    </row>
    <row r="16">
      <c r="A16" s="22" t="b">
        <f t="shared" si="1"/>
        <v>1</v>
      </c>
      <c r="B16" s="23" t="s">
        <v>63</v>
      </c>
      <c r="C16" s="24">
        <v>2071.0</v>
      </c>
      <c r="D16" s="25" t="s">
        <v>89</v>
      </c>
      <c r="E16" s="25">
        <v>1.630316758525E12</v>
      </c>
      <c r="F16" s="22" t="b">
        <f t="shared" si="2"/>
        <v>1</v>
      </c>
      <c r="G16" s="26" t="s">
        <v>90</v>
      </c>
      <c r="H16" s="6">
        <v>713.0</v>
      </c>
      <c r="I16" s="6" t="s">
        <v>91</v>
      </c>
      <c r="J16" s="28">
        <v>1.630317216311E12</v>
      </c>
      <c r="K16" s="22" t="b">
        <f t="shared" si="3"/>
        <v>1</v>
      </c>
      <c r="L16" s="29" t="s">
        <v>90</v>
      </c>
      <c r="M16" s="6">
        <v>701.0</v>
      </c>
      <c r="N16" s="6" t="s">
        <v>92</v>
      </c>
      <c r="O16" s="28">
        <v>1.630317593366E12</v>
      </c>
      <c r="P16" s="22" t="b">
        <f t="shared" si="4"/>
        <v>1</v>
      </c>
      <c r="Q16" s="29" t="s">
        <v>52</v>
      </c>
      <c r="R16" s="6">
        <v>168.0</v>
      </c>
      <c r="S16" s="6" t="s">
        <v>93</v>
      </c>
      <c r="T16" s="28">
        <v>1.630323168097E12</v>
      </c>
      <c r="U16" s="22" t="b">
        <f t="shared" si="5"/>
        <v>1</v>
      </c>
      <c r="V16" s="29" t="s">
        <v>52</v>
      </c>
      <c r="W16" s="6">
        <v>186.0</v>
      </c>
      <c r="X16" s="6" t="s">
        <v>73</v>
      </c>
      <c r="Y16" s="28">
        <v>1.630324677986E12</v>
      </c>
      <c r="Z16" s="22" t="b">
        <f t="shared" si="6"/>
        <v>1</v>
      </c>
      <c r="AA16" s="29" t="s">
        <v>94</v>
      </c>
      <c r="AB16" s="6">
        <v>297.0</v>
      </c>
      <c r="AC16" s="6" t="s">
        <v>83</v>
      </c>
      <c r="AD16" s="28">
        <v>1.630325191674E12</v>
      </c>
      <c r="AE16" s="22" t="b">
        <f t="shared" si="7"/>
        <v>1</v>
      </c>
      <c r="AF16" s="29" t="s">
        <v>52</v>
      </c>
      <c r="AG16" s="6">
        <v>218.0</v>
      </c>
      <c r="AH16" s="6" t="s">
        <v>95</v>
      </c>
      <c r="AI16" s="28">
        <v>1.630329664146E12</v>
      </c>
      <c r="AJ16" s="22" t="b">
        <f t="shared" si="8"/>
        <v>1</v>
      </c>
      <c r="AK16" s="29" t="s">
        <v>52</v>
      </c>
      <c r="AL16" s="6">
        <v>264.0</v>
      </c>
      <c r="AM16" s="6" t="s">
        <v>84</v>
      </c>
      <c r="AN16" s="28">
        <v>1.630330173473E12</v>
      </c>
      <c r="AO16" s="22" t="b">
        <f t="shared" si="9"/>
        <v>1</v>
      </c>
      <c r="AP16" s="29" t="s">
        <v>52</v>
      </c>
      <c r="AQ16" s="6">
        <v>184.0</v>
      </c>
      <c r="AR16" s="6" t="s">
        <v>88</v>
      </c>
      <c r="AS16" s="28">
        <v>1.630330666231E12</v>
      </c>
    </row>
    <row r="17">
      <c r="A17" s="22" t="b">
        <f t="shared" si="1"/>
        <v>1</v>
      </c>
      <c r="B17" s="23" t="s">
        <v>85</v>
      </c>
      <c r="C17" s="24">
        <v>1219.0</v>
      </c>
      <c r="D17" s="25" t="s">
        <v>96</v>
      </c>
      <c r="E17" s="25">
        <v>1.630316759742E12</v>
      </c>
      <c r="F17" s="22" t="b">
        <f t="shared" si="2"/>
        <v>1</v>
      </c>
      <c r="G17" s="26" t="s">
        <v>71</v>
      </c>
      <c r="H17" s="6">
        <v>210.0</v>
      </c>
      <c r="I17" s="6" t="s">
        <v>91</v>
      </c>
      <c r="J17" s="28">
        <v>1.630317216511E12</v>
      </c>
      <c r="K17" s="22" t="b">
        <f t="shared" si="3"/>
        <v>1</v>
      </c>
      <c r="L17" s="29" t="s">
        <v>71</v>
      </c>
      <c r="M17" s="6">
        <v>338.0</v>
      </c>
      <c r="N17" s="6" t="s">
        <v>92</v>
      </c>
      <c r="O17" s="28">
        <v>1.630317593703E12</v>
      </c>
      <c r="P17" s="22" t="b">
        <f t="shared" si="4"/>
        <v>1</v>
      </c>
      <c r="Q17" s="29" t="s">
        <v>53</v>
      </c>
      <c r="R17" s="6">
        <v>474.0</v>
      </c>
      <c r="S17" s="6" t="s">
        <v>93</v>
      </c>
      <c r="T17" s="28">
        <v>1.63032316857E12</v>
      </c>
      <c r="U17" s="22" t="b">
        <f t="shared" si="5"/>
        <v>1</v>
      </c>
      <c r="V17" s="29" t="s">
        <v>53</v>
      </c>
      <c r="W17" s="6">
        <v>519.0</v>
      </c>
      <c r="X17" s="6" t="s">
        <v>97</v>
      </c>
      <c r="Y17" s="28">
        <v>1.630324678487E12</v>
      </c>
      <c r="Z17" s="22" t="b">
        <f t="shared" si="6"/>
        <v>1</v>
      </c>
      <c r="AA17" s="29" t="s">
        <v>80</v>
      </c>
      <c r="AB17" s="6">
        <v>126.0</v>
      </c>
      <c r="AC17" s="6" t="s">
        <v>83</v>
      </c>
      <c r="AD17" s="28">
        <v>1.630325191807E12</v>
      </c>
      <c r="AE17" s="22" t="b">
        <f t="shared" si="7"/>
        <v>1</v>
      </c>
      <c r="AF17" s="29" t="s">
        <v>98</v>
      </c>
      <c r="AG17" s="6">
        <v>518.0</v>
      </c>
      <c r="AH17" s="6" t="s">
        <v>95</v>
      </c>
      <c r="AI17" s="28">
        <v>1.630329664663E12</v>
      </c>
      <c r="AJ17" s="22" t="b">
        <f t="shared" si="8"/>
        <v>1</v>
      </c>
      <c r="AK17" s="29" t="s">
        <v>53</v>
      </c>
      <c r="AL17" s="6">
        <v>623.0</v>
      </c>
      <c r="AM17" s="6" t="s">
        <v>99</v>
      </c>
      <c r="AN17" s="28">
        <v>1.630330174096E12</v>
      </c>
      <c r="AO17" s="22" t="b">
        <f t="shared" si="9"/>
        <v>1</v>
      </c>
      <c r="AP17" s="29" t="s">
        <v>53</v>
      </c>
      <c r="AQ17" s="6">
        <v>476.0</v>
      </c>
      <c r="AR17" s="6" t="s">
        <v>88</v>
      </c>
      <c r="AS17" s="28">
        <v>1.630330666708E12</v>
      </c>
    </row>
    <row r="18">
      <c r="A18" s="22" t="b">
        <f t="shared" si="1"/>
        <v>1</v>
      </c>
      <c r="B18" s="23" t="s">
        <v>90</v>
      </c>
      <c r="C18" s="24">
        <v>1702.0</v>
      </c>
      <c r="D18" s="25" t="s">
        <v>100</v>
      </c>
      <c r="E18" s="25">
        <v>1.630316761447E12</v>
      </c>
      <c r="F18" s="22" t="b">
        <f t="shared" si="2"/>
        <v>1</v>
      </c>
      <c r="G18" s="26" t="s">
        <v>94</v>
      </c>
      <c r="H18" s="6">
        <v>201.0</v>
      </c>
      <c r="I18" s="6" t="s">
        <v>91</v>
      </c>
      <c r="J18" s="28">
        <v>1.630317216724E12</v>
      </c>
      <c r="K18" s="22" t="b">
        <f t="shared" si="3"/>
        <v>1</v>
      </c>
      <c r="L18" s="29" t="s">
        <v>94</v>
      </c>
      <c r="M18" s="6">
        <v>416.0</v>
      </c>
      <c r="N18" s="6" t="s">
        <v>101</v>
      </c>
      <c r="O18" s="28">
        <v>1.63031759412E12</v>
      </c>
      <c r="P18" s="22" t="b">
        <f t="shared" si="4"/>
        <v>1</v>
      </c>
      <c r="Q18" s="29" t="s">
        <v>55</v>
      </c>
      <c r="R18" s="6">
        <v>101.0</v>
      </c>
      <c r="S18" s="6" t="s">
        <v>93</v>
      </c>
      <c r="T18" s="28">
        <v>1.630323168673E12</v>
      </c>
      <c r="U18" s="22" t="b">
        <f t="shared" si="5"/>
        <v>1</v>
      </c>
      <c r="V18" s="29" t="s">
        <v>55</v>
      </c>
      <c r="W18" s="6">
        <v>130.0</v>
      </c>
      <c r="X18" s="6" t="s">
        <v>97</v>
      </c>
      <c r="Y18" s="28">
        <v>1.630324678634E12</v>
      </c>
      <c r="Z18" s="22" t="b">
        <f t="shared" si="6"/>
        <v>1</v>
      </c>
      <c r="AA18" s="29" t="s">
        <v>80</v>
      </c>
      <c r="AB18" s="6">
        <v>186.0</v>
      </c>
      <c r="AC18" s="6" t="s">
        <v>83</v>
      </c>
      <c r="AD18" s="28">
        <v>1.630325191982E12</v>
      </c>
      <c r="AE18" s="22" t="b">
        <f t="shared" si="7"/>
        <v>1</v>
      </c>
      <c r="AF18" s="29" t="s">
        <v>102</v>
      </c>
      <c r="AG18" s="6">
        <v>91.0</v>
      </c>
      <c r="AH18" s="6" t="s">
        <v>95</v>
      </c>
      <c r="AI18" s="28">
        <v>1.630329664754E12</v>
      </c>
      <c r="AJ18" s="22" t="b">
        <f t="shared" si="8"/>
        <v>1</v>
      </c>
      <c r="AK18" s="29" t="s">
        <v>55</v>
      </c>
      <c r="AL18" s="6">
        <v>99.0</v>
      </c>
      <c r="AM18" s="6" t="s">
        <v>99</v>
      </c>
      <c r="AN18" s="28">
        <v>1.6303301742E12</v>
      </c>
      <c r="AO18" s="22" t="b">
        <f t="shared" si="9"/>
        <v>1</v>
      </c>
      <c r="AP18" s="29" t="s">
        <v>55</v>
      </c>
      <c r="AQ18" s="6">
        <v>99.0</v>
      </c>
      <c r="AR18" s="6" t="s">
        <v>88</v>
      </c>
      <c r="AS18" s="28">
        <v>1.630330666805E12</v>
      </c>
    </row>
    <row r="19">
      <c r="A19" s="22" t="b">
        <f t="shared" si="1"/>
        <v>1</v>
      </c>
      <c r="B19" s="23" t="s">
        <v>71</v>
      </c>
      <c r="C19" s="24">
        <v>228.0</v>
      </c>
      <c r="D19" s="25" t="s">
        <v>100</v>
      </c>
      <c r="E19" s="25">
        <v>1.630316761671E12</v>
      </c>
      <c r="F19" s="22" t="b">
        <f t="shared" si="2"/>
        <v>1</v>
      </c>
      <c r="G19" s="26" t="s">
        <v>80</v>
      </c>
      <c r="H19" s="6">
        <v>90.0</v>
      </c>
      <c r="I19" s="6" t="s">
        <v>91</v>
      </c>
      <c r="J19" s="28">
        <v>1.630317216799E12</v>
      </c>
      <c r="K19" s="22" t="b">
        <f t="shared" si="3"/>
        <v>1</v>
      </c>
      <c r="L19" s="29" t="s">
        <v>80</v>
      </c>
      <c r="M19" s="6">
        <v>142.0</v>
      </c>
      <c r="N19" s="6" t="s">
        <v>101</v>
      </c>
      <c r="O19" s="28">
        <v>1.630317594264E12</v>
      </c>
      <c r="P19" s="22" t="b">
        <f t="shared" si="4"/>
        <v>1</v>
      </c>
      <c r="Q19" s="29" t="s">
        <v>98</v>
      </c>
      <c r="R19" s="6">
        <v>168.0</v>
      </c>
      <c r="S19" s="6" t="s">
        <v>93</v>
      </c>
      <c r="T19" s="28">
        <v>1.630323168838E12</v>
      </c>
      <c r="U19" s="22" t="b">
        <f t="shared" si="5"/>
        <v>1</v>
      </c>
      <c r="V19" s="29" t="s">
        <v>98</v>
      </c>
      <c r="W19" s="6">
        <v>151.0</v>
      </c>
      <c r="X19" s="6" t="s">
        <v>97</v>
      </c>
      <c r="Y19" s="28">
        <v>1.630324678768E12</v>
      </c>
      <c r="Z19" s="22" t="b">
        <f t="shared" si="6"/>
        <v>1</v>
      </c>
      <c r="AA19" s="29" t="s">
        <v>63</v>
      </c>
      <c r="AB19" s="6">
        <v>803.0</v>
      </c>
      <c r="AC19" s="6" t="s">
        <v>103</v>
      </c>
      <c r="AD19" s="28">
        <v>1.630325192795E12</v>
      </c>
      <c r="AE19" s="22" t="b">
        <f t="shared" si="7"/>
        <v>1</v>
      </c>
      <c r="AF19" s="29" t="s">
        <v>98</v>
      </c>
      <c r="AG19" s="6">
        <v>772.0</v>
      </c>
      <c r="AH19" s="6" t="s">
        <v>104</v>
      </c>
      <c r="AI19" s="28">
        <v>1.630329665545E12</v>
      </c>
      <c r="AJ19" s="22" t="b">
        <f t="shared" si="8"/>
        <v>1</v>
      </c>
      <c r="AK19" s="29" t="s">
        <v>58</v>
      </c>
      <c r="AL19" s="6">
        <v>271.0</v>
      </c>
      <c r="AM19" s="6" t="s">
        <v>99</v>
      </c>
      <c r="AN19" s="28">
        <v>1.630330174464E12</v>
      </c>
      <c r="AO19" s="22" t="b">
        <f t="shared" si="9"/>
        <v>1</v>
      </c>
      <c r="AP19" s="29" t="s">
        <v>98</v>
      </c>
      <c r="AQ19" s="6">
        <v>126.0</v>
      </c>
      <c r="AR19" s="6" t="s">
        <v>88</v>
      </c>
      <c r="AS19" s="28">
        <v>1.63033066694E12</v>
      </c>
    </row>
    <row r="20">
      <c r="A20" s="22" t="b">
        <f t="shared" si="1"/>
        <v>1</v>
      </c>
      <c r="B20" s="23" t="s">
        <v>94</v>
      </c>
      <c r="C20" s="24">
        <v>244.0</v>
      </c>
      <c r="D20" s="25" t="s">
        <v>100</v>
      </c>
      <c r="E20" s="25">
        <v>1.630316761916E12</v>
      </c>
      <c r="F20" s="22" t="b">
        <f t="shared" si="2"/>
        <v>1</v>
      </c>
      <c r="G20" s="26" t="s">
        <v>80</v>
      </c>
      <c r="H20" s="6">
        <v>175.0</v>
      </c>
      <c r="I20" s="6" t="s">
        <v>91</v>
      </c>
      <c r="J20" s="28">
        <v>1.630317216976E12</v>
      </c>
      <c r="K20" s="22" t="b">
        <f t="shared" si="3"/>
        <v>1</v>
      </c>
      <c r="L20" s="29" t="s">
        <v>80</v>
      </c>
      <c r="M20" s="6">
        <v>166.0</v>
      </c>
      <c r="N20" s="6" t="s">
        <v>101</v>
      </c>
      <c r="O20" s="28">
        <v>1.63031759443E12</v>
      </c>
      <c r="P20" s="22" t="b">
        <f t="shared" si="4"/>
        <v>1</v>
      </c>
      <c r="Q20" s="29" t="s">
        <v>62</v>
      </c>
      <c r="R20" s="6">
        <v>125.0</v>
      </c>
      <c r="S20" s="6" t="s">
        <v>93</v>
      </c>
      <c r="T20" s="28">
        <v>1.630323168965E12</v>
      </c>
      <c r="U20" s="22" t="b">
        <f t="shared" si="5"/>
        <v>1</v>
      </c>
      <c r="V20" s="29" t="s">
        <v>62</v>
      </c>
      <c r="W20" s="6">
        <v>101.0</v>
      </c>
      <c r="X20" s="6" t="s">
        <v>97</v>
      </c>
      <c r="Y20" s="28">
        <v>1.630324678869E12</v>
      </c>
      <c r="Z20" s="22" t="b">
        <f t="shared" si="6"/>
        <v>1</v>
      </c>
      <c r="AA20" s="29" t="s">
        <v>55</v>
      </c>
      <c r="AB20" s="6">
        <v>55.0</v>
      </c>
      <c r="AC20" s="6" t="s">
        <v>103</v>
      </c>
      <c r="AD20" s="28">
        <v>1.630325192844E12</v>
      </c>
      <c r="AE20" s="22" t="b">
        <f t="shared" si="7"/>
        <v>1</v>
      </c>
      <c r="AF20" s="29" t="s">
        <v>52</v>
      </c>
      <c r="AG20" s="6">
        <v>167.0</v>
      </c>
      <c r="AH20" s="6" t="s">
        <v>104</v>
      </c>
      <c r="AI20" s="28">
        <v>1.630329665693E12</v>
      </c>
      <c r="AJ20" s="22" t="b">
        <f t="shared" si="8"/>
        <v>1</v>
      </c>
      <c r="AK20" s="29" t="s">
        <v>62</v>
      </c>
      <c r="AL20" s="6">
        <v>102.0</v>
      </c>
      <c r="AM20" s="6" t="s">
        <v>99</v>
      </c>
      <c r="AN20" s="28">
        <v>1.630330174569E12</v>
      </c>
      <c r="AO20" s="22" t="b">
        <f t="shared" si="9"/>
        <v>1</v>
      </c>
      <c r="AP20" s="29" t="s">
        <v>62</v>
      </c>
      <c r="AQ20" s="6">
        <v>101.0</v>
      </c>
      <c r="AR20" s="6" t="s">
        <v>105</v>
      </c>
      <c r="AS20" s="28">
        <v>1.63033066704E12</v>
      </c>
    </row>
    <row r="21">
      <c r="A21" s="22" t="b">
        <f t="shared" si="1"/>
        <v>1</v>
      </c>
      <c r="B21" s="23" t="s">
        <v>80</v>
      </c>
      <c r="C21" s="24">
        <v>84.0</v>
      </c>
      <c r="D21" s="25" t="s">
        <v>106</v>
      </c>
      <c r="E21" s="25">
        <v>1.630316762014E12</v>
      </c>
      <c r="F21" s="22" t="b">
        <f t="shared" si="2"/>
        <v>1</v>
      </c>
      <c r="G21" s="26" t="s">
        <v>63</v>
      </c>
      <c r="H21" s="6">
        <v>192.0</v>
      </c>
      <c r="I21" s="6" t="s">
        <v>107</v>
      </c>
      <c r="J21" s="28">
        <v>1.630317217168E12</v>
      </c>
      <c r="K21" s="22" t="b">
        <f t="shared" si="3"/>
        <v>1</v>
      </c>
      <c r="L21" s="29" t="s">
        <v>63</v>
      </c>
      <c r="M21" s="6">
        <v>183.0</v>
      </c>
      <c r="N21" s="6" t="s">
        <v>101</v>
      </c>
      <c r="O21" s="28">
        <v>1.630317594629E12</v>
      </c>
      <c r="P21" s="22" t="b">
        <f t="shared" si="4"/>
        <v>1</v>
      </c>
      <c r="Q21" s="29" t="s">
        <v>63</v>
      </c>
      <c r="R21" s="6">
        <v>151.0</v>
      </c>
      <c r="S21" s="6" t="s">
        <v>108</v>
      </c>
      <c r="T21" s="28">
        <v>1.630323169115E12</v>
      </c>
      <c r="U21" s="22" t="b">
        <f t="shared" si="5"/>
        <v>1</v>
      </c>
      <c r="V21" s="29" t="s">
        <v>63</v>
      </c>
      <c r="W21" s="6">
        <v>151.0</v>
      </c>
      <c r="X21" s="6" t="s">
        <v>109</v>
      </c>
      <c r="Y21" s="28">
        <v>1.630324679025E12</v>
      </c>
      <c r="Z21" s="22" t="b">
        <f t="shared" si="6"/>
        <v>1</v>
      </c>
      <c r="AA21" s="29" t="s">
        <v>110</v>
      </c>
      <c r="AB21" s="6">
        <v>202.0</v>
      </c>
      <c r="AC21" s="6" t="s">
        <v>111</v>
      </c>
      <c r="AD21" s="28">
        <v>1.63032519305E12</v>
      </c>
      <c r="AE21" s="22" t="b">
        <f t="shared" si="7"/>
        <v>1</v>
      </c>
      <c r="AF21" s="29" t="s">
        <v>98</v>
      </c>
      <c r="AG21" s="6">
        <v>617.0</v>
      </c>
      <c r="AH21" s="6" t="s">
        <v>112</v>
      </c>
      <c r="AI21" s="28">
        <v>1.630329666325E12</v>
      </c>
      <c r="AJ21" s="22" t="b">
        <f t="shared" si="8"/>
        <v>1</v>
      </c>
      <c r="AK21" s="29" t="s">
        <v>63</v>
      </c>
      <c r="AL21" s="6">
        <v>147.0</v>
      </c>
      <c r="AM21" s="6" t="s">
        <v>99</v>
      </c>
      <c r="AN21" s="28">
        <v>1.630330174714E12</v>
      </c>
      <c r="AO21" s="22" t="b">
        <f t="shared" si="9"/>
        <v>1</v>
      </c>
      <c r="AP21" s="29" t="s">
        <v>63</v>
      </c>
      <c r="AQ21" s="6">
        <v>175.0</v>
      </c>
      <c r="AR21" s="6" t="s">
        <v>105</v>
      </c>
      <c r="AS21" s="28">
        <v>1.630330667211E12</v>
      </c>
    </row>
    <row r="22">
      <c r="A22" s="22" t="b">
        <f t="shared" si="1"/>
        <v>1</v>
      </c>
      <c r="B22" s="23" t="s">
        <v>80</v>
      </c>
      <c r="C22" s="24">
        <v>168.0</v>
      </c>
      <c r="D22" s="25" t="s">
        <v>106</v>
      </c>
      <c r="E22" s="25">
        <v>1.630316762168E12</v>
      </c>
      <c r="F22" s="22" t="b">
        <f t="shared" si="2"/>
        <v>1</v>
      </c>
      <c r="G22" s="26" t="s">
        <v>71</v>
      </c>
      <c r="H22" s="6">
        <v>232.0</v>
      </c>
      <c r="I22" s="6" t="s">
        <v>107</v>
      </c>
      <c r="J22" s="28">
        <v>1.630317217399E12</v>
      </c>
      <c r="K22" s="22" t="b">
        <f t="shared" si="3"/>
        <v>1</v>
      </c>
      <c r="L22" s="29" t="s">
        <v>71</v>
      </c>
      <c r="M22" s="6">
        <v>207.0</v>
      </c>
      <c r="N22" s="6" t="s">
        <v>101</v>
      </c>
      <c r="O22" s="28">
        <v>1.630317594819E12</v>
      </c>
      <c r="P22" s="22" t="b">
        <f t="shared" si="4"/>
        <v>1</v>
      </c>
      <c r="Q22" s="29" t="s">
        <v>62</v>
      </c>
      <c r="R22" s="6">
        <v>471.0</v>
      </c>
      <c r="S22" s="6" t="s">
        <v>108</v>
      </c>
      <c r="T22" s="28">
        <v>1.630323169588E12</v>
      </c>
      <c r="U22" s="22" t="b">
        <f t="shared" si="5"/>
        <v>1</v>
      </c>
      <c r="V22" s="29" t="s">
        <v>62</v>
      </c>
      <c r="W22" s="6">
        <v>503.0</v>
      </c>
      <c r="X22" s="6" t="s">
        <v>109</v>
      </c>
      <c r="Y22" s="28">
        <v>1.630324679526E12</v>
      </c>
      <c r="Z22" s="22" t="b">
        <f t="shared" si="6"/>
        <v>1</v>
      </c>
      <c r="AA22" s="29" t="s">
        <v>58</v>
      </c>
      <c r="AB22" s="6">
        <v>151.0</v>
      </c>
      <c r="AC22" s="6" t="s">
        <v>111</v>
      </c>
      <c r="AD22" s="28">
        <v>1.630325193198E12</v>
      </c>
      <c r="AE22" s="22" t="b">
        <f t="shared" si="7"/>
        <v>1</v>
      </c>
      <c r="AF22" s="29" t="s">
        <v>55</v>
      </c>
      <c r="AG22" s="6">
        <v>762.0</v>
      </c>
      <c r="AH22" s="6" t="s">
        <v>113</v>
      </c>
      <c r="AI22" s="28">
        <v>1.630329667072E12</v>
      </c>
      <c r="AJ22" s="22" t="b">
        <f t="shared" si="8"/>
        <v>1</v>
      </c>
      <c r="AK22" s="29" t="s">
        <v>65</v>
      </c>
      <c r="AL22" s="6">
        <v>1150.0</v>
      </c>
      <c r="AM22" s="6" t="s">
        <v>114</v>
      </c>
      <c r="AN22" s="28">
        <v>1.630330175865E12</v>
      </c>
      <c r="AO22" s="22" t="b">
        <f t="shared" si="9"/>
        <v>1</v>
      </c>
      <c r="AP22" s="29" t="s">
        <v>62</v>
      </c>
      <c r="AQ22" s="6">
        <v>262.0</v>
      </c>
      <c r="AR22" s="6" t="s">
        <v>105</v>
      </c>
      <c r="AS22" s="28">
        <v>1.63033066747E12</v>
      </c>
    </row>
    <row r="23">
      <c r="A23" s="22" t="b">
        <f t="shared" si="1"/>
        <v>1</v>
      </c>
      <c r="B23" s="23" t="s">
        <v>63</v>
      </c>
      <c r="C23" s="24">
        <v>200.0</v>
      </c>
      <c r="D23" s="25" t="s">
        <v>106</v>
      </c>
      <c r="E23" s="25">
        <v>1.630316762367E12</v>
      </c>
      <c r="F23" s="22" t="b">
        <f t="shared" si="2"/>
        <v>1</v>
      </c>
      <c r="G23" s="26" t="s">
        <v>115</v>
      </c>
      <c r="H23" s="6">
        <v>145.0</v>
      </c>
      <c r="I23" s="6" t="s">
        <v>107</v>
      </c>
      <c r="J23" s="28">
        <v>1.630317217545E12</v>
      </c>
      <c r="K23" s="22" t="b">
        <f t="shared" si="3"/>
        <v>1</v>
      </c>
      <c r="L23" s="29" t="s">
        <v>115</v>
      </c>
      <c r="M23" s="6">
        <v>188.0</v>
      </c>
      <c r="N23" s="6" t="s">
        <v>116</v>
      </c>
      <c r="O23" s="28">
        <v>1.630317595009E12</v>
      </c>
      <c r="P23" s="22" t="b">
        <f t="shared" si="4"/>
        <v>1</v>
      </c>
      <c r="Q23" s="29" t="s">
        <v>98</v>
      </c>
      <c r="R23" s="6">
        <v>166.0</v>
      </c>
      <c r="S23" s="6" t="s">
        <v>108</v>
      </c>
      <c r="T23" s="28">
        <v>1.630323169753E12</v>
      </c>
      <c r="U23" s="22" t="b">
        <f t="shared" si="5"/>
        <v>1</v>
      </c>
      <c r="V23" s="29" t="s">
        <v>98</v>
      </c>
      <c r="W23" s="6">
        <v>159.0</v>
      </c>
      <c r="X23" s="6" t="s">
        <v>109</v>
      </c>
      <c r="Y23" s="28">
        <v>1.630324679685E12</v>
      </c>
      <c r="Z23" s="22" t="b">
        <f t="shared" si="6"/>
        <v>1</v>
      </c>
      <c r="AA23" s="29" t="s">
        <v>71</v>
      </c>
      <c r="AB23" s="6">
        <v>589.0</v>
      </c>
      <c r="AC23" s="6" t="s">
        <v>111</v>
      </c>
      <c r="AD23" s="28">
        <v>1.630325193784E12</v>
      </c>
      <c r="AE23" s="22" t="b">
        <f t="shared" si="7"/>
        <v>1</v>
      </c>
      <c r="AF23" s="29" t="s">
        <v>58</v>
      </c>
      <c r="AG23" s="6">
        <v>702.0</v>
      </c>
      <c r="AH23" s="6" t="s">
        <v>113</v>
      </c>
      <c r="AI23" s="28">
        <v>1.630329667774E12</v>
      </c>
      <c r="AJ23" s="22" t="b">
        <f t="shared" si="8"/>
        <v>1</v>
      </c>
      <c r="AK23" s="29" t="s">
        <v>71</v>
      </c>
      <c r="AL23" s="6">
        <v>247.0</v>
      </c>
      <c r="AM23" s="6" t="s">
        <v>117</v>
      </c>
      <c r="AN23" s="28">
        <v>1.630330176112E12</v>
      </c>
      <c r="AO23" s="22" t="b">
        <f t="shared" si="9"/>
        <v>1</v>
      </c>
      <c r="AP23" s="29" t="s">
        <v>98</v>
      </c>
      <c r="AQ23" s="6">
        <v>166.0</v>
      </c>
      <c r="AR23" s="6" t="s">
        <v>105</v>
      </c>
      <c r="AS23" s="28">
        <v>1.630330667637E12</v>
      </c>
    </row>
    <row r="24">
      <c r="A24" s="22" t="b">
        <f t="shared" si="1"/>
        <v>1</v>
      </c>
      <c r="B24" s="23" t="s">
        <v>71</v>
      </c>
      <c r="C24" s="24">
        <v>190.0</v>
      </c>
      <c r="D24" s="25" t="s">
        <v>106</v>
      </c>
      <c r="E24" s="25">
        <v>1.630316762554E12</v>
      </c>
      <c r="F24" s="22" t="b">
        <f t="shared" si="2"/>
        <v>1</v>
      </c>
      <c r="G24" s="26" t="s">
        <v>63</v>
      </c>
      <c r="H24" s="6">
        <v>277.0</v>
      </c>
      <c r="I24" s="6" t="s">
        <v>107</v>
      </c>
      <c r="J24" s="28">
        <v>1.630317217822E12</v>
      </c>
      <c r="K24" s="22" t="b">
        <f t="shared" si="3"/>
        <v>1</v>
      </c>
      <c r="L24" s="29" t="s">
        <v>63</v>
      </c>
      <c r="M24" s="6">
        <v>276.0</v>
      </c>
      <c r="N24" s="6" t="s">
        <v>116</v>
      </c>
      <c r="O24" s="28">
        <v>1.630317595282E12</v>
      </c>
      <c r="P24" s="22" t="b">
        <f t="shared" si="4"/>
        <v>1</v>
      </c>
      <c r="Q24" s="29" t="s">
        <v>55</v>
      </c>
      <c r="R24" s="6">
        <v>167.0</v>
      </c>
      <c r="S24" s="6" t="s">
        <v>108</v>
      </c>
      <c r="T24" s="28">
        <v>1.630323169919E12</v>
      </c>
      <c r="U24" s="22" t="b">
        <f t="shared" si="5"/>
        <v>1</v>
      </c>
      <c r="V24" s="29" t="s">
        <v>55</v>
      </c>
      <c r="W24" s="6">
        <v>166.0</v>
      </c>
      <c r="X24" s="6" t="s">
        <v>109</v>
      </c>
      <c r="Y24" s="28">
        <v>1.630324679845E12</v>
      </c>
      <c r="Z24" s="22" t="b">
        <f t="shared" si="6"/>
        <v>1</v>
      </c>
      <c r="AA24" s="29" t="s">
        <v>58</v>
      </c>
      <c r="AB24" s="6">
        <v>558.0</v>
      </c>
      <c r="AC24" s="6" t="s">
        <v>118</v>
      </c>
      <c r="AD24" s="28">
        <v>1.630325194342E12</v>
      </c>
      <c r="AE24" s="22" t="b">
        <f t="shared" si="7"/>
        <v>1</v>
      </c>
      <c r="AF24" s="29" t="s">
        <v>62</v>
      </c>
      <c r="AG24" s="6">
        <v>1033.0</v>
      </c>
      <c r="AH24" s="6" t="s">
        <v>119</v>
      </c>
      <c r="AI24" s="28">
        <v>1.630329668809E12</v>
      </c>
      <c r="AJ24" s="22" t="b">
        <f t="shared" si="8"/>
        <v>1</v>
      </c>
      <c r="AK24" s="29" t="s">
        <v>52</v>
      </c>
      <c r="AL24" s="6">
        <v>393.0</v>
      </c>
      <c r="AM24" s="6" t="s">
        <v>117</v>
      </c>
      <c r="AN24" s="28">
        <v>1.630330176503E12</v>
      </c>
      <c r="AO24" s="22" t="b">
        <f t="shared" si="9"/>
        <v>1</v>
      </c>
      <c r="AP24" s="29" t="s">
        <v>55</v>
      </c>
      <c r="AQ24" s="6">
        <v>151.0</v>
      </c>
      <c r="AR24" s="6" t="s">
        <v>105</v>
      </c>
      <c r="AS24" s="28">
        <v>1.630330667795E12</v>
      </c>
    </row>
    <row r="25">
      <c r="A25" s="22" t="b">
        <f t="shared" si="1"/>
        <v>1</v>
      </c>
      <c r="B25" s="23" t="s">
        <v>115</v>
      </c>
      <c r="C25" s="24">
        <v>155.0</v>
      </c>
      <c r="D25" s="25" t="s">
        <v>106</v>
      </c>
      <c r="E25" s="25">
        <v>1.630316762712E12</v>
      </c>
      <c r="F25" s="22" t="b">
        <f t="shared" si="2"/>
        <v>1</v>
      </c>
      <c r="G25" s="26" t="s">
        <v>71</v>
      </c>
      <c r="H25" s="6">
        <v>404.0</v>
      </c>
      <c r="I25" s="6" t="s">
        <v>120</v>
      </c>
      <c r="J25" s="28">
        <v>1.630317218226E12</v>
      </c>
      <c r="K25" s="22" t="b">
        <f t="shared" si="3"/>
        <v>1</v>
      </c>
      <c r="L25" s="29" t="s">
        <v>71</v>
      </c>
      <c r="M25" s="6">
        <v>1051.0</v>
      </c>
      <c r="N25" s="6" t="s">
        <v>121</v>
      </c>
      <c r="O25" s="28">
        <v>1.630317596333E12</v>
      </c>
      <c r="P25" s="22" t="b">
        <f t="shared" si="4"/>
        <v>1</v>
      </c>
      <c r="Q25" s="29" t="s">
        <v>53</v>
      </c>
      <c r="R25" s="6">
        <v>192.0</v>
      </c>
      <c r="S25" s="6" t="s">
        <v>122</v>
      </c>
      <c r="T25" s="28">
        <v>1.630323170113E12</v>
      </c>
      <c r="U25" s="22" t="b">
        <f t="shared" si="5"/>
        <v>1</v>
      </c>
      <c r="V25" s="29" t="s">
        <v>58</v>
      </c>
      <c r="W25" s="6">
        <v>636.0</v>
      </c>
      <c r="X25" s="6" t="s">
        <v>123</v>
      </c>
      <c r="Y25" s="28">
        <v>1.630324680483E12</v>
      </c>
      <c r="Z25" s="22" t="b">
        <f t="shared" si="6"/>
        <v>1</v>
      </c>
      <c r="AA25" s="29" t="s">
        <v>110</v>
      </c>
      <c r="AB25" s="6">
        <v>168.0</v>
      </c>
      <c r="AC25" s="6" t="s">
        <v>118</v>
      </c>
      <c r="AD25" s="28">
        <v>1.630325194512E12</v>
      </c>
      <c r="AE25" s="22" t="b">
        <f t="shared" si="7"/>
        <v>1</v>
      </c>
      <c r="AF25" s="29" t="s">
        <v>63</v>
      </c>
      <c r="AG25" s="6">
        <v>205.0</v>
      </c>
      <c r="AH25" s="6" t="s">
        <v>124</v>
      </c>
      <c r="AI25" s="28">
        <v>1.630329669013E12</v>
      </c>
      <c r="AJ25" s="22" t="b">
        <f t="shared" si="8"/>
        <v>1</v>
      </c>
      <c r="AK25" s="29" t="s">
        <v>80</v>
      </c>
      <c r="AL25" s="6">
        <v>143.0</v>
      </c>
      <c r="AM25" s="6" t="s">
        <v>117</v>
      </c>
      <c r="AN25" s="28">
        <v>1.630330176649E12</v>
      </c>
      <c r="AO25" s="22" t="b">
        <f t="shared" si="9"/>
        <v>1</v>
      </c>
      <c r="AP25" s="29" t="s">
        <v>53</v>
      </c>
      <c r="AQ25" s="6">
        <v>160.0</v>
      </c>
      <c r="AR25" s="6" t="s">
        <v>105</v>
      </c>
      <c r="AS25" s="28">
        <v>1.630330667949E12</v>
      </c>
    </row>
    <row r="26">
      <c r="A26" s="22" t="b">
        <f t="shared" si="1"/>
        <v>1</v>
      </c>
      <c r="B26" s="23" t="s">
        <v>63</v>
      </c>
      <c r="C26" s="24">
        <v>276.0</v>
      </c>
      <c r="D26" s="25" t="s">
        <v>106</v>
      </c>
      <c r="E26" s="25">
        <v>1.630316762988E12</v>
      </c>
      <c r="F26" s="22" t="b">
        <f t="shared" si="2"/>
        <v>0</v>
      </c>
      <c r="G26" s="26" t="s">
        <v>125</v>
      </c>
      <c r="H26" s="6">
        <v>2718.0</v>
      </c>
      <c r="I26" s="6" t="s">
        <v>126</v>
      </c>
      <c r="J26" s="28">
        <v>1.630317220945E12</v>
      </c>
      <c r="K26" s="22" t="b">
        <f t="shared" si="3"/>
        <v>0</v>
      </c>
      <c r="L26" s="29" t="s">
        <v>127</v>
      </c>
      <c r="M26" s="6">
        <v>1385.0</v>
      </c>
      <c r="N26" s="6" t="s">
        <v>128</v>
      </c>
      <c r="O26" s="28">
        <v>1.630317597719E12</v>
      </c>
      <c r="P26" s="22" t="b">
        <f t="shared" si="4"/>
        <v>1</v>
      </c>
      <c r="Q26" s="29" t="s">
        <v>55</v>
      </c>
      <c r="R26" s="6">
        <v>618.0</v>
      </c>
      <c r="S26" s="6" t="s">
        <v>122</v>
      </c>
      <c r="T26" s="28">
        <v>1.630323170732E12</v>
      </c>
      <c r="U26" s="22" t="b">
        <f t="shared" si="5"/>
        <v>1</v>
      </c>
      <c r="V26" s="29" t="s">
        <v>62</v>
      </c>
      <c r="W26" s="6">
        <v>162.0</v>
      </c>
      <c r="X26" s="6" t="s">
        <v>123</v>
      </c>
      <c r="Y26" s="28">
        <v>1.630324680646E12</v>
      </c>
      <c r="Z26" s="22" t="b">
        <f t="shared" si="6"/>
        <v>1</v>
      </c>
      <c r="AA26" s="29" t="s">
        <v>55</v>
      </c>
      <c r="AB26" s="6">
        <v>159.0</v>
      </c>
      <c r="AC26" s="6" t="s">
        <v>118</v>
      </c>
      <c r="AD26" s="28">
        <v>1.63032519467E12</v>
      </c>
      <c r="AE26" s="22" t="b">
        <f t="shared" si="7"/>
        <v>1</v>
      </c>
      <c r="AF26" s="29" t="s">
        <v>62</v>
      </c>
      <c r="AG26" s="6">
        <v>605.0</v>
      </c>
      <c r="AH26" s="6" t="s">
        <v>124</v>
      </c>
      <c r="AI26" s="28">
        <v>1.630329669617E12</v>
      </c>
      <c r="AJ26" s="22" t="b">
        <f t="shared" si="8"/>
        <v>1</v>
      </c>
      <c r="AK26" s="29" t="s">
        <v>63</v>
      </c>
      <c r="AL26" s="6">
        <v>167.0</v>
      </c>
      <c r="AM26" s="6" t="s">
        <v>117</v>
      </c>
      <c r="AN26" s="28">
        <v>1.630330176816E12</v>
      </c>
      <c r="AO26" s="22" t="b">
        <f t="shared" si="9"/>
        <v>1</v>
      </c>
      <c r="AP26" s="29" t="s">
        <v>55</v>
      </c>
      <c r="AQ26" s="6">
        <v>492.0</v>
      </c>
      <c r="AR26" s="6" t="s">
        <v>129</v>
      </c>
      <c r="AS26" s="28">
        <v>1.630330668439E12</v>
      </c>
    </row>
    <row r="27">
      <c r="A27" s="22" t="b">
        <f t="shared" si="1"/>
        <v>1</v>
      </c>
      <c r="B27" s="23" t="s">
        <v>71</v>
      </c>
      <c r="C27" s="24">
        <v>396.0</v>
      </c>
      <c r="D27" s="25" t="s">
        <v>130</v>
      </c>
      <c r="E27" s="25">
        <v>1.630316763386E12</v>
      </c>
      <c r="F27" s="22" t="b">
        <f t="shared" si="2"/>
        <v>1</v>
      </c>
      <c r="G27" s="26" t="s">
        <v>131</v>
      </c>
      <c r="H27" s="6">
        <v>258.0</v>
      </c>
      <c r="I27" s="6" t="s">
        <v>132</v>
      </c>
      <c r="J27" s="28">
        <v>1.630317221201E12</v>
      </c>
      <c r="K27" s="22" t="b">
        <f t="shared" si="3"/>
        <v>1</v>
      </c>
      <c r="L27" s="29" t="s">
        <v>133</v>
      </c>
      <c r="M27" s="6">
        <v>308.0</v>
      </c>
      <c r="N27" s="6" t="s">
        <v>134</v>
      </c>
      <c r="O27" s="28">
        <v>1.630317598027E12</v>
      </c>
      <c r="P27" s="22" t="b">
        <f t="shared" si="4"/>
        <v>1</v>
      </c>
      <c r="Q27" s="29" t="s">
        <v>58</v>
      </c>
      <c r="R27" s="6">
        <v>228.0</v>
      </c>
      <c r="S27" s="6" t="s">
        <v>122</v>
      </c>
      <c r="T27" s="28">
        <v>1.630323170958E12</v>
      </c>
      <c r="U27" s="22" t="b">
        <f t="shared" si="5"/>
        <v>1</v>
      </c>
      <c r="V27" s="29" t="s">
        <v>63</v>
      </c>
      <c r="W27" s="6">
        <v>157.0</v>
      </c>
      <c r="X27" s="6" t="s">
        <v>123</v>
      </c>
      <c r="Y27" s="28">
        <v>1.630324680802E12</v>
      </c>
      <c r="Z27" s="22" t="b">
        <f t="shared" si="6"/>
        <v>1</v>
      </c>
      <c r="AA27" s="29" t="s">
        <v>63</v>
      </c>
      <c r="AB27" s="6">
        <v>150.0</v>
      </c>
      <c r="AC27" s="6" t="s">
        <v>118</v>
      </c>
      <c r="AD27" s="28">
        <v>1.630325194821E12</v>
      </c>
      <c r="AE27" s="22" t="b">
        <f t="shared" si="7"/>
        <v>1</v>
      </c>
      <c r="AF27" s="29" t="s">
        <v>58</v>
      </c>
      <c r="AG27" s="6">
        <v>174.0</v>
      </c>
      <c r="AH27" s="6" t="s">
        <v>124</v>
      </c>
      <c r="AI27" s="28">
        <v>1.630329669792E12</v>
      </c>
      <c r="AJ27" s="22" t="b">
        <f t="shared" si="8"/>
        <v>1</v>
      </c>
      <c r="AK27" s="29" t="s">
        <v>85</v>
      </c>
      <c r="AL27" s="6">
        <v>1162.0</v>
      </c>
      <c r="AM27" s="6" t="s">
        <v>135</v>
      </c>
      <c r="AN27" s="28">
        <v>1.630330177977E12</v>
      </c>
      <c r="AO27" s="22" t="b">
        <f t="shared" si="9"/>
        <v>1</v>
      </c>
      <c r="AP27" s="29" t="s">
        <v>58</v>
      </c>
      <c r="AQ27" s="6">
        <v>201.0</v>
      </c>
      <c r="AR27" s="6" t="s">
        <v>129</v>
      </c>
      <c r="AS27" s="28">
        <v>1.63033066864E12</v>
      </c>
    </row>
    <row r="28">
      <c r="A28" s="22" t="b">
        <f t="shared" si="1"/>
        <v>0</v>
      </c>
      <c r="B28" s="23" t="s">
        <v>125</v>
      </c>
      <c r="C28" s="24">
        <v>1085.0</v>
      </c>
      <c r="D28" s="25" t="s">
        <v>136</v>
      </c>
      <c r="E28" s="25">
        <v>1.63031676447E12</v>
      </c>
      <c r="F28" s="22" t="b">
        <f t="shared" si="2"/>
        <v>1</v>
      </c>
      <c r="G28" s="26" t="s">
        <v>137</v>
      </c>
      <c r="H28" s="6">
        <v>218.0</v>
      </c>
      <c r="I28" s="6" t="s">
        <v>132</v>
      </c>
      <c r="J28" s="28">
        <v>1.63031722142E12</v>
      </c>
      <c r="K28" s="22" t="b">
        <f t="shared" si="3"/>
        <v>1</v>
      </c>
      <c r="L28" s="29" t="s">
        <v>133</v>
      </c>
      <c r="M28" s="6">
        <v>184.0</v>
      </c>
      <c r="N28" s="6" t="s">
        <v>134</v>
      </c>
      <c r="O28" s="28">
        <v>1.630317598212E12</v>
      </c>
      <c r="P28" s="22" t="b">
        <f t="shared" si="4"/>
        <v>1</v>
      </c>
      <c r="Q28" s="29" t="s">
        <v>62</v>
      </c>
      <c r="R28" s="6">
        <v>183.0</v>
      </c>
      <c r="S28" s="6" t="s">
        <v>138</v>
      </c>
      <c r="T28" s="28">
        <v>1.630323171139E12</v>
      </c>
      <c r="U28" s="22" t="b">
        <f t="shared" si="5"/>
        <v>1</v>
      </c>
      <c r="V28" s="29" t="s">
        <v>65</v>
      </c>
      <c r="W28" s="6">
        <v>818.0</v>
      </c>
      <c r="X28" s="6" t="s">
        <v>139</v>
      </c>
      <c r="Y28" s="28">
        <v>1.630324681626E12</v>
      </c>
      <c r="Z28" s="22" t="b">
        <f t="shared" si="6"/>
        <v>1</v>
      </c>
      <c r="AA28" s="29" t="s">
        <v>80</v>
      </c>
      <c r="AB28" s="6">
        <v>184.0</v>
      </c>
      <c r="AC28" s="6" t="s">
        <v>140</v>
      </c>
      <c r="AD28" s="28">
        <v>1.630325195009E12</v>
      </c>
      <c r="AE28" s="22" t="b">
        <f t="shared" si="7"/>
        <v>1</v>
      </c>
      <c r="AF28" s="29" t="s">
        <v>55</v>
      </c>
      <c r="AG28" s="6">
        <v>143.0</v>
      </c>
      <c r="AH28" s="6" t="s">
        <v>124</v>
      </c>
      <c r="AI28" s="28">
        <v>1.630329669935E12</v>
      </c>
      <c r="AJ28" s="22" t="b">
        <f t="shared" si="8"/>
        <v>1</v>
      </c>
      <c r="AK28" s="29" t="s">
        <v>90</v>
      </c>
      <c r="AL28" s="6">
        <v>1530.0</v>
      </c>
      <c r="AM28" s="6" t="s">
        <v>141</v>
      </c>
      <c r="AN28" s="28">
        <v>1.63033017951E12</v>
      </c>
      <c r="AO28" s="22" t="b">
        <f t="shared" si="9"/>
        <v>1</v>
      </c>
      <c r="AP28" s="29" t="s">
        <v>62</v>
      </c>
      <c r="AQ28" s="6">
        <v>170.0</v>
      </c>
      <c r="AR28" s="6" t="s">
        <v>129</v>
      </c>
      <c r="AS28" s="28">
        <v>1.630330668808E12</v>
      </c>
    </row>
    <row r="29">
      <c r="A29" s="22" t="b">
        <f t="shared" si="1"/>
        <v>1</v>
      </c>
      <c r="B29" s="23" t="s">
        <v>131</v>
      </c>
      <c r="C29" s="24">
        <v>284.0</v>
      </c>
      <c r="D29" s="25" t="s">
        <v>136</v>
      </c>
      <c r="E29" s="25">
        <v>1.630316764752E12</v>
      </c>
      <c r="F29" s="22" t="b">
        <f t="shared" si="2"/>
        <v>1</v>
      </c>
      <c r="G29" s="26" t="s">
        <v>71</v>
      </c>
      <c r="H29" s="6">
        <v>421.0</v>
      </c>
      <c r="I29" s="6" t="s">
        <v>132</v>
      </c>
      <c r="J29" s="28">
        <v>1.630317221842E12</v>
      </c>
      <c r="K29" s="22" t="b">
        <f t="shared" si="3"/>
        <v>1</v>
      </c>
      <c r="L29" s="29" t="s">
        <v>71</v>
      </c>
      <c r="M29" s="6">
        <v>296.0</v>
      </c>
      <c r="N29" s="6" t="s">
        <v>134</v>
      </c>
      <c r="O29" s="28">
        <v>1.630317598505E12</v>
      </c>
      <c r="P29" s="22" t="b">
        <f t="shared" si="4"/>
        <v>1</v>
      </c>
      <c r="Q29" s="29" t="s">
        <v>63</v>
      </c>
      <c r="R29" s="6">
        <v>411.0</v>
      </c>
      <c r="S29" s="6" t="s">
        <v>138</v>
      </c>
      <c r="T29" s="28">
        <v>1.630323171553E12</v>
      </c>
      <c r="U29" s="22" t="b">
        <f t="shared" si="5"/>
        <v>1</v>
      </c>
      <c r="V29" s="29" t="s">
        <v>71</v>
      </c>
      <c r="W29" s="6">
        <v>277.0</v>
      </c>
      <c r="X29" s="6" t="s">
        <v>139</v>
      </c>
      <c r="Y29" s="28">
        <v>1.630324681902E12</v>
      </c>
      <c r="Z29" s="22" t="b">
        <f t="shared" si="6"/>
        <v>1</v>
      </c>
      <c r="AA29" s="29" t="s">
        <v>80</v>
      </c>
      <c r="AB29" s="6">
        <v>161.0</v>
      </c>
      <c r="AC29" s="6" t="s">
        <v>140</v>
      </c>
      <c r="AD29" s="28">
        <v>1.630325195165E12</v>
      </c>
      <c r="AE29" s="22" t="b">
        <f t="shared" si="7"/>
        <v>1</v>
      </c>
      <c r="AF29" s="29" t="s">
        <v>98</v>
      </c>
      <c r="AG29" s="6">
        <v>158.0</v>
      </c>
      <c r="AH29" s="6" t="s">
        <v>142</v>
      </c>
      <c r="AI29" s="28">
        <v>1.630329670093E12</v>
      </c>
      <c r="AJ29" s="22" t="b">
        <f t="shared" si="8"/>
        <v>1</v>
      </c>
      <c r="AK29" s="29" t="s">
        <v>71</v>
      </c>
      <c r="AL29" s="6">
        <v>223.0</v>
      </c>
      <c r="AM29" s="6" t="s">
        <v>141</v>
      </c>
      <c r="AN29" s="28">
        <v>1.630330179731E12</v>
      </c>
      <c r="AO29" s="22" t="b">
        <f t="shared" si="9"/>
        <v>1</v>
      </c>
      <c r="AP29" s="29" t="s">
        <v>63</v>
      </c>
      <c r="AQ29" s="6">
        <v>140.0</v>
      </c>
      <c r="AR29" s="6" t="s">
        <v>129</v>
      </c>
      <c r="AS29" s="28">
        <v>1.630330668954E12</v>
      </c>
    </row>
    <row r="30">
      <c r="A30" s="22" t="b">
        <f t="shared" si="1"/>
        <v>1</v>
      </c>
      <c r="B30" s="23" t="s">
        <v>143</v>
      </c>
      <c r="C30" s="24">
        <v>241.0</v>
      </c>
      <c r="D30" s="25" t="s">
        <v>136</v>
      </c>
      <c r="E30" s="25">
        <v>1.630316764995E12</v>
      </c>
      <c r="F30" s="22" t="b">
        <f t="shared" si="2"/>
        <v>1</v>
      </c>
      <c r="G30" s="26" t="s">
        <v>144</v>
      </c>
      <c r="H30" s="6">
        <v>3744.0</v>
      </c>
      <c r="I30" s="6" t="s">
        <v>145</v>
      </c>
      <c r="J30" s="28">
        <v>1.630317225586E12</v>
      </c>
      <c r="K30" s="22" t="b">
        <f t="shared" si="3"/>
        <v>1</v>
      </c>
      <c r="L30" s="29" t="s">
        <v>144</v>
      </c>
      <c r="M30" s="6">
        <v>428.0</v>
      </c>
      <c r="N30" s="6" t="s">
        <v>134</v>
      </c>
      <c r="O30" s="28">
        <v>1.630317598933E12</v>
      </c>
      <c r="P30" s="22" t="b">
        <f t="shared" si="4"/>
        <v>1</v>
      </c>
      <c r="Q30" s="29" t="s">
        <v>65</v>
      </c>
      <c r="R30" s="6">
        <v>1471.0</v>
      </c>
      <c r="S30" s="6" t="s">
        <v>146</v>
      </c>
      <c r="T30" s="28">
        <v>1.630323173024E12</v>
      </c>
      <c r="U30" s="22" t="b">
        <f t="shared" si="5"/>
        <v>1</v>
      </c>
      <c r="V30" s="29" t="s">
        <v>63</v>
      </c>
      <c r="W30" s="6">
        <v>276.0</v>
      </c>
      <c r="X30" s="6" t="s">
        <v>147</v>
      </c>
      <c r="Y30" s="28">
        <v>1.630324682174E12</v>
      </c>
      <c r="Z30" s="22" t="b">
        <f t="shared" si="6"/>
        <v>1</v>
      </c>
      <c r="AA30" s="29" t="s">
        <v>94</v>
      </c>
      <c r="AB30" s="6">
        <v>148.0</v>
      </c>
      <c r="AC30" s="6" t="s">
        <v>140</v>
      </c>
      <c r="AD30" s="28">
        <v>1.630325195314E12</v>
      </c>
      <c r="AE30" s="22" t="b">
        <f t="shared" si="7"/>
        <v>1</v>
      </c>
      <c r="AF30" s="29" t="s">
        <v>52</v>
      </c>
      <c r="AG30" s="6">
        <v>193.0</v>
      </c>
      <c r="AH30" s="6" t="s">
        <v>142</v>
      </c>
      <c r="AI30" s="28">
        <v>1.630329670287E12</v>
      </c>
      <c r="AJ30" s="22" t="b">
        <f t="shared" si="8"/>
        <v>1</v>
      </c>
      <c r="AK30" s="29" t="s">
        <v>94</v>
      </c>
      <c r="AL30" s="6">
        <v>248.0</v>
      </c>
      <c r="AM30" s="6" t="s">
        <v>141</v>
      </c>
      <c r="AN30" s="28">
        <v>1.630330179983E12</v>
      </c>
      <c r="AO30" s="22" t="b">
        <f t="shared" si="9"/>
        <v>1</v>
      </c>
      <c r="AP30" s="29" t="s">
        <v>65</v>
      </c>
      <c r="AQ30" s="6">
        <v>1144.0</v>
      </c>
      <c r="AR30" s="6" t="s">
        <v>148</v>
      </c>
      <c r="AS30" s="28">
        <v>1.630330670095E12</v>
      </c>
    </row>
    <row r="31">
      <c r="A31" s="22" t="b">
        <f t="shared" si="1"/>
        <v>1</v>
      </c>
      <c r="B31" s="23" t="s">
        <v>71</v>
      </c>
      <c r="C31" s="24">
        <v>389.0</v>
      </c>
      <c r="D31" s="25" t="s">
        <v>149</v>
      </c>
      <c r="E31" s="25">
        <v>1.630316765384E12</v>
      </c>
      <c r="F31" s="22" t="b">
        <f t="shared" si="2"/>
        <v>1</v>
      </c>
      <c r="G31" s="26" t="s">
        <v>150</v>
      </c>
      <c r="H31" s="6">
        <v>236.0</v>
      </c>
      <c r="I31" s="6" t="s">
        <v>145</v>
      </c>
      <c r="J31" s="28">
        <v>1.630317225821E12</v>
      </c>
      <c r="K31" s="22" t="b">
        <f t="shared" si="3"/>
        <v>1</v>
      </c>
      <c r="L31" s="29" t="s">
        <v>150</v>
      </c>
      <c r="M31" s="6">
        <v>208.0</v>
      </c>
      <c r="N31" s="6" t="s">
        <v>151</v>
      </c>
      <c r="O31" s="28">
        <v>1.630317599142E12</v>
      </c>
      <c r="P31" s="22" t="b">
        <f t="shared" si="4"/>
        <v>1</v>
      </c>
      <c r="Q31" s="29" t="s">
        <v>71</v>
      </c>
      <c r="R31" s="6">
        <v>277.0</v>
      </c>
      <c r="S31" s="6" t="s">
        <v>146</v>
      </c>
      <c r="T31" s="28">
        <v>1.630323173301E12</v>
      </c>
      <c r="U31" s="22" t="b">
        <f t="shared" si="5"/>
        <v>1</v>
      </c>
      <c r="V31" s="29" t="s">
        <v>62</v>
      </c>
      <c r="W31" s="6">
        <v>259.0</v>
      </c>
      <c r="X31" s="6" t="s">
        <v>147</v>
      </c>
      <c r="Y31" s="28">
        <v>1.630324682435E12</v>
      </c>
      <c r="Z31" s="22" t="b">
        <f t="shared" si="6"/>
        <v>1</v>
      </c>
      <c r="AA31" s="29" t="s">
        <v>71</v>
      </c>
      <c r="AB31" s="6">
        <v>185.0</v>
      </c>
      <c r="AC31" s="6" t="s">
        <v>140</v>
      </c>
      <c r="AD31" s="28">
        <v>1.630325195498E12</v>
      </c>
      <c r="AE31" s="22" t="b">
        <f t="shared" si="7"/>
        <v>1</v>
      </c>
      <c r="AF31" s="29" t="s">
        <v>53</v>
      </c>
      <c r="AG31" s="6">
        <v>533.0</v>
      </c>
      <c r="AH31" s="6" t="s">
        <v>142</v>
      </c>
      <c r="AI31" s="28">
        <v>1.630329670818E12</v>
      </c>
      <c r="AJ31" s="22" t="b">
        <f t="shared" si="8"/>
        <v>1</v>
      </c>
      <c r="AK31" s="29" t="s">
        <v>80</v>
      </c>
      <c r="AL31" s="6">
        <v>92.0</v>
      </c>
      <c r="AM31" s="6" t="s">
        <v>152</v>
      </c>
      <c r="AN31" s="28">
        <v>1.630330180068E12</v>
      </c>
      <c r="AO31" s="22" t="b">
        <f t="shared" si="9"/>
        <v>1</v>
      </c>
      <c r="AP31" s="29" t="s">
        <v>71</v>
      </c>
      <c r="AQ31" s="6">
        <v>163.0</v>
      </c>
      <c r="AR31" s="6" t="s">
        <v>148</v>
      </c>
      <c r="AS31" s="28">
        <v>1.630330670258E12</v>
      </c>
    </row>
    <row r="32">
      <c r="A32" s="22" t="b">
        <f t="shared" si="1"/>
        <v>1</v>
      </c>
      <c r="B32" s="23" t="s">
        <v>153</v>
      </c>
      <c r="C32" s="24">
        <v>1293.0</v>
      </c>
      <c r="D32" s="25" t="s">
        <v>154</v>
      </c>
      <c r="E32" s="25">
        <v>1.630316766677E12</v>
      </c>
      <c r="F32" s="22" t="b">
        <f t="shared" si="2"/>
        <v>1</v>
      </c>
      <c r="G32" s="26" t="s">
        <v>55</v>
      </c>
      <c r="H32" s="6">
        <v>185.0</v>
      </c>
      <c r="I32" s="6" t="s">
        <v>155</v>
      </c>
      <c r="J32" s="28">
        <v>1.630317226006E12</v>
      </c>
      <c r="K32" s="22" t="b">
        <f t="shared" si="3"/>
        <v>1</v>
      </c>
      <c r="L32" s="29" t="s">
        <v>55</v>
      </c>
      <c r="M32" s="6">
        <v>165.0</v>
      </c>
      <c r="N32" s="6" t="s">
        <v>151</v>
      </c>
      <c r="O32" s="28">
        <v>1.630317599307E12</v>
      </c>
      <c r="P32" s="22" t="b">
        <f t="shared" si="4"/>
        <v>1</v>
      </c>
      <c r="Q32" s="29" t="s">
        <v>52</v>
      </c>
      <c r="R32" s="6">
        <v>2219.0</v>
      </c>
      <c r="S32" s="6" t="s">
        <v>156</v>
      </c>
      <c r="T32" s="28">
        <v>1.630323175521E12</v>
      </c>
      <c r="U32" s="22" t="b">
        <f t="shared" si="5"/>
        <v>1</v>
      </c>
      <c r="V32" s="29" t="s">
        <v>80</v>
      </c>
      <c r="W32" s="6">
        <v>118.0</v>
      </c>
      <c r="X32" s="6" t="s">
        <v>147</v>
      </c>
      <c r="Y32" s="28">
        <v>1.630324682554E12</v>
      </c>
      <c r="Z32" s="22" t="b">
        <f t="shared" si="6"/>
        <v>1</v>
      </c>
      <c r="AA32" s="29" t="s">
        <v>80</v>
      </c>
      <c r="AB32" s="6">
        <v>168.0</v>
      </c>
      <c r="AC32" s="6" t="s">
        <v>140</v>
      </c>
      <c r="AD32" s="28">
        <v>1.630325195666E12</v>
      </c>
      <c r="AE32" s="22" t="b">
        <f t="shared" si="7"/>
        <v>1</v>
      </c>
      <c r="AF32" s="29" t="s">
        <v>55</v>
      </c>
      <c r="AG32" s="6">
        <v>101.0</v>
      </c>
      <c r="AH32" s="6" t="s">
        <v>142</v>
      </c>
      <c r="AI32" s="28">
        <v>1.630329670918E12</v>
      </c>
      <c r="AJ32" s="22" t="b">
        <f t="shared" si="8"/>
        <v>1</v>
      </c>
      <c r="AK32" s="29" t="s">
        <v>80</v>
      </c>
      <c r="AL32" s="6">
        <v>192.0</v>
      </c>
      <c r="AM32" s="6" t="s">
        <v>152</v>
      </c>
      <c r="AN32" s="28">
        <v>1.630330180262E12</v>
      </c>
      <c r="AO32" s="22" t="b">
        <f t="shared" si="9"/>
        <v>1</v>
      </c>
      <c r="AP32" s="29" t="s">
        <v>52</v>
      </c>
      <c r="AQ32" s="6">
        <v>239.0</v>
      </c>
      <c r="AR32" s="6" t="s">
        <v>148</v>
      </c>
      <c r="AS32" s="28">
        <v>1.630330670495E12</v>
      </c>
    </row>
    <row r="33">
      <c r="A33" s="22" t="b">
        <f t="shared" si="1"/>
        <v>1</v>
      </c>
      <c r="B33" s="23" t="s">
        <v>150</v>
      </c>
      <c r="C33" s="24">
        <v>185.0</v>
      </c>
      <c r="D33" s="25" t="s">
        <v>154</v>
      </c>
      <c r="E33" s="25">
        <v>1.630316766859E12</v>
      </c>
      <c r="F33" s="22" t="b">
        <f t="shared" si="2"/>
        <v>1</v>
      </c>
      <c r="G33" s="26" t="s">
        <v>52</v>
      </c>
      <c r="H33" s="6">
        <v>359.0</v>
      </c>
      <c r="I33" s="6" t="s">
        <v>155</v>
      </c>
      <c r="J33" s="28">
        <v>1.630317226366E12</v>
      </c>
      <c r="K33" s="22" t="b">
        <f t="shared" si="3"/>
        <v>1</v>
      </c>
      <c r="L33" s="29" t="s">
        <v>52</v>
      </c>
      <c r="M33" s="6">
        <v>201.0</v>
      </c>
      <c r="N33" s="6" t="s">
        <v>151</v>
      </c>
      <c r="O33" s="28">
        <v>1.630317599506E12</v>
      </c>
      <c r="P33" s="22" t="b">
        <f t="shared" si="4"/>
        <v>1</v>
      </c>
      <c r="Q33" s="29" t="s">
        <v>80</v>
      </c>
      <c r="R33" s="6">
        <v>164.0</v>
      </c>
      <c r="S33" s="6" t="s">
        <v>156</v>
      </c>
      <c r="T33" s="28">
        <v>1.630323175683E12</v>
      </c>
      <c r="U33" s="22" t="b">
        <f t="shared" si="5"/>
        <v>1</v>
      </c>
      <c r="V33" s="29" t="s">
        <v>71</v>
      </c>
      <c r="W33" s="6">
        <v>557.0</v>
      </c>
      <c r="X33" s="6" t="s">
        <v>157</v>
      </c>
      <c r="Y33" s="28">
        <v>1.630324683108E12</v>
      </c>
      <c r="Z33" s="22" t="b">
        <f t="shared" si="6"/>
        <v>1</v>
      </c>
      <c r="AA33" s="29" t="s">
        <v>62</v>
      </c>
      <c r="AB33" s="6">
        <v>149.0</v>
      </c>
      <c r="AC33" s="6" t="s">
        <v>140</v>
      </c>
      <c r="AD33" s="28">
        <v>1.630325195815E12</v>
      </c>
      <c r="AE33" s="22" t="b">
        <f t="shared" si="7"/>
        <v>1</v>
      </c>
      <c r="AF33" s="29" t="s">
        <v>98</v>
      </c>
      <c r="AG33" s="6">
        <v>192.0</v>
      </c>
      <c r="AH33" s="6" t="s">
        <v>158</v>
      </c>
      <c r="AI33" s="28">
        <v>1.630329671111E12</v>
      </c>
      <c r="AJ33" s="22" t="b">
        <f t="shared" si="8"/>
        <v>1</v>
      </c>
      <c r="AK33" s="29" t="s">
        <v>63</v>
      </c>
      <c r="AL33" s="6">
        <v>183.0</v>
      </c>
      <c r="AM33" s="6" t="s">
        <v>152</v>
      </c>
      <c r="AN33" s="28">
        <v>1.630330180444E12</v>
      </c>
      <c r="AO33" s="22" t="b">
        <f t="shared" si="9"/>
        <v>1</v>
      </c>
      <c r="AP33" s="29" t="s">
        <v>80</v>
      </c>
      <c r="AQ33" s="6">
        <v>76.0</v>
      </c>
      <c r="AR33" s="6" t="s">
        <v>148</v>
      </c>
      <c r="AS33" s="28">
        <v>1.630330670575E12</v>
      </c>
    </row>
    <row r="34">
      <c r="A34" s="22" t="b">
        <f t="shared" si="1"/>
        <v>1</v>
      </c>
      <c r="B34" s="23" t="s">
        <v>55</v>
      </c>
      <c r="C34" s="24">
        <v>175.0</v>
      </c>
      <c r="D34" s="25" t="s">
        <v>159</v>
      </c>
      <c r="E34" s="25">
        <v>1.630316767035E12</v>
      </c>
      <c r="F34" s="22" t="b">
        <f t="shared" si="2"/>
        <v>1</v>
      </c>
      <c r="G34" s="26" t="s">
        <v>160</v>
      </c>
      <c r="H34" s="6">
        <v>143.0</v>
      </c>
      <c r="I34" s="6" t="s">
        <v>155</v>
      </c>
      <c r="J34" s="28">
        <v>1.630317226507E12</v>
      </c>
      <c r="K34" s="22" t="b">
        <f t="shared" si="3"/>
        <v>1</v>
      </c>
      <c r="L34" s="29" t="s">
        <v>160</v>
      </c>
      <c r="M34" s="6">
        <v>112.0</v>
      </c>
      <c r="N34" s="6" t="s">
        <v>151</v>
      </c>
      <c r="O34" s="28">
        <v>1.630317599623E12</v>
      </c>
      <c r="P34" s="22" t="b">
        <f t="shared" si="4"/>
        <v>1</v>
      </c>
      <c r="Q34" s="29" t="s">
        <v>63</v>
      </c>
      <c r="R34" s="6">
        <v>183.0</v>
      </c>
      <c r="S34" s="6" t="s">
        <v>156</v>
      </c>
      <c r="T34" s="28">
        <v>1.630323175864E12</v>
      </c>
      <c r="U34" s="22" t="b">
        <f t="shared" si="5"/>
        <v>1</v>
      </c>
      <c r="V34" s="29" t="s">
        <v>94</v>
      </c>
      <c r="W34" s="6">
        <v>305.0</v>
      </c>
      <c r="X34" s="6" t="s">
        <v>157</v>
      </c>
      <c r="Y34" s="28">
        <v>1.630324683413E12</v>
      </c>
      <c r="Z34" s="22" t="b">
        <f t="shared" si="6"/>
        <v>1</v>
      </c>
      <c r="AA34" s="29" t="s">
        <v>63</v>
      </c>
      <c r="AB34" s="6">
        <v>193.0</v>
      </c>
      <c r="AC34" s="6" t="s">
        <v>161</v>
      </c>
      <c r="AD34" s="28">
        <v>1.630325196009E12</v>
      </c>
      <c r="AE34" s="22" t="b">
        <f t="shared" si="7"/>
        <v>1</v>
      </c>
      <c r="AF34" s="29" t="s">
        <v>62</v>
      </c>
      <c r="AG34" s="6">
        <v>118.0</v>
      </c>
      <c r="AH34" s="6" t="s">
        <v>158</v>
      </c>
      <c r="AI34" s="28">
        <v>1.630329671229E12</v>
      </c>
      <c r="AJ34" s="22" t="b">
        <f t="shared" si="8"/>
        <v>1</v>
      </c>
      <c r="AK34" s="29" t="s">
        <v>71</v>
      </c>
      <c r="AL34" s="6">
        <v>148.0</v>
      </c>
      <c r="AM34" s="6" t="s">
        <v>152</v>
      </c>
      <c r="AN34" s="28">
        <v>1.630330180593E12</v>
      </c>
      <c r="AO34" s="22" t="b">
        <f t="shared" si="9"/>
        <v>1</v>
      </c>
      <c r="AP34" s="29" t="s">
        <v>63</v>
      </c>
      <c r="AQ34" s="6">
        <v>261.0</v>
      </c>
      <c r="AR34" s="6" t="s">
        <v>148</v>
      </c>
      <c r="AS34" s="28">
        <v>1.630330670834E12</v>
      </c>
    </row>
    <row r="35">
      <c r="A35" s="22" t="b">
        <f t="shared" si="1"/>
        <v>1</v>
      </c>
      <c r="B35" s="23" t="s">
        <v>52</v>
      </c>
      <c r="C35" s="24">
        <v>201.0</v>
      </c>
      <c r="D35" s="25" t="s">
        <v>159</v>
      </c>
      <c r="E35" s="25">
        <v>1.630316767238E12</v>
      </c>
      <c r="F35" s="22" t="b">
        <f t="shared" si="2"/>
        <v>1</v>
      </c>
      <c r="G35" s="26" t="s">
        <v>55</v>
      </c>
      <c r="H35" s="6">
        <v>107.0</v>
      </c>
      <c r="I35" s="6" t="s">
        <v>155</v>
      </c>
      <c r="J35" s="28">
        <v>1.630317226616E12</v>
      </c>
      <c r="K35" s="22" t="b">
        <f t="shared" si="3"/>
        <v>1</v>
      </c>
      <c r="L35" s="29" t="s">
        <v>55</v>
      </c>
      <c r="M35" s="6">
        <v>63.0</v>
      </c>
      <c r="N35" s="6" t="s">
        <v>151</v>
      </c>
      <c r="O35" s="28">
        <v>1.630317599682E12</v>
      </c>
      <c r="P35" s="22" t="b">
        <f t="shared" si="4"/>
        <v>1</v>
      </c>
      <c r="Q35" s="29" t="s">
        <v>85</v>
      </c>
      <c r="R35" s="6">
        <v>1444.0</v>
      </c>
      <c r="S35" s="6" t="s">
        <v>162</v>
      </c>
      <c r="T35" s="28">
        <v>1.63032317731E12</v>
      </c>
      <c r="U35" s="22" t="b">
        <f t="shared" si="5"/>
        <v>1</v>
      </c>
      <c r="V35" s="29" t="s">
        <v>80</v>
      </c>
      <c r="W35" s="6">
        <v>151.0</v>
      </c>
      <c r="X35" s="6" t="s">
        <v>157</v>
      </c>
      <c r="Y35" s="28">
        <v>1.630324683564E12</v>
      </c>
      <c r="Z35" s="22" t="b">
        <f t="shared" si="6"/>
        <v>1</v>
      </c>
      <c r="AA35" s="29" t="s">
        <v>71</v>
      </c>
      <c r="AB35" s="6">
        <v>151.0</v>
      </c>
      <c r="AC35" s="6" t="s">
        <v>161</v>
      </c>
      <c r="AD35" s="28">
        <v>1.63032519617E12</v>
      </c>
      <c r="AE35" s="22" t="b">
        <f t="shared" si="7"/>
        <v>1</v>
      </c>
      <c r="AF35" s="29" t="s">
        <v>63</v>
      </c>
      <c r="AG35" s="6">
        <v>159.0</v>
      </c>
      <c r="AH35" s="6" t="s">
        <v>158</v>
      </c>
      <c r="AI35" s="28">
        <v>1.630329671386E12</v>
      </c>
      <c r="AJ35" s="22" t="b">
        <f t="shared" si="8"/>
        <v>1</v>
      </c>
      <c r="AK35" s="29" t="s">
        <v>115</v>
      </c>
      <c r="AL35" s="6">
        <v>163.0</v>
      </c>
      <c r="AM35" s="6" t="s">
        <v>152</v>
      </c>
      <c r="AN35" s="28">
        <v>1.630330180755E12</v>
      </c>
      <c r="AO35" s="22" t="b">
        <f t="shared" si="9"/>
        <v>1</v>
      </c>
      <c r="AP35" s="29" t="s">
        <v>85</v>
      </c>
      <c r="AQ35" s="6">
        <v>2083.0</v>
      </c>
      <c r="AR35" s="6" t="s">
        <v>163</v>
      </c>
      <c r="AS35" s="28">
        <v>1.630330672919E12</v>
      </c>
    </row>
    <row r="36">
      <c r="A36" s="22" t="b">
        <f t="shared" si="1"/>
        <v>1</v>
      </c>
      <c r="B36" s="23" t="s">
        <v>160</v>
      </c>
      <c r="C36" s="24">
        <v>133.0</v>
      </c>
      <c r="D36" s="25" t="s">
        <v>159</v>
      </c>
      <c r="E36" s="25">
        <v>1.630316767371E12</v>
      </c>
      <c r="F36" s="22" t="b">
        <f t="shared" si="2"/>
        <v>1</v>
      </c>
      <c r="G36" s="26" t="s">
        <v>110</v>
      </c>
      <c r="H36" s="6">
        <v>193.0</v>
      </c>
      <c r="I36" s="6" t="s">
        <v>155</v>
      </c>
      <c r="J36" s="28">
        <v>1.630317226806E12</v>
      </c>
      <c r="K36" s="22" t="b">
        <f t="shared" si="3"/>
        <v>1</v>
      </c>
      <c r="L36" s="29" t="s">
        <v>110</v>
      </c>
      <c r="M36" s="6">
        <v>184.0</v>
      </c>
      <c r="N36" s="6" t="s">
        <v>151</v>
      </c>
      <c r="O36" s="28">
        <v>1.630317599868E12</v>
      </c>
      <c r="P36" s="22" t="b">
        <f t="shared" si="4"/>
        <v>1</v>
      </c>
      <c r="Q36" s="29" t="s">
        <v>90</v>
      </c>
      <c r="R36" s="6">
        <v>3552.0</v>
      </c>
      <c r="S36" s="6" t="s">
        <v>164</v>
      </c>
      <c r="T36" s="28">
        <v>1.630323180872E12</v>
      </c>
      <c r="U36" s="22" t="b">
        <f t="shared" si="5"/>
        <v>1</v>
      </c>
      <c r="V36" s="29" t="s">
        <v>165</v>
      </c>
      <c r="W36" s="6">
        <v>192.0</v>
      </c>
      <c r="X36" s="6" t="s">
        <v>157</v>
      </c>
      <c r="Y36" s="28">
        <v>1.63032468376E12</v>
      </c>
      <c r="Z36" s="22" t="b">
        <f t="shared" si="6"/>
        <v>1</v>
      </c>
      <c r="AA36" s="29" t="s">
        <v>52</v>
      </c>
      <c r="AB36" s="6">
        <v>391.0</v>
      </c>
      <c r="AC36" s="6" t="s">
        <v>161</v>
      </c>
      <c r="AD36" s="28">
        <v>1.630325196549E12</v>
      </c>
      <c r="AE36" s="22" t="b">
        <f t="shared" si="7"/>
        <v>1</v>
      </c>
      <c r="AF36" s="29" t="s">
        <v>62</v>
      </c>
      <c r="AG36" s="6">
        <v>487.0</v>
      </c>
      <c r="AH36" s="6" t="s">
        <v>158</v>
      </c>
      <c r="AI36" s="28">
        <v>1.630329671876E12</v>
      </c>
      <c r="AJ36" s="22" t="b">
        <f t="shared" si="8"/>
        <v>1</v>
      </c>
      <c r="AK36" s="29" t="s">
        <v>63</v>
      </c>
      <c r="AL36" s="6">
        <v>242.0</v>
      </c>
      <c r="AM36" s="6" t="s">
        <v>152</v>
      </c>
      <c r="AN36" s="28">
        <v>1.630330180999E12</v>
      </c>
      <c r="AO36" s="22" t="b">
        <f t="shared" si="9"/>
        <v>1</v>
      </c>
      <c r="AP36" s="29" t="s">
        <v>90</v>
      </c>
      <c r="AQ36" s="6">
        <v>719.0</v>
      </c>
      <c r="AR36" s="6" t="s">
        <v>166</v>
      </c>
      <c r="AS36" s="28">
        <v>1.630330673635E12</v>
      </c>
    </row>
    <row r="37">
      <c r="A37" s="22" t="b">
        <f t="shared" si="1"/>
        <v>1</v>
      </c>
      <c r="B37" s="23" t="s">
        <v>55</v>
      </c>
      <c r="C37" s="24">
        <v>60.0</v>
      </c>
      <c r="D37" s="25" t="s">
        <v>159</v>
      </c>
      <c r="E37" s="25">
        <v>1.630316767428E12</v>
      </c>
      <c r="F37" s="22" t="b">
        <f t="shared" si="2"/>
        <v>1</v>
      </c>
      <c r="G37" s="26" t="s">
        <v>98</v>
      </c>
      <c r="H37" s="6">
        <v>125.0</v>
      </c>
      <c r="I37" s="6" t="s">
        <v>155</v>
      </c>
      <c r="J37" s="28">
        <v>1.630317226935E12</v>
      </c>
      <c r="K37" s="22" t="b">
        <f t="shared" si="3"/>
        <v>1</v>
      </c>
      <c r="L37" s="29" t="s">
        <v>58</v>
      </c>
      <c r="M37" s="6">
        <v>143.0</v>
      </c>
      <c r="N37" s="6" t="s">
        <v>167</v>
      </c>
      <c r="O37" s="28">
        <v>1.630317600018E12</v>
      </c>
      <c r="P37" s="22" t="b">
        <f t="shared" si="4"/>
        <v>1</v>
      </c>
      <c r="Q37" s="29" t="s">
        <v>71</v>
      </c>
      <c r="R37" s="6">
        <v>383.0</v>
      </c>
      <c r="S37" s="6" t="s">
        <v>168</v>
      </c>
      <c r="T37" s="28">
        <v>1.630323181244E12</v>
      </c>
      <c r="U37" s="22" t="b">
        <f t="shared" si="5"/>
        <v>1</v>
      </c>
      <c r="V37" s="29" t="s">
        <v>80</v>
      </c>
      <c r="W37" s="6">
        <v>378.0</v>
      </c>
      <c r="X37" s="6" t="s">
        <v>169</v>
      </c>
      <c r="Y37" s="28">
        <v>1.630324684134E12</v>
      </c>
      <c r="Z37" s="22" t="b">
        <f t="shared" si="6"/>
        <v>1</v>
      </c>
      <c r="AA37" s="29" t="s">
        <v>80</v>
      </c>
      <c r="AB37" s="6">
        <v>142.0</v>
      </c>
      <c r="AC37" s="6" t="s">
        <v>161</v>
      </c>
      <c r="AD37" s="28">
        <v>1.630325196693E12</v>
      </c>
      <c r="AE37" s="22" t="b">
        <f t="shared" si="7"/>
        <v>1</v>
      </c>
      <c r="AF37" s="29" t="s">
        <v>98</v>
      </c>
      <c r="AG37" s="6">
        <v>183.0</v>
      </c>
      <c r="AH37" s="6" t="s">
        <v>170</v>
      </c>
      <c r="AI37" s="28">
        <v>1.630329672059E12</v>
      </c>
      <c r="AJ37" s="22" t="b">
        <f t="shared" si="8"/>
        <v>1</v>
      </c>
      <c r="AK37" s="29" t="s">
        <v>71</v>
      </c>
      <c r="AL37" s="6">
        <v>384.0</v>
      </c>
      <c r="AM37" s="6" t="s">
        <v>171</v>
      </c>
      <c r="AN37" s="28">
        <v>1.630330181382E12</v>
      </c>
      <c r="AO37" s="22" t="b">
        <f t="shared" si="9"/>
        <v>1</v>
      </c>
      <c r="AP37" s="29" t="s">
        <v>71</v>
      </c>
      <c r="AQ37" s="6">
        <v>397.0</v>
      </c>
      <c r="AR37" s="6" t="s">
        <v>172</v>
      </c>
      <c r="AS37" s="28">
        <v>1.630330674032E12</v>
      </c>
    </row>
    <row r="38">
      <c r="A38" s="22" t="b">
        <f t="shared" si="1"/>
        <v>1</v>
      </c>
      <c r="B38" s="23" t="s">
        <v>110</v>
      </c>
      <c r="C38" s="24">
        <v>192.0</v>
      </c>
      <c r="D38" s="25" t="s">
        <v>159</v>
      </c>
      <c r="E38" s="25">
        <v>1.630316767623E12</v>
      </c>
      <c r="F38" s="22" t="b">
        <f t="shared" si="2"/>
        <v>1</v>
      </c>
      <c r="G38" s="30" t="s">
        <v>71</v>
      </c>
      <c r="H38" s="6">
        <v>322.0</v>
      </c>
      <c r="I38" s="6" t="s">
        <v>173</v>
      </c>
      <c r="J38" s="28">
        <v>1.630317227285E12</v>
      </c>
      <c r="K38" s="22" t="b">
        <f t="shared" si="3"/>
        <v>1</v>
      </c>
      <c r="L38" s="29" t="s">
        <v>71</v>
      </c>
      <c r="M38" s="6">
        <v>396.0</v>
      </c>
      <c r="N38" s="6" t="s">
        <v>167</v>
      </c>
      <c r="O38" s="28">
        <v>1.630317600405E12</v>
      </c>
      <c r="P38" s="22" t="b">
        <f t="shared" si="4"/>
        <v>1</v>
      </c>
      <c r="Q38" s="29" t="s">
        <v>94</v>
      </c>
      <c r="R38" s="6">
        <v>532.0</v>
      </c>
      <c r="S38" s="6" t="s">
        <v>168</v>
      </c>
      <c r="T38" s="28">
        <v>1.630323181778E12</v>
      </c>
      <c r="U38" s="22" t="b">
        <f t="shared" si="5"/>
        <v>1</v>
      </c>
      <c r="V38" s="29" t="s">
        <v>94</v>
      </c>
      <c r="W38" s="6">
        <v>168.0</v>
      </c>
      <c r="X38" s="6" t="s">
        <v>169</v>
      </c>
      <c r="Y38" s="28">
        <v>1.630324684303E12</v>
      </c>
      <c r="Z38" s="22" t="b">
        <f t="shared" si="6"/>
        <v>1</v>
      </c>
      <c r="AA38" s="29" t="s">
        <v>63</v>
      </c>
      <c r="AB38" s="6">
        <v>435.0</v>
      </c>
      <c r="AC38" s="6" t="s">
        <v>174</v>
      </c>
      <c r="AD38" s="28">
        <v>1.630325197128E12</v>
      </c>
      <c r="AE38" s="22" t="b">
        <f t="shared" si="7"/>
        <v>1</v>
      </c>
      <c r="AF38" s="29" t="s">
        <v>55</v>
      </c>
      <c r="AG38" s="6">
        <v>149.0</v>
      </c>
      <c r="AH38" s="6" t="s">
        <v>170</v>
      </c>
      <c r="AI38" s="28">
        <v>1.630329672206E12</v>
      </c>
      <c r="AJ38" s="22" t="b">
        <f t="shared" si="8"/>
        <v>0</v>
      </c>
      <c r="AK38" s="29" t="s">
        <v>175</v>
      </c>
      <c r="AL38" s="6">
        <v>3417.0</v>
      </c>
      <c r="AM38" s="6" t="s">
        <v>176</v>
      </c>
      <c r="AN38" s="28">
        <v>1.630330184811E12</v>
      </c>
      <c r="AO38" s="22" t="b">
        <f t="shared" si="9"/>
        <v>1</v>
      </c>
      <c r="AP38" s="29" t="s">
        <v>94</v>
      </c>
      <c r="AQ38" s="6">
        <v>566.0</v>
      </c>
      <c r="AR38" s="6" t="s">
        <v>172</v>
      </c>
      <c r="AS38" s="28">
        <v>1.630330674599E12</v>
      </c>
    </row>
    <row r="39">
      <c r="A39" s="22" t="b">
        <f t="shared" si="1"/>
        <v>1</v>
      </c>
      <c r="B39" s="23" t="s">
        <v>58</v>
      </c>
      <c r="C39" s="24">
        <v>134.0</v>
      </c>
      <c r="D39" s="25" t="s">
        <v>159</v>
      </c>
      <c r="E39" s="25">
        <v>1.630316767755E12</v>
      </c>
      <c r="F39" s="22" t="b">
        <f t="shared" si="2"/>
        <v>1</v>
      </c>
      <c r="G39" s="30" t="s">
        <v>98</v>
      </c>
      <c r="H39" s="6">
        <v>426.0</v>
      </c>
      <c r="I39" s="6" t="s">
        <v>173</v>
      </c>
      <c r="J39" s="28">
        <v>1.630317227683E12</v>
      </c>
      <c r="K39" s="22" t="b">
        <f t="shared" si="3"/>
        <v>1</v>
      </c>
      <c r="L39" s="29" t="s">
        <v>144</v>
      </c>
      <c r="M39" s="6">
        <v>2803.0</v>
      </c>
      <c r="N39" s="6" t="s">
        <v>177</v>
      </c>
      <c r="O39" s="28">
        <v>1.630317603208E12</v>
      </c>
      <c r="P39" s="22" t="b">
        <f t="shared" si="4"/>
        <v>1</v>
      </c>
      <c r="Q39" s="29" t="s">
        <v>80</v>
      </c>
      <c r="R39" s="6">
        <v>327.0</v>
      </c>
      <c r="S39" s="6" t="s">
        <v>178</v>
      </c>
      <c r="T39" s="28">
        <v>1.630323182103E12</v>
      </c>
      <c r="U39" s="22" t="b">
        <f t="shared" si="5"/>
        <v>1</v>
      </c>
      <c r="V39" s="29" t="s">
        <v>71</v>
      </c>
      <c r="W39" s="6">
        <v>177.0</v>
      </c>
      <c r="X39" s="6" t="s">
        <v>169</v>
      </c>
      <c r="Y39" s="28">
        <v>1.63032468448E12</v>
      </c>
      <c r="Z39" s="22" t="b">
        <f t="shared" si="6"/>
        <v>1</v>
      </c>
      <c r="AA39" s="29" t="s">
        <v>85</v>
      </c>
      <c r="AB39" s="6">
        <v>2763.0</v>
      </c>
      <c r="AC39" s="6" t="s">
        <v>179</v>
      </c>
      <c r="AD39" s="28">
        <v>1.630325199891E12</v>
      </c>
      <c r="AE39" s="22" t="b">
        <f t="shared" si="7"/>
        <v>1</v>
      </c>
      <c r="AF39" s="29" t="s">
        <v>53</v>
      </c>
      <c r="AG39" s="6">
        <v>152.0</v>
      </c>
      <c r="AH39" s="6" t="s">
        <v>170</v>
      </c>
      <c r="AI39" s="28">
        <v>1.630329672359E12</v>
      </c>
      <c r="AJ39" s="22" t="b">
        <f t="shared" si="8"/>
        <v>1</v>
      </c>
      <c r="AK39" s="29" t="s">
        <v>133</v>
      </c>
      <c r="AL39" s="6">
        <v>668.0</v>
      </c>
      <c r="AM39" s="6" t="s">
        <v>180</v>
      </c>
      <c r="AN39" s="28">
        <v>1.630330185482E12</v>
      </c>
      <c r="AO39" s="22" t="b">
        <f t="shared" si="9"/>
        <v>1</v>
      </c>
      <c r="AP39" s="29" t="s">
        <v>80</v>
      </c>
      <c r="AQ39" s="6">
        <v>100.0</v>
      </c>
      <c r="AR39" s="6" t="s">
        <v>172</v>
      </c>
      <c r="AS39" s="28">
        <v>1.630330674697E12</v>
      </c>
    </row>
    <row r="40">
      <c r="A40" s="22" t="b">
        <f t="shared" si="1"/>
        <v>1</v>
      </c>
      <c r="B40" s="23" t="s">
        <v>110</v>
      </c>
      <c r="C40" s="24">
        <v>437.0</v>
      </c>
      <c r="D40" s="25" t="s">
        <v>181</v>
      </c>
      <c r="E40" s="25">
        <v>1.630316768194E12</v>
      </c>
      <c r="F40" s="22" t="b">
        <f t="shared" si="2"/>
        <v>1</v>
      </c>
      <c r="G40" s="26" t="s">
        <v>110</v>
      </c>
      <c r="H40" s="6">
        <v>131.0</v>
      </c>
      <c r="I40" s="6" t="s">
        <v>173</v>
      </c>
      <c r="J40" s="28">
        <v>1.630317227812E12</v>
      </c>
      <c r="K40" s="22" t="b">
        <f t="shared" si="3"/>
        <v>1</v>
      </c>
      <c r="L40" s="29" t="s">
        <v>182</v>
      </c>
      <c r="M40" s="6">
        <v>256.0</v>
      </c>
      <c r="N40" s="6" t="s">
        <v>177</v>
      </c>
      <c r="O40" s="28">
        <v>1.630317603481E12</v>
      </c>
      <c r="P40" s="22" t="b">
        <f t="shared" si="4"/>
        <v>1</v>
      </c>
      <c r="Q40" s="29" t="s">
        <v>80</v>
      </c>
      <c r="R40" s="6">
        <v>186.0</v>
      </c>
      <c r="S40" s="6" t="s">
        <v>178</v>
      </c>
      <c r="T40" s="28">
        <v>1.630323182288E12</v>
      </c>
      <c r="U40" s="22" t="b">
        <f t="shared" si="5"/>
        <v>1</v>
      </c>
      <c r="V40" s="29" t="s">
        <v>80</v>
      </c>
      <c r="W40" s="6">
        <v>177.0</v>
      </c>
      <c r="X40" s="6" t="s">
        <v>169</v>
      </c>
      <c r="Y40" s="28">
        <v>1.630324684657E12</v>
      </c>
      <c r="Z40" s="22" t="b">
        <f t="shared" si="6"/>
        <v>1</v>
      </c>
      <c r="AA40" s="29" t="s">
        <v>183</v>
      </c>
      <c r="AB40" s="6">
        <v>804.0</v>
      </c>
      <c r="AC40" s="6" t="s">
        <v>184</v>
      </c>
      <c r="AD40" s="28">
        <v>1.630325200696E12</v>
      </c>
      <c r="AE40" s="22" t="b">
        <f t="shared" si="7"/>
        <v>1</v>
      </c>
      <c r="AF40" s="29" t="s">
        <v>55</v>
      </c>
      <c r="AG40" s="6">
        <v>961.0</v>
      </c>
      <c r="AH40" s="6" t="s">
        <v>185</v>
      </c>
      <c r="AI40" s="28">
        <v>1.630329673321E12</v>
      </c>
      <c r="AJ40" s="22" t="b">
        <f t="shared" si="8"/>
        <v>1</v>
      </c>
      <c r="AK40" s="29" t="s">
        <v>133</v>
      </c>
      <c r="AL40" s="6">
        <v>193.0</v>
      </c>
      <c r="AM40" s="6" t="s">
        <v>180</v>
      </c>
      <c r="AN40" s="28">
        <v>1.630330185658E12</v>
      </c>
      <c r="AO40" s="22" t="b">
        <f t="shared" si="9"/>
        <v>1</v>
      </c>
      <c r="AP40" s="29" t="s">
        <v>80</v>
      </c>
      <c r="AQ40" s="6">
        <v>175.0</v>
      </c>
      <c r="AR40" s="6" t="s">
        <v>172</v>
      </c>
      <c r="AS40" s="28">
        <v>1.630330674874E12</v>
      </c>
    </row>
    <row r="41">
      <c r="A41" s="22" t="b">
        <f t="shared" si="1"/>
        <v>1</v>
      </c>
      <c r="B41" s="23" t="s">
        <v>55</v>
      </c>
      <c r="C41" s="24">
        <v>158.0</v>
      </c>
      <c r="D41" s="25" t="s">
        <v>181</v>
      </c>
      <c r="E41" s="25">
        <v>1.630316768351E12</v>
      </c>
      <c r="F41" s="22" t="b">
        <f t="shared" si="2"/>
        <v>1</v>
      </c>
      <c r="G41" s="26" t="s">
        <v>58</v>
      </c>
      <c r="H41" s="6">
        <v>531.0</v>
      </c>
      <c r="I41" s="6" t="s">
        <v>186</v>
      </c>
      <c r="J41" s="28">
        <v>1.63031722836E12</v>
      </c>
      <c r="K41" s="22" t="b">
        <f t="shared" si="3"/>
        <v>1</v>
      </c>
      <c r="L41" s="29" t="s">
        <v>71</v>
      </c>
      <c r="M41" s="6">
        <v>1102.0</v>
      </c>
      <c r="N41" s="6" t="s">
        <v>187</v>
      </c>
      <c r="O41" s="28">
        <v>1.630317604567E12</v>
      </c>
      <c r="P41" s="22" t="b">
        <f t="shared" si="4"/>
        <v>1</v>
      </c>
      <c r="Q41" s="29" t="s">
        <v>63</v>
      </c>
      <c r="R41" s="6">
        <v>248.0</v>
      </c>
      <c r="S41" s="6" t="s">
        <v>178</v>
      </c>
      <c r="T41" s="28">
        <v>1.630323182537E12</v>
      </c>
      <c r="U41" s="22" t="b">
        <f t="shared" si="5"/>
        <v>1</v>
      </c>
      <c r="V41" s="29" t="s">
        <v>62</v>
      </c>
      <c r="W41" s="6">
        <v>157.0</v>
      </c>
      <c r="X41" s="6" t="s">
        <v>169</v>
      </c>
      <c r="Y41" s="28">
        <v>1.630324684814E12</v>
      </c>
      <c r="Z41" s="22" t="b">
        <f t="shared" si="6"/>
        <v>1</v>
      </c>
      <c r="AA41" s="29" t="s">
        <v>85</v>
      </c>
      <c r="AB41" s="6">
        <v>345.0</v>
      </c>
      <c r="AC41" s="6" t="s">
        <v>188</v>
      </c>
      <c r="AD41" s="28">
        <v>1.630325201043E12</v>
      </c>
      <c r="AE41" s="22" t="b">
        <f t="shared" si="7"/>
        <v>1</v>
      </c>
      <c r="AF41" s="29" t="s">
        <v>58</v>
      </c>
      <c r="AG41" s="6">
        <v>267.0</v>
      </c>
      <c r="AH41" s="6" t="s">
        <v>185</v>
      </c>
      <c r="AI41" s="28">
        <v>1.630329673588E12</v>
      </c>
      <c r="AJ41" s="22" t="b">
        <f t="shared" si="8"/>
        <v>1</v>
      </c>
      <c r="AK41" s="29" t="s">
        <v>71</v>
      </c>
      <c r="AL41" s="6">
        <v>209.0</v>
      </c>
      <c r="AM41" s="6" t="s">
        <v>180</v>
      </c>
      <c r="AN41" s="28">
        <v>1.630330185869E12</v>
      </c>
      <c r="AO41" s="22" t="b">
        <f t="shared" si="9"/>
        <v>1</v>
      </c>
      <c r="AP41" s="29" t="s">
        <v>63</v>
      </c>
      <c r="AQ41" s="6">
        <v>184.0</v>
      </c>
      <c r="AR41" s="6" t="s">
        <v>189</v>
      </c>
      <c r="AS41" s="28">
        <v>1.630330675055E12</v>
      </c>
    </row>
    <row r="42">
      <c r="A42" s="22" t="b">
        <f t="shared" si="1"/>
        <v>1</v>
      </c>
      <c r="B42" s="23" t="s">
        <v>160</v>
      </c>
      <c r="C42" s="24">
        <v>162.0</v>
      </c>
      <c r="D42" s="25" t="s">
        <v>181</v>
      </c>
      <c r="E42" s="25">
        <v>1.630316768512E12</v>
      </c>
      <c r="F42" s="22" t="b">
        <f t="shared" si="2"/>
        <v>1</v>
      </c>
      <c r="G42" s="26" t="s">
        <v>71</v>
      </c>
      <c r="H42" s="6">
        <v>544.0</v>
      </c>
      <c r="I42" s="6" t="s">
        <v>186</v>
      </c>
      <c r="J42" s="28">
        <v>1.630317228887E12</v>
      </c>
      <c r="K42" s="22" t="b">
        <f t="shared" si="3"/>
        <v>1</v>
      </c>
      <c r="L42" s="29" t="s">
        <v>190</v>
      </c>
      <c r="M42" s="6">
        <v>2763.0</v>
      </c>
      <c r="N42" s="6" t="s">
        <v>191</v>
      </c>
      <c r="O42" s="28">
        <v>1.630317607346E12</v>
      </c>
      <c r="P42" s="22" t="b">
        <f t="shared" si="4"/>
        <v>1</v>
      </c>
      <c r="Q42" s="29" t="s">
        <v>71</v>
      </c>
      <c r="R42" s="6">
        <v>272.0</v>
      </c>
      <c r="S42" s="6" t="s">
        <v>178</v>
      </c>
      <c r="T42" s="28">
        <v>1.63032318281E12</v>
      </c>
      <c r="U42" s="22" t="b">
        <f t="shared" si="5"/>
        <v>1</v>
      </c>
      <c r="V42" s="29" t="s">
        <v>63</v>
      </c>
      <c r="W42" s="6">
        <v>174.0</v>
      </c>
      <c r="X42" s="6" t="s">
        <v>169</v>
      </c>
      <c r="Y42" s="28">
        <v>1.630324684986E12</v>
      </c>
      <c r="Z42" s="22" t="b">
        <f t="shared" si="6"/>
        <v>1</v>
      </c>
      <c r="AA42" s="29" t="s">
        <v>90</v>
      </c>
      <c r="AB42" s="6">
        <v>1632.0</v>
      </c>
      <c r="AC42" s="6" t="s">
        <v>192</v>
      </c>
      <c r="AD42" s="28">
        <v>1.630325202683E12</v>
      </c>
      <c r="AE42" s="22" t="b">
        <f t="shared" si="7"/>
        <v>1</v>
      </c>
      <c r="AF42" s="29" t="s">
        <v>62</v>
      </c>
      <c r="AG42" s="6">
        <v>151.0</v>
      </c>
      <c r="AH42" s="6" t="s">
        <v>185</v>
      </c>
      <c r="AI42" s="28">
        <v>1.630329673738E12</v>
      </c>
      <c r="AJ42" s="22" t="b">
        <f t="shared" si="8"/>
        <v>1</v>
      </c>
      <c r="AK42" s="29" t="s">
        <v>144</v>
      </c>
      <c r="AL42" s="6">
        <v>860.0</v>
      </c>
      <c r="AM42" s="6" t="s">
        <v>193</v>
      </c>
      <c r="AN42" s="28">
        <v>1.630330186729E12</v>
      </c>
      <c r="AO42" s="22" t="b">
        <f t="shared" si="9"/>
        <v>1</v>
      </c>
      <c r="AP42" s="29" t="s">
        <v>71</v>
      </c>
      <c r="AQ42" s="6">
        <v>106.0</v>
      </c>
      <c r="AR42" s="6" t="s">
        <v>189</v>
      </c>
      <c r="AS42" s="28">
        <v>1.630330675163E12</v>
      </c>
    </row>
    <row r="43">
      <c r="A43" s="22" t="b">
        <f t="shared" si="1"/>
        <v>1</v>
      </c>
      <c r="B43" s="23" t="s">
        <v>52</v>
      </c>
      <c r="C43" s="24">
        <v>149.0</v>
      </c>
      <c r="D43" s="25" t="s">
        <v>181</v>
      </c>
      <c r="E43" s="25">
        <v>1.630316768663E12</v>
      </c>
      <c r="F43" s="22" t="b">
        <f t="shared" si="2"/>
        <v>1</v>
      </c>
      <c r="G43" s="26" t="s">
        <v>144</v>
      </c>
      <c r="H43" s="6">
        <v>1145.0</v>
      </c>
      <c r="I43" s="6" t="s">
        <v>194</v>
      </c>
      <c r="J43" s="28">
        <v>1.630317230044E12</v>
      </c>
      <c r="K43" s="22" t="b">
        <f t="shared" si="3"/>
        <v>1</v>
      </c>
      <c r="L43" s="29" t="s">
        <v>195</v>
      </c>
      <c r="M43" s="6">
        <v>1139.0</v>
      </c>
      <c r="N43" s="6" t="s">
        <v>196</v>
      </c>
      <c r="O43" s="28">
        <v>1.63031760847E12</v>
      </c>
      <c r="P43" s="22" t="b">
        <f t="shared" si="4"/>
        <v>1</v>
      </c>
      <c r="Q43" s="29" t="s">
        <v>115</v>
      </c>
      <c r="R43" s="6">
        <v>385.0</v>
      </c>
      <c r="S43" s="6" t="s">
        <v>197</v>
      </c>
      <c r="T43" s="28">
        <v>1.630323183196E12</v>
      </c>
      <c r="U43" s="22" t="b">
        <f t="shared" si="5"/>
        <v>1</v>
      </c>
      <c r="V43" s="29" t="s">
        <v>71</v>
      </c>
      <c r="W43" s="6">
        <v>150.0</v>
      </c>
      <c r="X43" s="6" t="s">
        <v>198</v>
      </c>
      <c r="Y43" s="28">
        <v>1.630324685137E12</v>
      </c>
      <c r="Z43" s="22" t="b">
        <f t="shared" si="6"/>
        <v>1</v>
      </c>
      <c r="AA43" s="29" t="s">
        <v>71</v>
      </c>
      <c r="AB43" s="6">
        <v>232.0</v>
      </c>
      <c r="AC43" s="6" t="s">
        <v>192</v>
      </c>
      <c r="AD43" s="28">
        <v>1.630325202918E12</v>
      </c>
      <c r="AE43" s="22" t="b">
        <f t="shared" si="7"/>
        <v>1</v>
      </c>
      <c r="AF43" s="29" t="s">
        <v>63</v>
      </c>
      <c r="AG43" s="6">
        <v>151.0</v>
      </c>
      <c r="AH43" s="6" t="s">
        <v>185</v>
      </c>
      <c r="AI43" s="28">
        <v>1.630329673891E12</v>
      </c>
      <c r="AJ43" s="22" t="b">
        <f t="shared" si="8"/>
        <v>1</v>
      </c>
      <c r="AK43" s="29" t="s">
        <v>150</v>
      </c>
      <c r="AL43" s="6">
        <v>243.0</v>
      </c>
      <c r="AM43" s="6" t="s">
        <v>193</v>
      </c>
      <c r="AN43" s="28">
        <v>1.630330186973E12</v>
      </c>
      <c r="AO43" s="22" t="b">
        <f t="shared" si="9"/>
        <v>1</v>
      </c>
      <c r="AP43" s="29" t="s">
        <v>115</v>
      </c>
      <c r="AQ43" s="6">
        <v>147.0</v>
      </c>
      <c r="AR43" s="6" t="s">
        <v>189</v>
      </c>
      <c r="AS43" s="28">
        <v>1.630330675311E12</v>
      </c>
    </row>
    <row r="44">
      <c r="A44" s="22" t="b">
        <f t="shared" si="1"/>
        <v>1</v>
      </c>
      <c r="B44" s="23" t="s">
        <v>55</v>
      </c>
      <c r="C44" s="24">
        <v>168.0</v>
      </c>
      <c r="D44" s="25" t="s">
        <v>181</v>
      </c>
      <c r="E44" s="25">
        <v>1.630316768835E12</v>
      </c>
      <c r="F44" s="22" t="b">
        <f t="shared" si="2"/>
        <v>1</v>
      </c>
      <c r="G44" s="26" t="s">
        <v>182</v>
      </c>
      <c r="H44" s="6">
        <v>432.0</v>
      </c>
      <c r="I44" s="6" t="s">
        <v>194</v>
      </c>
      <c r="J44" s="28">
        <v>1.630317230466E12</v>
      </c>
      <c r="K44" s="22" t="b">
        <f t="shared" si="3"/>
        <v>1</v>
      </c>
      <c r="L44" s="29" t="s">
        <v>133</v>
      </c>
      <c r="M44" s="6">
        <v>284.0</v>
      </c>
      <c r="N44" s="6" t="s">
        <v>196</v>
      </c>
      <c r="O44" s="28">
        <v>1.630317608758E12</v>
      </c>
      <c r="P44" s="22" t="b">
        <f t="shared" si="4"/>
        <v>1</v>
      </c>
      <c r="Q44" s="29" t="s">
        <v>63</v>
      </c>
      <c r="R44" s="6">
        <v>684.0</v>
      </c>
      <c r="S44" s="6" t="s">
        <v>197</v>
      </c>
      <c r="T44" s="28">
        <v>1.630323183879E12</v>
      </c>
      <c r="U44" s="22" t="b">
        <f t="shared" si="5"/>
        <v>1</v>
      </c>
      <c r="V44" s="29" t="s">
        <v>52</v>
      </c>
      <c r="W44" s="6">
        <v>352.0</v>
      </c>
      <c r="X44" s="6" t="s">
        <v>198</v>
      </c>
      <c r="Y44" s="28">
        <v>1.630324685489E12</v>
      </c>
      <c r="Z44" s="22" t="b">
        <f t="shared" si="6"/>
        <v>1</v>
      </c>
      <c r="AA44" s="29" t="s">
        <v>94</v>
      </c>
      <c r="AB44" s="6">
        <v>289.0</v>
      </c>
      <c r="AC44" s="6" t="s">
        <v>199</v>
      </c>
      <c r="AD44" s="28">
        <v>1.630325203195E12</v>
      </c>
      <c r="AE44" s="22" t="b">
        <f t="shared" si="7"/>
        <v>1</v>
      </c>
      <c r="AF44" s="29" t="s">
        <v>65</v>
      </c>
      <c r="AG44" s="6">
        <v>1602.0</v>
      </c>
      <c r="AH44" s="6" t="s">
        <v>200</v>
      </c>
      <c r="AI44" s="28">
        <v>1.630329675494E12</v>
      </c>
      <c r="AJ44" s="22" t="b">
        <f t="shared" si="8"/>
        <v>1</v>
      </c>
      <c r="AK44" s="29" t="s">
        <v>55</v>
      </c>
      <c r="AL44" s="6">
        <v>218.0</v>
      </c>
      <c r="AM44" s="6" t="s">
        <v>201</v>
      </c>
      <c r="AN44" s="28">
        <v>1.630330187189E12</v>
      </c>
      <c r="AO44" s="22" t="b">
        <f t="shared" si="9"/>
        <v>1</v>
      </c>
      <c r="AP44" s="29" t="s">
        <v>63</v>
      </c>
      <c r="AQ44" s="6">
        <v>233.0</v>
      </c>
      <c r="AR44" s="6" t="s">
        <v>189</v>
      </c>
      <c r="AS44" s="28">
        <v>1.630330675559E12</v>
      </c>
    </row>
    <row r="45">
      <c r="A45" s="22" t="b">
        <f t="shared" si="1"/>
        <v>1</v>
      </c>
      <c r="B45" s="23" t="s">
        <v>150</v>
      </c>
      <c r="C45" s="24">
        <v>166.0</v>
      </c>
      <c r="D45" s="25" t="s">
        <v>202</v>
      </c>
      <c r="E45" s="25">
        <v>1.630316769014E12</v>
      </c>
      <c r="F45" s="22" t="b">
        <f t="shared" si="2"/>
        <v>1</v>
      </c>
      <c r="G45" s="26" t="s">
        <v>71</v>
      </c>
      <c r="H45" s="6">
        <v>491.0</v>
      </c>
      <c r="I45" s="6" t="s">
        <v>194</v>
      </c>
      <c r="J45" s="28">
        <v>1.630317230956E12</v>
      </c>
      <c r="K45" s="22" t="b">
        <f t="shared" si="3"/>
        <v>1</v>
      </c>
      <c r="L45" s="29" t="s">
        <v>203</v>
      </c>
      <c r="M45" s="6">
        <v>51.0</v>
      </c>
      <c r="N45" s="6" t="s">
        <v>196</v>
      </c>
      <c r="O45" s="28">
        <v>1.630317608803E12</v>
      </c>
      <c r="P45" s="22" t="b">
        <f t="shared" si="4"/>
        <v>1</v>
      </c>
      <c r="Q45" s="29" t="s">
        <v>71</v>
      </c>
      <c r="R45" s="6">
        <v>615.0</v>
      </c>
      <c r="S45" s="6" t="s">
        <v>204</v>
      </c>
      <c r="T45" s="28">
        <v>1.630323184494E12</v>
      </c>
      <c r="U45" s="22" t="b">
        <f t="shared" si="5"/>
        <v>1</v>
      </c>
      <c r="V45" s="29" t="s">
        <v>80</v>
      </c>
      <c r="W45" s="6">
        <v>118.0</v>
      </c>
      <c r="X45" s="6" t="s">
        <v>198</v>
      </c>
      <c r="Y45" s="28">
        <v>1.630324685608E12</v>
      </c>
      <c r="Z45" s="22" t="b">
        <f t="shared" si="6"/>
        <v>1</v>
      </c>
      <c r="AA45" s="29" t="s">
        <v>80</v>
      </c>
      <c r="AB45" s="6">
        <v>160.0</v>
      </c>
      <c r="AC45" s="6" t="s">
        <v>199</v>
      </c>
      <c r="AD45" s="28">
        <v>1.630325203351E12</v>
      </c>
      <c r="AE45" s="22" t="b">
        <f t="shared" si="7"/>
        <v>1</v>
      </c>
      <c r="AF45" s="29" t="s">
        <v>71</v>
      </c>
      <c r="AG45" s="6">
        <v>329.0</v>
      </c>
      <c r="AH45" s="6" t="s">
        <v>200</v>
      </c>
      <c r="AI45" s="28">
        <v>1.63032967582E12</v>
      </c>
      <c r="AJ45" s="22" t="b">
        <f t="shared" si="8"/>
        <v>1</v>
      </c>
      <c r="AK45" s="29" t="s">
        <v>52</v>
      </c>
      <c r="AL45" s="6">
        <v>196.0</v>
      </c>
      <c r="AM45" s="6" t="s">
        <v>201</v>
      </c>
      <c r="AN45" s="28">
        <v>1.630330187385E12</v>
      </c>
      <c r="AO45" s="22" t="b">
        <f t="shared" si="9"/>
        <v>1</v>
      </c>
      <c r="AP45" s="29" t="s">
        <v>71</v>
      </c>
      <c r="AQ45" s="6">
        <v>279.0</v>
      </c>
      <c r="AR45" s="6" t="s">
        <v>189</v>
      </c>
      <c r="AS45" s="28">
        <v>1.630330675821E12</v>
      </c>
    </row>
    <row r="46">
      <c r="A46" s="22" t="b">
        <f t="shared" si="1"/>
        <v>1</v>
      </c>
      <c r="B46" s="23" t="s">
        <v>153</v>
      </c>
      <c r="C46" s="24">
        <v>158.0</v>
      </c>
      <c r="D46" s="25" t="s">
        <v>202</v>
      </c>
      <c r="E46" s="25">
        <v>1.630316769153E12</v>
      </c>
      <c r="F46" s="22" t="b">
        <f t="shared" si="2"/>
        <v>1</v>
      </c>
      <c r="G46" s="26" t="s">
        <v>131</v>
      </c>
      <c r="H46" s="6">
        <v>1576.0</v>
      </c>
      <c r="I46" s="6" t="s">
        <v>205</v>
      </c>
      <c r="J46" s="28">
        <v>1.630317232532E12</v>
      </c>
      <c r="K46" s="22" t="b">
        <f t="shared" si="3"/>
        <v>1</v>
      </c>
      <c r="L46" s="29" t="s">
        <v>71</v>
      </c>
      <c r="M46" s="6">
        <v>304.0</v>
      </c>
      <c r="N46" s="6" t="s">
        <v>206</v>
      </c>
      <c r="O46" s="28">
        <v>1.630317609107E12</v>
      </c>
      <c r="P46" s="22" t="b">
        <f t="shared" si="4"/>
        <v>0</v>
      </c>
      <c r="Q46" s="29" t="s">
        <v>127</v>
      </c>
      <c r="R46" s="6">
        <v>957.0</v>
      </c>
      <c r="S46" s="6" t="s">
        <v>207</v>
      </c>
      <c r="T46" s="28">
        <v>1.630323185451E12</v>
      </c>
      <c r="U46" s="22" t="b">
        <f t="shared" si="5"/>
        <v>1</v>
      </c>
      <c r="V46" s="29" t="s">
        <v>63</v>
      </c>
      <c r="W46" s="6">
        <v>167.0</v>
      </c>
      <c r="X46" s="6" t="s">
        <v>198</v>
      </c>
      <c r="Y46" s="28">
        <v>1.630324685776E12</v>
      </c>
      <c r="Z46" s="22" t="b">
        <f t="shared" si="6"/>
        <v>1</v>
      </c>
      <c r="AA46" s="29" t="s">
        <v>80</v>
      </c>
      <c r="AB46" s="6">
        <v>177.0</v>
      </c>
      <c r="AC46" s="6" t="s">
        <v>199</v>
      </c>
      <c r="AD46" s="28">
        <v>1.630325203534E12</v>
      </c>
      <c r="AE46" s="22" t="b">
        <f t="shared" si="7"/>
        <v>1</v>
      </c>
      <c r="AF46" s="29" t="s">
        <v>52</v>
      </c>
      <c r="AG46" s="6">
        <v>3705.0</v>
      </c>
      <c r="AH46" s="6" t="s">
        <v>208</v>
      </c>
      <c r="AI46" s="28">
        <v>1.630329679527E12</v>
      </c>
      <c r="AJ46" s="22" t="b">
        <f t="shared" si="8"/>
        <v>1</v>
      </c>
      <c r="AK46" s="29" t="s">
        <v>160</v>
      </c>
      <c r="AL46" s="6">
        <v>131.0</v>
      </c>
      <c r="AM46" s="6" t="s">
        <v>201</v>
      </c>
      <c r="AN46" s="28">
        <v>1.630330187515E12</v>
      </c>
      <c r="AO46" s="22" t="b">
        <f t="shared" si="9"/>
        <v>0</v>
      </c>
      <c r="AP46" s="29" t="s">
        <v>127</v>
      </c>
      <c r="AQ46" s="6">
        <v>2440.0</v>
      </c>
      <c r="AR46" s="6" t="s">
        <v>209</v>
      </c>
      <c r="AS46" s="28">
        <v>1.630330678264E12</v>
      </c>
    </row>
    <row r="47">
      <c r="A47" s="22" t="b">
        <f t="shared" si="1"/>
        <v>1</v>
      </c>
      <c r="B47" s="23" t="s">
        <v>71</v>
      </c>
      <c r="C47" s="24">
        <v>185.0</v>
      </c>
      <c r="D47" s="25" t="s">
        <v>202</v>
      </c>
      <c r="E47" s="25">
        <v>1.630316769338E12</v>
      </c>
      <c r="F47" s="22" t="b">
        <f t="shared" si="2"/>
        <v>1</v>
      </c>
      <c r="G47" s="26" t="s">
        <v>195</v>
      </c>
      <c r="H47" s="6">
        <v>1373.0</v>
      </c>
      <c r="I47" s="6" t="s">
        <v>210</v>
      </c>
      <c r="J47" s="28">
        <v>1.630317233903E12</v>
      </c>
      <c r="K47" s="22" t="b">
        <f t="shared" si="3"/>
        <v>1</v>
      </c>
      <c r="L47" s="29" t="s">
        <v>211</v>
      </c>
      <c r="M47" s="6">
        <v>1339.0</v>
      </c>
      <c r="N47" s="6" t="s">
        <v>212</v>
      </c>
      <c r="O47" s="28">
        <v>1.630317610449E12</v>
      </c>
      <c r="P47" s="22" t="b">
        <f t="shared" si="4"/>
        <v>1</v>
      </c>
      <c r="Q47" s="29" t="s">
        <v>133</v>
      </c>
      <c r="R47" s="6">
        <v>310.0</v>
      </c>
      <c r="S47" s="6" t="s">
        <v>207</v>
      </c>
      <c r="T47" s="28">
        <v>1.630323185763E12</v>
      </c>
      <c r="U47" s="22" t="b">
        <f t="shared" si="5"/>
        <v>1</v>
      </c>
      <c r="V47" s="29" t="s">
        <v>85</v>
      </c>
      <c r="W47" s="6">
        <v>2569.0</v>
      </c>
      <c r="X47" s="6" t="s">
        <v>213</v>
      </c>
      <c r="Y47" s="28">
        <v>1.630324688345E12</v>
      </c>
      <c r="Z47" s="22" t="b">
        <f t="shared" si="6"/>
        <v>1</v>
      </c>
      <c r="AA47" s="29" t="s">
        <v>63</v>
      </c>
      <c r="AB47" s="6">
        <v>274.0</v>
      </c>
      <c r="AC47" s="6" t="s">
        <v>199</v>
      </c>
      <c r="AD47" s="28">
        <v>1.630325203804E12</v>
      </c>
      <c r="AE47" s="22" t="b">
        <f t="shared" si="7"/>
        <v>1</v>
      </c>
      <c r="AF47" s="29" t="s">
        <v>80</v>
      </c>
      <c r="AG47" s="6">
        <v>453.0</v>
      </c>
      <c r="AH47" s="6" t="s">
        <v>208</v>
      </c>
      <c r="AI47" s="28">
        <v>1.630329679978E12</v>
      </c>
      <c r="AJ47" s="22" t="b">
        <f t="shared" si="8"/>
        <v>1</v>
      </c>
      <c r="AK47" s="29" t="s">
        <v>55</v>
      </c>
      <c r="AL47" s="6">
        <v>67.0</v>
      </c>
      <c r="AM47" s="6" t="s">
        <v>201</v>
      </c>
      <c r="AN47" s="28">
        <v>1.63033018759E12</v>
      </c>
      <c r="AO47" s="22" t="b">
        <f t="shared" si="9"/>
        <v>1</v>
      </c>
      <c r="AP47" s="29" t="s">
        <v>133</v>
      </c>
      <c r="AQ47" s="6">
        <v>1096.0</v>
      </c>
      <c r="AR47" s="6" t="s">
        <v>214</v>
      </c>
      <c r="AS47" s="28">
        <v>1.63033067936E12</v>
      </c>
    </row>
    <row r="48">
      <c r="A48" s="22" t="b">
        <f t="shared" si="1"/>
        <v>1</v>
      </c>
      <c r="B48" s="23" t="s">
        <v>144</v>
      </c>
      <c r="C48" s="24">
        <v>541.0</v>
      </c>
      <c r="D48" s="25" t="s">
        <v>202</v>
      </c>
      <c r="E48" s="25">
        <v>1.63031676988E12</v>
      </c>
      <c r="F48" s="22" t="b">
        <f t="shared" si="2"/>
        <v>1</v>
      </c>
      <c r="G48" s="30" t="s">
        <v>131</v>
      </c>
      <c r="H48" s="6">
        <v>1298.0</v>
      </c>
      <c r="I48" s="6" t="s">
        <v>215</v>
      </c>
      <c r="J48" s="28">
        <v>1.630317235222E12</v>
      </c>
      <c r="K48" s="22" t="b">
        <f t="shared" si="3"/>
        <v>1</v>
      </c>
      <c r="L48" s="29" t="s">
        <v>71</v>
      </c>
      <c r="M48" s="6">
        <v>442.0</v>
      </c>
      <c r="N48" s="6" t="s">
        <v>212</v>
      </c>
      <c r="O48" s="28">
        <v>1.630317610888E12</v>
      </c>
      <c r="P48" s="22" t="b">
        <f t="shared" si="4"/>
        <v>1</v>
      </c>
      <c r="Q48" s="29" t="s">
        <v>143</v>
      </c>
      <c r="R48" s="6">
        <v>234.0</v>
      </c>
      <c r="S48" s="6" t="s">
        <v>207</v>
      </c>
      <c r="T48" s="28">
        <v>1.630323185996E12</v>
      </c>
      <c r="U48" s="22" t="b">
        <f t="shared" si="5"/>
        <v>1</v>
      </c>
      <c r="V48" s="29" t="s">
        <v>183</v>
      </c>
      <c r="W48" s="6">
        <v>779.0</v>
      </c>
      <c r="X48" s="6" t="s">
        <v>216</v>
      </c>
      <c r="Y48" s="28">
        <v>1.630324689127E12</v>
      </c>
      <c r="Z48" s="22" t="b">
        <f t="shared" si="6"/>
        <v>1</v>
      </c>
      <c r="AA48" s="29" t="s">
        <v>71</v>
      </c>
      <c r="AB48" s="6">
        <v>1427.0</v>
      </c>
      <c r="AC48" s="6" t="s">
        <v>217</v>
      </c>
      <c r="AD48" s="28">
        <v>1.63032520523E12</v>
      </c>
      <c r="AE48" s="22" t="b">
        <f t="shared" si="7"/>
        <v>1</v>
      </c>
      <c r="AF48" s="29" t="s">
        <v>63</v>
      </c>
      <c r="AG48" s="6">
        <v>209.0</v>
      </c>
      <c r="AH48" s="6" t="s">
        <v>218</v>
      </c>
      <c r="AI48" s="28">
        <v>1.630329680187E12</v>
      </c>
      <c r="AJ48" s="22" t="b">
        <f t="shared" si="8"/>
        <v>1</v>
      </c>
      <c r="AK48" s="29" t="s">
        <v>110</v>
      </c>
      <c r="AL48" s="6">
        <v>202.0</v>
      </c>
      <c r="AM48" s="6" t="s">
        <v>201</v>
      </c>
      <c r="AN48" s="28">
        <v>1.630330187787E12</v>
      </c>
      <c r="AO48" s="22" t="b">
        <f t="shared" si="9"/>
        <v>1</v>
      </c>
      <c r="AP48" s="29" t="s">
        <v>219</v>
      </c>
      <c r="AQ48" s="6">
        <v>134.0</v>
      </c>
      <c r="AR48" s="6" t="s">
        <v>214</v>
      </c>
      <c r="AS48" s="28">
        <v>1.630330679494E12</v>
      </c>
    </row>
    <row r="49">
      <c r="A49" s="22" t="b">
        <f t="shared" si="1"/>
        <v>1</v>
      </c>
      <c r="B49" s="23" t="s">
        <v>150</v>
      </c>
      <c r="C49" s="24">
        <v>169.0</v>
      </c>
      <c r="D49" s="25" t="s">
        <v>220</v>
      </c>
      <c r="E49" s="25">
        <v>1.630316770047E12</v>
      </c>
      <c r="F49" s="22" t="b">
        <f t="shared" si="2"/>
        <v>1</v>
      </c>
      <c r="G49" s="30" t="s">
        <v>71</v>
      </c>
      <c r="H49" s="6">
        <v>498.0</v>
      </c>
      <c r="I49" s="6" t="s">
        <v>215</v>
      </c>
      <c r="J49" s="28">
        <v>1.6303172357E12</v>
      </c>
      <c r="K49" s="22" t="b">
        <f t="shared" si="3"/>
        <v>1</v>
      </c>
      <c r="L49" s="29" t="s">
        <v>221</v>
      </c>
      <c r="M49" s="6">
        <v>1378.0</v>
      </c>
      <c r="N49" s="6" t="s">
        <v>222</v>
      </c>
      <c r="O49" s="28">
        <v>1.630317612281E12</v>
      </c>
      <c r="P49" s="22" t="b">
        <f t="shared" si="4"/>
        <v>1</v>
      </c>
      <c r="Q49" s="29" t="s">
        <v>71</v>
      </c>
      <c r="R49" s="6">
        <v>329.0</v>
      </c>
      <c r="S49" s="6" t="s">
        <v>223</v>
      </c>
      <c r="T49" s="28">
        <v>1.630323186322E12</v>
      </c>
      <c r="U49" s="22" t="b">
        <f t="shared" si="5"/>
        <v>1</v>
      </c>
      <c r="V49" s="29" t="s">
        <v>85</v>
      </c>
      <c r="W49" s="6">
        <v>369.0</v>
      </c>
      <c r="X49" s="6" t="s">
        <v>216</v>
      </c>
      <c r="Y49" s="28">
        <v>1.630324689492E12</v>
      </c>
      <c r="Z49" s="22" t="b">
        <f t="shared" si="6"/>
        <v>1</v>
      </c>
      <c r="AA49" s="29" t="s">
        <v>115</v>
      </c>
      <c r="AB49" s="6">
        <v>305.0</v>
      </c>
      <c r="AC49" s="6" t="s">
        <v>217</v>
      </c>
      <c r="AD49" s="28">
        <v>1.630325205535E12</v>
      </c>
      <c r="AE49" s="22" t="b">
        <f t="shared" si="7"/>
        <v>1</v>
      </c>
      <c r="AF49" s="29" t="s">
        <v>85</v>
      </c>
      <c r="AG49" s="6">
        <v>1313.0</v>
      </c>
      <c r="AH49" s="6" t="s">
        <v>224</v>
      </c>
      <c r="AI49" s="28">
        <v>1.6303296815E12</v>
      </c>
      <c r="AJ49" s="22" t="b">
        <f t="shared" si="8"/>
        <v>1</v>
      </c>
      <c r="AK49" s="29" t="s">
        <v>58</v>
      </c>
      <c r="AL49" s="6">
        <v>224.0</v>
      </c>
      <c r="AM49" s="6" t="s">
        <v>225</v>
      </c>
      <c r="AN49" s="28">
        <v>1.630330188013E12</v>
      </c>
      <c r="AO49" s="22" t="b">
        <f t="shared" si="9"/>
        <v>1</v>
      </c>
      <c r="AP49" s="29" t="s">
        <v>71</v>
      </c>
      <c r="AQ49" s="6">
        <v>371.0</v>
      </c>
      <c r="AR49" s="6" t="s">
        <v>214</v>
      </c>
      <c r="AS49" s="28">
        <v>1.630330679879E12</v>
      </c>
    </row>
    <row r="50">
      <c r="A50" s="31" t="b">
        <f t="shared" si="1"/>
        <v>1</v>
      </c>
      <c r="B50" s="23" t="s">
        <v>55</v>
      </c>
      <c r="C50" s="24">
        <v>184.0</v>
      </c>
      <c r="D50" s="25" t="s">
        <v>220</v>
      </c>
      <c r="E50" s="25">
        <v>1.63031677025E12</v>
      </c>
      <c r="F50" s="31" t="b">
        <f t="shared" si="2"/>
        <v>1</v>
      </c>
      <c r="G50" s="26" t="s">
        <v>137</v>
      </c>
      <c r="H50" s="6">
        <v>730.0</v>
      </c>
      <c r="I50" s="6" t="s">
        <v>226</v>
      </c>
      <c r="J50" s="28">
        <v>1.63031723643E12</v>
      </c>
      <c r="K50" s="31" t="b">
        <f t="shared" si="3"/>
        <v>1</v>
      </c>
      <c r="L50" s="29" t="s">
        <v>94</v>
      </c>
      <c r="M50" s="6">
        <v>243.0</v>
      </c>
      <c r="N50" s="6" t="s">
        <v>222</v>
      </c>
      <c r="O50" s="28">
        <v>1.63031761251E12</v>
      </c>
      <c r="P50" s="31" t="b">
        <f t="shared" si="4"/>
        <v>1</v>
      </c>
      <c r="Q50" s="29" t="s">
        <v>144</v>
      </c>
      <c r="R50" s="6">
        <v>268.0</v>
      </c>
      <c r="S50" s="6" t="s">
        <v>223</v>
      </c>
      <c r="T50" s="28">
        <v>1.630323186589E12</v>
      </c>
      <c r="U50" s="31" t="b">
        <f t="shared" si="5"/>
        <v>0</v>
      </c>
      <c r="V50" s="29" t="s">
        <v>227</v>
      </c>
      <c r="W50" s="6">
        <v>1575.0</v>
      </c>
      <c r="X50" s="6" t="s">
        <v>228</v>
      </c>
      <c r="Y50" s="28">
        <v>1.630324691069E12</v>
      </c>
      <c r="Z50" s="31" t="b">
        <f t="shared" si="6"/>
        <v>1</v>
      </c>
      <c r="AA50" s="29" t="s">
        <v>63</v>
      </c>
      <c r="AB50" s="6">
        <v>292.0</v>
      </c>
      <c r="AC50" s="6" t="s">
        <v>217</v>
      </c>
      <c r="AD50" s="28">
        <v>1.630325205827E12</v>
      </c>
      <c r="AE50" s="31" t="b">
        <f t="shared" si="7"/>
        <v>1</v>
      </c>
      <c r="AF50" s="29" t="s">
        <v>183</v>
      </c>
      <c r="AG50" s="6">
        <v>770.0</v>
      </c>
      <c r="AH50" s="6" t="s">
        <v>229</v>
      </c>
      <c r="AI50" s="28">
        <v>1.630329682272E12</v>
      </c>
      <c r="AJ50" s="31" t="b">
        <f t="shared" si="8"/>
        <v>1</v>
      </c>
      <c r="AK50" s="29" t="s">
        <v>71</v>
      </c>
      <c r="AL50" s="6">
        <v>1199.0</v>
      </c>
      <c r="AM50" s="6" t="s">
        <v>230</v>
      </c>
      <c r="AN50" s="28">
        <v>1.630330189215E12</v>
      </c>
      <c r="AO50" s="31" t="b">
        <f t="shared" si="9"/>
        <v>1</v>
      </c>
      <c r="AP50" s="29" t="s">
        <v>144</v>
      </c>
      <c r="AQ50" s="6">
        <v>2538.0</v>
      </c>
      <c r="AR50" s="6" t="s">
        <v>231</v>
      </c>
      <c r="AS50" s="28">
        <v>1.630330682402E12</v>
      </c>
    </row>
    <row r="51">
      <c r="A51" s="31" t="b">
        <f t="shared" si="1"/>
        <v>1</v>
      </c>
      <c r="B51" s="23" t="s">
        <v>52</v>
      </c>
      <c r="C51" s="24">
        <v>209.0</v>
      </c>
      <c r="D51" s="25" t="s">
        <v>220</v>
      </c>
      <c r="E51" s="25">
        <v>1.63031677044E12</v>
      </c>
      <c r="F51" s="31" t="b">
        <f t="shared" si="2"/>
        <v>1</v>
      </c>
      <c r="G51" s="26" t="s">
        <v>195</v>
      </c>
      <c r="H51" s="6">
        <v>670.0</v>
      </c>
      <c r="I51" s="6" t="s">
        <v>232</v>
      </c>
      <c r="J51" s="28">
        <v>1.630317237106E12</v>
      </c>
      <c r="K51" s="31" t="b">
        <f t="shared" si="3"/>
        <v>1</v>
      </c>
      <c r="L51" s="29" t="s">
        <v>71</v>
      </c>
      <c r="M51" s="6">
        <v>348.0</v>
      </c>
      <c r="N51" s="6" t="s">
        <v>222</v>
      </c>
      <c r="O51" s="28">
        <v>1.630317612859E12</v>
      </c>
      <c r="P51" s="31" t="b">
        <f t="shared" si="4"/>
        <v>1</v>
      </c>
      <c r="Q51" s="29" t="s">
        <v>150</v>
      </c>
      <c r="R51" s="6">
        <v>241.0</v>
      </c>
      <c r="S51" s="6" t="s">
        <v>223</v>
      </c>
      <c r="T51" s="28">
        <v>1.630323186833E12</v>
      </c>
      <c r="U51" s="31" t="b">
        <f t="shared" si="5"/>
        <v>1</v>
      </c>
      <c r="V51" s="29" t="s">
        <v>85</v>
      </c>
      <c r="W51" s="6">
        <v>416.0</v>
      </c>
      <c r="X51" s="6" t="s">
        <v>228</v>
      </c>
      <c r="Y51" s="28">
        <v>1.630324691482E12</v>
      </c>
      <c r="Z51" s="31" t="b">
        <f t="shared" si="6"/>
        <v>1</v>
      </c>
      <c r="AA51" s="29" t="s">
        <v>71</v>
      </c>
      <c r="AB51" s="6">
        <v>389.0</v>
      </c>
      <c r="AC51" s="6" t="s">
        <v>233</v>
      </c>
      <c r="AD51" s="28">
        <v>1.630325206216E12</v>
      </c>
      <c r="AE51" s="31" t="b">
        <f t="shared" si="7"/>
        <v>1</v>
      </c>
      <c r="AF51" s="29" t="s">
        <v>85</v>
      </c>
      <c r="AG51" s="6">
        <v>494.0</v>
      </c>
      <c r="AH51" s="6" t="s">
        <v>229</v>
      </c>
      <c r="AI51" s="28">
        <v>1.630329682763E12</v>
      </c>
      <c r="AJ51" s="31" t="b">
        <f t="shared" si="8"/>
        <v>1</v>
      </c>
      <c r="AK51" s="29" t="s">
        <v>144</v>
      </c>
      <c r="AL51" s="6">
        <v>1388.0</v>
      </c>
      <c r="AM51" s="6" t="s">
        <v>234</v>
      </c>
      <c r="AN51" s="28">
        <v>1.630330190597E12</v>
      </c>
      <c r="AO51" s="31" t="b">
        <f t="shared" si="9"/>
        <v>1</v>
      </c>
      <c r="AP51" s="29" t="s">
        <v>182</v>
      </c>
      <c r="AQ51" s="6">
        <v>181.0</v>
      </c>
      <c r="AR51" s="6" t="s">
        <v>231</v>
      </c>
      <c r="AS51" s="28">
        <v>1.630330682583E12</v>
      </c>
    </row>
    <row r="52">
      <c r="A52" s="31" t="b">
        <f t="shared" si="1"/>
        <v>1</v>
      </c>
      <c r="B52" s="23" t="s">
        <v>160</v>
      </c>
      <c r="C52" s="24">
        <v>133.0</v>
      </c>
      <c r="D52" s="25" t="s">
        <v>220</v>
      </c>
      <c r="E52" s="25">
        <v>1.630316770573E12</v>
      </c>
      <c r="F52" s="31" t="b">
        <f t="shared" si="2"/>
        <v>1</v>
      </c>
      <c r="G52" s="26" t="s">
        <v>133</v>
      </c>
      <c r="H52" s="6">
        <v>1498.0</v>
      </c>
      <c r="I52" s="6" t="s">
        <v>235</v>
      </c>
      <c r="J52" s="28">
        <v>1.6303172386E12</v>
      </c>
      <c r="K52" s="31" t="b">
        <f t="shared" si="3"/>
        <v>1</v>
      </c>
      <c r="L52" s="29" t="s">
        <v>236</v>
      </c>
      <c r="M52" s="6">
        <v>1259.0</v>
      </c>
      <c r="N52" s="6" t="s">
        <v>237</v>
      </c>
      <c r="O52" s="28">
        <v>1.630317614116E12</v>
      </c>
      <c r="P52" s="31" t="b">
        <f t="shared" si="4"/>
        <v>1</v>
      </c>
      <c r="Q52" s="29" t="s">
        <v>55</v>
      </c>
      <c r="R52" s="6">
        <v>183.0</v>
      </c>
      <c r="S52" s="6" t="s">
        <v>238</v>
      </c>
      <c r="T52" s="28">
        <v>1.630323187017E12</v>
      </c>
      <c r="U52" s="31" t="b">
        <f t="shared" si="5"/>
        <v>1</v>
      </c>
      <c r="V52" s="29" t="s">
        <v>90</v>
      </c>
      <c r="W52" s="6">
        <v>911.0</v>
      </c>
      <c r="X52" s="6" t="s">
        <v>239</v>
      </c>
      <c r="Y52" s="28">
        <v>1.630324692394E12</v>
      </c>
      <c r="Z52" s="31" t="b">
        <f t="shared" si="6"/>
        <v>0</v>
      </c>
      <c r="AA52" s="29" t="s">
        <v>175</v>
      </c>
      <c r="AB52" s="6">
        <v>2439.0</v>
      </c>
      <c r="AC52" s="6" t="s">
        <v>240</v>
      </c>
      <c r="AD52" s="28">
        <v>1.630325208658E12</v>
      </c>
      <c r="AE52" s="31" t="b">
        <f t="shared" si="7"/>
        <v>1</v>
      </c>
      <c r="AF52" s="29" t="s">
        <v>90</v>
      </c>
      <c r="AG52" s="6">
        <v>1609.0</v>
      </c>
      <c r="AH52" s="6" t="s">
        <v>241</v>
      </c>
      <c r="AI52" s="28">
        <v>1.630329684378E12</v>
      </c>
      <c r="AJ52" s="31" t="b">
        <f t="shared" si="8"/>
        <v>1</v>
      </c>
      <c r="AK52" s="29" t="s">
        <v>182</v>
      </c>
      <c r="AL52" s="6">
        <v>275.0</v>
      </c>
      <c r="AM52" s="6" t="s">
        <v>234</v>
      </c>
      <c r="AN52" s="28">
        <v>1.630330190873E12</v>
      </c>
      <c r="AO52" s="31" t="b">
        <f t="shared" si="9"/>
        <v>1</v>
      </c>
      <c r="AP52" s="29" t="s">
        <v>71</v>
      </c>
      <c r="AQ52" s="6">
        <v>573.0</v>
      </c>
      <c r="AR52" s="6" t="s">
        <v>242</v>
      </c>
      <c r="AS52" s="28">
        <v>1.630330683159E12</v>
      </c>
    </row>
    <row r="53">
      <c r="A53" s="31" t="b">
        <f t="shared" si="1"/>
        <v>1</v>
      </c>
      <c r="B53" s="23" t="s">
        <v>55</v>
      </c>
      <c r="C53" s="24">
        <v>59.0</v>
      </c>
      <c r="D53" s="25" t="s">
        <v>220</v>
      </c>
      <c r="E53" s="25">
        <v>1.630316770634E12</v>
      </c>
      <c r="F53" s="31" t="b">
        <f t="shared" si="2"/>
        <v>1</v>
      </c>
      <c r="G53" s="26" t="s">
        <v>203</v>
      </c>
      <c r="H53" s="6">
        <v>128.0</v>
      </c>
      <c r="I53" s="6" t="s">
        <v>235</v>
      </c>
      <c r="J53" s="28">
        <v>1.630317238729E12</v>
      </c>
      <c r="K53" s="31" t="b">
        <f t="shared" si="3"/>
        <v>1</v>
      </c>
      <c r="L53" s="29" t="s">
        <v>110</v>
      </c>
      <c r="M53" s="6">
        <v>225.0</v>
      </c>
      <c r="N53" s="6" t="s">
        <v>237</v>
      </c>
      <c r="O53" s="28">
        <v>1.630317614357E12</v>
      </c>
      <c r="P53" s="31" t="b">
        <f t="shared" si="4"/>
        <v>1</v>
      </c>
      <c r="Q53" s="29" t="s">
        <v>52</v>
      </c>
      <c r="R53" s="6">
        <v>235.0</v>
      </c>
      <c r="S53" s="6" t="s">
        <v>238</v>
      </c>
      <c r="T53" s="28">
        <v>1.630323187264E12</v>
      </c>
      <c r="U53" s="31" t="b">
        <f t="shared" si="5"/>
        <v>1</v>
      </c>
      <c r="V53" s="29" t="s">
        <v>71</v>
      </c>
      <c r="W53" s="6">
        <v>328.0</v>
      </c>
      <c r="X53" s="6" t="s">
        <v>239</v>
      </c>
      <c r="Y53" s="28">
        <v>1.630324692722E12</v>
      </c>
      <c r="Z53" s="31" t="b">
        <f t="shared" si="6"/>
        <v>1</v>
      </c>
      <c r="AA53" s="29" t="s">
        <v>131</v>
      </c>
      <c r="AB53" s="6">
        <v>376.0</v>
      </c>
      <c r="AC53" s="6" t="s">
        <v>243</v>
      </c>
      <c r="AD53" s="28">
        <v>1.63032520903E12</v>
      </c>
      <c r="AE53" s="31" t="b">
        <f t="shared" si="7"/>
        <v>1</v>
      </c>
      <c r="AF53" s="29" t="s">
        <v>71</v>
      </c>
      <c r="AG53" s="6">
        <v>373.0</v>
      </c>
      <c r="AH53" s="6" t="s">
        <v>241</v>
      </c>
      <c r="AI53" s="28">
        <v>1.630329684747E12</v>
      </c>
      <c r="AJ53" s="31" t="b">
        <f t="shared" si="8"/>
        <v>1</v>
      </c>
      <c r="AK53" s="29" t="s">
        <v>71</v>
      </c>
      <c r="AL53" s="6">
        <v>523.0</v>
      </c>
      <c r="AM53" s="6" t="s">
        <v>244</v>
      </c>
      <c r="AN53" s="28">
        <v>1.630330191394E12</v>
      </c>
      <c r="AO53" s="31" t="b">
        <f t="shared" si="9"/>
        <v>1</v>
      </c>
      <c r="AP53" s="29" t="s">
        <v>245</v>
      </c>
      <c r="AQ53" s="6">
        <v>4211.0</v>
      </c>
      <c r="AR53" s="6" t="s">
        <v>246</v>
      </c>
      <c r="AS53" s="28">
        <v>1.630330687368E12</v>
      </c>
    </row>
    <row r="54">
      <c r="A54" s="31" t="b">
        <f t="shared" si="1"/>
        <v>1</v>
      </c>
      <c r="B54" s="23" t="s">
        <v>110</v>
      </c>
      <c r="C54" s="24">
        <v>209.0</v>
      </c>
      <c r="D54" s="25" t="s">
        <v>220</v>
      </c>
      <c r="E54" s="25">
        <v>1.630316770841E12</v>
      </c>
      <c r="F54" s="31" t="b">
        <f t="shared" si="2"/>
        <v>1</v>
      </c>
      <c r="G54" s="26" t="s">
        <v>71</v>
      </c>
      <c r="H54" s="6">
        <v>978.0</v>
      </c>
      <c r="I54" s="6" t="s">
        <v>247</v>
      </c>
      <c r="J54" s="28">
        <v>1.630317239704E12</v>
      </c>
      <c r="K54" s="31" t="b">
        <f t="shared" si="3"/>
        <v>1</v>
      </c>
      <c r="L54" s="29" t="s">
        <v>71</v>
      </c>
      <c r="M54" s="6">
        <v>375.0</v>
      </c>
      <c r="N54" s="6" t="s">
        <v>237</v>
      </c>
      <c r="O54" s="28">
        <v>1.630317614717E12</v>
      </c>
      <c r="P54" s="31" t="b">
        <f t="shared" si="4"/>
        <v>1</v>
      </c>
      <c r="Q54" s="29" t="s">
        <v>160</v>
      </c>
      <c r="R54" s="6">
        <v>150.0</v>
      </c>
      <c r="S54" s="6" t="s">
        <v>238</v>
      </c>
      <c r="T54" s="28">
        <v>1.630323187404E12</v>
      </c>
      <c r="U54" s="31" t="b">
        <f t="shared" si="5"/>
        <v>1</v>
      </c>
      <c r="V54" s="29" t="s">
        <v>94</v>
      </c>
      <c r="W54" s="6">
        <v>727.0</v>
      </c>
      <c r="X54" s="6" t="s">
        <v>248</v>
      </c>
      <c r="Y54" s="28">
        <v>1.630324693451E12</v>
      </c>
      <c r="Z54" s="31" t="b">
        <f t="shared" si="6"/>
        <v>1</v>
      </c>
      <c r="AA54" s="29" t="s">
        <v>190</v>
      </c>
      <c r="AB54" s="6">
        <v>736.0</v>
      </c>
      <c r="AC54" s="6" t="s">
        <v>243</v>
      </c>
      <c r="AD54" s="28">
        <v>1.630325209767E12</v>
      </c>
      <c r="AE54" s="31" t="b">
        <f t="shared" si="7"/>
        <v>1</v>
      </c>
      <c r="AF54" s="29" t="s">
        <v>94</v>
      </c>
      <c r="AG54" s="6">
        <v>3837.0</v>
      </c>
      <c r="AH54" s="6" t="s">
        <v>249</v>
      </c>
      <c r="AI54" s="28">
        <v>1.630329688591E12</v>
      </c>
      <c r="AJ54" s="31" t="b">
        <f t="shared" si="8"/>
        <v>1</v>
      </c>
      <c r="AK54" s="29" t="s">
        <v>219</v>
      </c>
      <c r="AL54" s="6">
        <v>6864.0</v>
      </c>
      <c r="AM54" s="6" t="s">
        <v>250</v>
      </c>
      <c r="AN54" s="28">
        <v>1.630330198262E12</v>
      </c>
      <c r="AO54" s="31" t="b">
        <f t="shared" si="9"/>
        <v>1</v>
      </c>
      <c r="AP54" s="29" t="s">
        <v>71</v>
      </c>
      <c r="AQ54" s="6">
        <v>429.0</v>
      </c>
      <c r="AR54" s="6" t="s">
        <v>246</v>
      </c>
      <c r="AS54" s="28">
        <v>1.630330687812E12</v>
      </c>
    </row>
    <row r="55">
      <c r="A55" s="31" t="b">
        <f t="shared" si="1"/>
        <v>1</v>
      </c>
      <c r="B55" s="23" t="s">
        <v>58</v>
      </c>
      <c r="C55" s="24">
        <v>177.0</v>
      </c>
      <c r="D55" s="25" t="s">
        <v>251</v>
      </c>
      <c r="E55" s="25">
        <v>1.630316771022E12</v>
      </c>
      <c r="F55" s="31" t="b">
        <f t="shared" si="2"/>
        <v>1</v>
      </c>
      <c r="G55" s="26" t="s">
        <v>221</v>
      </c>
      <c r="H55" s="6">
        <v>1695.0</v>
      </c>
      <c r="I55" s="6" t="s">
        <v>252</v>
      </c>
      <c r="J55" s="28">
        <v>1.6303172414E12</v>
      </c>
      <c r="K55" s="31" t="b">
        <f t="shared" si="3"/>
        <v>1</v>
      </c>
      <c r="L55" s="29" t="s">
        <v>190</v>
      </c>
      <c r="M55" s="6">
        <v>847.0</v>
      </c>
      <c r="N55" s="6" t="s">
        <v>253</v>
      </c>
      <c r="O55" s="28">
        <v>1.630317615565E12</v>
      </c>
      <c r="P55" s="31" t="b">
        <f t="shared" si="4"/>
        <v>1</v>
      </c>
      <c r="Q55" s="29" t="s">
        <v>55</v>
      </c>
      <c r="R55" s="6">
        <v>50.0</v>
      </c>
      <c r="S55" s="6" t="s">
        <v>238</v>
      </c>
      <c r="T55" s="28">
        <v>1.630323187451E12</v>
      </c>
      <c r="U55" s="31" t="b">
        <f t="shared" si="5"/>
        <v>1</v>
      </c>
      <c r="V55" s="29" t="s">
        <v>80</v>
      </c>
      <c r="W55" s="6">
        <v>178.0</v>
      </c>
      <c r="X55" s="6" t="s">
        <v>248</v>
      </c>
      <c r="Y55" s="28">
        <v>1.630324693634E12</v>
      </c>
      <c r="Z55" s="31" t="b">
        <f t="shared" si="6"/>
        <v>1</v>
      </c>
      <c r="AA55" s="29" t="s">
        <v>71</v>
      </c>
      <c r="AB55" s="6">
        <v>278.0</v>
      </c>
      <c r="AC55" s="6" t="s">
        <v>254</v>
      </c>
      <c r="AD55" s="28">
        <v>1.630325210044E12</v>
      </c>
      <c r="AE55" s="31" t="b">
        <f t="shared" si="7"/>
        <v>1</v>
      </c>
      <c r="AF55" s="29" t="s">
        <v>80</v>
      </c>
      <c r="AG55" s="6">
        <v>176.0</v>
      </c>
      <c r="AH55" s="6" t="s">
        <v>249</v>
      </c>
      <c r="AI55" s="28">
        <v>1.630329688758E12</v>
      </c>
      <c r="AJ55" s="31" t="b">
        <f t="shared" si="8"/>
        <v>1</v>
      </c>
      <c r="AK55" s="29" t="s">
        <v>195</v>
      </c>
      <c r="AL55" s="6">
        <v>1249.0</v>
      </c>
      <c r="AM55" s="6" t="s">
        <v>255</v>
      </c>
      <c r="AN55" s="28">
        <v>1.630330199509E12</v>
      </c>
      <c r="AO55" s="31" t="b">
        <f t="shared" si="9"/>
        <v>1</v>
      </c>
      <c r="AP55" s="29" t="s">
        <v>143</v>
      </c>
      <c r="AQ55" s="6">
        <v>260.0</v>
      </c>
      <c r="AR55" s="6" t="s">
        <v>256</v>
      </c>
      <c r="AS55" s="28">
        <v>1.630330688056E12</v>
      </c>
    </row>
    <row r="56">
      <c r="A56" s="31" t="b">
        <f t="shared" si="1"/>
        <v>1</v>
      </c>
      <c r="B56" s="23" t="s">
        <v>71</v>
      </c>
      <c r="C56" s="24">
        <v>897.0</v>
      </c>
      <c r="D56" s="25" t="s">
        <v>251</v>
      </c>
      <c r="E56" s="25">
        <v>1.63031677192E12</v>
      </c>
      <c r="F56" s="31" t="b">
        <f t="shared" si="2"/>
        <v>1</v>
      </c>
      <c r="G56" s="26" t="s">
        <v>94</v>
      </c>
      <c r="H56" s="6">
        <v>219.0</v>
      </c>
      <c r="I56" s="6" t="s">
        <v>252</v>
      </c>
      <c r="J56" s="28">
        <v>1.630317241618E12</v>
      </c>
      <c r="K56" s="31" t="b">
        <f t="shared" si="3"/>
        <v>1</v>
      </c>
      <c r="L56" s="29" t="s">
        <v>257</v>
      </c>
      <c r="M56" s="6">
        <v>1079.0</v>
      </c>
      <c r="N56" s="6" t="s">
        <v>258</v>
      </c>
      <c r="O56" s="28">
        <v>1.630317616643E12</v>
      </c>
      <c r="P56" s="31" t="b">
        <f t="shared" si="4"/>
        <v>1</v>
      </c>
      <c r="Q56" s="29" t="s">
        <v>110</v>
      </c>
      <c r="R56" s="6">
        <v>203.0</v>
      </c>
      <c r="S56" s="6" t="s">
        <v>238</v>
      </c>
      <c r="T56" s="28">
        <v>1.630323187654E12</v>
      </c>
      <c r="U56" s="31" t="b">
        <f t="shared" si="5"/>
        <v>1</v>
      </c>
      <c r="V56" s="29" t="s">
        <v>80</v>
      </c>
      <c r="W56" s="6">
        <v>185.0</v>
      </c>
      <c r="X56" s="6" t="s">
        <v>248</v>
      </c>
      <c r="Y56" s="28">
        <v>1.630324693814E12</v>
      </c>
      <c r="Z56" s="31" t="b">
        <f t="shared" si="6"/>
        <v>1</v>
      </c>
      <c r="AA56" s="29" t="s">
        <v>144</v>
      </c>
      <c r="AB56" s="6">
        <v>207.0</v>
      </c>
      <c r="AC56" s="6" t="s">
        <v>254</v>
      </c>
      <c r="AD56" s="28">
        <v>1.630325210251E12</v>
      </c>
      <c r="AE56" s="31" t="b">
        <f t="shared" si="7"/>
        <v>1</v>
      </c>
      <c r="AF56" s="29" t="s">
        <v>80</v>
      </c>
      <c r="AG56" s="6">
        <v>167.0</v>
      </c>
      <c r="AH56" s="6" t="s">
        <v>249</v>
      </c>
      <c r="AI56" s="28">
        <v>1.630329688925E12</v>
      </c>
      <c r="AJ56" s="31" t="b">
        <f t="shared" si="8"/>
        <v>1</v>
      </c>
      <c r="AK56" s="29" t="s">
        <v>137</v>
      </c>
      <c r="AL56" s="6">
        <v>385.0</v>
      </c>
      <c r="AM56" s="6" t="s">
        <v>255</v>
      </c>
      <c r="AN56" s="28">
        <v>1.630330199893E12</v>
      </c>
      <c r="AO56" s="31" t="b">
        <f t="shared" si="9"/>
        <v>1</v>
      </c>
      <c r="AP56" s="29" t="s">
        <v>195</v>
      </c>
      <c r="AQ56" s="6">
        <v>1060.0</v>
      </c>
      <c r="AR56" s="6" t="s">
        <v>259</v>
      </c>
      <c r="AS56" s="28">
        <v>1.630330689117E12</v>
      </c>
    </row>
    <row r="57">
      <c r="A57" s="31" t="b">
        <f t="shared" si="1"/>
        <v>1</v>
      </c>
      <c r="B57" s="23" t="s">
        <v>144</v>
      </c>
      <c r="C57" s="24">
        <v>1294.0</v>
      </c>
      <c r="D57" s="25" t="s">
        <v>260</v>
      </c>
      <c r="E57" s="25">
        <v>1.630316773214E12</v>
      </c>
      <c r="F57" s="31" t="b">
        <f t="shared" si="2"/>
        <v>1</v>
      </c>
      <c r="G57" s="26" t="s">
        <v>71</v>
      </c>
      <c r="H57" s="6">
        <v>405.0</v>
      </c>
      <c r="I57" s="6" t="s">
        <v>261</v>
      </c>
      <c r="J57" s="28">
        <v>1.630317242022E12</v>
      </c>
      <c r="K57" s="31" t="b">
        <f t="shared" si="3"/>
        <v>1</v>
      </c>
      <c r="L57" s="29" t="s">
        <v>137</v>
      </c>
      <c r="M57" s="6">
        <v>2124.0</v>
      </c>
      <c r="N57" s="6" t="s">
        <v>262</v>
      </c>
      <c r="O57" s="28">
        <v>1.630317618767E12</v>
      </c>
      <c r="P57" s="31" t="b">
        <f t="shared" si="4"/>
        <v>1</v>
      </c>
      <c r="Q57" s="29" t="s">
        <v>58</v>
      </c>
      <c r="R57" s="6">
        <v>148.0</v>
      </c>
      <c r="S57" s="6" t="s">
        <v>238</v>
      </c>
      <c r="T57" s="28">
        <v>1.630323187801E12</v>
      </c>
      <c r="U57" s="31" t="b">
        <f t="shared" si="5"/>
        <v>1</v>
      </c>
      <c r="V57" s="29" t="s">
        <v>63</v>
      </c>
      <c r="W57" s="6">
        <v>197.0</v>
      </c>
      <c r="X57" s="6" t="s">
        <v>263</v>
      </c>
      <c r="Y57" s="28">
        <v>1.630324694007E12</v>
      </c>
      <c r="Z57" s="31" t="b">
        <f t="shared" si="6"/>
        <v>1</v>
      </c>
      <c r="AA57" s="29" t="s">
        <v>150</v>
      </c>
      <c r="AB57" s="6">
        <v>192.0</v>
      </c>
      <c r="AC57" s="6" t="s">
        <v>254</v>
      </c>
      <c r="AD57" s="28">
        <v>1.630325210459E12</v>
      </c>
      <c r="AE57" s="31" t="b">
        <f t="shared" si="7"/>
        <v>1</v>
      </c>
      <c r="AF57" s="29" t="s">
        <v>63</v>
      </c>
      <c r="AG57" s="6">
        <v>227.0</v>
      </c>
      <c r="AH57" s="6" t="s">
        <v>264</v>
      </c>
      <c r="AI57" s="28">
        <v>1.630329689152E12</v>
      </c>
      <c r="AJ57" s="31" t="b">
        <f t="shared" si="8"/>
        <v>1</v>
      </c>
      <c r="AK57" s="29" t="s">
        <v>203</v>
      </c>
      <c r="AL57" s="6">
        <v>130.0</v>
      </c>
      <c r="AM57" s="6" t="s">
        <v>265</v>
      </c>
      <c r="AN57" s="28">
        <v>1.630330200028E12</v>
      </c>
      <c r="AO57" s="31" t="b">
        <f t="shared" si="9"/>
        <v>1</v>
      </c>
      <c r="AP57" s="29" t="s">
        <v>137</v>
      </c>
      <c r="AQ57" s="6">
        <v>318.0</v>
      </c>
      <c r="AR57" s="6" t="s">
        <v>259</v>
      </c>
      <c r="AS57" s="28">
        <v>1.630330689435E12</v>
      </c>
    </row>
    <row r="58">
      <c r="A58" s="31" t="b">
        <f t="shared" si="1"/>
        <v>1</v>
      </c>
      <c r="B58" s="23" t="s">
        <v>182</v>
      </c>
      <c r="C58" s="24">
        <v>277.0</v>
      </c>
      <c r="D58" s="25" t="s">
        <v>260</v>
      </c>
      <c r="E58" s="25">
        <v>1.630316773487E12</v>
      </c>
      <c r="F58" s="31" t="b">
        <f t="shared" si="2"/>
        <v>1</v>
      </c>
      <c r="G58" s="26" t="s">
        <v>236</v>
      </c>
      <c r="H58" s="6">
        <v>1160.0</v>
      </c>
      <c r="I58" s="6" t="s">
        <v>266</v>
      </c>
      <c r="J58" s="28">
        <v>1.630317243184E12</v>
      </c>
      <c r="K58" s="31" t="b">
        <f t="shared" si="3"/>
        <v>1</v>
      </c>
      <c r="L58" s="29" t="s">
        <v>203</v>
      </c>
      <c r="M58" s="6">
        <v>123.0</v>
      </c>
      <c r="N58" s="6" t="s">
        <v>262</v>
      </c>
      <c r="O58" s="28">
        <v>1.630317618892E12</v>
      </c>
      <c r="P58" s="31" t="b">
        <f t="shared" si="4"/>
        <v>1</v>
      </c>
      <c r="Q58" s="29" t="s">
        <v>71</v>
      </c>
      <c r="R58" s="6">
        <v>740.0</v>
      </c>
      <c r="S58" s="6" t="s">
        <v>267</v>
      </c>
      <c r="T58" s="28">
        <v>1.630323188544E12</v>
      </c>
      <c r="U58" s="31" t="b">
        <f t="shared" si="5"/>
        <v>1</v>
      </c>
      <c r="V58" s="29" t="s">
        <v>71</v>
      </c>
      <c r="W58" s="6">
        <v>138.0</v>
      </c>
      <c r="X58" s="6" t="s">
        <v>263</v>
      </c>
      <c r="Y58" s="28">
        <v>1.630324694147E12</v>
      </c>
      <c r="Z58" s="31" t="b">
        <f t="shared" si="6"/>
        <v>1</v>
      </c>
      <c r="AA58" s="29" t="s">
        <v>55</v>
      </c>
      <c r="AB58" s="6">
        <v>177.0</v>
      </c>
      <c r="AC58" s="6" t="s">
        <v>254</v>
      </c>
      <c r="AD58" s="28">
        <v>1.63032521062E12</v>
      </c>
      <c r="AE58" s="31" t="b">
        <f t="shared" si="7"/>
        <v>1</v>
      </c>
      <c r="AF58" s="29" t="s">
        <v>71</v>
      </c>
      <c r="AG58" s="6">
        <v>289.0</v>
      </c>
      <c r="AH58" s="6" t="s">
        <v>264</v>
      </c>
      <c r="AI58" s="28">
        <v>1.630329689458E12</v>
      </c>
      <c r="AJ58" s="31" t="b">
        <f t="shared" si="8"/>
        <v>1</v>
      </c>
      <c r="AK58" s="29" t="s">
        <v>71</v>
      </c>
      <c r="AL58" s="6">
        <v>376.0</v>
      </c>
      <c r="AM58" s="6" t="s">
        <v>265</v>
      </c>
      <c r="AN58" s="28">
        <v>1.630330200399E12</v>
      </c>
      <c r="AO58" s="31" t="b">
        <f t="shared" si="9"/>
        <v>1</v>
      </c>
      <c r="AP58" s="29" t="s">
        <v>203</v>
      </c>
      <c r="AQ58" s="6">
        <v>86.0</v>
      </c>
      <c r="AR58" s="6" t="s">
        <v>259</v>
      </c>
      <c r="AS58" s="28">
        <v>1.630330689535E12</v>
      </c>
    </row>
    <row r="59">
      <c r="A59" s="31" t="b">
        <f t="shared" si="1"/>
        <v>1</v>
      </c>
      <c r="B59" s="23" t="s">
        <v>71</v>
      </c>
      <c r="C59" s="24">
        <v>606.0</v>
      </c>
      <c r="D59" s="25" t="s">
        <v>268</v>
      </c>
      <c r="E59" s="25">
        <v>1.630316774094E12</v>
      </c>
      <c r="F59" s="31" t="b">
        <f t="shared" si="2"/>
        <v>1</v>
      </c>
      <c r="G59" s="30" t="s">
        <v>71</v>
      </c>
      <c r="H59" s="6">
        <v>613.0</v>
      </c>
      <c r="I59" s="6" t="s">
        <v>266</v>
      </c>
      <c r="J59" s="28">
        <v>1.630317243798E12</v>
      </c>
      <c r="K59" s="31" t="b">
        <f t="shared" si="3"/>
        <v>1</v>
      </c>
      <c r="L59" s="29" t="s">
        <v>269</v>
      </c>
      <c r="M59" s="6">
        <v>593.0</v>
      </c>
      <c r="N59" s="6" t="s">
        <v>270</v>
      </c>
      <c r="O59" s="28">
        <v>1.630317619484E12</v>
      </c>
      <c r="P59" s="31" t="b">
        <f t="shared" si="4"/>
        <v>1</v>
      </c>
      <c r="Q59" s="29" t="s">
        <v>144</v>
      </c>
      <c r="R59" s="6">
        <v>1111.0</v>
      </c>
      <c r="S59" s="6" t="s">
        <v>271</v>
      </c>
      <c r="T59" s="28">
        <v>1.630323189652E12</v>
      </c>
      <c r="U59" s="31" t="b">
        <f t="shared" si="5"/>
        <v>1</v>
      </c>
      <c r="V59" s="29" t="s">
        <v>63</v>
      </c>
      <c r="W59" s="6">
        <v>166.0</v>
      </c>
      <c r="X59" s="6" t="s">
        <v>263</v>
      </c>
      <c r="Y59" s="28">
        <v>1.630324694311E12</v>
      </c>
      <c r="Z59" s="31" t="b">
        <f t="shared" si="6"/>
        <v>1</v>
      </c>
      <c r="AA59" s="29" t="s">
        <v>52</v>
      </c>
      <c r="AB59" s="6">
        <v>201.0</v>
      </c>
      <c r="AC59" s="6" t="s">
        <v>254</v>
      </c>
      <c r="AD59" s="28">
        <v>1.630325210822E12</v>
      </c>
      <c r="AE59" s="31" t="b">
        <f t="shared" si="7"/>
        <v>1</v>
      </c>
      <c r="AF59" s="29" t="s">
        <v>115</v>
      </c>
      <c r="AG59" s="6">
        <v>181.0</v>
      </c>
      <c r="AH59" s="6" t="s">
        <v>264</v>
      </c>
      <c r="AI59" s="28">
        <v>1.630329689621E12</v>
      </c>
      <c r="AJ59" s="31" t="b">
        <f t="shared" si="8"/>
        <v>1</v>
      </c>
      <c r="AK59" s="29" t="s">
        <v>115</v>
      </c>
      <c r="AL59" s="6">
        <v>1629.0</v>
      </c>
      <c r="AM59" s="6" t="s">
        <v>272</v>
      </c>
      <c r="AN59" s="28">
        <v>1.630330202034E12</v>
      </c>
      <c r="AO59" s="31" t="b">
        <f t="shared" si="9"/>
        <v>1</v>
      </c>
      <c r="AP59" s="29" t="s">
        <v>71</v>
      </c>
      <c r="AQ59" s="6">
        <v>351.0</v>
      </c>
      <c r="AR59" s="6" t="s">
        <v>259</v>
      </c>
      <c r="AS59" s="28">
        <v>1.630330689873E12</v>
      </c>
    </row>
    <row r="60">
      <c r="A60" s="31" t="b">
        <f t="shared" si="1"/>
        <v>1</v>
      </c>
      <c r="B60" s="23" t="s">
        <v>245</v>
      </c>
      <c r="C60" s="24">
        <v>3002.0</v>
      </c>
      <c r="D60" s="25" t="s">
        <v>273</v>
      </c>
      <c r="E60" s="25">
        <v>1.630316777096E12</v>
      </c>
      <c r="F60" s="31" t="b">
        <f t="shared" si="2"/>
        <v>1</v>
      </c>
      <c r="G60" s="26" t="s">
        <v>236</v>
      </c>
      <c r="H60" s="6">
        <v>550.0</v>
      </c>
      <c r="I60" s="6" t="s">
        <v>274</v>
      </c>
      <c r="J60" s="28">
        <v>1.630317244345E12</v>
      </c>
      <c r="K60" s="32" t="b">
        <f t="shared" si="3"/>
        <v>1</v>
      </c>
      <c r="O60" s="33"/>
      <c r="P60" s="31" t="b">
        <f t="shared" si="4"/>
        <v>1</v>
      </c>
      <c r="Q60" s="29" t="s">
        <v>182</v>
      </c>
      <c r="R60" s="6">
        <v>762.0</v>
      </c>
      <c r="S60" s="6" t="s">
        <v>275</v>
      </c>
      <c r="T60" s="28">
        <v>1.630323190417E12</v>
      </c>
      <c r="U60" s="31" t="b">
        <f t="shared" si="5"/>
        <v>1</v>
      </c>
      <c r="V60" s="29" t="s">
        <v>62</v>
      </c>
      <c r="W60" s="6">
        <v>148.0</v>
      </c>
      <c r="X60" s="6" t="s">
        <v>263</v>
      </c>
      <c r="Y60" s="28">
        <v>1.63032469446E12</v>
      </c>
      <c r="Z60" s="31" t="b">
        <f t="shared" si="6"/>
        <v>1</v>
      </c>
      <c r="AA60" s="29" t="s">
        <v>160</v>
      </c>
      <c r="AB60" s="6">
        <v>284.0</v>
      </c>
      <c r="AC60" s="6" t="s">
        <v>276</v>
      </c>
      <c r="AD60" s="28">
        <v>1.630325211104E12</v>
      </c>
      <c r="AE60" s="31" t="b">
        <f t="shared" si="7"/>
        <v>1</v>
      </c>
      <c r="AF60" s="29" t="s">
        <v>63</v>
      </c>
      <c r="AG60" s="6">
        <v>265.0</v>
      </c>
      <c r="AH60" s="6" t="s">
        <v>264</v>
      </c>
      <c r="AI60" s="28">
        <v>1.630329689887E12</v>
      </c>
      <c r="AJ60" s="31" t="b">
        <f t="shared" si="8"/>
        <v>1</v>
      </c>
      <c r="AK60" s="29" t="s">
        <v>71</v>
      </c>
      <c r="AL60" s="6">
        <v>921.0</v>
      </c>
      <c r="AM60" s="6" t="s">
        <v>272</v>
      </c>
      <c r="AN60" s="28">
        <v>1.63033020295E12</v>
      </c>
      <c r="AO60" s="31" t="b">
        <f t="shared" si="9"/>
        <v>1</v>
      </c>
      <c r="AP60" s="29" t="s">
        <v>221</v>
      </c>
      <c r="AQ60" s="6">
        <v>2539.0</v>
      </c>
      <c r="AR60" s="6" t="s">
        <v>277</v>
      </c>
      <c r="AS60" s="28">
        <v>1.630330692411E12</v>
      </c>
    </row>
    <row r="61">
      <c r="A61" s="31" t="b">
        <f t="shared" si="1"/>
        <v>1</v>
      </c>
      <c r="B61" s="23" t="s">
        <v>195</v>
      </c>
      <c r="C61" s="24">
        <v>1297.0</v>
      </c>
      <c r="D61" s="25" t="s">
        <v>278</v>
      </c>
      <c r="E61" s="25">
        <v>1.630316778394E12</v>
      </c>
      <c r="F61" s="31" t="b">
        <f t="shared" si="2"/>
        <v>1</v>
      </c>
      <c r="G61" s="26" t="s">
        <v>110</v>
      </c>
      <c r="H61" s="6">
        <v>235.0</v>
      </c>
      <c r="I61" s="6" t="s">
        <v>274</v>
      </c>
      <c r="J61" s="28">
        <v>1.63031724458E12</v>
      </c>
      <c r="K61" s="32" t="b">
        <f t="shared" si="3"/>
        <v>1</v>
      </c>
      <c r="O61" s="33"/>
      <c r="P61" s="31" t="b">
        <f t="shared" si="4"/>
        <v>1</v>
      </c>
      <c r="Q61" s="29" t="s">
        <v>71</v>
      </c>
      <c r="R61" s="6">
        <v>608.0</v>
      </c>
      <c r="S61" s="6" t="s">
        <v>279</v>
      </c>
      <c r="T61" s="28">
        <v>1.630323191022E12</v>
      </c>
      <c r="U61" s="31" t="b">
        <f t="shared" si="5"/>
        <v>1</v>
      </c>
      <c r="V61" s="29" t="s">
        <v>80</v>
      </c>
      <c r="W61" s="6">
        <v>143.0</v>
      </c>
      <c r="X61" s="6" t="s">
        <v>263</v>
      </c>
      <c r="Y61" s="28">
        <v>1.630324694604E12</v>
      </c>
      <c r="Z61" s="31" t="b">
        <f t="shared" si="6"/>
        <v>1</v>
      </c>
      <c r="AA61" s="29" t="s">
        <v>55</v>
      </c>
      <c r="AB61" s="6">
        <v>33.0</v>
      </c>
      <c r="AC61" s="6" t="s">
        <v>276</v>
      </c>
      <c r="AD61" s="28">
        <v>1.630325211135E12</v>
      </c>
      <c r="AE61" s="31" t="b">
        <f t="shared" si="7"/>
        <v>1</v>
      </c>
      <c r="AF61" s="29" t="s">
        <v>71</v>
      </c>
      <c r="AG61" s="6">
        <v>238.0</v>
      </c>
      <c r="AH61" s="6" t="s">
        <v>280</v>
      </c>
      <c r="AI61" s="28">
        <v>1.630329690126E12</v>
      </c>
      <c r="AJ61" s="31" t="b">
        <f t="shared" si="8"/>
        <v>1</v>
      </c>
      <c r="AK61" s="29" t="s">
        <v>236</v>
      </c>
      <c r="AL61" s="6">
        <v>649.0</v>
      </c>
      <c r="AM61" s="6" t="s">
        <v>281</v>
      </c>
      <c r="AN61" s="28">
        <v>1.630330203597E12</v>
      </c>
      <c r="AO61" s="31" t="b">
        <f t="shared" si="9"/>
        <v>1</v>
      </c>
      <c r="AP61" s="29" t="s">
        <v>94</v>
      </c>
      <c r="AQ61" s="6">
        <v>202.0</v>
      </c>
      <c r="AR61" s="6" t="s">
        <v>277</v>
      </c>
      <c r="AS61" s="28">
        <v>1.630330692614E12</v>
      </c>
    </row>
    <row r="62">
      <c r="A62" s="31" t="b">
        <f t="shared" si="1"/>
        <v>1</v>
      </c>
      <c r="B62" s="23" t="s">
        <v>245</v>
      </c>
      <c r="C62" s="24">
        <v>324.0</v>
      </c>
      <c r="D62" s="25" t="s">
        <v>278</v>
      </c>
      <c r="E62" s="25">
        <v>1.630316778718E12</v>
      </c>
      <c r="F62" s="31" t="b">
        <f t="shared" si="2"/>
        <v>1</v>
      </c>
      <c r="G62" s="26" t="s">
        <v>71</v>
      </c>
      <c r="H62" s="6">
        <v>296.0</v>
      </c>
      <c r="I62" s="6" t="s">
        <v>274</v>
      </c>
      <c r="J62" s="28">
        <v>1.630317244878E12</v>
      </c>
      <c r="K62" s="32" t="b">
        <f t="shared" si="3"/>
        <v>1</v>
      </c>
      <c r="O62" s="33"/>
      <c r="P62" s="31" t="b">
        <f t="shared" si="4"/>
        <v>1</v>
      </c>
      <c r="Q62" s="29" t="s">
        <v>282</v>
      </c>
      <c r="R62" s="6">
        <v>4756.0</v>
      </c>
      <c r="S62" s="6" t="s">
        <v>283</v>
      </c>
      <c r="T62" s="28">
        <v>1.630323195781E12</v>
      </c>
      <c r="U62" s="31" t="b">
        <f t="shared" si="5"/>
        <v>1</v>
      </c>
      <c r="V62" s="29" t="s">
        <v>71</v>
      </c>
      <c r="W62" s="6">
        <v>522.0</v>
      </c>
      <c r="X62" s="6" t="s">
        <v>284</v>
      </c>
      <c r="Y62" s="28">
        <v>1.630324695125E12</v>
      </c>
      <c r="Z62" s="31" t="b">
        <f t="shared" si="6"/>
        <v>1</v>
      </c>
      <c r="AA62" s="29" t="s">
        <v>110</v>
      </c>
      <c r="AB62" s="6">
        <v>203.0</v>
      </c>
      <c r="AC62" s="6" t="s">
        <v>276</v>
      </c>
      <c r="AD62" s="28">
        <v>1.630325211343E12</v>
      </c>
      <c r="AE62" s="31" t="b">
        <f t="shared" si="7"/>
        <v>1</v>
      </c>
      <c r="AF62" s="29" t="s">
        <v>65</v>
      </c>
      <c r="AG62" s="6">
        <v>2607.0</v>
      </c>
      <c r="AH62" s="6" t="s">
        <v>285</v>
      </c>
      <c r="AI62" s="28">
        <v>1.630329692736E12</v>
      </c>
      <c r="AJ62" s="31" t="b">
        <f t="shared" si="8"/>
        <v>1</v>
      </c>
      <c r="AK62" s="29" t="s">
        <v>110</v>
      </c>
      <c r="AL62" s="6">
        <v>245.0</v>
      </c>
      <c r="AM62" s="6" t="s">
        <v>281</v>
      </c>
      <c r="AN62" s="28">
        <v>1.630330203842E12</v>
      </c>
      <c r="AO62" s="31" t="b">
        <f t="shared" si="9"/>
        <v>1</v>
      </c>
      <c r="AP62" s="29" t="s">
        <v>71</v>
      </c>
      <c r="AQ62" s="6">
        <v>314.0</v>
      </c>
      <c r="AR62" s="6" t="s">
        <v>277</v>
      </c>
      <c r="AS62" s="28">
        <v>1.630330692926E12</v>
      </c>
    </row>
    <row r="63">
      <c r="A63" s="31" t="b">
        <f t="shared" si="1"/>
        <v>1</v>
      </c>
      <c r="B63" s="23" t="s">
        <v>203</v>
      </c>
      <c r="C63" s="24">
        <v>162.0</v>
      </c>
      <c r="D63" s="25" t="s">
        <v>278</v>
      </c>
      <c r="E63" s="25">
        <v>1.630316778882E12</v>
      </c>
      <c r="F63" s="31" t="b">
        <f t="shared" si="2"/>
        <v>1</v>
      </c>
      <c r="G63" s="26" t="s">
        <v>190</v>
      </c>
      <c r="H63" s="6">
        <v>968.0</v>
      </c>
      <c r="I63" s="6" t="s">
        <v>286</v>
      </c>
      <c r="J63" s="28">
        <v>1.630317245846E12</v>
      </c>
      <c r="O63" s="33"/>
      <c r="P63" s="31" t="b">
        <f t="shared" si="4"/>
        <v>1</v>
      </c>
      <c r="Q63" s="29" t="s">
        <v>195</v>
      </c>
      <c r="R63" s="6">
        <v>920.0</v>
      </c>
      <c r="S63" s="6" t="s">
        <v>287</v>
      </c>
      <c r="T63" s="28">
        <v>1.630323196698E12</v>
      </c>
      <c r="U63" s="31" t="b">
        <f t="shared" si="5"/>
        <v>1</v>
      </c>
      <c r="V63" s="29" t="s">
        <v>80</v>
      </c>
      <c r="W63" s="6">
        <v>1379.0</v>
      </c>
      <c r="X63" s="6" t="s">
        <v>288</v>
      </c>
      <c r="Y63" s="28">
        <v>1.630324696508E12</v>
      </c>
      <c r="Z63" s="31" t="b">
        <f t="shared" si="6"/>
        <v>1</v>
      </c>
      <c r="AA63" s="29" t="s">
        <v>58</v>
      </c>
      <c r="AB63" s="6">
        <v>156.0</v>
      </c>
      <c r="AC63" s="6" t="s">
        <v>276</v>
      </c>
      <c r="AD63" s="28">
        <v>1.630325211518E12</v>
      </c>
      <c r="AE63" s="31" t="b">
        <f t="shared" si="7"/>
        <v>1</v>
      </c>
      <c r="AF63" s="29" t="s">
        <v>71</v>
      </c>
      <c r="AG63" s="6">
        <v>469.0</v>
      </c>
      <c r="AH63" s="6" t="s">
        <v>289</v>
      </c>
      <c r="AI63" s="28">
        <v>1.630329693201E12</v>
      </c>
      <c r="AJ63" s="31" t="b">
        <f t="shared" si="8"/>
        <v>1</v>
      </c>
      <c r="AK63" s="29" t="s">
        <v>71</v>
      </c>
      <c r="AL63" s="6">
        <v>473.0</v>
      </c>
      <c r="AM63" s="6" t="s">
        <v>290</v>
      </c>
      <c r="AN63" s="28">
        <v>1.630330204316E12</v>
      </c>
      <c r="AO63" s="31" t="b">
        <f t="shared" si="9"/>
        <v>1</v>
      </c>
      <c r="AP63" s="29" t="s">
        <v>236</v>
      </c>
      <c r="AQ63" s="6">
        <v>1332.0</v>
      </c>
      <c r="AR63" s="6" t="s">
        <v>291</v>
      </c>
      <c r="AS63" s="28">
        <v>1.630330694267E12</v>
      </c>
    </row>
    <row r="64">
      <c r="A64" s="31" t="b">
        <f t="shared" si="1"/>
        <v>1</v>
      </c>
      <c r="B64" s="23" t="s">
        <v>71</v>
      </c>
      <c r="C64" s="24">
        <v>995.0</v>
      </c>
      <c r="D64" s="25" t="s">
        <v>292</v>
      </c>
      <c r="E64" s="25">
        <v>1.630316779874E12</v>
      </c>
      <c r="F64" s="31" t="b">
        <f t="shared" si="2"/>
        <v>1</v>
      </c>
      <c r="G64" s="26" t="s">
        <v>257</v>
      </c>
      <c r="H64" s="6">
        <v>1362.0</v>
      </c>
      <c r="I64" s="6" t="s">
        <v>293</v>
      </c>
      <c r="J64" s="28">
        <v>1.630317247207E12</v>
      </c>
      <c r="O64" s="33"/>
      <c r="P64" s="31" t="b">
        <f t="shared" si="4"/>
        <v>1</v>
      </c>
      <c r="Q64" s="29" t="s">
        <v>131</v>
      </c>
      <c r="R64" s="6">
        <v>411.0</v>
      </c>
      <c r="S64" s="6" t="s">
        <v>294</v>
      </c>
      <c r="T64" s="28">
        <v>1.630323197126E12</v>
      </c>
      <c r="U64" s="31" t="b">
        <f t="shared" si="5"/>
        <v>1</v>
      </c>
      <c r="V64" s="29" t="s">
        <v>62</v>
      </c>
      <c r="W64" s="6">
        <v>194.0</v>
      </c>
      <c r="X64" s="6" t="s">
        <v>288</v>
      </c>
      <c r="Y64" s="28">
        <v>1.630324696698E12</v>
      </c>
      <c r="Z64" s="31" t="b">
        <f t="shared" si="6"/>
        <v>1</v>
      </c>
      <c r="AA64" s="29" t="s">
        <v>71</v>
      </c>
      <c r="AB64" s="6">
        <v>1962.0</v>
      </c>
      <c r="AC64" s="6" t="s">
        <v>295</v>
      </c>
      <c r="AD64" s="28">
        <v>1.630325213461E12</v>
      </c>
      <c r="AE64" s="31" t="b">
        <f t="shared" si="7"/>
        <v>0</v>
      </c>
      <c r="AF64" s="29" t="s">
        <v>125</v>
      </c>
      <c r="AG64" s="6">
        <v>1344.0</v>
      </c>
      <c r="AH64" s="6" t="s">
        <v>296</v>
      </c>
      <c r="AI64" s="28">
        <v>1.630329694561E12</v>
      </c>
      <c r="AJ64" s="31" t="b">
        <f t="shared" si="8"/>
        <v>1</v>
      </c>
      <c r="AK64" s="29" t="s">
        <v>190</v>
      </c>
      <c r="AL64" s="6">
        <v>909.0</v>
      </c>
      <c r="AM64" s="6" t="s">
        <v>297</v>
      </c>
      <c r="AN64" s="28">
        <v>1.630330205223E12</v>
      </c>
      <c r="AO64" s="31" t="b">
        <f t="shared" si="9"/>
        <v>1</v>
      </c>
      <c r="AP64" s="29" t="s">
        <v>110</v>
      </c>
      <c r="AQ64" s="6">
        <v>212.0</v>
      </c>
      <c r="AR64" s="6" t="s">
        <v>291</v>
      </c>
      <c r="AS64" s="28">
        <v>1.630330694471E12</v>
      </c>
    </row>
    <row r="65">
      <c r="A65" s="31" t="b">
        <f t="shared" si="1"/>
        <v>1</v>
      </c>
      <c r="B65" s="23" t="s">
        <v>221</v>
      </c>
      <c r="C65" s="24">
        <v>2968.0</v>
      </c>
      <c r="D65" s="25" t="s">
        <v>298</v>
      </c>
      <c r="E65" s="25">
        <v>1.630316782842E12</v>
      </c>
      <c r="F65" s="31" t="b">
        <f t="shared" si="2"/>
        <v>1</v>
      </c>
      <c r="G65" s="26" t="s">
        <v>137</v>
      </c>
      <c r="H65" s="6">
        <v>268.0</v>
      </c>
      <c r="I65" s="6" t="s">
        <v>293</v>
      </c>
      <c r="J65" s="28">
        <v>1.630317247476E12</v>
      </c>
      <c r="O65" s="33"/>
      <c r="P65" s="31" t="b">
        <f t="shared" si="4"/>
        <v>1</v>
      </c>
      <c r="Q65" s="29" t="s">
        <v>203</v>
      </c>
      <c r="R65" s="6">
        <v>94.0</v>
      </c>
      <c r="S65" s="6" t="s">
        <v>294</v>
      </c>
      <c r="T65" s="28">
        <v>1.630323197207E12</v>
      </c>
      <c r="U65" s="31" t="b">
        <f t="shared" si="5"/>
        <v>1</v>
      </c>
      <c r="V65" s="29" t="s">
        <v>63</v>
      </c>
      <c r="W65" s="6">
        <v>225.0</v>
      </c>
      <c r="X65" s="6" t="s">
        <v>288</v>
      </c>
      <c r="Y65" s="28">
        <v>1.630324696924E12</v>
      </c>
      <c r="Z65" s="31" t="b">
        <f t="shared" si="6"/>
        <v>1</v>
      </c>
      <c r="AA65" s="29" t="s">
        <v>144</v>
      </c>
      <c r="AB65" s="6">
        <v>1168.0</v>
      </c>
      <c r="AC65" s="6" t="s">
        <v>299</v>
      </c>
      <c r="AD65" s="28">
        <v>1.630325214632E12</v>
      </c>
      <c r="AE65" s="31" t="b">
        <f t="shared" si="7"/>
        <v>1</v>
      </c>
      <c r="AF65" s="29" t="s">
        <v>133</v>
      </c>
      <c r="AG65" s="6">
        <v>745.0</v>
      </c>
      <c r="AH65" s="6" t="s">
        <v>300</v>
      </c>
      <c r="AI65" s="28">
        <v>1.630329695291E12</v>
      </c>
      <c r="AJ65" s="31" t="b">
        <f t="shared" si="8"/>
        <v>1</v>
      </c>
      <c r="AK65" s="29" t="s">
        <v>257</v>
      </c>
      <c r="AL65" s="6">
        <v>2098.0</v>
      </c>
      <c r="AM65" s="6" t="s">
        <v>301</v>
      </c>
      <c r="AN65" s="28">
        <v>1.630330207323E12</v>
      </c>
      <c r="AO65" s="31" t="b">
        <f t="shared" si="9"/>
        <v>1</v>
      </c>
      <c r="AP65" s="29" t="s">
        <v>71</v>
      </c>
      <c r="AQ65" s="6">
        <v>432.0</v>
      </c>
      <c r="AR65" s="6" t="s">
        <v>291</v>
      </c>
      <c r="AS65" s="28">
        <v>1.630330694904E12</v>
      </c>
    </row>
    <row r="66">
      <c r="A66" s="31" t="b">
        <f t="shared" si="1"/>
        <v>1</v>
      </c>
      <c r="B66" s="23" t="s">
        <v>94</v>
      </c>
      <c r="C66" s="24">
        <v>250.0</v>
      </c>
      <c r="D66" s="25" t="s">
        <v>302</v>
      </c>
      <c r="E66" s="25">
        <v>1.630316783092E12</v>
      </c>
      <c r="F66" s="31" t="b">
        <f t="shared" si="2"/>
        <v>1</v>
      </c>
      <c r="G66" s="26" t="s">
        <v>203</v>
      </c>
      <c r="H66" s="6">
        <v>145.0</v>
      </c>
      <c r="I66" s="6" t="s">
        <v>293</v>
      </c>
      <c r="J66" s="28">
        <v>1.630317247634E12</v>
      </c>
      <c r="O66" s="33"/>
      <c r="P66" s="31" t="b">
        <f t="shared" si="4"/>
        <v>1</v>
      </c>
      <c r="Q66" s="29" t="s">
        <v>71</v>
      </c>
      <c r="R66" s="6">
        <v>377.0</v>
      </c>
      <c r="S66" s="6" t="s">
        <v>294</v>
      </c>
      <c r="T66" s="28">
        <v>1.630323197581E12</v>
      </c>
      <c r="U66" s="31" t="b">
        <f t="shared" si="5"/>
        <v>1</v>
      </c>
      <c r="V66" s="29" t="s">
        <v>71</v>
      </c>
      <c r="W66" s="6">
        <v>183.0</v>
      </c>
      <c r="X66" s="6" t="s">
        <v>303</v>
      </c>
      <c r="Y66" s="28">
        <v>1.630324697107E12</v>
      </c>
      <c r="Z66" s="31" t="b">
        <f t="shared" si="6"/>
        <v>1</v>
      </c>
      <c r="AA66" s="29" t="s">
        <v>182</v>
      </c>
      <c r="AB66" s="6">
        <v>284.0</v>
      </c>
      <c r="AC66" s="6" t="s">
        <v>299</v>
      </c>
      <c r="AD66" s="28">
        <v>1.630325214912E12</v>
      </c>
      <c r="AE66" s="31" t="b">
        <f t="shared" si="7"/>
        <v>1</v>
      </c>
      <c r="AF66" s="29" t="s">
        <v>190</v>
      </c>
      <c r="AG66" s="6">
        <v>127.0</v>
      </c>
      <c r="AH66" s="6" t="s">
        <v>300</v>
      </c>
      <c r="AI66" s="28">
        <v>1.630329695419E12</v>
      </c>
      <c r="AJ66" s="31" t="b">
        <f t="shared" si="8"/>
        <v>1</v>
      </c>
      <c r="AK66" s="29" t="s">
        <v>131</v>
      </c>
      <c r="AL66" s="6">
        <v>1288.0</v>
      </c>
      <c r="AM66" s="6" t="s">
        <v>304</v>
      </c>
      <c r="AN66" s="28">
        <v>1.63033020861E12</v>
      </c>
      <c r="AO66" s="31" t="b">
        <f t="shared" si="9"/>
        <v>1</v>
      </c>
      <c r="AP66" s="29" t="s">
        <v>282</v>
      </c>
      <c r="AQ66" s="6">
        <v>1108.0</v>
      </c>
      <c r="AR66" s="6" t="s">
        <v>305</v>
      </c>
      <c r="AS66" s="28">
        <v>1.630330696014E12</v>
      </c>
    </row>
    <row r="67">
      <c r="A67" s="31" t="b">
        <f t="shared" si="1"/>
        <v>1</v>
      </c>
      <c r="B67" s="23" t="s">
        <v>71</v>
      </c>
      <c r="C67" s="24">
        <v>1042.0</v>
      </c>
      <c r="D67" s="25" t="s">
        <v>306</v>
      </c>
      <c r="E67" s="25">
        <v>1.630316784134E12</v>
      </c>
      <c r="F67" s="31" t="b">
        <f t="shared" si="2"/>
        <v>1</v>
      </c>
      <c r="G67" s="26" t="s">
        <v>269</v>
      </c>
      <c r="H67" s="6">
        <v>560.0</v>
      </c>
      <c r="I67" s="6" t="s">
        <v>307</v>
      </c>
      <c r="J67" s="28">
        <v>1.63031724818E12</v>
      </c>
      <c r="O67" s="33"/>
      <c r="P67" s="31" t="b">
        <f t="shared" si="4"/>
        <v>1</v>
      </c>
      <c r="Q67" s="29" t="s">
        <v>221</v>
      </c>
      <c r="R67" s="6">
        <v>3109.0</v>
      </c>
      <c r="S67" s="6" t="s">
        <v>308</v>
      </c>
      <c r="T67" s="28">
        <v>1.630323200693E12</v>
      </c>
      <c r="U67" s="31" t="b">
        <f t="shared" si="5"/>
        <v>1</v>
      </c>
      <c r="V67" s="29" t="s">
        <v>115</v>
      </c>
      <c r="W67" s="6">
        <v>1374.0</v>
      </c>
      <c r="X67" s="6" t="s">
        <v>309</v>
      </c>
      <c r="Y67" s="28">
        <v>1.630324698481E12</v>
      </c>
      <c r="Z67" s="31" t="b">
        <f t="shared" si="6"/>
        <v>1</v>
      </c>
      <c r="AA67" s="29" t="s">
        <v>71</v>
      </c>
      <c r="AB67" s="6">
        <v>441.0</v>
      </c>
      <c r="AC67" s="6" t="s">
        <v>310</v>
      </c>
      <c r="AD67" s="28">
        <v>1.630325215352E12</v>
      </c>
      <c r="AE67" s="31" t="b">
        <f t="shared" si="7"/>
        <v>1</v>
      </c>
      <c r="AF67" s="29" t="s">
        <v>71</v>
      </c>
      <c r="AG67" s="6">
        <v>411.0</v>
      </c>
      <c r="AH67" s="6" t="s">
        <v>300</v>
      </c>
      <c r="AI67" s="28">
        <v>1.630329695829E12</v>
      </c>
      <c r="AJ67" s="31" t="b">
        <f t="shared" si="8"/>
        <v>1</v>
      </c>
      <c r="AK67" s="29" t="s">
        <v>203</v>
      </c>
      <c r="AL67" s="6">
        <v>79.0</v>
      </c>
      <c r="AM67" s="6" t="s">
        <v>304</v>
      </c>
      <c r="AN67" s="28">
        <v>1.630330208691E12</v>
      </c>
      <c r="AO67" s="31" t="b">
        <f t="shared" si="9"/>
        <v>1</v>
      </c>
      <c r="AP67" s="29" t="s">
        <v>257</v>
      </c>
      <c r="AQ67" s="6">
        <v>1289.0</v>
      </c>
      <c r="AR67" s="6" t="s">
        <v>311</v>
      </c>
      <c r="AS67" s="28">
        <v>1.630330697313E12</v>
      </c>
    </row>
    <row r="68">
      <c r="A68" s="31" t="b">
        <f t="shared" si="1"/>
        <v>1</v>
      </c>
      <c r="B68" s="23" t="s">
        <v>236</v>
      </c>
      <c r="C68" s="24">
        <v>1395.0</v>
      </c>
      <c r="D68" s="25" t="s">
        <v>312</v>
      </c>
      <c r="E68" s="25">
        <v>1.63031678553E12</v>
      </c>
      <c r="F68" s="31" t="b">
        <f t="shared" si="2"/>
        <v>1</v>
      </c>
      <c r="G68" s="34"/>
      <c r="J68" s="33"/>
      <c r="O68" s="33"/>
      <c r="P68" s="31" t="b">
        <f t="shared" si="4"/>
        <v>1</v>
      </c>
      <c r="Q68" s="29" t="s">
        <v>94</v>
      </c>
      <c r="R68" s="6">
        <v>227.0</v>
      </c>
      <c r="S68" s="6" t="s">
        <v>308</v>
      </c>
      <c r="T68" s="28">
        <v>1.630323200917E12</v>
      </c>
      <c r="U68" s="31" t="b">
        <f t="shared" si="5"/>
        <v>1</v>
      </c>
      <c r="V68" s="29" t="s">
        <v>63</v>
      </c>
      <c r="W68" s="6">
        <v>366.0</v>
      </c>
      <c r="X68" s="6" t="s">
        <v>309</v>
      </c>
      <c r="Y68" s="28">
        <v>1.630324698845E12</v>
      </c>
      <c r="Z68" s="31" t="b">
        <f t="shared" si="6"/>
        <v>1</v>
      </c>
      <c r="AA68" s="29" t="s">
        <v>131</v>
      </c>
      <c r="AB68" s="6">
        <v>6509.0</v>
      </c>
      <c r="AC68" s="6" t="s">
        <v>313</v>
      </c>
      <c r="AD68" s="28">
        <v>1.630325221863E12</v>
      </c>
      <c r="AE68" s="31" t="b">
        <f t="shared" si="7"/>
        <v>1</v>
      </c>
      <c r="AF68" s="29" t="s">
        <v>143</v>
      </c>
      <c r="AG68" s="6">
        <v>4667.0</v>
      </c>
      <c r="AH68" s="6" t="s">
        <v>314</v>
      </c>
      <c r="AI68" s="28">
        <v>1.630329700497E12</v>
      </c>
      <c r="AJ68" s="31" t="b">
        <f t="shared" si="8"/>
        <v>1</v>
      </c>
      <c r="AK68" s="29" t="s">
        <v>269</v>
      </c>
      <c r="AL68" s="6">
        <v>5322.0</v>
      </c>
      <c r="AM68" s="6" t="s">
        <v>315</v>
      </c>
      <c r="AN68" s="28">
        <v>1.630330214014E12</v>
      </c>
      <c r="AO68" s="31" t="b">
        <f t="shared" si="9"/>
        <v>1</v>
      </c>
      <c r="AP68" s="29" t="s">
        <v>131</v>
      </c>
      <c r="AQ68" s="6">
        <v>285.0</v>
      </c>
      <c r="AR68" s="6" t="s">
        <v>311</v>
      </c>
      <c r="AS68" s="28">
        <v>1.630330697586E12</v>
      </c>
    </row>
    <row r="69">
      <c r="A69" s="31" t="b">
        <f t="shared" si="1"/>
        <v>1</v>
      </c>
      <c r="B69" s="23" t="s">
        <v>110</v>
      </c>
      <c r="C69" s="24">
        <v>285.0</v>
      </c>
      <c r="D69" s="25" t="s">
        <v>312</v>
      </c>
      <c r="E69" s="25">
        <v>1.630316785814E12</v>
      </c>
      <c r="F69" s="34"/>
      <c r="G69" s="34"/>
      <c r="J69" s="33"/>
      <c r="O69" s="33"/>
      <c r="P69" s="31" t="b">
        <f t="shared" si="4"/>
        <v>1</v>
      </c>
      <c r="Q69" s="29" t="s">
        <v>71</v>
      </c>
      <c r="R69" s="6">
        <v>340.0</v>
      </c>
      <c r="S69" s="6" t="s">
        <v>316</v>
      </c>
      <c r="T69" s="28">
        <v>1.630323201259E12</v>
      </c>
      <c r="U69" s="31" t="b">
        <f t="shared" si="5"/>
        <v>1</v>
      </c>
      <c r="V69" s="29" t="s">
        <v>71</v>
      </c>
      <c r="W69" s="6">
        <v>589.0</v>
      </c>
      <c r="X69" s="6" t="s">
        <v>317</v>
      </c>
      <c r="Y69" s="28">
        <v>1.630324699435E12</v>
      </c>
      <c r="Z69" s="31" t="b">
        <f t="shared" si="6"/>
        <v>1</v>
      </c>
      <c r="AA69" s="29" t="s">
        <v>195</v>
      </c>
      <c r="AB69" s="6">
        <v>1253.0</v>
      </c>
      <c r="AC69" s="6" t="s">
        <v>318</v>
      </c>
      <c r="AD69" s="28">
        <v>1.630325223116E12</v>
      </c>
      <c r="AE69" s="31" t="b">
        <f t="shared" si="7"/>
        <v>1</v>
      </c>
      <c r="AF69" s="29" t="s">
        <v>195</v>
      </c>
      <c r="AG69" s="6">
        <v>1387.0</v>
      </c>
      <c r="AH69" s="6" t="s">
        <v>319</v>
      </c>
      <c r="AI69" s="28">
        <v>1.630329701881E12</v>
      </c>
      <c r="AN69" s="33"/>
      <c r="AO69" s="31" t="b">
        <f t="shared" si="9"/>
        <v>1</v>
      </c>
      <c r="AP69" s="29" t="s">
        <v>203</v>
      </c>
      <c r="AQ69" s="6">
        <v>129.0</v>
      </c>
      <c r="AR69" s="6" t="s">
        <v>311</v>
      </c>
      <c r="AS69" s="28">
        <v>1.630330697717E12</v>
      </c>
    </row>
    <row r="70">
      <c r="A70" s="31" t="b">
        <f t="shared" si="1"/>
        <v>1</v>
      </c>
      <c r="B70" s="23" t="s">
        <v>71</v>
      </c>
      <c r="C70" s="24">
        <v>531.0</v>
      </c>
      <c r="D70" s="25" t="s">
        <v>320</v>
      </c>
      <c r="E70" s="25">
        <v>1.630316786345E12</v>
      </c>
      <c r="F70" s="34"/>
      <c r="G70" s="34"/>
      <c r="J70" s="33"/>
      <c r="O70" s="33"/>
      <c r="P70" s="31" t="b">
        <f t="shared" si="4"/>
        <v>1</v>
      </c>
      <c r="Q70" s="29" t="s">
        <v>236</v>
      </c>
      <c r="R70" s="6">
        <v>664.0</v>
      </c>
      <c r="S70" s="6" t="s">
        <v>316</v>
      </c>
      <c r="T70" s="28">
        <v>1.630323201919E12</v>
      </c>
      <c r="U70" s="31" t="b">
        <f t="shared" si="5"/>
        <v>0</v>
      </c>
      <c r="V70" s="29" t="s">
        <v>125</v>
      </c>
      <c r="W70" s="6">
        <v>1386.0</v>
      </c>
      <c r="X70" s="6" t="s">
        <v>321</v>
      </c>
      <c r="Y70" s="28">
        <v>1.630324700828E12</v>
      </c>
      <c r="Z70" s="31" t="b">
        <f t="shared" si="6"/>
        <v>1</v>
      </c>
      <c r="AA70" s="29" t="s">
        <v>131</v>
      </c>
      <c r="AB70" s="6">
        <v>307.0</v>
      </c>
      <c r="AC70" s="6" t="s">
        <v>318</v>
      </c>
      <c r="AD70" s="28">
        <v>1.630325223422E12</v>
      </c>
      <c r="AE70" s="31" t="b">
        <f t="shared" si="7"/>
        <v>1</v>
      </c>
      <c r="AF70" s="29" t="s">
        <v>195</v>
      </c>
      <c r="AG70" s="6">
        <v>2812.0</v>
      </c>
      <c r="AH70" s="6" t="s">
        <v>322</v>
      </c>
      <c r="AI70" s="28">
        <v>1.6303297047E12</v>
      </c>
      <c r="AO70" s="31" t="b">
        <f t="shared" si="9"/>
        <v>1</v>
      </c>
      <c r="AP70" s="35" t="s">
        <v>269</v>
      </c>
      <c r="AQ70" s="36">
        <v>651.0</v>
      </c>
      <c r="AR70" s="36" t="s">
        <v>323</v>
      </c>
      <c r="AS70" s="37">
        <v>1.630330698366E12</v>
      </c>
    </row>
    <row r="71">
      <c r="A71" s="31" t="b">
        <f t="shared" si="1"/>
        <v>1</v>
      </c>
      <c r="B71" s="23" t="s">
        <v>324</v>
      </c>
      <c r="C71" s="24">
        <v>521.0</v>
      </c>
      <c r="D71" s="25" t="s">
        <v>320</v>
      </c>
      <c r="E71" s="25">
        <v>1.630316786866E12</v>
      </c>
      <c r="F71" s="34"/>
      <c r="G71" s="34"/>
      <c r="J71" s="33"/>
      <c r="O71" s="33"/>
      <c r="P71" s="31" t="b">
        <f t="shared" si="4"/>
        <v>1</v>
      </c>
      <c r="Q71" s="29" t="s">
        <v>110</v>
      </c>
      <c r="R71" s="6">
        <v>237.0</v>
      </c>
      <c r="S71" s="6" t="s">
        <v>325</v>
      </c>
      <c r="T71" s="28">
        <v>1.630323202157E12</v>
      </c>
      <c r="U71" s="31" t="b">
        <f t="shared" si="5"/>
        <v>1</v>
      </c>
      <c r="V71" s="29" t="s">
        <v>133</v>
      </c>
      <c r="W71" s="6">
        <v>286.0</v>
      </c>
      <c r="X71" s="6" t="s">
        <v>326</v>
      </c>
      <c r="Y71" s="28">
        <v>1.630324701106E12</v>
      </c>
      <c r="Z71" s="31" t="b">
        <f t="shared" si="6"/>
        <v>1</v>
      </c>
      <c r="AA71" s="29" t="s">
        <v>203</v>
      </c>
      <c r="AB71" s="6">
        <v>112.0</v>
      </c>
      <c r="AC71" s="6" t="s">
        <v>318</v>
      </c>
      <c r="AD71" s="28">
        <v>1.630325223546E12</v>
      </c>
      <c r="AE71" s="31" t="b">
        <f t="shared" si="7"/>
        <v>1</v>
      </c>
      <c r="AF71" s="29" t="s">
        <v>195</v>
      </c>
      <c r="AG71" s="6">
        <v>224.0</v>
      </c>
      <c r="AH71" s="6" t="s">
        <v>322</v>
      </c>
      <c r="AI71" s="28">
        <v>1.630329704921E12</v>
      </c>
      <c r="AO71" s="31" t="b">
        <f t="shared" si="9"/>
        <v>1</v>
      </c>
      <c r="AP71" s="38" t="s">
        <v>269</v>
      </c>
      <c r="AQ71" s="6">
        <v>5547.0</v>
      </c>
      <c r="AR71" s="6" t="s">
        <v>327</v>
      </c>
      <c r="AS71" s="39">
        <v>1.630330703925E12</v>
      </c>
    </row>
    <row r="72">
      <c r="A72" s="31" t="b">
        <f t="shared" si="1"/>
        <v>1</v>
      </c>
      <c r="B72" s="23" t="s">
        <v>257</v>
      </c>
      <c r="C72" s="24">
        <v>1531.0</v>
      </c>
      <c r="D72" s="25" t="s">
        <v>328</v>
      </c>
      <c r="E72" s="25">
        <v>1.630316788394E12</v>
      </c>
      <c r="F72" s="34"/>
      <c r="G72" s="34"/>
      <c r="J72" s="33"/>
      <c r="O72" s="33"/>
      <c r="P72" s="31" t="b">
        <f t="shared" si="4"/>
        <v>1</v>
      </c>
      <c r="Q72" s="29" t="s">
        <v>71</v>
      </c>
      <c r="R72" s="6">
        <v>470.0</v>
      </c>
      <c r="S72" s="6" t="s">
        <v>325</v>
      </c>
      <c r="T72" s="28">
        <v>1.630323202627E12</v>
      </c>
      <c r="U72" s="31" t="b">
        <f t="shared" si="5"/>
        <v>1</v>
      </c>
      <c r="V72" s="29" t="s">
        <v>203</v>
      </c>
      <c r="W72" s="6">
        <v>425.0</v>
      </c>
      <c r="X72" s="6" t="s">
        <v>326</v>
      </c>
      <c r="Y72" s="28">
        <v>1.630324701545E12</v>
      </c>
      <c r="Z72" s="31" t="b">
        <f t="shared" si="6"/>
        <v>1</v>
      </c>
      <c r="AA72" s="29" t="s">
        <v>71</v>
      </c>
      <c r="AB72" s="6">
        <v>1413.0</v>
      </c>
      <c r="AC72" s="6" t="s">
        <v>329</v>
      </c>
      <c r="AD72" s="28">
        <v>1.630325224948E12</v>
      </c>
      <c r="AE72" s="31" t="b">
        <f t="shared" si="7"/>
        <v>1</v>
      </c>
      <c r="AF72" s="29" t="s">
        <v>195</v>
      </c>
      <c r="AG72" s="6">
        <v>163.0</v>
      </c>
      <c r="AH72" s="6" t="s">
        <v>330</v>
      </c>
      <c r="AI72" s="28">
        <v>1.630329705081E12</v>
      </c>
      <c r="AO72" s="31" t="b">
        <f t="shared" si="9"/>
        <v>1</v>
      </c>
      <c r="AP72" s="38" t="s">
        <v>269</v>
      </c>
      <c r="AQ72" s="6">
        <v>232.0</v>
      </c>
      <c r="AR72" s="6" t="s">
        <v>331</v>
      </c>
      <c r="AS72" s="39">
        <v>1.630330704144E12</v>
      </c>
    </row>
    <row r="73">
      <c r="A73" s="31" t="b">
        <f t="shared" si="1"/>
        <v>1</v>
      </c>
      <c r="B73" s="23" t="s">
        <v>131</v>
      </c>
      <c r="C73" s="24">
        <v>276.0</v>
      </c>
      <c r="D73" s="25" t="s">
        <v>328</v>
      </c>
      <c r="E73" s="25">
        <v>1.630316788673E12</v>
      </c>
      <c r="F73" s="34"/>
      <c r="G73" s="34"/>
      <c r="J73" s="33"/>
      <c r="O73" s="33"/>
      <c r="P73" s="31" t="b">
        <f t="shared" si="4"/>
        <v>1</v>
      </c>
      <c r="Q73" s="29" t="s">
        <v>324</v>
      </c>
      <c r="R73" s="6">
        <v>883.0</v>
      </c>
      <c r="S73" s="6" t="s">
        <v>332</v>
      </c>
      <c r="T73" s="28">
        <v>1.630323203513E12</v>
      </c>
      <c r="U73" s="31" t="b">
        <f t="shared" si="5"/>
        <v>1</v>
      </c>
      <c r="V73" s="29" t="s">
        <v>71</v>
      </c>
      <c r="W73" s="6">
        <v>328.0</v>
      </c>
      <c r="X73" s="6" t="s">
        <v>326</v>
      </c>
      <c r="Y73" s="28">
        <v>1.63032470186E12</v>
      </c>
      <c r="Z73" s="31" t="b">
        <f t="shared" si="6"/>
        <v>1</v>
      </c>
      <c r="AA73" s="29" t="s">
        <v>221</v>
      </c>
      <c r="AB73" s="6">
        <v>1972.0</v>
      </c>
      <c r="AC73" s="6" t="s">
        <v>333</v>
      </c>
      <c r="AD73" s="28">
        <v>1.63032522692E12</v>
      </c>
      <c r="AE73" s="31" t="b">
        <f t="shared" si="7"/>
        <v>1</v>
      </c>
      <c r="AF73" s="29" t="s">
        <v>131</v>
      </c>
      <c r="AG73" s="6">
        <v>1527.0</v>
      </c>
      <c r="AH73" s="6" t="s">
        <v>334</v>
      </c>
      <c r="AI73" s="28">
        <v>1.630329706614E12</v>
      </c>
      <c r="AO73" s="31" t="b">
        <f t="shared" si="9"/>
        <v>1</v>
      </c>
      <c r="AP73" s="38" t="s">
        <v>269</v>
      </c>
      <c r="AQ73" s="6">
        <v>201.0</v>
      </c>
      <c r="AR73" s="6" t="s">
        <v>331</v>
      </c>
      <c r="AS73" s="39">
        <v>1.630330704345E12</v>
      </c>
    </row>
    <row r="74">
      <c r="A74" s="31" t="b">
        <f t="shared" si="1"/>
        <v>1</v>
      </c>
      <c r="B74" s="23" t="s">
        <v>203</v>
      </c>
      <c r="C74" s="24">
        <v>96.0</v>
      </c>
      <c r="D74" s="25" t="s">
        <v>328</v>
      </c>
      <c r="E74" s="25">
        <v>1.63031678877E12</v>
      </c>
      <c r="F74" s="34"/>
      <c r="G74" s="34"/>
      <c r="J74" s="33"/>
      <c r="O74" s="33"/>
      <c r="P74" s="31" t="b">
        <f t="shared" si="4"/>
        <v>1</v>
      </c>
      <c r="Q74" s="29" t="s">
        <v>257</v>
      </c>
      <c r="R74" s="6">
        <v>1205.0</v>
      </c>
      <c r="S74" s="6" t="s">
        <v>335</v>
      </c>
      <c r="T74" s="28">
        <v>1.630323204715E12</v>
      </c>
      <c r="U74" s="31" t="b">
        <f t="shared" si="5"/>
        <v>1</v>
      </c>
      <c r="V74" s="29" t="s">
        <v>144</v>
      </c>
      <c r="W74" s="6">
        <v>203.0</v>
      </c>
      <c r="X74" s="6" t="s">
        <v>336</v>
      </c>
      <c r="Y74" s="28">
        <v>1.630324702062E12</v>
      </c>
      <c r="Z74" s="31" t="b">
        <f t="shared" si="6"/>
        <v>1</v>
      </c>
      <c r="AA74" s="29" t="s">
        <v>94</v>
      </c>
      <c r="AB74" s="6">
        <v>227.0</v>
      </c>
      <c r="AC74" s="6" t="s">
        <v>337</v>
      </c>
      <c r="AD74" s="28">
        <v>1.630325227147E12</v>
      </c>
      <c r="AE74" s="31" t="b">
        <f t="shared" si="7"/>
        <v>1</v>
      </c>
      <c r="AF74" s="29" t="s">
        <v>203</v>
      </c>
      <c r="AG74" s="6">
        <v>129.0</v>
      </c>
      <c r="AH74" s="6" t="s">
        <v>334</v>
      </c>
      <c r="AI74" s="28">
        <v>1.630329706741E12</v>
      </c>
      <c r="AO74" s="31" t="b">
        <f t="shared" si="9"/>
        <v>1</v>
      </c>
      <c r="AP74" s="38" t="s">
        <v>269</v>
      </c>
      <c r="AQ74" s="6">
        <v>218.0</v>
      </c>
      <c r="AR74" s="6" t="s">
        <v>331</v>
      </c>
      <c r="AS74" s="39">
        <v>1.630330704562E12</v>
      </c>
    </row>
    <row r="75">
      <c r="A75" s="31" t="b">
        <f t="shared" si="1"/>
        <v>1</v>
      </c>
      <c r="B75" s="23" t="s">
        <v>269</v>
      </c>
      <c r="C75" s="24">
        <v>560.0</v>
      </c>
      <c r="D75" s="25" t="s">
        <v>338</v>
      </c>
      <c r="E75" s="25">
        <v>1.630316789329E12</v>
      </c>
      <c r="F75" s="34"/>
      <c r="G75" s="34"/>
      <c r="J75" s="33"/>
      <c r="O75" s="33"/>
      <c r="P75" s="31" t="b">
        <f t="shared" si="4"/>
        <v>1</v>
      </c>
      <c r="Q75" s="29" t="s">
        <v>131</v>
      </c>
      <c r="R75" s="6">
        <v>306.0</v>
      </c>
      <c r="S75" s="6" t="s">
        <v>339</v>
      </c>
      <c r="T75" s="28">
        <v>1.630323205022E12</v>
      </c>
      <c r="U75" s="31" t="b">
        <f t="shared" si="5"/>
        <v>1</v>
      </c>
      <c r="V75" s="29" t="s">
        <v>150</v>
      </c>
      <c r="W75" s="6">
        <v>331.0</v>
      </c>
      <c r="X75" s="6" t="s">
        <v>336</v>
      </c>
      <c r="Y75" s="28">
        <v>1.630324702396E12</v>
      </c>
      <c r="Z75" s="31" t="b">
        <f t="shared" si="6"/>
        <v>1</v>
      </c>
      <c r="AA75" s="29" t="s">
        <v>71</v>
      </c>
      <c r="AB75" s="6">
        <v>362.0</v>
      </c>
      <c r="AC75" s="6" t="s">
        <v>337</v>
      </c>
      <c r="AD75" s="28">
        <v>1.630325227511E12</v>
      </c>
      <c r="AE75" s="31" t="b">
        <f t="shared" si="7"/>
        <v>1</v>
      </c>
      <c r="AF75" s="29" t="s">
        <v>71</v>
      </c>
      <c r="AG75" s="6">
        <v>446.0</v>
      </c>
      <c r="AH75" s="6" t="s">
        <v>340</v>
      </c>
      <c r="AI75" s="28">
        <v>1.630329707183E12</v>
      </c>
      <c r="AO75" s="31" t="b">
        <f t="shared" si="9"/>
        <v>1</v>
      </c>
      <c r="AP75" s="38" t="s">
        <v>269</v>
      </c>
      <c r="AQ75" s="6">
        <v>167.0</v>
      </c>
      <c r="AR75" s="6" t="s">
        <v>331</v>
      </c>
      <c r="AS75" s="39">
        <v>1.63033070473E12</v>
      </c>
    </row>
    <row r="76">
      <c r="E76" s="33"/>
      <c r="F76" s="34"/>
      <c r="G76" s="34"/>
      <c r="J76" s="33"/>
      <c r="O76" s="33"/>
      <c r="P76" s="31" t="b">
        <f t="shared" si="4"/>
        <v>1</v>
      </c>
      <c r="Q76" s="29" t="s">
        <v>203</v>
      </c>
      <c r="R76" s="6">
        <v>193.0</v>
      </c>
      <c r="S76" s="6" t="s">
        <v>339</v>
      </c>
      <c r="T76" s="28">
        <v>1.630323205225E12</v>
      </c>
      <c r="U76" s="31" t="b">
        <f t="shared" si="5"/>
        <v>1</v>
      </c>
      <c r="V76" s="29" t="s">
        <v>55</v>
      </c>
      <c r="W76" s="6">
        <v>204.0</v>
      </c>
      <c r="X76" s="6" t="s">
        <v>336</v>
      </c>
      <c r="Y76" s="28">
        <v>1.630324702599E12</v>
      </c>
      <c r="Z76" s="31" t="b">
        <f t="shared" si="6"/>
        <v>1</v>
      </c>
      <c r="AA76" s="29" t="s">
        <v>236</v>
      </c>
      <c r="AB76" s="6">
        <v>1219.0</v>
      </c>
      <c r="AC76" s="6" t="s">
        <v>341</v>
      </c>
      <c r="AD76" s="28">
        <v>1.630325228727E12</v>
      </c>
      <c r="AE76" s="31" t="b">
        <f t="shared" si="7"/>
        <v>1</v>
      </c>
      <c r="AF76" s="29" t="s">
        <v>236</v>
      </c>
      <c r="AG76" s="6">
        <v>2278.0</v>
      </c>
      <c r="AH76" s="6" t="s">
        <v>342</v>
      </c>
      <c r="AI76" s="28">
        <v>1.630329709466E12</v>
      </c>
      <c r="AO76" s="31" t="b">
        <f t="shared" si="9"/>
        <v>1</v>
      </c>
      <c r="AP76" s="38" t="s">
        <v>269</v>
      </c>
      <c r="AQ76" s="6">
        <v>360.0</v>
      </c>
      <c r="AR76" s="6" t="s">
        <v>343</v>
      </c>
      <c r="AS76" s="39">
        <v>1.630330705088E12</v>
      </c>
    </row>
    <row r="77">
      <c r="E77" s="33"/>
      <c r="F77" s="34"/>
      <c r="G77" s="34"/>
      <c r="J77" s="33"/>
      <c r="O77" s="33"/>
      <c r="P77" s="31" t="b">
        <f t="shared" si="4"/>
        <v>1</v>
      </c>
      <c r="Q77" s="29" t="s">
        <v>269</v>
      </c>
      <c r="R77" s="6">
        <v>617.0</v>
      </c>
      <c r="S77" s="6" t="s">
        <v>339</v>
      </c>
      <c r="T77" s="28">
        <v>1.630323205833E12</v>
      </c>
      <c r="U77" s="31" t="b">
        <f t="shared" si="5"/>
        <v>1</v>
      </c>
      <c r="V77" s="29" t="s">
        <v>52</v>
      </c>
      <c r="W77" s="6">
        <v>206.0</v>
      </c>
      <c r="X77" s="6" t="s">
        <v>336</v>
      </c>
      <c r="Y77" s="28">
        <v>1.630324702822E12</v>
      </c>
      <c r="Z77" s="31" t="b">
        <f t="shared" si="6"/>
        <v>1</v>
      </c>
      <c r="AA77" s="29" t="s">
        <v>110</v>
      </c>
      <c r="AB77" s="6">
        <v>209.0</v>
      </c>
      <c r="AC77" s="6" t="s">
        <v>341</v>
      </c>
      <c r="AD77" s="28">
        <v>1.630325228935E12</v>
      </c>
      <c r="AE77" s="31" t="b">
        <f t="shared" si="7"/>
        <v>1</v>
      </c>
      <c r="AF77" s="29" t="s">
        <v>110</v>
      </c>
      <c r="AG77" s="6">
        <v>209.0</v>
      </c>
      <c r="AH77" s="6" t="s">
        <v>342</v>
      </c>
      <c r="AI77" s="28">
        <v>1.630329709673E12</v>
      </c>
      <c r="AO77" s="31" t="b">
        <f t="shared" si="9"/>
        <v>1</v>
      </c>
      <c r="AP77" s="38" t="s">
        <v>269</v>
      </c>
      <c r="AQ77" s="6">
        <v>336.0</v>
      </c>
      <c r="AR77" s="6" t="s">
        <v>343</v>
      </c>
      <c r="AS77" s="39">
        <v>1.630330705424E12</v>
      </c>
    </row>
    <row r="78">
      <c r="E78" s="33"/>
      <c r="F78" s="34"/>
      <c r="G78" s="34"/>
      <c r="J78" s="33"/>
      <c r="O78" s="33"/>
      <c r="T78" s="33"/>
      <c r="U78" s="31" t="b">
        <f t="shared" si="5"/>
        <v>1</v>
      </c>
      <c r="V78" s="29" t="s">
        <v>160</v>
      </c>
      <c r="W78" s="6">
        <v>285.0</v>
      </c>
      <c r="X78" s="6" t="s">
        <v>344</v>
      </c>
      <c r="Y78" s="28">
        <v>1.630324703089E12</v>
      </c>
      <c r="Z78" s="31" t="b">
        <f t="shared" si="6"/>
        <v>1</v>
      </c>
      <c r="AA78" s="29" t="s">
        <v>71</v>
      </c>
      <c r="AB78" s="6">
        <v>392.0</v>
      </c>
      <c r="AC78" s="6" t="s">
        <v>345</v>
      </c>
      <c r="AD78" s="28">
        <v>1.630325229328E12</v>
      </c>
      <c r="AE78" s="31" t="b">
        <f t="shared" si="7"/>
        <v>1</v>
      </c>
      <c r="AF78" s="29" t="s">
        <v>71</v>
      </c>
      <c r="AG78" s="6">
        <v>297.0</v>
      </c>
      <c r="AH78" s="6" t="s">
        <v>342</v>
      </c>
      <c r="AI78" s="28">
        <v>1.630329709967E12</v>
      </c>
      <c r="AO78" s="31" t="b">
        <f t="shared" si="9"/>
        <v>1</v>
      </c>
      <c r="AP78" s="38" t="s">
        <v>269</v>
      </c>
      <c r="AQ78" s="6">
        <v>612.0</v>
      </c>
      <c r="AR78" s="6" t="s">
        <v>346</v>
      </c>
      <c r="AS78" s="39">
        <v>1.630330706054E12</v>
      </c>
    </row>
    <row r="79">
      <c r="E79" s="33"/>
      <c r="F79" s="34"/>
      <c r="G79" s="34"/>
      <c r="J79" s="33"/>
      <c r="O79" s="33"/>
      <c r="T79" s="33"/>
      <c r="U79" s="31" t="b">
        <f t="shared" si="5"/>
        <v>1</v>
      </c>
      <c r="V79" s="29" t="s">
        <v>55</v>
      </c>
      <c r="W79" s="6">
        <v>109.0</v>
      </c>
      <c r="X79" s="6" t="s">
        <v>344</v>
      </c>
      <c r="Y79" s="28">
        <v>1.630324703196E12</v>
      </c>
      <c r="Z79" s="31" t="b">
        <f t="shared" si="6"/>
        <v>1</v>
      </c>
      <c r="AA79" s="29" t="s">
        <v>219</v>
      </c>
      <c r="AB79" s="6">
        <v>1198.0</v>
      </c>
      <c r="AC79" s="6" t="s">
        <v>347</v>
      </c>
      <c r="AD79" s="28">
        <v>1.630325230527E12</v>
      </c>
      <c r="AE79" s="31" t="b">
        <f t="shared" si="7"/>
        <v>1</v>
      </c>
      <c r="AF79" s="29" t="s">
        <v>282</v>
      </c>
      <c r="AG79" s="6">
        <v>959.0</v>
      </c>
      <c r="AH79" s="6" t="s">
        <v>348</v>
      </c>
      <c r="AI79" s="28">
        <v>1.630329710928E12</v>
      </c>
      <c r="AO79" s="31" t="b">
        <f t="shared" si="9"/>
        <v>1</v>
      </c>
      <c r="AP79" s="38" t="s">
        <v>269</v>
      </c>
      <c r="AQ79" s="6">
        <v>200.0</v>
      </c>
      <c r="AR79" s="6" t="s">
        <v>346</v>
      </c>
      <c r="AS79" s="39">
        <v>1.630330706236E12</v>
      </c>
    </row>
    <row r="80">
      <c r="E80" s="33"/>
      <c r="F80" s="34"/>
      <c r="G80" s="34"/>
      <c r="J80" s="33"/>
      <c r="O80" s="33"/>
      <c r="T80" s="33"/>
      <c r="U80" s="31" t="b">
        <f t="shared" si="5"/>
        <v>1</v>
      </c>
      <c r="V80" s="29" t="s">
        <v>110</v>
      </c>
      <c r="W80" s="6">
        <v>209.0</v>
      </c>
      <c r="X80" s="6" t="s">
        <v>344</v>
      </c>
      <c r="Y80" s="28">
        <v>1.630324703406E12</v>
      </c>
      <c r="Z80" s="31" t="b">
        <f t="shared" si="6"/>
        <v>1</v>
      </c>
      <c r="AA80" s="29" t="s">
        <v>257</v>
      </c>
      <c r="AB80" s="6">
        <v>1498.0</v>
      </c>
      <c r="AC80" s="6" t="s">
        <v>349</v>
      </c>
      <c r="AD80" s="28">
        <v>1.630325232024E12</v>
      </c>
      <c r="AE80" s="31" t="b">
        <f t="shared" si="7"/>
        <v>1</v>
      </c>
      <c r="AF80" s="29" t="s">
        <v>257</v>
      </c>
      <c r="AG80" s="6">
        <v>1548.0</v>
      </c>
      <c r="AH80" s="6" t="s">
        <v>350</v>
      </c>
      <c r="AI80" s="28">
        <v>1.630329712476E12</v>
      </c>
      <c r="AO80" s="31" t="b">
        <f t="shared" si="9"/>
        <v>1</v>
      </c>
      <c r="AP80" s="38" t="s">
        <v>269</v>
      </c>
      <c r="AQ80" s="6">
        <v>533.0</v>
      </c>
      <c r="AR80" s="6" t="s">
        <v>346</v>
      </c>
      <c r="AS80" s="39">
        <v>1.630330706773E12</v>
      </c>
    </row>
    <row r="81">
      <c r="E81" s="33"/>
      <c r="F81" s="34"/>
      <c r="G81" s="34"/>
      <c r="J81" s="33"/>
      <c r="O81" s="33"/>
      <c r="T81" s="33"/>
      <c r="U81" s="31" t="b">
        <f t="shared" si="5"/>
        <v>1</v>
      </c>
      <c r="V81" s="29" t="s">
        <v>58</v>
      </c>
      <c r="W81" s="6">
        <v>160.0</v>
      </c>
      <c r="X81" s="6" t="s">
        <v>344</v>
      </c>
      <c r="Y81" s="28">
        <v>1.630324703567E12</v>
      </c>
      <c r="Z81" s="31" t="b">
        <f t="shared" si="6"/>
        <v>1</v>
      </c>
      <c r="AA81" s="29" t="s">
        <v>131</v>
      </c>
      <c r="AB81" s="6">
        <v>1071.0</v>
      </c>
      <c r="AC81" s="6" t="s">
        <v>351</v>
      </c>
      <c r="AD81" s="28">
        <v>1.630325233096E12</v>
      </c>
      <c r="AE81" s="31" t="b">
        <f t="shared" si="7"/>
        <v>1</v>
      </c>
      <c r="AF81" s="29" t="s">
        <v>131</v>
      </c>
      <c r="AG81" s="6">
        <v>1019.0</v>
      </c>
      <c r="AH81" s="6" t="s">
        <v>352</v>
      </c>
      <c r="AI81" s="28">
        <v>1.630329713493E12</v>
      </c>
      <c r="AO81" s="31" t="b">
        <f t="shared" si="9"/>
        <v>1</v>
      </c>
      <c r="AP81" s="38" t="s">
        <v>269</v>
      </c>
      <c r="AQ81" s="6">
        <v>168.0</v>
      </c>
      <c r="AR81" s="6" t="s">
        <v>346</v>
      </c>
      <c r="AS81" s="39">
        <v>1.630330706939E12</v>
      </c>
    </row>
    <row r="82">
      <c r="E82" s="33"/>
      <c r="F82" s="34"/>
      <c r="G82" s="34"/>
      <c r="H82" s="33"/>
      <c r="I82" s="33"/>
      <c r="J82" s="33"/>
      <c r="O82" s="33"/>
      <c r="T82" s="33"/>
      <c r="U82" s="31" t="b">
        <f t="shared" si="5"/>
        <v>1</v>
      </c>
      <c r="V82" s="29" t="s">
        <v>71</v>
      </c>
      <c r="W82" s="6">
        <v>1016.0</v>
      </c>
      <c r="X82" s="6" t="s">
        <v>353</v>
      </c>
      <c r="Y82" s="28">
        <v>1.630324704602E12</v>
      </c>
      <c r="Z82" s="31" t="b">
        <f t="shared" si="6"/>
        <v>1</v>
      </c>
      <c r="AA82" s="29" t="s">
        <v>203</v>
      </c>
      <c r="AB82" s="6">
        <v>156.0</v>
      </c>
      <c r="AC82" s="6" t="s">
        <v>351</v>
      </c>
      <c r="AD82" s="28">
        <v>1.630325233253E12</v>
      </c>
      <c r="AE82" s="31" t="b">
        <f t="shared" si="7"/>
        <v>1</v>
      </c>
      <c r="AF82" s="29" t="s">
        <v>203</v>
      </c>
      <c r="AG82" s="6">
        <v>147.0</v>
      </c>
      <c r="AH82" s="6" t="s">
        <v>352</v>
      </c>
      <c r="AI82" s="28">
        <v>1.630329713652E12</v>
      </c>
      <c r="AO82" s="31" t="b">
        <f t="shared" si="9"/>
        <v>1</v>
      </c>
      <c r="AP82" s="38" t="s">
        <v>269</v>
      </c>
      <c r="AQ82" s="6">
        <v>76.0</v>
      </c>
      <c r="AR82" s="6" t="s">
        <v>354</v>
      </c>
      <c r="AS82" s="39">
        <v>1.630330707021E12</v>
      </c>
    </row>
    <row r="83">
      <c r="E83" s="33"/>
      <c r="F83" s="34"/>
      <c r="G83" s="34"/>
      <c r="H83" s="33"/>
      <c r="I83" s="33"/>
      <c r="J83" s="33"/>
      <c r="O83" s="33"/>
      <c r="T83" s="33"/>
      <c r="U83" s="31" t="b">
        <f t="shared" si="5"/>
        <v>1</v>
      </c>
      <c r="V83" s="29" t="s">
        <v>144</v>
      </c>
      <c r="W83" s="6">
        <v>1303.0</v>
      </c>
      <c r="X83" s="6" t="s">
        <v>355</v>
      </c>
      <c r="Y83" s="28">
        <v>1.630324705889E12</v>
      </c>
      <c r="Z83" s="31" t="b">
        <f t="shared" si="6"/>
        <v>1</v>
      </c>
      <c r="AA83" s="29" t="s">
        <v>269</v>
      </c>
      <c r="AB83" s="6">
        <v>600.0</v>
      </c>
      <c r="AC83" s="6" t="s">
        <v>351</v>
      </c>
      <c r="AD83" s="28">
        <v>1.630325233852E12</v>
      </c>
      <c r="AE83" s="31" t="b">
        <f t="shared" si="7"/>
        <v>1</v>
      </c>
      <c r="AF83" s="29" t="s">
        <v>269</v>
      </c>
      <c r="AG83" s="6">
        <v>643.0</v>
      </c>
      <c r="AH83" s="6" t="s">
        <v>356</v>
      </c>
      <c r="AI83" s="28">
        <v>1.630329714286E12</v>
      </c>
      <c r="AO83" s="31" t="b">
        <f t="shared" si="9"/>
        <v>1</v>
      </c>
      <c r="AP83" s="38" t="s">
        <v>269</v>
      </c>
      <c r="AQ83" s="6">
        <v>188.0</v>
      </c>
      <c r="AR83" s="6" t="s">
        <v>354</v>
      </c>
      <c r="AS83" s="39">
        <v>1.630330707199E12</v>
      </c>
    </row>
    <row r="84">
      <c r="E84" s="33"/>
      <c r="F84" s="34"/>
      <c r="G84" s="34"/>
      <c r="H84" s="33"/>
      <c r="I84" s="33"/>
      <c r="J84" s="33"/>
      <c r="O84" s="33"/>
      <c r="T84" s="33"/>
      <c r="U84" s="31" t="b">
        <f t="shared" si="5"/>
        <v>1</v>
      </c>
      <c r="V84" s="29" t="s">
        <v>182</v>
      </c>
      <c r="W84" s="6">
        <v>276.0</v>
      </c>
      <c r="X84" s="6" t="s">
        <v>357</v>
      </c>
      <c r="Y84" s="28">
        <v>1.630324706161E12</v>
      </c>
      <c r="Z84" s="31" t="b">
        <f t="shared" si="6"/>
        <v>1</v>
      </c>
      <c r="AD84" s="33"/>
      <c r="AI84" s="33"/>
      <c r="AO84" s="31" t="b">
        <f t="shared" si="9"/>
        <v>1</v>
      </c>
      <c r="AP84" s="38" t="s">
        <v>269</v>
      </c>
      <c r="AQ84" s="6">
        <v>121.0</v>
      </c>
      <c r="AR84" s="6" t="s">
        <v>354</v>
      </c>
      <c r="AS84" s="39">
        <v>1.630330707323E12</v>
      </c>
    </row>
    <row r="85">
      <c r="E85" s="33"/>
      <c r="F85" s="34"/>
      <c r="G85" s="34"/>
      <c r="H85" s="33"/>
      <c r="I85" s="33"/>
      <c r="J85" s="33"/>
      <c r="O85" s="33"/>
      <c r="T85" s="33"/>
      <c r="U85" s="31" t="b">
        <f t="shared" si="5"/>
        <v>1</v>
      </c>
      <c r="V85" s="29" t="s">
        <v>71</v>
      </c>
      <c r="W85" s="6">
        <v>1017.0</v>
      </c>
      <c r="X85" s="6" t="s">
        <v>358</v>
      </c>
      <c r="Y85" s="28">
        <v>1.630324707179E12</v>
      </c>
      <c r="AD85" s="33"/>
      <c r="AI85" s="33"/>
      <c r="AO85" s="31" t="b">
        <f t="shared" si="9"/>
        <v>1</v>
      </c>
      <c r="AP85" s="40" t="s">
        <v>269</v>
      </c>
      <c r="AQ85" s="41">
        <v>352.0</v>
      </c>
      <c r="AR85" s="41" t="s">
        <v>354</v>
      </c>
      <c r="AS85" s="42">
        <v>1.630330707675E12</v>
      </c>
    </row>
    <row r="86">
      <c r="E86" s="33"/>
      <c r="F86" s="34"/>
      <c r="G86" s="34"/>
      <c r="H86" s="33"/>
      <c r="I86" s="33"/>
      <c r="J86" s="33"/>
      <c r="O86" s="33"/>
      <c r="T86" s="33"/>
      <c r="U86" s="31" t="b">
        <f t="shared" si="5"/>
        <v>1</v>
      </c>
      <c r="V86" s="29" t="s">
        <v>324</v>
      </c>
      <c r="W86" s="6">
        <v>5024.0</v>
      </c>
      <c r="X86" s="6" t="s">
        <v>359</v>
      </c>
      <c r="Y86" s="28">
        <v>1.630324712207E12</v>
      </c>
      <c r="AD86" s="33"/>
      <c r="AI86" s="33"/>
      <c r="AN86" s="33"/>
      <c r="AS86" s="33"/>
    </row>
    <row r="87">
      <c r="E87" s="33"/>
      <c r="F87" s="34"/>
      <c r="G87" s="34"/>
      <c r="H87" s="33"/>
      <c r="I87" s="33"/>
      <c r="J87" s="33"/>
      <c r="O87" s="33"/>
      <c r="T87" s="33"/>
      <c r="U87" s="31" t="b">
        <f t="shared" si="5"/>
        <v>1</v>
      </c>
      <c r="V87" s="29" t="s">
        <v>195</v>
      </c>
      <c r="W87" s="6">
        <v>1056.0</v>
      </c>
      <c r="X87" s="6" t="s">
        <v>360</v>
      </c>
      <c r="Y87" s="28">
        <v>1.630324713259E12</v>
      </c>
      <c r="AD87" s="33"/>
      <c r="AI87" s="33"/>
      <c r="AN87" s="33"/>
      <c r="AS87" s="33"/>
    </row>
    <row r="88">
      <c r="E88" s="33"/>
      <c r="F88" s="34"/>
      <c r="G88" s="34"/>
      <c r="H88" s="33"/>
      <c r="I88" s="33"/>
      <c r="J88" s="33"/>
      <c r="O88" s="33"/>
      <c r="T88" s="33"/>
      <c r="U88" s="31" t="b">
        <f t="shared" si="5"/>
        <v>1</v>
      </c>
      <c r="V88" s="29" t="s">
        <v>133</v>
      </c>
      <c r="W88" s="6">
        <v>1254.0</v>
      </c>
      <c r="X88" s="6" t="s">
        <v>361</v>
      </c>
      <c r="Y88" s="28">
        <v>1.630324714514E12</v>
      </c>
      <c r="AD88" s="33"/>
      <c r="AI88" s="33"/>
      <c r="AN88" s="33"/>
      <c r="AS88" s="33"/>
    </row>
    <row r="89">
      <c r="E89" s="33"/>
      <c r="F89" s="34"/>
      <c r="G89" s="34"/>
      <c r="J89" s="33"/>
      <c r="O89" s="33"/>
      <c r="T89" s="33"/>
      <c r="U89" s="31" t="b">
        <f t="shared" si="5"/>
        <v>1</v>
      </c>
      <c r="V89" s="29" t="s">
        <v>203</v>
      </c>
      <c r="W89" s="6">
        <v>113.0</v>
      </c>
      <c r="X89" s="6" t="s">
        <v>361</v>
      </c>
      <c r="Y89" s="28">
        <v>1.630324714627E12</v>
      </c>
      <c r="AD89" s="33"/>
      <c r="AI89" s="33"/>
      <c r="AN89" s="33"/>
      <c r="AS89" s="33"/>
    </row>
    <row r="90">
      <c r="E90" s="33"/>
      <c r="F90" s="34"/>
      <c r="G90" s="34"/>
      <c r="J90" s="33"/>
      <c r="O90" s="33"/>
      <c r="T90" s="33"/>
      <c r="U90" s="31" t="b">
        <f t="shared" si="5"/>
        <v>1</v>
      </c>
      <c r="V90" s="29" t="s">
        <v>71</v>
      </c>
      <c r="W90" s="6">
        <v>575.0</v>
      </c>
      <c r="X90" s="6" t="s">
        <v>362</v>
      </c>
      <c r="Y90" s="28">
        <v>1.630324715201E12</v>
      </c>
      <c r="AD90" s="33"/>
      <c r="AI90" s="33"/>
      <c r="AN90" s="33"/>
      <c r="AS90" s="33"/>
    </row>
    <row r="91">
      <c r="E91" s="33"/>
      <c r="F91" s="34"/>
      <c r="G91" s="34"/>
      <c r="J91" s="33"/>
      <c r="O91" s="33"/>
      <c r="T91" s="33"/>
      <c r="U91" s="31" t="b">
        <f t="shared" si="5"/>
        <v>1</v>
      </c>
      <c r="V91" s="29" t="s">
        <v>221</v>
      </c>
      <c r="W91" s="6">
        <v>3304.0</v>
      </c>
      <c r="X91" s="6" t="s">
        <v>363</v>
      </c>
      <c r="Y91" s="28">
        <v>1.630324718521E12</v>
      </c>
      <c r="AD91" s="33"/>
      <c r="AI91" s="33"/>
      <c r="AN91" s="33"/>
      <c r="AS91" s="33"/>
    </row>
    <row r="92">
      <c r="E92" s="33"/>
      <c r="F92" s="34"/>
      <c r="G92" s="34"/>
      <c r="J92" s="33"/>
      <c r="O92" s="33"/>
      <c r="T92" s="33"/>
      <c r="U92" s="31" t="b">
        <f t="shared" si="5"/>
        <v>1</v>
      </c>
      <c r="V92" s="29" t="s">
        <v>94</v>
      </c>
      <c r="W92" s="6">
        <v>227.0</v>
      </c>
      <c r="X92" s="6" t="s">
        <v>363</v>
      </c>
      <c r="Y92" s="28">
        <v>1.630324718732E12</v>
      </c>
      <c r="AD92" s="33"/>
      <c r="AI92" s="33"/>
      <c r="AN92" s="33"/>
      <c r="AS92" s="33"/>
    </row>
    <row r="93">
      <c r="E93" s="33"/>
      <c r="F93" s="34"/>
      <c r="G93" s="34"/>
      <c r="J93" s="33"/>
      <c r="O93" s="33"/>
      <c r="T93" s="33"/>
      <c r="U93" s="31" t="b">
        <f t="shared" si="5"/>
        <v>1</v>
      </c>
      <c r="V93" s="29" t="s">
        <v>71</v>
      </c>
      <c r="W93" s="6">
        <v>348.0</v>
      </c>
      <c r="X93" s="6" t="s">
        <v>364</v>
      </c>
      <c r="Y93" s="28">
        <v>1.63032471908E12</v>
      </c>
      <c r="AD93" s="33"/>
      <c r="AI93" s="33"/>
      <c r="AN93" s="33"/>
      <c r="AS93" s="33"/>
    </row>
    <row r="94">
      <c r="E94" s="33"/>
      <c r="F94" s="34"/>
      <c r="G94" s="34"/>
      <c r="J94" s="33"/>
      <c r="O94" s="33"/>
      <c r="T94" s="33"/>
      <c r="U94" s="31" t="b">
        <f t="shared" si="5"/>
        <v>1</v>
      </c>
      <c r="V94" s="29" t="s">
        <v>144</v>
      </c>
      <c r="W94" s="6">
        <v>673.0</v>
      </c>
      <c r="X94" s="6" t="s">
        <v>364</v>
      </c>
      <c r="Y94" s="28">
        <v>1.630324719753E12</v>
      </c>
      <c r="AD94" s="33"/>
      <c r="AI94" s="33"/>
      <c r="AN94" s="33"/>
      <c r="AS94" s="33"/>
    </row>
    <row r="95">
      <c r="E95" s="33"/>
      <c r="F95" s="34"/>
      <c r="G95" s="34"/>
      <c r="J95" s="33"/>
      <c r="O95" s="33"/>
      <c r="T95" s="33"/>
      <c r="U95" s="31" t="b">
        <f t="shared" si="5"/>
        <v>1</v>
      </c>
      <c r="V95" s="29" t="s">
        <v>182</v>
      </c>
      <c r="W95" s="6">
        <v>292.0</v>
      </c>
      <c r="X95" s="6" t="s">
        <v>365</v>
      </c>
      <c r="Y95" s="28">
        <v>1.630324720046E12</v>
      </c>
      <c r="AD95" s="33"/>
      <c r="AI95" s="33"/>
      <c r="AN95" s="33"/>
      <c r="AS95" s="33"/>
    </row>
    <row r="96">
      <c r="E96" s="33"/>
      <c r="F96" s="34"/>
      <c r="G96" s="34"/>
      <c r="J96" s="33"/>
      <c r="O96" s="33"/>
      <c r="T96" s="33"/>
      <c r="U96" s="31" t="b">
        <f t="shared" si="5"/>
        <v>1</v>
      </c>
      <c r="V96" s="29" t="s">
        <v>71</v>
      </c>
      <c r="W96" s="6">
        <v>592.0</v>
      </c>
      <c r="X96" s="6" t="s">
        <v>365</v>
      </c>
      <c r="Y96" s="28">
        <v>1.630324720637E12</v>
      </c>
      <c r="AD96" s="33"/>
      <c r="AI96" s="33"/>
      <c r="AN96" s="33"/>
      <c r="AS96" s="33"/>
    </row>
    <row r="97">
      <c r="E97" s="33"/>
      <c r="F97" s="34"/>
      <c r="G97" s="34"/>
      <c r="J97" s="33"/>
      <c r="O97" s="33"/>
      <c r="T97" s="33"/>
      <c r="U97" s="31" t="b">
        <f t="shared" si="5"/>
        <v>1</v>
      </c>
      <c r="V97" s="29" t="s">
        <v>324</v>
      </c>
      <c r="W97" s="6">
        <v>1418.0</v>
      </c>
      <c r="X97" s="6" t="s">
        <v>366</v>
      </c>
      <c r="Y97" s="28">
        <v>1.630324722057E12</v>
      </c>
      <c r="AD97" s="33"/>
      <c r="AI97" s="33"/>
      <c r="AN97" s="33"/>
      <c r="AS97" s="33"/>
    </row>
    <row r="98">
      <c r="E98" s="33"/>
      <c r="F98" s="34"/>
      <c r="G98" s="34"/>
      <c r="J98" s="33"/>
      <c r="O98" s="33"/>
      <c r="T98" s="33"/>
      <c r="U98" s="31" t="b">
        <f t="shared" si="5"/>
        <v>1</v>
      </c>
      <c r="V98" s="29" t="s">
        <v>257</v>
      </c>
      <c r="W98" s="6">
        <v>1324.0</v>
      </c>
      <c r="X98" s="6" t="s">
        <v>367</v>
      </c>
      <c r="Y98" s="28">
        <v>1.63032472338E12</v>
      </c>
      <c r="AD98" s="33"/>
      <c r="AI98" s="33"/>
      <c r="AN98" s="33"/>
      <c r="AS98" s="33"/>
    </row>
    <row r="99">
      <c r="E99" s="33"/>
      <c r="F99" s="34"/>
      <c r="G99" s="34"/>
      <c r="J99" s="33"/>
      <c r="O99" s="33"/>
      <c r="T99" s="33"/>
      <c r="U99" s="31" t="b">
        <f t="shared" si="5"/>
        <v>1</v>
      </c>
      <c r="V99" s="29" t="s">
        <v>137</v>
      </c>
      <c r="W99" s="6">
        <v>290.0</v>
      </c>
      <c r="X99" s="6" t="s">
        <v>367</v>
      </c>
      <c r="Y99" s="28">
        <v>1.630324723671E12</v>
      </c>
      <c r="AD99" s="33"/>
      <c r="AI99" s="33"/>
      <c r="AN99" s="33"/>
      <c r="AS99" s="33"/>
    </row>
    <row r="100">
      <c r="E100" s="33"/>
      <c r="F100" s="34"/>
      <c r="G100" s="34"/>
      <c r="J100" s="33"/>
      <c r="O100" s="33"/>
      <c r="T100" s="33"/>
      <c r="U100" s="31" t="b">
        <f t="shared" si="5"/>
        <v>1</v>
      </c>
      <c r="V100" s="29" t="s">
        <v>203</v>
      </c>
      <c r="W100" s="6">
        <v>216.0</v>
      </c>
      <c r="X100" s="6" t="s">
        <v>367</v>
      </c>
      <c r="Y100" s="28">
        <v>1.630324723893E12</v>
      </c>
      <c r="AD100" s="33"/>
      <c r="AI100" s="33"/>
      <c r="AN100" s="33"/>
      <c r="AS100" s="33"/>
    </row>
    <row r="101">
      <c r="E101" s="33"/>
      <c r="F101" s="34"/>
      <c r="G101" s="34"/>
      <c r="J101" s="33"/>
      <c r="O101" s="33"/>
      <c r="T101" s="33"/>
      <c r="U101" s="31" t="b">
        <f t="shared" si="5"/>
        <v>1</v>
      </c>
      <c r="V101" s="29" t="s">
        <v>269</v>
      </c>
      <c r="W101" s="6">
        <v>983.0</v>
      </c>
      <c r="X101" s="6" t="s">
        <v>368</v>
      </c>
      <c r="Y101" s="28">
        <v>1.63032472487E12</v>
      </c>
      <c r="AD101" s="33"/>
      <c r="AI101" s="33"/>
      <c r="AN101" s="33"/>
      <c r="AS101" s="33"/>
    </row>
    <row r="102">
      <c r="E102" s="33"/>
      <c r="F102" s="34"/>
      <c r="G102" s="34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F103" s="34"/>
      <c r="G103" s="34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F104" s="34"/>
      <c r="G104" s="34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F105" s="34"/>
      <c r="G105" s="34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F106" s="34"/>
      <c r="G106" s="34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F107" s="34"/>
      <c r="G107" s="34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F108" s="34"/>
      <c r="G108" s="34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F109" s="34"/>
      <c r="G109" s="34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F110" s="34"/>
      <c r="G110" s="34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F111" s="34"/>
      <c r="G111" s="34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F112" s="34"/>
      <c r="G112" s="34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F113" s="34"/>
      <c r="G113" s="34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F114" s="34"/>
      <c r="G114" s="34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F115" s="34"/>
      <c r="G115" s="34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F116" s="34"/>
      <c r="G116" s="34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F117" s="34"/>
      <c r="G117" s="34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F118" s="34"/>
      <c r="G118" s="34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F119" s="34"/>
      <c r="G119" s="34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F120" s="34"/>
      <c r="G120" s="34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F121" s="34"/>
      <c r="G121" s="34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F122" s="34"/>
      <c r="G122" s="34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F123" s="34"/>
      <c r="G123" s="34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F124" s="34"/>
      <c r="G124" s="34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F134" s="34"/>
      <c r="G134" s="34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F135" s="34"/>
      <c r="G135" s="34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F136" s="34"/>
      <c r="G136" s="34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F137" s="34"/>
      <c r="G137" s="34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F138" s="34"/>
      <c r="G138" s="34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F139" s="34"/>
      <c r="G139" s="34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F140" s="34"/>
      <c r="G140" s="34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F141" s="34"/>
      <c r="G141" s="34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F142" s="34"/>
      <c r="G142" s="34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F143" s="34"/>
      <c r="G143" s="34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F144" s="34"/>
      <c r="G144" s="34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F145" s="34"/>
      <c r="G145" s="34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F146" s="34"/>
      <c r="G146" s="34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F147" s="34"/>
      <c r="G147" s="34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F148" s="34"/>
      <c r="G148" s="34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F149" s="34"/>
      <c r="G149" s="34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19"/>
      <c r="G150" s="19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517.6527778</v>
      </c>
      <c r="E151" s="33"/>
      <c r="F151" s="47"/>
      <c r="G151" s="45" t="s">
        <v>369</v>
      </c>
      <c r="H151" s="46">
        <f> AVERAGE(H4:H124)</f>
        <v>591.875</v>
      </c>
      <c r="J151" s="33"/>
      <c r="K151" s="48"/>
      <c r="L151" s="45" t="s">
        <v>369</v>
      </c>
      <c r="M151" s="46">
        <f> AVERAGE(M4:M124)</f>
        <v>554.4285714</v>
      </c>
      <c r="O151" s="33"/>
      <c r="P151" s="48"/>
      <c r="Q151" s="45" t="s">
        <v>369</v>
      </c>
      <c r="R151" s="46">
        <f> AVERAGE(R4:R124)</f>
        <v>542.3378378</v>
      </c>
      <c r="T151" s="33"/>
      <c r="U151" s="48"/>
      <c r="V151" s="45" t="s">
        <v>369</v>
      </c>
      <c r="W151" s="46">
        <f> AVERAGE(W4:W124)</f>
        <v>503.6530612</v>
      </c>
      <c r="Y151" s="33"/>
      <c r="Z151" s="48"/>
      <c r="AA151" s="45" t="s">
        <v>369</v>
      </c>
      <c r="AB151" s="46">
        <f> AVERAGE(AB4:AB124)</f>
        <v>588.2125</v>
      </c>
      <c r="AD151" s="33"/>
      <c r="AE151" s="48"/>
      <c r="AF151" s="45" t="s">
        <v>369</v>
      </c>
      <c r="AG151" s="46">
        <f> AVERAGE(AG4:AG124)</f>
        <v>660.9625</v>
      </c>
      <c r="AI151" s="33"/>
      <c r="AJ151" s="48"/>
      <c r="AK151" s="45" t="s">
        <v>369</v>
      </c>
      <c r="AL151" s="46">
        <f> AVERAGE(AL4:AL124)</f>
        <v>661.1384615</v>
      </c>
      <c r="AN151" s="33"/>
      <c r="AO151" s="48"/>
      <c r="AP151" s="45" t="s">
        <v>369</v>
      </c>
      <c r="AQ151" s="46">
        <f> AVERAGE(AQ4:AQ124)</f>
        <v>531.9390244</v>
      </c>
      <c r="AS151" s="33"/>
    </row>
    <row r="152">
      <c r="A152" s="44"/>
      <c r="B152" s="49" t="s">
        <v>370</v>
      </c>
      <c r="C152" s="50">
        <f>STDEV(C4:C124)</f>
        <v>621.5200621</v>
      </c>
      <c r="E152" s="33"/>
      <c r="F152" s="47"/>
      <c r="G152" s="49" t="s">
        <v>370</v>
      </c>
      <c r="H152" s="50">
        <f>STDEV(H4:H124)</f>
        <v>657.9015341</v>
      </c>
      <c r="J152" s="33"/>
      <c r="K152" s="48"/>
      <c r="L152" s="49" t="s">
        <v>370</v>
      </c>
      <c r="M152" s="50">
        <f>STDEV(M4:M124)</f>
        <v>627.9728673</v>
      </c>
      <c r="O152" s="33"/>
      <c r="P152" s="48"/>
      <c r="Q152" s="49" t="s">
        <v>370</v>
      </c>
      <c r="R152" s="50">
        <f>STDEV(R4:R124)</f>
        <v>784.7919413</v>
      </c>
      <c r="T152" s="33"/>
      <c r="U152" s="48"/>
      <c r="V152" s="49" t="s">
        <v>370</v>
      </c>
      <c r="W152" s="50">
        <f>STDEV(W4:W124)</f>
        <v>693.507254</v>
      </c>
      <c r="Y152" s="33"/>
      <c r="Z152" s="48"/>
      <c r="AA152" s="49" t="s">
        <v>370</v>
      </c>
      <c r="AB152" s="50">
        <f>STDEV(AB4:AB124)</f>
        <v>881.1644582</v>
      </c>
      <c r="AD152" s="33"/>
      <c r="AE152" s="48"/>
      <c r="AF152" s="49" t="s">
        <v>370</v>
      </c>
      <c r="AG152" s="50">
        <f>STDEV(AG4:AG124)</f>
        <v>890.6670441</v>
      </c>
      <c r="AI152" s="33"/>
      <c r="AJ152" s="48"/>
      <c r="AK152" s="49" t="s">
        <v>370</v>
      </c>
      <c r="AL152" s="50">
        <f>STDEV(AL4:AL124)</f>
        <v>1143.474938</v>
      </c>
      <c r="AN152" s="33"/>
      <c r="AO152" s="48"/>
      <c r="AP152" s="49" t="s">
        <v>370</v>
      </c>
      <c r="AQ152" s="50">
        <f>STDEV(AQ4:AQ124)</f>
        <v>879.1582021</v>
      </c>
      <c r="AS152" s="33"/>
    </row>
    <row r="153">
      <c r="A153" s="44"/>
      <c r="B153" s="51" t="s">
        <v>371</v>
      </c>
      <c r="C153" s="50">
        <f>MEDIAN(C4:C124)</f>
        <v>242.5</v>
      </c>
      <c r="E153" s="33"/>
      <c r="F153" s="47"/>
      <c r="G153" s="51" t="s">
        <v>371</v>
      </c>
      <c r="H153" s="50">
        <f>MEDIAN(H4:H124)</f>
        <v>309</v>
      </c>
      <c r="J153" s="33"/>
      <c r="K153" s="48"/>
      <c r="L153" s="51" t="s">
        <v>371</v>
      </c>
      <c r="M153" s="50">
        <f>MEDIAN(M4:M124)</f>
        <v>280</v>
      </c>
      <c r="O153" s="33"/>
      <c r="P153" s="48"/>
      <c r="Q153" s="51" t="s">
        <v>371</v>
      </c>
      <c r="R153" s="50">
        <f>MEDIAN(R4:R124)</f>
        <v>258</v>
      </c>
      <c r="T153" s="33"/>
      <c r="U153" s="48"/>
      <c r="V153" s="51" t="s">
        <v>371</v>
      </c>
      <c r="W153" s="50">
        <f>MEDIAN(W4:W124)</f>
        <v>226</v>
      </c>
      <c r="Y153" s="33"/>
      <c r="Z153" s="48"/>
      <c r="AA153" s="51" t="s">
        <v>371</v>
      </c>
      <c r="AB153" s="50">
        <f>MEDIAN(AB4:AB124)</f>
        <v>276</v>
      </c>
      <c r="AD153" s="33"/>
      <c r="AE153" s="48"/>
      <c r="AF153" s="51" t="s">
        <v>371</v>
      </c>
      <c r="AG153" s="50">
        <f>MEDIAN(AG4:AG124)</f>
        <v>251.5</v>
      </c>
      <c r="AI153" s="33"/>
      <c r="AJ153" s="48"/>
      <c r="AK153" s="51" t="s">
        <v>371</v>
      </c>
      <c r="AL153" s="50">
        <f>MEDIAN(AL4:AL124)</f>
        <v>242</v>
      </c>
      <c r="AN153" s="33"/>
      <c r="AO153" s="48"/>
      <c r="AP153" s="51" t="s">
        <v>371</v>
      </c>
      <c r="AQ153" s="50">
        <f>MEDIAN(AQ4:AQ124)</f>
        <v>207</v>
      </c>
      <c r="AS153" s="33"/>
    </row>
    <row r="154">
      <c r="A154" s="44"/>
      <c r="B154" s="51" t="s">
        <v>372</v>
      </c>
      <c r="C154" s="50">
        <f>min(C4:C124)</f>
        <v>59</v>
      </c>
      <c r="E154" s="33"/>
      <c r="F154" s="47"/>
      <c r="G154" s="51" t="s">
        <v>372</v>
      </c>
      <c r="H154" s="50">
        <f>min(H4:H124)</f>
        <v>90</v>
      </c>
      <c r="J154" s="33"/>
      <c r="K154" s="48"/>
      <c r="L154" s="51" t="s">
        <v>372</v>
      </c>
      <c r="M154" s="50">
        <f>min(M4:M124)</f>
        <v>51</v>
      </c>
      <c r="O154" s="33"/>
      <c r="P154" s="48"/>
      <c r="Q154" s="51" t="s">
        <v>372</v>
      </c>
      <c r="R154" s="50">
        <f>min(R4:R124)</f>
        <v>50</v>
      </c>
      <c r="T154" s="33"/>
      <c r="U154" s="48"/>
      <c r="V154" s="51" t="s">
        <v>372</v>
      </c>
      <c r="W154" s="50">
        <f>min(W4:W124)</f>
        <v>101</v>
      </c>
      <c r="Y154" s="33"/>
      <c r="Z154" s="48"/>
      <c r="AA154" s="51" t="s">
        <v>372</v>
      </c>
      <c r="AB154" s="50">
        <f>min(AB4:AB124)</f>
        <v>33</v>
      </c>
      <c r="AD154" s="33"/>
      <c r="AE154" s="48"/>
      <c r="AF154" s="51" t="s">
        <v>372</v>
      </c>
      <c r="AG154" s="50">
        <f>min(AG4:AG124)</f>
        <v>91</v>
      </c>
      <c r="AI154" s="33"/>
      <c r="AJ154" s="48"/>
      <c r="AK154" s="51" t="s">
        <v>372</v>
      </c>
      <c r="AL154" s="50">
        <f>min(AL4:AL124)</f>
        <v>67</v>
      </c>
      <c r="AN154" s="33"/>
      <c r="AO154" s="48"/>
      <c r="AP154" s="51" t="s">
        <v>372</v>
      </c>
      <c r="AQ154" s="50">
        <f>min(AQ4:AQ124)</f>
        <v>70</v>
      </c>
      <c r="AS154" s="33"/>
    </row>
    <row r="155">
      <c r="A155" s="44"/>
      <c r="B155" s="51" t="s">
        <v>373</v>
      </c>
      <c r="C155" s="50">
        <f>max(C4:C124)</f>
        <v>3002</v>
      </c>
      <c r="E155" s="33"/>
      <c r="F155" s="47"/>
      <c r="G155" s="51" t="s">
        <v>373</v>
      </c>
      <c r="H155" s="50">
        <f>max(H4:H124)</f>
        <v>3744</v>
      </c>
      <c r="J155" s="33"/>
      <c r="K155" s="48"/>
      <c r="L155" s="51" t="s">
        <v>373</v>
      </c>
      <c r="M155" s="50">
        <f>max(M4:M124)</f>
        <v>2803</v>
      </c>
      <c r="O155" s="33"/>
      <c r="P155" s="48"/>
      <c r="Q155" s="51" t="s">
        <v>373</v>
      </c>
      <c r="R155" s="50">
        <f>max(R4:R124)</f>
        <v>4756</v>
      </c>
      <c r="T155" s="33"/>
      <c r="U155" s="48"/>
      <c r="V155" s="51" t="s">
        <v>373</v>
      </c>
      <c r="W155" s="50">
        <f>max(W4:W124)</f>
        <v>5024</v>
      </c>
      <c r="Y155" s="33"/>
      <c r="Z155" s="48"/>
      <c r="AA155" s="51" t="s">
        <v>373</v>
      </c>
      <c r="AB155" s="50">
        <f>max(AB4:AB124)</f>
        <v>6509</v>
      </c>
      <c r="AD155" s="33"/>
      <c r="AE155" s="48"/>
      <c r="AF155" s="51" t="s">
        <v>373</v>
      </c>
      <c r="AG155" s="50">
        <f>max(AG4:AG124)</f>
        <v>4667</v>
      </c>
      <c r="AI155" s="33"/>
      <c r="AJ155" s="48"/>
      <c r="AK155" s="51" t="s">
        <v>373</v>
      </c>
      <c r="AL155" s="50">
        <f>max(AL4:AL124)</f>
        <v>6864</v>
      </c>
      <c r="AN155" s="33"/>
      <c r="AO155" s="48"/>
      <c r="AP155" s="51" t="s">
        <v>373</v>
      </c>
      <c r="AQ155" s="50">
        <f>max(AQ4:AQ124)</f>
        <v>5547</v>
      </c>
      <c r="AS155" s="33"/>
    </row>
    <row r="156">
      <c r="A156" s="44"/>
      <c r="B156" s="51" t="s">
        <v>374</v>
      </c>
      <c r="C156" s="50">
        <f>sum(C4:C124)/1000</f>
        <v>37.271</v>
      </c>
      <c r="E156" s="33"/>
      <c r="F156" s="47"/>
      <c r="G156" s="51" t="s">
        <v>374</v>
      </c>
      <c r="H156" s="50">
        <f>sum(H4:H124)/1000</f>
        <v>37.88</v>
      </c>
      <c r="J156" s="33"/>
      <c r="K156" s="48"/>
      <c r="L156" s="51" t="s">
        <v>374</v>
      </c>
      <c r="M156" s="50">
        <f>sum(M4:M124)/1000</f>
        <v>31.048</v>
      </c>
      <c r="O156" s="33"/>
      <c r="P156" s="48"/>
      <c r="Q156" s="51" t="s">
        <v>374</v>
      </c>
      <c r="R156" s="50">
        <f>sum(R4:R124)/1000</f>
        <v>40.133</v>
      </c>
      <c r="T156" s="33"/>
      <c r="U156" s="48"/>
      <c r="V156" s="51" t="s">
        <v>374</v>
      </c>
      <c r="W156" s="50">
        <f>sum(W4:W124)/1000</f>
        <v>49.358</v>
      </c>
      <c r="Y156" s="33"/>
      <c r="Z156" s="48"/>
      <c r="AA156" s="51" t="s">
        <v>374</v>
      </c>
      <c r="AB156" s="50">
        <f>sum(AB4:AB124)/1000</f>
        <v>47.057</v>
      </c>
      <c r="AD156" s="33"/>
      <c r="AE156" s="48"/>
      <c r="AF156" s="51" t="s">
        <v>374</v>
      </c>
      <c r="AG156" s="50">
        <f>sum(AG4:AG124)/1000</f>
        <v>52.877</v>
      </c>
      <c r="AI156" s="33"/>
      <c r="AJ156" s="48"/>
      <c r="AK156" s="51" t="s">
        <v>374</v>
      </c>
      <c r="AL156" s="50">
        <f>sum(AL4:AL124)/1000</f>
        <v>42.974</v>
      </c>
      <c r="AN156" s="33"/>
      <c r="AO156" s="48"/>
      <c r="AP156" s="51" t="s">
        <v>374</v>
      </c>
      <c r="AQ156" s="50">
        <f>sum(AQ4:AQ124)/1000</f>
        <v>43.619</v>
      </c>
      <c r="AS156" s="33"/>
    </row>
    <row r="157">
      <c r="A157" s="44"/>
      <c r="B157" s="51" t="s">
        <v>375</v>
      </c>
      <c r="C157" s="50">
        <f>COUNTA(C4:C75)+1</f>
        <v>73</v>
      </c>
      <c r="E157" s="33"/>
      <c r="F157" s="47"/>
      <c r="G157" s="51" t="s">
        <v>375</v>
      </c>
      <c r="H157" s="50">
        <f>COUNTA(H4:H67)+1</f>
        <v>65</v>
      </c>
      <c r="J157" s="33"/>
      <c r="K157" s="48"/>
      <c r="L157" s="51" t="s">
        <v>375</v>
      </c>
      <c r="M157" s="50">
        <f>COUNTA(M4:M59)+1</f>
        <v>57</v>
      </c>
      <c r="O157" s="33"/>
      <c r="P157" s="48"/>
      <c r="Q157" s="51" t="s">
        <v>375</v>
      </c>
      <c r="R157" s="50">
        <f>COUNTA(R4:R77)+1</f>
        <v>75</v>
      </c>
      <c r="T157" s="33"/>
      <c r="U157" s="48"/>
      <c r="V157" s="51" t="s">
        <v>375</v>
      </c>
      <c r="W157" s="50">
        <f>COUNTA(W4:W101)+1</f>
        <v>99</v>
      </c>
      <c r="Y157" s="33"/>
      <c r="Z157" s="48"/>
      <c r="AA157" s="51" t="s">
        <v>375</v>
      </c>
      <c r="AB157" s="50">
        <f>COUNTA(AB4:AB83)+1</f>
        <v>81</v>
      </c>
      <c r="AD157" s="33"/>
      <c r="AE157" s="48"/>
      <c r="AF157" s="51" t="s">
        <v>375</v>
      </c>
      <c r="AG157" s="50">
        <f>COUNTA(AG4:AG83)+1</f>
        <v>81</v>
      </c>
      <c r="AI157" s="33"/>
      <c r="AJ157" s="48"/>
      <c r="AK157" s="51" t="s">
        <v>375</v>
      </c>
      <c r="AL157" s="50">
        <f>COUNTA(AL4:AL68)+1</f>
        <v>66</v>
      </c>
      <c r="AN157" s="33"/>
      <c r="AO157" s="48"/>
      <c r="AP157" s="51" t="s">
        <v>375</v>
      </c>
      <c r="AQ157" s="50">
        <f>COUNTA(AQ4:AQ85)+1</f>
        <v>83</v>
      </c>
      <c r="AS157" s="33"/>
    </row>
    <row r="158">
      <c r="A158" s="44"/>
      <c r="B158" s="51" t="s">
        <v>376</v>
      </c>
      <c r="C158" s="52">
        <f>C160+C159+C161+C162</f>
        <v>73</v>
      </c>
      <c r="E158" s="33"/>
      <c r="F158" s="47"/>
      <c r="G158" s="51" t="s">
        <v>376</v>
      </c>
      <c r="H158" s="52">
        <f>H160+H159+H161+H162</f>
        <v>65</v>
      </c>
      <c r="J158" s="33"/>
      <c r="K158" s="48"/>
      <c r="L158" s="51" t="s">
        <v>376</v>
      </c>
      <c r="M158" s="52">
        <f>M160+M159+M161+M162</f>
        <v>57</v>
      </c>
      <c r="O158" s="33"/>
      <c r="P158" s="48"/>
      <c r="Q158" s="51" t="s">
        <v>376</v>
      </c>
      <c r="R158" s="52">
        <f>R160+R159+R161+R162</f>
        <v>75</v>
      </c>
      <c r="T158" s="33"/>
      <c r="U158" s="48"/>
      <c r="V158" s="51" t="s">
        <v>376</v>
      </c>
      <c r="W158" s="52">
        <f>W160+W159+W161+W162</f>
        <v>99</v>
      </c>
      <c r="Y158" s="33"/>
      <c r="Z158" s="48"/>
      <c r="AA158" s="51" t="s">
        <v>376</v>
      </c>
      <c r="AB158" s="52">
        <f>AB160+AB159+AB161+AB162</f>
        <v>81</v>
      </c>
      <c r="AD158" s="33"/>
      <c r="AE158" s="48"/>
      <c r="AF158" s="51" t="s">
        <v>376</v>
      </c>
      <c r="AG158" s="52">
        <f>AG160+AG159+AG161+AG162</f>
        <v>105</v>
      </c>
      <c r="AI158" s="33"/>
      <c r="AJ158" s="48"/>
      <c r="AK158" s="51" t="s">
        <v>376</v>
      </c>
      <c r="AL158" s="52">
        <f>AL160+AL159+AL161+AL162</f>
        <v>72</v>
      </c>
      <c r="AN158" s="33"/>
      <c r="AO158" s="48"/>
      <c r="AP158" s="51" t="s">
        <v>376</v>
      </c>
      <c r="AQ158" s="52">
        <f>AQ160+AQ159+AQ161+AQ162</f>
        <v>83</v>
      </c>
      <c r="AS158" s="33"/>
    </row>
    <row r="159">
      <c r="A159" s="5"/>
      <c r="B159" s="51" t="s">
        <v>377</v>
      </c>
      <c r="C159" s="53">
        <f>(C157-55)/2</f>
        <v>9</v>
      </c>
      <c r="E159" s="33"/>
      <c r="F159" s="20"/>
      <c r="G159" s="51" t="s">
        <v>377</v>
      </c>
      <c r="H159" s="53">
        <f>(H157-55)/2</f>
        <v>5</v>
      </c>
      <c r="J159" s="33"/>
      <c r="K159" s="54"/>
      <c r="L159" s="51" t="s">
        <v>377</v>
      </c>
      <c r="M159" s="53">
        <f>(M157-55)/2</f>
        <v>1</v>
      </c>
      <c r="O159" s="33"/>
      <c r="P159" s="54"/>
      <c r="Q159" s="51" t="s">
        <v>377</v>
      </c>
      <c r="R159" s="53">
        <f>(R157-55)/2</f>
        <v>10</v>
      </c>
      <c r="T159" s="33"/>
      <c r="U159" s="54"/>
      <c r="V159" s="51" t="s">
        <v>377</v>
      </c>
      <c r="W159" s="53">
        <f>(W157-55)/2</f>
        <v>22</v>
      </c>
      <c r="Y159" s="33"/>
      <c r="Z159" s="54"/>
      <c r="AA159" s="51" t="s">
        <v>377</v>
      </c>
      <c r="AB159" s="53">
        <f>(AB157-55)/2</f>
        <v>13</v>
      </c>
      <c r="AD159" s="33"/>
      <c r="AE159" s="54"/>
      <c r="AF159" s="51" t="s">
        <v>377</v>
      </c>
      <c r="AG159" s="55">
        <f>(AG157-43)/2</f>
        <v>19</v>
      </c>
      <c r="AI159" s="33"/>
      <c r="AJ159" s="54"/>
      <c r="AK159" s="51" t="s">
        <v>377</v>
      </c>
      <c r="AL159" s="55">
        <f>(AL157-52)/2</f>
        <v>7</v>
      </c>
      <c r="AN159" s="33"/>
      <c r="AO159" s="54"/>
      <c r="AP159" s="51" t="s">
        <v>377</v>
      </c>
      <c r="AQ159" s="53">
        <f>(AQ157-55)/2</f>
        <v>14</v>
      </c>
      <c r="AS159" s="33"/>
    </row>
    <row r="160">
      <c r="B160" s="56" t="s">
        <v>378</v>
      </c>
      <c r="C160" s="57">
        <v>55.0</v>
      </c>
      <c r="E160" s="33"/>
      <c r="F160" s="34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9</v>
      </c>
      <c r="E161" s="33"/>
      <c r="F161" s="34"/>
      <c r="G161" s="45" t="s">
        <v>379</v>
      </c>
      <c r="H161" s="58">
        <f>H159</f>
        <v>5</v>
      </c>
      <c r="J161" s="33"/>
      <c r="L161" s="45" t="s">
        <v>379</v>
      </c>
      <c r="M161" s="58">
        <f>M159</f>
        <v>1</v>
      </c>
      <c r="O161" s="33"/>
      <c r="Q161" s="45" t="s">
        <v>379</v>
      </c>
      <c r="R161" s="58">
        <f>R159</f>
        <v>10</v>
      </c>
      <c r="T161" s="33"/>
      <c r="V161" s="45" t="s">
        <v>379</v>
      </c>
      <c r="W161" s="58">
        <f>W159</f>
        <v>22</v>
      </c>
      <c r="Y161" s="33"/>
      <c r="AA161" s="45" t="s">
        <v>379</v>
      </c>
      <c r="AB161" s="58">
        <f>AB159</f>
        <v>13</v>
      </c>
      <c r="AD161" s="33"/>
      <c r="AF161" s="45" t="s">
        <v>379</v>
      </c>
      <c r="AG161" s="58">
        <f>AG159</f>
        <v>19</v>
      </c>
      <c r="AI161" s="33"/>
      <c r="AK161" s="45" t="s">
        <v>379</v>
      </c>
      <c r="AL161" s="58">
        <f>AL159</f>
        <v>7</v>
      </c>
      <c r="AN161" s="33"/>
      <c r="AP161" s="45" t="s">
        <v>379</v>
      </c>
      <c r="AQ161" s="58">
        <f>AQ159</f>
        <v>14</v>
      </c>
      <c r="AS161" s="33"/>
    </row>
    <row r="162">
      <c r="B162" s="45" t="s">
        <v>380</v>
      </c>
      <c r="C162" s="58">
        <v>0.0</v>
      </c>
      <c r="E162" s="33"/>
      <c r="F162" s="34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9">
        <v>12.0</v>
      </c>
      <c r="AI162" s="33"/>
      <c r="AK162" s="45" t="s">
        <v>380</v>
      </c>
      <c r="AL162" s="59">
        <v>3.0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COUNTIF(A3:A100,FALSE)+15</f>
        <v>17</v>
      </c>
      <c r="E163" s="33"/>
      <c r="F163" s="34"/>
      <c r="G163" s="56" t="s">
        <v>381</v>
      </c>
      <c r="H163" s="58">
        <f>COUNTIF(F3:F100,FALSE)+17</f>
        <v>19</v>
      </c>
      <c r="J163" s="33"/>
      <c r="L163" s="56" t="s">
        <v>381</v>
      </c>
      <c r="M163" s="58">
        <f>COUNTIF(K3:K100,FALSE)+8</f>
        <v>10</v>
      </c>
      <c r="O163" s="33"/>
      <c r="Q163" s="56" t="s">
        <v>381</v>
      </c>
      <c r="R163" s="58">
        <f>COUNTIF(P3:P100,FALSE)+14</f>
        <v>16</v>
      </c>
      <c r="T163" s="33"/>
      <c r="V163" s="56" t="s">
        <v>381</v>
      </c>
      <c r="W163" s="58">
        <f>COUNTIF(U3:U100,FALSE)+18</f>
        <v>21</v>
      </c>
      <c r="Y163" s="33"/>
      <c r="AA163" s="56" t="s">
        <v>381</v>
      </c>
      <c r="AB163" s="58">
        <f>COUNTIF(Z3:Z100,FALSE)+19</f>
        <v>21</v>
      </c>
      <c r="AD163" s="33"/>
      <c r="AF163" s="56" t="s">
        <v>381</v>
      </c>
      <c r="AG163" s="58">
        <f>COUNTIF(AE3:AE100,FALSE)+21</f>
        <v>23</v>
      </c>
      <c r="AI163" s="33"/>
      <c r="AK163" s="56" t="s">
        <v>381</v>
      </c>
      <c r="AL163" s="58">
        <f>COUNTIF(AJ3:AJ100,FALSE)+5</f>
        <v>7</v>
      </c>
      <c r="AN163" s="33"/>
      <c r="AP163" s="56" t="s">
        <v>381</v>
      </c>
      <c r="AQ163" s="58">
        <f>COUNTIF(AO3:AO100,FALSE)+10</f>
        <v>12</v>
      </c>
      <c r="AS163" s="33"/>
    </row>
    <row r="164">
      <c r="B164" s="45" t="s">
        <v>382</v>
      </c>
      <c r="C164" s="58">
        <f>C158+C163</f>
        <v>90</v>
      </c>
      <c r="E164" s="33"/>
      <c r="F164" s="34"/>
      <c r="G164" s="45" t="s">
        <v>382</v>
      </c>
      <c r="H164" s="58">
        <f>H158+H163</f>
        <v>84</v>
      </c>
      <c r="J164" s="33"/>
      <c r="L164" s="45" t="s">
        <v>382</v>
      </c>
      <c r="M164" s="58">
        <f>M158+M163</f>
        <v>67</v>
      </c>
      <c r="O164" s="33"/>
      <c r="Q164" s="45" t="s">
        <v>382</v>
      </c>
      <c r="R164" s="58">
        <f>R158+R163</f>
        <v>91</v>
      </c>
      <c r="T164" s="33"/>
      <c r="V164" s="45" t="s">
        <v>382</v>
      </c>
      <c r="W164" s="58">
        <f>W158+W163</f>
        <v>120</v>
      </c>
      <c r="Y164" s="33"/>
      <c r="AA164" s="45" t="s">
        <v>382</v>
      </c>
      <c r="AB164" s="58">
        <f>AB158+AB163</f>
        <v>102</v>
      </c>
      <c r="AD164" s="33"/>
      <c r="AF164" s="45" t="s">
        <v>382</v>
      </c>
      <c r="AG164" s="58">
        <f>AG158+AG163</f>
        <v>128</v>
      </c>
      <c r="AI164" s="33"/>
      <c r="AK164" s="45" t="s">
        <v>382</v>
      </c>
      <c r="AL164" s="58">
        <f>AL158+AL163</f>
        <v>79</v>
      </c>
      <c r="AN164" s="33"/>
      <c r="AP164" s="45" t="s">
        <v>382</v>
      </c>
      <c r="AQ164" s="58">
        <f>AQ158+AQ163</f>
        <v>95</v>
      </c>
      <c r="AS164" s="33"/>
    </row>
    <row r="165">
      <c r="B165" s="45" t="s">
        <v>383</v>
      </c>
      <c r="C165" s="58">
        <f>C157-C159</f>
        <v>64</v>
      </c>
      <c r="E165" s="33"/>
      <c r="F165" s="34"/>
      <c r="G165" s="45" t="s">
        <v>383</v>
      </c>
      <c r="H165" s="58">
        <f>H157-H159</f>
        <v>60</v>
      </c>
      <c r="J165" s="33"/>
      <c r="L165" s="45" t="s">
        <v>383</v>
      </c>
      <c r="M165" s="58">
        <f>M157-M159</f>
        <v>56</v>
      </c>
      <c r="O165" s="33"/>
      <c r="Q165" s="45" t="s">
        <v>383</v>
      </c>
      <c r="R165" s="58">
        <f>R157-R159</f>
        <v>65</v>
      </c>
      <c r="T165" s="33"/>
      <c r="V165" s="45" t="s">
        <v>383</v>
      </c>
      <c r="W165" s="58">
        <f>W157-W159</f>
        <v>77</v>
      </c>
      <c r="Y165" s="33"/>
      <c r="AA165" s="45" t="s">
        <v>383</v>
      </c>
      <c r="AB165" s="58">
        <f>AB157-AB159</f>
        <v>68</v>
      </c>
      <c r="AD165" s="33"/>
      <c r="AF165" s="45" t="s">
        <v>383</v>
      </c>
      <c r="AG165" s="58">
        <f>AG157-AG159</f>
        <v>62</v>
      </c>
      <c r="AI165" s="33"/>
      <c r="AK165" s="45" t="s">
        <v>383</v>
      </c>
      <c r="AL165" s="58">
        <f>AL157-AL159</f>
        <v>59</v>
      </c>
      <c r="AN165" s="33"/>
      <c r="AP165" s="45" t="s">
        <v>383</v>
      </c>
      <c r="AQ165" s="58">
        <f>AQ157-AQ159</f>
        <v>69</v>
      </c>
      <c r="AS165" s="33"/>
    </row>
    <row r="166">
      <c r="B166" s="60" t="s">
        <v>384</v>
      </c>
      <c r="C166" s="58">
        <f>((ABS(C165)-1)/C156)*1/5</f>
        <v>0.3380644469</v>
      </c>
      <c r="E166" s="33"/>
      <c r="F166" s="34"/>
      <c r="G166" s="60" t="s">
        <v>384</v>
      </c>
      <c r="H166" s="58">
        <f>((ABS(H165)-1)/H156)*1/5</f>
        <v>0.3115100317</v>
      </c>
      <c r="J166" s="33"/>
      <c r="L166" s="60" t="s">
        <v>384</v>
      </c>
      <c r="M166" s="58">
        <f>((ABS(M165)-1)/M156)*1/5</f>
        <v>0.3542901314</v>
      </c>
      <c r="O166" s="33"/>
      <c r="Q166" s="60" t="s">
        <v>384</v>
      </c>
      <c r="R166" s="58">
        <f>((ABS(R165)-1)/R156)*1/5</f>
        <v>0.3189395261</v>
      </c>
      <c r="T166" s="33"/>
      <c r="V166" s="60" t="s">
        <v>384</v>
      </c>
      <c r="W166" s="58">
        <f>((ABS(W165)-1)/W156)*1/5</f>
        <v>0.307954131</v>
      </c>
      <c r="Y166" s="33"/>
      <c r="AA166" s="60" t="s">
        <v>384</v>
      </c>
      <c r="AB166" s="58">
        <f>((ABS(AB165)-1)/AB156)*1/5</f>
        <v>0.2847610345</v>
      </c>
      <c r="AD166" s="33"/>
      <c r="AF166" s="60" t="s">
        <v>384</v>
      </c>
      <c r="AG166" s="58">
        <f>((ABS(AG165)-1)/AG156)*1/5</f>
        <v>0.2307241334</v>
      </c>
      <c r="AI166" s="33"/>
      <c r="AK166" s="60" t="s">
        <v>384</v>
      </c>
      <c r="AL166" s="58">
        <f>((ABS(AL165)-1)/AL156)*1/5</f>
        <v>0.2699306557</v>
      </c>
      <c r="AN166" s="33"/>
      <c r="AP166" s="60" t="s">
        <v>384</v>
      </c>
      <c r="AQ166" s="58">
        <f>((ABS(AQ165)-1)/AQ156)*1/5</f>
        <v>0.3117907334</v>
      </c>
      <c r="AS166" s="33"/>
    </row>
    <row r="167">
      <c r="B167" s="60" t="s">
        <v>385</v>
      </c>
      <c r="C167" s="58">
        <f>((ABS(C165)-1)/C156)*1/5*60</f>
        <v>20.28386681</v>
      </c>
      <c r="E167" s="33"/>
      <c r="F167" s="34"/>
      <c r="G167" s="60" t="s">
        <v>385</v>
      </c>
      <c r="H167" s="58">
        <f>((ABS(H165)-1)/H156)*1/5*60</f>
        <v>18.6906019</v>
      </c>
      <c r="J167" s="33"/>
      <c r="L167" s="60" t="s">
        <v>385</v>
      </c>
      <c r="M167" s="58">
        <f>((ABS(M165)-1)/M156)*1/5*60</f>
        <v>21.25740788</v>
      </c>
      <c r="O167" s="33"/>
      <c r="Q167" s="60" t="s">
        <v>385</v>
      </c>
      <c r="R167" s="58">
        <f>((ABS(R165)-1)/R156)*1/5*60</f>
        <v>19.13637156</v>
      </c>
      <c r="T167" s="33"/>
      <c r="V167" s="60" t="s">
        <v>385</v>
      </c>
      <c r="W167" s="58">
        <f>((ABS(W165)-1)/W156)*1/5*60</f>
        <v>18.47724786</v>
      </c>
      <c r="Y167" s="33"/>
      <c r="AA167" s="60" t="s">
        <v>385</v>
      </c>
      <c r="AB167" s="58">
        <f>((ABS(AB165)-1)/AB156)*1/5*60</f>
        <v>17.08566207</v>
      </c>
      <c r="AD167" s="33"/>
      <c r="AF167" s="60" t="s">
        <v>385</v>
      </c>
      <c r="AG167" s="58">
        <f>((ABS(AG165)-1)/AG156)*1/5*60</f>
        <v>13.843448</v>
      </c>
      <c r="AI167" s="33"/>
      <c r="AK167" s="60" t="s">
        <v>385</v>
      </c>
      <c r="AL167" s="58">
        <f>((ABS(AL165)-1)/AL156)*1/5*60</f>
        <v>16.19583934</v>
      </c>
      <c r="AN167" s="33"/>
      <c r="AP167" s="60" t="s">
        <v>385</v>
      </c>
      <c r="AQ167" s="58">
        <f>((ABS(AQ165)-1)/AQ156)*1/5*60</f>
        <v>18.707444</v>
      </c>
      <c r="AS167" s="33"/>
    </row>
    <row r="168">
      <c r="B168" s="60" t="s">
        <v>386</v>
      </c>
      <c r="C168" s="58">
        <f>C166*(1-C177)</f>
        <v>0.3380644469</v>
      </c>
      <c r="E168" s="33"/>
      <c r="F168" s="34"/>
      <c r="G168" s="60" t="s">
        <v>386</v>
      </c>
      <c r="H168" s="58">
        <f>H166*(1-H177)</f>
        <v>0.3115100317</v>
      </c>
      <c r="J168" s="33"/>
      <c r="L168" s="60" t="s">
        <v>386</v>
      </c>
      <c r="M168" s="58">
        <f>M166*(1-M177)</f>
        <v>0.3542901314</v>
      </c>
      <c r="O168" s="33"/>
      <c r="Q168" s="60" t="s">
        <v>386</v>
      </c>
      <c r="R168" s="58">
        <f>R166*(1-R177)</f>
        <v>0.3189395261</v>
      </c>
      <c r="T168" s="33"/>
      <c r="V168" s="60" t="s">
        <v>386</v>
      </c>
      <c r="W168" s="58">
        <f>W166*(1-W177)</f>
        <v>0.307954131</v>
      </c>
      <c r="Y168" s="33"/>
      <c r="AA168" s="60" t="s">
        <v>386</v>
      </c>
      <c r="AB168" s="58">
        <f>AB166*(1-AB177)</f>
        <v>0.2847610345</v>
      </c>
      <c r="AD168" s="33"/>
      <c r="AF168" s="60" t="s">
        <v>386</v>
      </c>
      <c r="AG168" s="58">
        <f>AG166*(1-AG177)</f>
        <v>0.1985300682</v>
      </c>
      <c r="AI168" s="33"/>
      <c r="AK168" s="60" t="s">
        <v>386</v>
      </c>
      <c r="AL168" s="58">
        <f>AL166*(1-AL177)</f>
        <v>0.2574723178</v>
      </c>
      <c r="AN168" s="33"/>
      <c r="AP168" s="60" t="s">
        <v>386</v>
      </c>
      <c r="AQ168" s="58">
        <f>AQ166*(1-AQ177)</f>
        <v>0.3117907334</v>
      </c>
      <c r="AS168" s="33"/>
    </row>
    <row r="169">
      <c r="B169" s="60" t="s">
        <v>387</v>
      </c>
      <c r="C169" s="58">
        <f>C167*(1-C177)</f>
        <v>20.28386681</v>
      </c>
      <c r="E169" s="33"/>
      <c r="F169" s="34"/>
      <c r="G169" s="60" t="s">
        <v>387</v>
      </c>
      <c r="H169" s="58">
        <f>H167*(1-H177)</f>
        <v>18.6906019</v>
      </c>
      <c r="J169" s="33"/>
      <c r="L169" s="60" t="s">
        <v>387</v>
      </c>
      <c r="M169" s="58">
        <f>M167*(1-M177)</f>
        <v>21.25740788</v>
      </c>
      <c r="O169" s="33"/>
      <c r="Q169" s="60" t="s">
        <v>387</v>
      </c>
      <c r="R169" s="58">
        <f>R167*(1-R177)</f>
        <v>19.13637156</v>
      </c>
      <c r="T169" s="33"/>
      <c r="V169" s="60" t="s">
        <v>387</v>
      </c>
      <c r="W169" s="58">
        <f>W167*(1-W177)</f>
        <v>18.47724786</v>
      </c>
      <c r="Y169" s="33"/>
      <c r="AA169" s="60" t="s">
        <v>387</v>
      </c>
      <c r="AB169" s="58">
        <f>AB167*(1-AB177)</f>
        <v>17.08566207</v>
      </c>
      <c r="AD169" s="33"/>
      <c r="AF169" s="60" t="s">
        <v>387</v>
      </c>
      <c r="AG169" s="58">
        <f>AG167*(1-AG177)</f>
        <v>11.91180409</v>
      </c>
      <c r="AI169" s="33"/>
      <c r="AK169" s="60" t="s">
        <v>387</v>
      </c>
      <c r="AL169" s="58">
        <f>AL167*(1-AL177)</f>
        <v>15.44833907</v>
      </c>
      <c r="AN169" s="33"/>
      <c r="AP169" s="60" t="s">
        <v>387</v>
      </c>
      <c r="AQ169" s="58">
        <f>AQ167*(1-AQ177)</f>
        <v>18.707444</v>
      </c>
      <c r="AS169" s="33"/>
    </row>
    <row r="170">
      <c r="B170" s="60" t="s">
        <v>388</v>
      </c>
      <c r="C170" s="58">
        <f>(ABS(C165)-1)/C156</f>
        <v>1.690322234</v>
      </c>
      <c r="E170" s="33"/>
      <c r="F170" s="34"/>
      <c r="G170" s="60" t="s">
        <v>388</v>
      </c>
      <c r="H170" s="58">
        <f>(ABS(H165)-1)/H156</f>
        <v>1.557550158</v>
      </c>
      <c r="J170" s="33"/>
      <c r="L170" s="60" t="s">
        <v>388</v>
      </c>
      <c r="M170" s="58">
        <f>(ABS(M165)-1)/M156</f>
        <v>1.771450657</v>
      </c>
      <c r="O170" s="33"/>
      <c r="Q170" s="60" t="s">
        <v>388</v>
      </c>
      <c r="R170" s="58">
        <f>(ABS(R165)-1)/R156</f>
        <v>1.59469763</v>
      </c>
      <c r="T170" s="33"/>
      <c r="V170" s="60" t="s">
        <v>388</v>
      </c>
      <c r="W170" s="58">
        <f>(ABS(W165)-1)/W156</f>
        <v>1.539770655</v>
      </c>
      <c r="Y170" s="33"/>
      <c r="AA170" s="60" t="s">
        <v>388</v>
      </c>
      <c r="AB170" s="58">
        <f>(ABS(AB165)-1)/AB156</f>
        <v>1.423805172</v>
      </c>
      <c r="AD170" s="33"/>
      <c r="AF170" s="60" t="s">
        <v>388</v>
      </c>
      <c r="AG170" s="58">
        <f>(ABS(AG165)-1)/AG156</f>
        <v>1.153620667</v>
      </c>
      <c r="AI170" s="33"/>
      <c r="AK170" s="60" t="s">
        <v>388</v>
      </c>
      <c r="AL170" s="58">
        <f>(ABS(AL165)-1)/AL156</f>
        <v>1.349653279</v>
      </c>
      <c r="AN170" s="33"/>
      <c r="AP170" s="60" t="s">
        <v>388</v>
      </c>
      <c r="AQ170" s="58">
        <f>(ABS(AQ165)-1)/AQ156</f>
        <v>1.558953667</v>
      </c>
      <c r="AS170" s="33"/>
    </row>
    <row r="171">
      <c r="B171" s="60" t="s">
        <v>389</v>
      </c>
      <c r="C171" s="58">
        <f>(ABS(C158)-1)/C156</f>
        <v>1.931796839</v>
      </c>
      <c r="E171" s="33"/>
      <c r="F171" s="34"/>
      <c r="G171" s="60" t="s">
        <v>389</v>
      </c>
      <c r="H171" s="58">
        <f>(ABS(H158)-1)/H156</f>
        <v>1.689545935</v>
      </c>
      <c r="J171" s="33"/>
      <c r="L171" s="60" t="s">
        <v>389</v>
      </c>
      <c r="M171" s="58">
        <f>(ABS(M158)-1)/M156</f>
        <v>1.803658851</v>
      </c>
      <c r="O171" s="33"/>
      <c r="Q171" s="60" t="s">
        <v>389</v>
      </c>
      <c r="R171" s="58">
        <f>(ABS(R158)-1)/R156</f>
        <v>1.843869135</v>
      </c>
      <c r="T171" s="33"/>
      <c r="V171" s="60" t="s">
        <v>389</v>
      </c>
      <c r="W171" s="58">
        <f>(ABS(W158)-1)/W156</f>
        <v>1.98549374</v>
      </c>
      <c r="Y171" s="33"/>
      <c r="AA171" s="60" t="s">
        <v>389</v>
      </c>
      <c r="AB171" s="58">
        <f>(ABS(AB158)-1)/AB156</f>
        <v>1.700065878</v>
      </c>
      <c r="AD171" s="33"/>
      <c r="AF171" s="60" t="s">
        <v>389</v>
      </c>
      <c r="AG171" s="58">
        <f>(ABS(AG158)-1)/AG156</f>
        <v>1.966828678</v>
      </c>
      <c r="AI171" s="33"/>
      <c r="AK171" s="60" t="s">
        <v>389</v>
      </c>
      <c r="AL171" s="58">
        <f>(ABS(AL158)-1)/AL156</f>
        <v>1.652161772</v>
      </c>
      <c r="AN171" s="33"/>
      <c r="AP171" s="60" t="s">
        <v>389</v>
      </c>
      <c r="AQ171" s="58">
        <f>(ABS(AQ158)-1)/AQ156</f>
        <v>1.879914716</v>
      </c>
      <c r="AS171" s="33"/>
    </row>
    <row r="172">
      <c r="B172" s="5" t="s">
        <v>390</v>
      </c>
      <c r="C172" s="58">
        <f>(ABS(C164)-1)/C156</f>
        <v>2.387915538</v>
      </c>
      <c r="E172" s="33"/>
      <c r="F172" s="34"/>
      <c r="G172" s="5" t="s">
        <v>390</v>
      </c>
      <c r="H172" s="58">
        <f>(ABS(H164)-1)/H156</f>
        <v>2.191129884</v>
      </c>
      <c r="J172" s="33"/>
      <c r="L172" s="5" t="s">
        <v>390</v>
      </c>
      <c r="M172" s="58">
        <f>(ABS(M164)-1)/M156</f>
        <v>2.125740788</v>
      </c>
      <c r="O172" s="33"/>
      <c r="Q172" s="5" t="s">
        <v>390</v>
      </c>
      <c r="R172" s="58">
        <f>(ABS(R164)-1)/R156</f>
        <v>2.242543543</v>
      </c>
      <c r="T172" s="33"/>
      <c r="V172" s="5" t="s">
        <v>390</v>
      </c>
      <c r="W172" s="58">
        <f>(ABS(W164)-1)/W156</f>
        <v>2.410956684</v>
      </c>
      <c r="Y172" s="33"/>
      <c r="AA172" s="5" t="s">
        <v>390</v>
      </c>
      <c r="AB172" s="58">
        <f>(ABS(AB164)-1)/AB156</f>
        <v>2.14633317</v>
      </c>
      <c r="AD172" s="33"/>
      <c r="AF172" s="5" t="s">
        <v>390</v>
      </c>
      <c r="AG172" s="58">
        <f>(ABS(AG164)-1)/AG156</f>
        <v>2.401800405</v>
      </c>
      <c r="AI172" s="33"/>
      <c r="AK172" s="5" t="s">
        <v>390</v>
      </c>
      <c r="AL172" s="58">
        <f>(ABS(AL164)-1)/AL156</f>
        <v>1.815050961</v>
      </c>
      <c r="AN172" s="33"/>
      <c r="AP172" s="5" t="s">
        <v>390</v>
      </c>
      <c r="AQ172" s="58">
        <f>(ABS(AQ164)-1)/AQ156</f>
        <v>2.155024187</v>
      </c>
      <c r="AS172" s="33"/>
    </row>
    <row r="173">
      <c r="B173" s="5" t="s">
        <v>391</v>
      </c>
      <c r="C173" s="58">
        <f>ABS(C158)/ABS(C165)</f>
        <v>1.140625</v>
      </c>
      <c r="E173" s="33"/>
      <c r="F173" s="34"/>
      <c r="G173" s="5" t="s">
        <v>391</v>
      </c>
      <c r="H173" s="58">
        <f>ABS(H158)/ABS(H165)</f>
        <v>1.083333333</v>
      </c>
      <c r="J173" s="33"/>
      <c r="L173" s="5" t="s">
        <v>391</v>
      </c>
      <c r="M173" s="58">
        <f>ABS(M158)/ABS(M165)</f>
        <v>1.017857143</v>
      </c>
      <c r="O173" s="33"/>
      <c r="Q173" s="5" t="s">
        <v>391</v>
      </c>
      <c r="R173" s="58">
        <f>ABS(R158)/ABS(R165)</f>
        <v>1.153846154</v>
      </c>
      <c r="T173" s="33"/>
      <c r="V173" s="5" t="s">
        <v>391</v>
      </c>
      <c r="W173" s="58">
        <f>ABS(W158)/ABS(W165)</f>
        <v>1.285714286</v>
      </c>
      <c r="Y173" s="33"/>
      <c r="AA173" s="5" t="s">
        <v>391</v>
      </c>
      <c r="AB173" s="58">
        <f>ABS(AB158)/ABS(AB165)</f>
        <v>1.191176471</v>
      </c>
      <c r="AD173" s="33"/>
      <c r="AF173" s="5" t="s">
        <v>391</v>
      </c>
      <c r="AG173" s="58">
        <f>ABS(AG158)/ABS(AG165)</f>
        <v>1.693548387</v>
      </c>
      <c r="AI173" s="33"/>
      <c r="AK173" s="5" t="s">
        <v>391</v>
      </c>
      <c r="AL173" s="58">
        <f>ABS(AL158)/ABS(AL165)</f>
        <v>1.220338983</v>
      </c>
      <c r="AN173" s="33"/>
      <c r="AP173" s="5" t="s">
        <v>391</v>
      </c>
      <c r="AQ173" s="58">
        <f>ABS(AQ158)/ABS(AQ165)</f>
        <v>1.202898551</v>
      </c>
      <c r="AS173" s="33"/>
    </row>
    <row r="174">
      <c r="B174" s="5" t="s">
        <v>392</v>
      </c>
      <c r="C174" s="58">
        <f>ABS(C164)/ABS(C165)</f>
        <v>1.40625</v>
      </c>
      <c r="E174" s="33"/>
      <c r="F174" s="34"/>
      <c r="G174" s="5" t="s">
        <v>392</v>
      </c>
      <c r="H174" s="58">
        <f>ABS(H164)/ABS(H165)</f>
        <v>1.4</v>
      </c>
      <c r="J174" s="33"/>
      <c r="L174" s="5" t="s">
        <v>392</v>
      </c>
      <c r="M174" s="58">
        <f>ABS(M164)/ABS(M165)</f>
        <v>1.196428571</v>
      </c>
      <c r="O174" s="33"/>
      <c r="Q174" s="5" t="s">
        <v>392</v>
      </c>
      <c r="R174" s="58">
        <f>ABS(R164)/ABS(R165)</f>
        <v>1.4</v>
      </c>
      <c r="T174" s="33"/>
      <c r="V174" s="5" t="s">
        <v>392</v>
      </c>
      <c r="W174" s="58">
        <f>ABS(W164)/ABS(W165)</f>
        <v>1.558441558</v>
      </c>
      <c r="Y174" s="33"/>
      <c r="AA174" s="5" t="s">
        <v>392</v>
      </c>
      <c r="AB174" s="58">
        <f>ABS(AB164)/ABS(AB165)</f>
        <v>1.5</v>
      </c>
      <c r="AD174" s="33"/>
      <c r="AF174" s="5" t="s">
        <v>392</v>
      </c>
      <c r="AG174" s="58">
        <f>ABS(AG164)/ABS(AG165)</f>
        <v>2.064516129</v>
      </c>
      <c r="AI174" s="33"/>
      <c r="AK174" s="5" t="s">
        <v>392</v>
      </c>
      <c r="AL174" s="58">
        <f>ABS(AL164)/ABS(AL165)</f>
        <v>1.338983051</v>
      </c>
      <c r="AN174" s="33"/>
      <c r="AP174" s="5" t="s">
        <v>392</v>
      </c>
      <c r="AQ174" s="58">
        <f>ABS(AQ164)/ABS(AQ165)</f>
        <v>1.376811594</v>
      </c>
      <c r="AS174" s="33"/>
    </row>
    <row r="175">
      <c r="B175" s="5" t="s">
        <v>393</v>
      </c>
      <c r="C175" s="58">
        <f>C162/MAX(ABS(C160),ABS(C165))</f>
        <v>0</v>
      </c>
      <c r="E175" s="33"/>
      <c r="F175" s="34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0.1935483871</v>
      </c>
      <c r="AI175" s="33"/>
      <c r="AK175" s="5" t="s">
        <v>393</v>
      </c>
      <c r="AL175" s="58">
        <f>AL162/MAX(ABS(AL160),ABS(AL165))</f>
        <v>0.05084745763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0.140625</v>
      </c>
      <c r="E176" s="33"/>
      <c r="F176" s="34"/>
      <c r="G176" s="60" t="s">
        <v>394</v>
      </c>
      <c r="H176" s="58">
        <f>H161/(H160+H162+H161)</f>
        <v>0.08333333333</v>
      </c>
      <c r="J176" s="33"/>
      <c r="L176" s="60" t="s">
        <v>394</v>
      </c>
      <c r="M176" s="58">
        <f>M161/(M160+M162+M161)</f>
        <v>0.01785714286</v>
      </c>
      <c r="O176" s="33"/>
      <c r="Q176" s="60" t="s">
        <v>394</v>
      </c>
      <c r="R176" s="58">
        <f>R161/(R160+R162+R161)</f>
        <v>0.1538461538</v>
      </c>
      <c r="T176" s="33"/>
      <c r="V176" s="60" t="s">
        <v>394</v>
      </c>
      <c r="W176" s="58">
        <f>W161/(W160+W162+W161)</f>
        <v>0.2857142857</v>
      </c>
      <c r="Y176" s="33"/>
      <c r="AA176" s="60" t="s">
        <v>394</v>
      </c>
      <c r="AB176" s="58">
        <f>AB161/(AB160+AB162+AB161)</f>
        <v>0.1911764706</v>
      </c>
      <c r="AD176" s="33"/>
      <c r="AF176" s="60" t="s">
        <v>394</v>
      </c>
      <c r="AG176" s="58">
        <f>AG161/(AG160+AG162+AG161)</f>
        <v>0.2209302326</v>
      </c>
      <c r="AI176" s="33"/>
      <c r="AK176" s="60" t="s">
        <v>394</v>
      </c>
      <c r="AL176" s="58">
        <f>AL161/(AL160+AL162+AL161)</f>
        <v>0.1076923077</v>
      </c>
      <c r="AN176" s="33"/>
      <c r="AP176" s="60" t="s">
        <v>394</v>
      </c>
      <c r="AQ176" s="58">
        <f>AQ161/(AQ160+AQ162+AQ161)</f>
        <v>0.2028985507</v>
      </c>
      <c r="AS176" s="33"/>
    </row>
    <row r="177">
      <c r="B177" s="60" t="s">
        <v>395</v>
      </c>
      <c r="C177" s="58">
        <f>C162/(C160+C162+C161)</f>
        <v>0</v>
      </c>
      <c r="E177" s="33"/>
      <c r="F177" s="34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0.1395348837</v>
      </c>
      <c r="AI177" s="33"/>
      <c r="AK177" s="60" t="s">
        <v>395</v>
      </c>
      <c r="AL177" s="58">
        <f>AL162/(AL160+AL162+AL161)</f>
        <v>0.04615384615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0.140625</v>
      </c>
      <c r="E178" s="33"/>
      <c r="F178" s="34"/>
      <c r="G178" s="60" t="s">
        <v>396</v>
      </c>
      <c r="H178" s="58">
        <f>(H161+H162)/(H160+H161+H162)</f>
        <v>0.08333333333</v>
      </c>
      <c r="J178" s="33"/>
      <c r="L178" s="60" t="s">
        <v>396</v>
      </c>
      <c r="M178" s="58">
        <f>(M161+M162)/(M160+M161+M162)</f>
        <v>0.01785714286</v>
      </c>
      <c r="O178" s="33"/>
      <c r="Q178" s="60" t="s">
        <v>396</v>
      </c>
      <c r="R178" s="58">
        <f>(R161+R162)/(R160+R161+R162)</f>
        <v>0.1538461538</v>
      </c>
      <c r="T178" s="33"/>
      <c r="V178" s="60" t="s">
        <v>396</v>
      </c>
      <c r="W178" s="58">
        <f>(W161+W162)/(W160+W161+W162)</f>
        <v>0.2857142857</v>
      </c>
      <c r="Y178" s="33"/>
      <c r="AA178" s="60" t="s">
        <v>396</v>
      </c>
      <c r="AB178" s="58">
        <f>(AB161+AB162)/(AB160+AB161+AB162)</f>
        <v>0.1911764706</v>
      </c>
      <c r="AD178" s="33"/>
      <c r="AF178" s="60" t="s">
        <v>396</v>
      </c>
      <c r="AG178" s="58">
        <f>(AG161+AG162)/(AG160+AG161+AG162)</f>
        <v>0.3604651163</v>
      </c>
      <c r="AI178" s="33"/>
      <c r="AK178" s="60" t="s">
        <v>396</v>
      </c>
      <c r="AL178" s="58">
        <f>(AL161+AL162)/(AL160+AL161+AL162)</f>
        <v>0.1538461538</v>
      </c>
      <c r="AN178" s="33"/>
      <c r="AP178" s="60" t="s">
        <v>396</v>
      </c>
      <c r="AQ178" s="58">
        <f>(AQ161+AQ162)/(AQ160+AQ161+AQ162)</f>
        <v>0.2028985507</v>
      </c>
      <c r="AS178" s="33"/>
    </row>
    <row r="179">
      <c r="B179" s="60" t="s">
        <v>397</v>
      </c>
      <c r="C179" s="61">
        <f>ABS(C161)/ABS(C159)</f>
        <v>1</v>
      </c>
      <c r="E179" s="33"/>
      <c r="F179" s="34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F180" s="34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1</v>
      </c>
      <c r="AD180" s="33"/>
      <c r="AF180" s="60" t="s">
        <v>398</v>
      </c>
      <c r="AG180" s="61">
        <f>AG161/(AG161+AG162)</f>
        <v>0.6129032258</v>
      </c>
      <c r="AI180" s="33"/>
      <c r="AK180" s="60" t="s">
        <v>398</v>
      </c>
      <c r="AL180" s="61">
        <f>AL161/(AL161+AL162)</f>
        <v>0.7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0.7534246575</v>
      </c>
      <c r="E181" s="33"/>
      <c r="F181" s="34"/>
      <c r="G181" s="60" t="s">
        <v>399</v>
      </c>
      <c r="H181" s="58">
        <f>H160/(H159+H160+H161+H162)</f>
        <v>0.8461538462</v>
      </c>
      <c r="J181" s="33"/>
      <c r="L181" s="60" t="s">
        <v>399</v>
      </c>
      <c r="M181" s="58">
        <f>M160/(M159+M160+M161+M162)</f>
        <v>0.9649122807</v>
      </c>
      <c r="O181" s="33"/>
      <c r="Q181" s="60" t="s">
        <v>399</v>
      </c>
      <c r="R181" s="58">
        <f>R160/(R159+R160+R161+R162)</f>
        <v>0.7333333333</v>
      </c>
      <c r="T181" s="33"/>
      <c r="V181" s="60" t="s">
        <v>399</v>
      </c>
      <c r="W181" s="58">
        <f>W160/(W159+W160+W161+W162)</f>
        <v>0.5555555556</v>
      </c>
      <c r="Y181" s="33"/>
      <c r="AA181" s="60" t="s">
        <v>399</v>
      </c>
      <c r="AB181" s="58">
        <f>AB160/(AB159+AB160+AB161+AB162)</f>
        <v>0.6790123457</v>
      </c>
      <c r="AD181" s="33"/>
      <c r="AF181" s="60" t="s">
        <v>399</v>
      </c>
      <c r="AG181" s="58">
        <f>AG160/(AG159+AG160+AG161+AG162)</f>
        <v>0.5238095238</v>
      </c>
      <c r="AI181" s="33"/>
      <c r="AK181" s="60" t="s">
        <v>399</v>
      </c>
      <c r="AL181" s="58">
        <f>AL160/(AL159+AL160+AL161+AL162)</f>
        <v>0.7638888889</v>
      </c>
      <c r="AN181" s="33"/>
      <c r="AP181" s="60" t="s">
        <v>399</v>
      </c>
      <c r="AQ181" s="58">
        <f>AQ160/(AQ159+AQ160+AQ161+AQ162)</f>
        <v>0.6626506024</v>
      </c>
      <c r="AS181" s="33"/>
    </row>
    <row r="182">
      <c r="B182" s="60" t="s">
        <v>400</v>
      </c>
      <c r="C182" s="58">
        <f>(C162+C161+C159)/(C160+C162+C161+C159)</f>
        <v>0.2465753425</v>
      </c>
      <c r="E182" s="33"/>
      <c r="F182" s="34"/>
      <c r="G182" s="60" t="s">
        <v>400</v>
      </c>
      <c r="H182" s="58">
        <f>(H162+H161+H159)/(H160+H162+H161+H159)</f>
        <v>0.1538461538</v>
      </c>
      <c r="J182" s="33"/>
      <c r="L182" s="60" t="s">
        <v>400</v>
      </c>
      <c r="M182" s="58">
        <f>(M162+M161+M159)/(M160+M162+M161+M159)</f>
        <v>0.0350877193</v>
      </c>
      <c r="O182" s="33"/>
      <c r="Q182" s="60" t="s">
        <v>400</v>
      </c>
      <c r="R182" s="58">
        <f>(R162+R161+R159)/(R160+R162+R161+R159)</f>
        <v>0.2666666667</v>
      </c>
      <c r="T182" s="33"/>
      <c r="V182" s="60" t="s">
        <v>400</v>
      </c>
      <c r="W182" s="58">
        <f>(W162+W161+W159)/(W160+W162+W161+W159)</f>
        <v>0.4444444444</v>
      </c>
      <c r="Y182" s="33"/>
      <c r="AA182" s="60" t="s">
        <v>400</v>
      </c>
      <c r="AB182" s="58">
        <f>(AB162+AB161+AB159)/(AB160+AB162+AB161+AB159)</f>
        <v>0.3209876543</v>
      </c>
      <c r="AD182" s="33"/>
      <c r="AF182" s="60" t="s">
        <v>400</v>
      </c>
      <c r="AG182" s="58">
        <f>(AG162+AG161+AG159)/(AG160+AG162+AG161+AG159)</f>
        <v>0.4761904762</v>
      </c>
      <c r="AI182" s="33"/>
      <c r="AK182" s="60" t="s">
        <v>400</v>
      </c>
      <c r="AL182" s="58">
        <f>(AL162+AL161+AL159)/(AL160+AL162+AL161+AL159)</f>
        <v>0.2361111111</v>
      </c>
      <c r="AN182" s="33"/>
      <c r="AP182" s="60" t="s">
        <v>400</v>
      </c>
      <c r="AQ182" s="58">
        <f>(AQ162+AQ161+AQ159)/(AQ160+AQ162+AQ161+AQ159)</f>
        <v>0.3373493976</v>
      </c>
      <c r="AS182" s="33"/>
    </row>
    <row r="183">
      <c r="B183" s="60" t="s">
        <v>401</v>
      </c>
      <c r="C183" s="58">
        <f>(C161+C159)/C160</f>
        <v>0.3272727273</v>
      </c>
      <c r="E183" s="33"/>
      <c r="F183" s="34"/>
      <c r="G183" s="60" t="s">
        <v>401</v>
      </c>
      <c r="H183" s="58">
        <f>(H161+H159)/H160</f>
        <v>0.1818181818</v>
      </c>
      <c r="J183" s="33"/>
      <c r="L183" s="60" t="s">
        <v>401</v>
      </c>
      <c r="M183" s="58">
        <f>(M161+M159)/M160</f>
        <v>0.03636363636</v>
      </c>
      <c r="O183" s="33"/>
      <c r="Q183" s="60" t="s">
        <v>401</v>
      </c>
      <c r="R183" s="58">
        <f>(R161+R159)/R160</f>
        <v>0.3636363636</v>
      </c>
      <c r="T183" s="33"/>
      <c r="V183" s="60" t="s">
        <v>401</v>
      </c>
      <c r="W183" s="58">
        <f>(W161+W159)/W160</f>
        <v>0.8</v>
      </c>
      <c r="Y183" s="33"/>
      <c r="AA183" s="60" t="s">
        <v>401</v>
      </c>
      <c r="AB183" s="58">
        <f>(AB161+AB159)/AB160</f>
        <v>0.4727272727</v>
      </c>
      <c r="AD183" s="33"/>
      <c r="AF183" s="60" t="s">
        <v>401</v>
      </c>
      <c r="AG183" s="58">
        <f>(AG161+AG159)/AG160</f>
        <v>0.6909090909</v>
      </c>
      <c r="AI183" s="33"/>
      <c r="AK183" s="60" t="s">
        <v>401</v>
      </c>
      <c r="AL183" s="58">
        <f>(AL161+AL159)/AL160</f>
        <v>0.2545454545</v>
      </c>
      <c r="AN183" s="33"/>
      <c r="AP183" s="60" t="s">
        <v>401</v>
      </c>
      <c r="AQ183" s="58">
        <f>(AQ161+AQ159)/AQ160</f>
        <v>0.5090909091</v>
      </c>
      <c r="AS183" s="33"/>
    </row>
    <row r="184">
      <c r="E184" s="33"/>
      <c r="F184" s="34"/>
      <c r="G184" s="34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F185" s="34"/>
      <c r="G185" s="34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F186" s="34"/>
      <c r="G186" s="34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F187" s="34"/>
      <c r="G187" s="34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F188" s="34"/>
      <c r="G188" s="34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F189" s="34"/>
      <c r="G189" s="34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F190" s="34"/>
      <c r="G190" s="34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F191" s="34"/>
      <c r="G191" s="34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F192" s="34"/>
      <c r="G192" s="34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F193" s="34"/>
      <c r="G193" s="34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F194" s="34"/>
      <c r="G194" s="34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F195" s="34"/>
      <c r="G195" s="34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F196" s="34"/>
      <c r="G196" s="34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F197" s="34"/>
      <c r="G197" s="34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F198" s="34"/>
      <c r="G198" s="34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F199" s="34"/>
      <c r="G199" s="34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F200" s="34"/>
      <c r="G200" s="34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F201" s="34"/>
      <c r="G201" s="34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F202" s="34"/>
      <c r="G202" s="34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F203" s="34"/>
      <c r="G203" s="34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F204" s="34"/>
      <c r="G204" s="34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F205" s="34"/>
      <c r="G205" s="34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F206" s="34"/>
      <c r="G206" s="34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F207" s="34"/>
      <c r="G207" s="34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F208" s="34"/>
      <c r="G208" s="34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F209" s="34"/>
      <c r="G209" s="34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F210" s="34"/>
      <c r="G210" s="34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F211" s="34"/>
      <c r="G211" s="34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F212" s="34"/>
      <c r="G212" s="34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F213" s="34"/>
      <c r="G213" s="34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F214" s="34"/>
      <c r="G214" s="34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F215" s="34"/>
      <c r="G215" s="34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F216" s="34"/>
      <c r="G216" s="34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F217" s="34"/>
      <c r="G217" s="34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F218" s="34"/>
      <c r="G218" s="34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F219" s="34"/>
      <c r="G219" s="34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F220" s="34"/>
      <c r="G220" s="34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F221" s="34"/>
      <c r="G221" s="34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F222" s="34"/>
      <c r="G222" s="34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F223" s="34"/>
      <c r="G223" s="34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F224" s="34"/>
      <c r="G224" s="34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F225" s="34"/>
      <c r="G225" s="34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F226" s="34"/>
      <c r="G226" s="34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F227" s="34"/>
      <c r="G227" s="34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F228" s="34"/>
      <c r="G228" s="34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F229" s="34"/>
      <c r="G229" s="34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F230" s="34"/>
      <c r="G230" s="34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F231" s="34"/>
      <c r="G231" s="34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F232" s="34"/>
      <c r="G232" s="34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F233" s="34"/>
      <c r="G233" s="34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F234" s="34"/>
      <c r="G234" s="34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F235" s="34"/>
      <c r="G235" s="34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F236" s="34"/>
      <c r="G236" s="34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F237" s="34"/>
      <c r="G237" s="34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F238" s="34"/>
      <c r="G238" s="34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F239" s="34"/>
      <c r="G239" s="34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F240" s="34"/>
      <c r="G240" s="34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F241" s="34"/>
      <c r="G241" s="34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F242" s="34"/>
      <c r="G242" s="34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F243" s="34"/>
      <c r="G243" s="34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F244" s="34"/>
      <c r="G244" s="34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F245" s="34"/>
      <c r="G245" s="34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F246" s="34"/>
      <c r="G246" s="34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F247" s="34"/>
      <c r="G247" s="34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F248" s="34"/>
      <c r="G248" s="34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F249" s="34"/>
      <c r="G249" s="34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F250" s="34"/>
      <c r="G250" s="34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F251" s="34"/>
      <c r="G251" s="34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F252" s="34"/>
      <c r="G252" s="34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F253" s="34"/>
      <c r="G253" s="34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F254" s="34"/>
      <c r="G254" s="34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F255" s="34"/>
      <c r="G255" s="34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F256" s="34"/>
      <c r="G256" s="34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F257" s="34"/>
      <c r="G257" s="34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F258" s="34"/>
      <c r="G258" s="34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F259" s="34"/>
      <c r="G259" s="34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F260" s="34"/>
      <c r="G260" s="34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F261" s="34"/>
      <c r="G261" s="34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F262" s="34"/>
      <c r="G262" s="34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F263" s="34"/>
      <c r="G263" s="34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F264" s="34"/>
      <c r="G264" s="34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F265" s="34"/>
      <c r="G265" s="34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F266" s="34"/>
      <c r="G266" s="34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F267" s="34"/>
      <c r="G267" s="34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F268" s="34"/>
      <c r="G268" s="34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F269" s="34"/>
      <c r="G269" s="34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F270" s="34"/>
      <c r="G270" s="34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F271" s="34"/>
      <c r="G271" s="34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F272" s="34"/>
      <c r="G272" s="34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F273" s="34"/>
      <c r="G273" s="34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F274" s="34"/>
      <c r="G274" s="34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F275" s="34"/>
      <c r="G275" s="34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F276" s="34"/>
      <c r="G276" s="34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F277" s="34"/>
      <c r="G277" s="34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F278" s="34"/>
      <c r="G278" s="34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F279" s="34"/>
      <c r="G279" s="34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F280" s="34"/>
      <c r="G280" s="34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F281" s="34"/>
      <c r="G281" s="34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F282" s="34"/>
      <c r="G282" s="34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F283" s="34"/>
      <c r="G283" s="34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F284" s="34"/>
      <c r="G284" s="34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F285" s="34"/>
      <c r="G285" s="34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F286" s="34"/>
      <c r="G286" s="34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F287" s="34"/>
      <c r="G287" s="34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F288" s="34"/>
      <c r="G288" s="34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F289" s="34"/>
      <c r="G289" s="34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F290" s="34"/>
      <c r="G290" s="34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F291" s="34"/>
      <c r="G291" s="34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F292" s="34"/>
      <c r="G292" s="34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F293" s="34"/>
      <c r="G293" s="34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F294" s="34"/>
      <c r="G294" s="34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F295" s="34"/>
      <c r="G295" s="34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F296" s="34"/>
      <c r="G296" s="34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F297" s="34"/>
      <c r="G297" s="34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F298" s="34"/>
      <c r="G298" s="34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F299" s="34"/>
      <c r="G299" s="34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F300" s="34"/>
      <c r="G300" s="34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F301" s="34"/>
      <c r="G301" s="34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F302" s="34"/>
      <c r="G302" s="34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F303" s="34"/>
      <c r="G303" s="34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F304" s="34"/>
      <c r="G304" s="34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F305" s="34"/>
      <c r="G305" s="34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F306" s="34"/>
      <c r="G306" s="34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F307" s="34"/>
      <c r="G307" s="34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F308" s="34"/>
      <c r="G308" s="34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F309" s="34"/>
      <c r="G309" s="34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F310" s="34"/>
      <c r="G310" s="34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F311" s="34"/>
      <c r="G311" s="34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F312" s="34"/>
      <c r="G312" s="34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F313" s="34"/>
      <c r="G313" s="34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F314" s="34"/>
      <c r="G314" s="34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F315" s="34"/>
      <c r="G315" s="34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F316" s="34"/>
      <c r="G316" s="34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F317" s="34"/>
      <c r="G317" s="34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F318" s="34"/>
      <c r="G318" s="34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F319" s="34"/>
      <c r="G319" s="34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F320" s="34"/>
      <c r="G320" s="34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F321" s="34"/>
      <c r="G321" s="34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F322" s="34"/>
      <c r="G322" s="34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F323" s="34"/>
      <c r="G323" s="34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F324" s="34"/>
      <c r="G324" s="34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F325" s="34"/>
      <c r="G325" s="34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F326" s="34"/>
      <c r="G326" s="34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F327" s="34"/>
      <c r="G327" s="34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F328" s="34"/>
      <c r="G328" s="34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F329" s="34"/>
      <c r="G329" s="34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F330" s="34"/>
      <c r="G330" s="34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F331" s="34"/>
      <c r="G331" s="34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F332" s="34"/>
      <c r="G332" s="34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F333" s="34"/>
      <c r="G333" s="34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F334" s="34"/>
      <c r="G334" s="34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F335" s="34"/>
      <c r="G335" s="34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F336" s="34"/>
      <c r="G336" s="34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F337" s="34"/>
      <c r="G337" s="34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F338" s="34"/>
      <c r="G338" s="34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F339" s="34"/>
      <c r="G339" s="34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F340" s="34"/>
      <c r="G340" s="34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F341" s="34"/>
      <c r="G341" s="34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F342" s="34"/>
      <c r="G342" s="34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F343" s="34"/>
      <c r="G343" s="34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F344" s="34"/>
      <c r="G344" s="34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F345" s="34"/>
      <c r="G345" s="34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F346" s="34"/>
      <c r="G346" s="34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F347" s="34"/>
      <c r="G347" s="34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F348" s="34"/>
      <c r="G348" s="34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F349" s="34"/>
      <c r="G349" s="34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F350" s="34"/>
      <c r="G350" s="34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F351" s="34"/>
      <c r="G351" s="34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F352" s="34"/>
      <c r="G352" s="34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F353" s="34"/>
      <c r="G353" s="34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F354" s="34"/>
      <c r="G354" s="34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F355" s="34"/>
      <c r="G355" s="34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F356" s="34"/>
      <c r="G356" s="34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F357" s="34"/>
      <c r="G357" s="34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F358" s="34"/>
      <c r="G358" s="34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F359" s="34"/>
      <c r="G359" s="34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F360" s="34"/>
      <c r="G360" s="34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F361" s="34"/>
      <c r="G361" s="34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F362" s="34"/>
      <c r="G362" s="34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F363" s="34"/>
      <c r="G363" s="34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F364" s="34"/>
      <c r="G364" s="34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F365" s="34"/>
      <c r="G365" s="34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F366" s="34"/>
      <c r="G366" s="34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F367" s="34"/>
      <c r="G367" s="34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F368" s="34"/>
      <c r="G368" s="34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F369" s="34"/>
      <c r="G369" s="34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F370" s="34"/>
      <c r="G370" s="34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F371" s="34"/>
      <c r="G371" s="34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F372" s="34"/>
      <c r="G372" s="34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F373" s="34"/>
      <c r="G373" s="34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F374" s="34"/>
      <c r="G374" s="34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F375" s="34"/>
      <c r="G375" s="34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F376" s="34"/>
      <c r="G376" s="34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F377" s="34"/>
      <c r="G377" s="34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F378" s="34"/>
      <c r="G378" s="34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F379" s="34"/>
      <c r="G379" s="34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F380" s="34"/>
      <c r="G380" s="34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F381" s="34"/>
      <c r="G381" s="34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F382" s="34"/>
      <c r="G382" s="34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F383" s="34"/>
      <c r="G383" s="34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F384" s="34"/>
      <c r="G384" s="34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F385" s="34"/>
      <c r="G385" s="34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F386" s="34"/>
      <c r="G386" s="34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F387" s="34"/>
      <c r="G387" s="34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F388" s="34"/>
      <c r="G388" s="34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F389" s="34"/>
      <c r="G389" s="34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F390" s="34"/>
      <c r="G390" s="34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F391" s="34"/>
      <c r="G391" s="34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F392" s="34"/>
      <c r="G392" s="34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F393" s="34"/>
      <c r="G393" s="34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F394" s="34"/>
      <c r="G394" s="34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F395" s="34"/>
      <c r="G395" s="34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F396" s="34"/>
      <c r="G396" s="34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F397" s="34"/>
      <c r="G397" s="34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F398" s="34"/>
      <c r="G398" s="34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F399" s="34"/>
      <c r="G399" s="34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F400" s="34"/>
      <c r="G400" s="34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F401" s="34"/>
      <c r="G401" s="34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F402" s="34"/>
      <c r="G402" s="34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F403" s="34"/>
      <c r="G403" s="34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F404" s="34"/>
      <c r="G404" s="34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F405" s="34"/>
      <c r="G405" s="34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F406" s="34"/>
      <c r="G406" s="34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F407" s="34"/>
      <c r="G407" s="34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F408" s="34"/>
      <c r="G408" s="34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F409" s="34"/>
      <c r="G409" s="34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F410" s="34"/>
      <c r="G410" s="34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F411" s="34"/>
      <c r="G411" s="34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F412" s="34"/>
      <c r="G412" s="34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F413" s="34"/>
      <c r="G413" s="34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F414" s="34"/>
      <c r="G414" s="34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F415" s="34"/>
      <c r="G415" s="34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F416" s="34"/>
      <c r="G416" s="34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F417" s="34"/>
      <c r="G417" s="34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F418" s="34"/>
      <c r="G418" s="34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F419" s="34"/>
      <c r="G419" s="34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F420" s="34"/>
      <c r="G420" s="34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F421" s="34"/>
      <c r="G421" s="34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F422" s="34"/>
      <c r="G422" s="34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F423" s="34"/>
      <c r="G423" s="34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F424" s="34"/>
      <c r="G424" s="34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F425" s="34"/>
      <c r="G425" s="34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F426" s="34"/>
      <c r="G426" s="34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F427" s="34"/>
      <c r="G427" s="34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F428" s="34"/>
      <c r="G428" s="34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F429" s="34"/>
      <c r="G429" s="34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F430" s="34"/>
      <c r="G430" s="34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F431" s="34"/>
      <c r="G431" s="34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F432" s="34"/>
      <c r="G432" s="34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F433" s="34"/>
      <c r="G433" s="34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F434" s="34"/>
      <c r="G434" s="34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F435" s="34"/>
      <c r="G435" s="34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F436" s="34"/>
      <c r="G436" s="34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F437" s="34"/>
      <c r="G437" s="34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F438" s="34"/>
      <c r="G438" s="34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F439" s="34"/>
      <c r="G439" s="34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F440" s="34"/>
      <c r="G440" s="34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F441" s="34"/>
      <c r="G441" s="34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F442" s="34"/>
      <c r="G442" s="34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F443" s="34"/>
      <c r="G443" s="34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F444" s="34"/>
      <c r="G444" s="34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F445" s="34"/>
      <c r="G445" s="34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F446" s="34"/>
      <c r="G446" s="34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F447" s="34"/>
      <c r="G447" s="34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F448" s="34"/>
      <c r="G448" s="34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F449" s="34"/>
      <c r="G449" s="34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F450" s="34"/>
      <c r="G450" s="34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F451" s="34"/>
      <c r="G451" s="34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F452" s="34"/>
      <c r="G452" s="34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F453" s="34"/>
      <c r="G453" s="34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F454" s="34"/>
      <c r="G454" s="34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F455" s="34"/>
      <c r="G455" s="34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F456" s="34"/>
      <c r="G456" s="34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F457" s="34"/>
      <c r="G457" s="34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F458" s="34"/>
      <c r="G458" s="34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F459" s="34"/>
      <c r="G459" s="34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F460" s="34"/>
      <c r="G460" s="34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F461" s="34"/>
      <c r="G461" s="34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F462" s="34"/>
      <c r="G462" s="34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F463" s="34"/>
      <c r="G463" s="34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F464" s="34"/>
      <c r="G464" s="34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F465" s="34"/>
      <c r="G465" s="34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F466" s="34"/>
      <c r="G466" s="34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F467" s="34"/>
      <c r="G467" s="34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F468" s="34"/>
      <c r="G468" s="34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F469" s="34"/>
      <c r="G469" s="34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F470" s="34"/>
      <c r="G470" s="34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F471" s="34"/>
      <c r="G471" s="34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F472" s="34"/>
      <c r="G472" s="34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F473" s="34"/>
      <c r="G473" s="34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F474" s="34"/>
      <c r="G474" s="34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F475" s="34"/>
      <c r="G475" s="34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F476" s="34"/>
      <c r="G476" s="34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F477" s="34"/>
      <c r="G477" s="34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F478" s="34"/>
      <c r="G478" s="34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F479" s="34"/>
      <c r="G479" s="34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F480" s="34"/>
      <c r="G480" s="34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F481" s="34"/>
      <c r="G481" s="34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F482" s="34"/>
      <c r="G482" s="34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F483" s="34"/>
      <c r="G483" s="34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F484" s="34"/>
      <c r="G484" s="34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F485" s="34"/>
      <c r="G485" s="34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F486" s="34"/>
      <c r="G486" s="34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F487" s="34"/>
      <c r="G487" s="34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F488" s="34"/>
      <c r="G488" s="34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F489" s="34"/>
      <c r="G489" s="34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F490" s="34"/>
      <c r="G490" s="34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F491" s="34"/>
      <c r="G491" s="34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F492" s="34"/>
      <c r="G492" s="34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F493" s="34"/>
      <c r="G493" s="34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F494" s="34"/>
      <c r="G494" s="34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F495" s="34"/>
      <c r="G495" s="34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F496" s="34"/>
      <c r="G496" s="34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F497" s="34"/>
      <c r="G497" s="34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F498" s="34"/>
      <c r="G498" s="34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F499" s="34"/>
      <c r="G499" s="34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F500" s="34"/>
      <c r="G500" s="34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F501" s="34"/>
      <c r="G501" s="34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F502" s="34"/>
      <c r="G502" s="34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F503" s="34"/>
      <c r="G503" s="34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F504" s="34"/>
      <c r="G504" s="34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F505" s="34"/>
      <c r="G505" s="34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F506" s="34"/>
      <c r="G506" s="34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F507" s="34"/>
      <c r="G507" s="34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F508" s="34"/>
      <c r="G508" s="34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F509" s="34"/>
      <c r="G509" s="34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F510" s="34"/>
      <c r="G510" s="34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F511" s="34"/>
      <c r="G511" s="34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F512" s="34"/>
      <c r="G512" s="34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F513" s="34"/>
      <c r="G513" s="34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F514" s="34"/>
      <c r="G514" s="34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F515" s="34"/>
      <c r="G515" s="34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F516" s="34"/>
      <c r="G516" s="34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F517" s="34"/>
      <c r="G517" s="34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F518" s="34"/>
      <c r="G518" s="34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F519" s="34"/>
      <c r="G519" s="34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F520" s="34"/>
      <c r="G520" s="34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F521" s="34"/>
      <c r="G521" s="34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F522" s="34"/>
      <c r="G522" s="34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F523" s="34"/>
      <c r="G523" s="34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F524" s="34"/>
      <c r="G524" s="34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F525" s="34"/>
      <c r="G525" s="34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F526" s="34"/>
      <c r="G526" s="34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F527" s="34"/>
      <c r="G527" s="34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F528" s="34"/>
      <c r="G528" s="34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F529" s="34"/>
      <c r="G529" s="34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F530" s="34"/>
      <c r="G530" s="34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F531" s="34"/>
      <c r="G531" s="34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F532" s="34"/>
      <c r="G532" s="34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F533" s="34"/>
      <c r="G533" s="34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F534" s="34"/>
      <c r="G534" s="34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F535" s="34"/>
      <c r="G535" s="34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F536" s="34"/>
      <c r="G536" s="34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F537" s="34"/>
      <c r="G537" s="34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F538" s="34"/>
      <c r="G538" s="34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F539" s="34"/>
      <c r="G539" s="34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F540" s="34"/>
      <c r="G540" s="34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F541" s="34"/>
      <c r="G541" s="34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F542" s="34"/>
      <c r="G542" s="34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F543" s="34"/>
      <c r="G543" s="34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F544" s="34"/>
      <c r="G544" s="34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F545" s="34"/>
      <c r="G545" s="34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F546" s="34"/>
      <c r="G546" s="34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F547" s="34"/>
      <c r="G547" s="34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F548" s="34"/>
      <c r="G548" s="34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F549" s="34"/>
      <c r="G549" s="34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F550" s="34"/>
      <c r="G550" s="34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F551" s="34"/>
      <c r="G551" s="34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F552" s="34"/>
      <c r="G552" s="34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F553" s="34"/>
      <c r="G553" s="34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F554" s="34"/>
      <c r="G554" s="34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F555" s="34"/>
      <c r="G555" s="34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F556" s="34"/>
      <c r="G556" s="34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F557" s="34"/>
      <c r="G557" s="34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F558" s="34"/>
      <c r="G558" s="34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F559" s="34"/>
      <c r="G559" s="34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F560" s="34"/>
      <c r="G560" s="34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F561" s="34"/>
      <c r="G561" s="34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F562" s="34"/>
      <c r="G562" s="34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F563" s="34"/>
      <c r="G563" s="34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F564" s="34"/>
      <c r="G564" s="34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F565" s="34"/>
      <c r="G565" s="34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F566" s="34"/>
      <c r="G566" s="34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F567" s="34"/>
      <c r="G567" s="34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F568" s="34"/>
      <c r="G568" s="34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F569" s="34"/>
      <c r="G569" s="34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F570" s="34"/>
      <c r="G570" s="34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F571" s="34"/>
      <c r="G571" s="34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F572" s="34"/>
      <c r="G572" s="34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F573" s="34"/>
      <c r="G573" s="34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F574" s="34"/>
      <c r="G574" s="34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F575" s="34"/>
      <c r="G575" s="34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F576" s="34"/>
      <c r="G576" s="34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F577" s="34"/>
      <c r="G577" s="34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F578" s="34"/>
      <c r="G578" s="34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F579" s="34"/>
      <c r="G579" s="34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F580" s="34"/>
      <c r="G580" s="34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F581" s="34"/>
      <c r="G581" s="34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F582" s="34"/>
      <c r="G582" s="34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F583" s="34"/>
      <c r="G583" s="34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F584" s="34"/>
      <c r="G584" s="34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F585" s="34"/>
      <c r="G585" s="34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F586" s="34"/>
      <c r="G586" s="34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F587" s="34"/>
      <c r="G587" s="34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F588" s="34"/>
      <c r="G588" s="34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F589" s="34"/>
      <c r="G589" s="34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F590" s="34"/>
      <c r="G590" s="34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F591" s="34"/>
      <c r="G591" s="34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F592" s="34"/>
      <c r="G592" s="34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F593" s="34"/>
      <c r="G593" s="34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F594" s="34"/>
      <c r="G594" s="34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F595" s="34"/>
      <c r="G595" s="34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F596" s="34"/>
      <c r="G596" s="34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F597" s="34"/>
      <c r="G597" s="34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F598" s="34"/>
      <c r="G598" s="34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F599" s="34"/>
      <c r="G599" s="34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F600" s="34"/>
      <c r="G600" s="34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F601" s="34"/>
      <c r="G601" s="34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F602" s="34"/>
      <c r="G602" s="34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F603" s="34"/>
      <c r="G603" s="34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F604" s="34"/>
      <c r="G604" s="34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F605" s="34"/>
      <c r="G605" s="34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F606" s="34"/>
      <c r="G606" s="34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F607" s="34"/>
      <c r="G607" s="34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F608" s="34"/>
      <c r="G608" s="34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F609" s="34"/>
      <c r="G609" s="34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F610" s="34"/>
      <c r="G610" s="34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F611" s="34"/>
      <c r="G611" s="34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F612" s="34"/>
      <c r="G612" s="34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F613" s="34"/>
      <c r="G613" s="34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F614" s="34"/>
      <c r="G614" s="34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F615" s="34"/>
      <c r="G615" s="34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F616" s="34"/>
      <c r="G616" s="34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F617" s="34"/>
      <c r="G617" s="34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F618" s="34"/>
      <c r="G618" s="34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F619" s="34"/>
      <c r="G619" s="34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F620" s="34"/>
      <c r="G620" s="34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F621" s="34"/>
      <c r="G621" s="34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F622" s="34"/>
      <c r="G622" s="34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F623" s="34"/>
      <c r="G623" s="34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F624" s="34"/>
      <c r="G624" s="34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F625" s="34"/>
      <c r="G625" s="34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F626" s="34"/>
      <c r="G626" s="34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F627" s="34"/>
      <c r="G627" s="34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F628" s="34"/>
      <c r="G628" s="34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F629" s="34"/>
      <c r="G629" s="34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F630" s="34"/>
      <c r="G630" s="34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F631" s="34"/>
      <c r="G631" s="34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F632" s="34"/>
      <c r="G632" s="34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F633" s="34"/>
      <c r="G633" s="34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F634" s="34"/>
      <c r="G634" s="34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F635" s="34"/>
      <c r="G635" s="34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F636" s="34"/>
      <c r="G636" s="34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F637" s="34"/>
      <c r="G637" s="34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F638" s="34"/>
      <c r="G638" s="34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F639" s="34"/>
      <c r="G639" s="34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F640" s="34"/>
      <c r="G640" s="34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F641" s="34"/>
      <c r="G641" s="34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F642" s="34"/>
      <c r="G642" s="34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F643" s="34"/>
      <c r="G643" s="34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F644" s="34"/>
      <c r="G644" s="34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F645" s="34"/>
      <c r="G645" s="34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F646" s="34"/>
      <c r="G646" s="34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F647" s="34"/>
      <c r="G647" s="34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F648" s="34"/>
      <c r="G648" s="34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F649" s="34"/>
      <c r="G649" s="34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F650" s="34"/>
      <c r="G650" s="34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F651" s="34"/>
      <c r="G651" s="34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F652" s="34"/>
      <c r="G652" s="34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F653" s="34"/>
      <c r="G653" s="34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F654" s="34"/>
      <c r="G654" s="34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F655" s="34"/>
      <c r="G655" s="34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F656" s="34"/>
      <c r="G656" s="34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F657" s="34"/>
      <c r="G657" s="34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F658" s="34"/>
      <c r="G658" s="34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F659" s="34"/>
      <c r="G659" s="34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F660" s="34"/>
      <c r="G660" s="34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F661" s="34"/>
      <c r="G661" s="34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F662" s="34"/>
      <c r="G662" s="34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F663" s="34"/>
      <c r="G663" s="34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F664" s="34"/>
      <c r="G664" s="34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F665" s="34"/>
      <c r="G665" s="34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F666" s="34"/>
      <c r="G666" s="34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F667" s="34"/>
      <c r="G667" s="34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F668" s="34"/>
      <c r="G668" s="34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F669" s="34"/>
      <c r="G669" s="34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F670" s="34"/>
      <c r="G670" s="34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F671" s="34"/>
      <c r="G671" s="34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F672" s="34"/>
      <c r="G672" s="34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F673" s="34"/>
      <c r="G673" s="34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F674" s="34"/>
      <c r="G674" s="34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F675" s="34"/>
      <c r="G675" s="34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F676" s="34"/>
      <c r="G676" s="34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F677" s="34"/>
      <c r="G677" s="34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F678" s="34"/>
      <c r="G678" s="34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F679" s="34"/>
      <c r="G679" s="34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F680" s="34"/>
      <c r="G680" s="34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F681" s="34"/>
      <c r="G681" s="34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F682" s="34"/>
      <c r="G682" s="34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F683" s="34"/>
      <c r="G683" s="34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F684" s="34"/>
      <c r="G684" s="34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F685" s="34"/>
      <c r="G685" s="34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F686" s="34"/>
      <c r="G686" s="34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F687" s="34"/>
      <c r="G687" s="34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F688" s="34"/>
      <c r="G688" s="34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F689" s="34"/>
      <c r="G689" s="34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F690" s="34"/>
      <c r="G690" s="34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F691" s="34"/>
      <c r="G691" s="34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F692" s="34"/>
      <c r="G692" s="34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F693" s="34"/>
      <c r="G693" s="34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F694" s="34"/>
      <c r="G694" s="34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F695" s="34"/>
      <c r="G695" s="34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F696" s="34"/>
      <c r="G696" s="34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F697" s="34"/>
      <c r="G697" s="34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F698" s="34"/>
      <c r="G698" s="34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F699" s="34"/>
      <c r="G699" s="34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F700" s="34"/>
      <c r="G700" s="34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F701" s="34"/>
      <c r="G701" s="34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F702" s="34"/>
      <c r="G702" s="34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F703" s="34"/>
      <c r="G703" s="34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F704" s="34"/>
      <c r="G704" s="34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F705" s="34"/>
      <c r="G705" s="34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F706" s="34"/>
      <c r="G706" s="34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F707" s="34"/>
      <c r="G707" s="34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F708" s="34"/>
      <c r="G708" s="34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F709" s="34"/>
      <c r="G709" s="34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F710" s="34"/>
      <c r="G710" s="34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F711" s="34"/>
      <c r="G711" s="34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F712" s="34"/>
      <c r="G712" s="34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F713" s="34"/>
      <c r="G713" s="34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F714" s="34"/>
      <c r="G714" s="34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F715" s="34"/>
      <c r="G715" s="34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F716" s="34"/>
      <c r="G716" s="34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F717" s="34"/>
      <c r="G717" s="34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F718" s="34"/>
      <c r="G718" s="34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F719" s="34"/>
      <c r="G719" s="34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F720" s="34"/>
      <c r="G720" s="34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F721" s="34"/>
      <c r="G721" s="34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F722" s="34"/>
      <c r="G722" s="34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F723" s="34"/>
      <c r="G723" s="34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F724" s="34"/>
      <c r="G724" s="34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F725" s="34"/>
      <c r="G725" s="34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F726" s="34"/>
      <c r="G726" s="34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F727" s="34"/>
      <c r="G727" s="34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F728" s="34"/>
      <c r="G728" s="34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F729" s="34"/>
      <c r="G729" s="34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F730" s="34"/>
      <c r="G730" s="34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F731" s="34"/>
      <c r="G731" s="34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F732" s="34"/>
      <c r="G732" s="34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F733" s="34"/>
      <c r="G733" s="34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F734" s="34"/>
      <c r="G734" s="34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F735" s="34"/>
      <c r="G735" s="34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F736" s="34"/>
      <c r="G736" s="34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F737" s="34"/>
      <c r="G737" s="34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F738" s="34"/>
      <c r="G738" s="34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F739" s="34"/>
      <c r="G739" s="34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F740" s="34"/>
      <c r="G740" s="34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F741" s="34"/>
      <c r="G741" s="34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F742" s="34"/>
      <c r="G742" s="34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F743" s="34"/>
      <c r="G743" s="34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F744" s="34"/>
      <c r="G744" s="34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F745" s="34"/>
      <c r="G745" s="34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F746" s="34"/>
      <c r="G746" s="34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F747" s="34"/>
      <c r="G747" s="34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F748" s="34"/>
      <c r="G748" s="34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F749" s="34"/>
      <c r="G749" s="34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F750" s="34"/>
      <c r="G750" s="34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F751" s="34"/>
      <c r="G751" s="34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F752" s="34"/>
      <c r="G752" s="34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F753" s="34"/>
      <c r="G753" s="34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F754" s="34"/>
      <c r="G754" s="34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F755" s="34"/>
      <c r="G755" s="34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F756" s="34"/>
      <c r="G756" s="34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F757" s="34"/>
      <c r="G757" s="34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F758" s="34"/>
      <c r="G758" s="34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F759" s="34"/>
      <c r="G759" s="34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F760" s="34"/>
      <c r="G760" s="34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F761" s="34"/>
      <c r="G761" s="34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F762" s="34"/>
      <c r="G762" s="34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F763" s="34"/>
      <c r="G763" s="34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F764" s="34"/>
      <c r="G764" s="34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F765" s="34"/>
      <c r="G765" s="34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F766" s="34"/>
      <c r="G766" s="34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F767" s="34"/>
      <c r="G767" s="34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F768" s="34"/>
      <c r="G768" s="34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F769" s="34"/>
      <c r="G769" s="34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F770" s="34"/>
      <c r="G770" s="34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F771" s="34"/>
      <c r="G771" s="34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F772" s="34"/>
      <c r="G772" s="34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F773" s="34"/>
      <c r="G773" s="34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F774" s="34"/>
      <c r="G774" s="34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F775" s="34"/>
      <c r="G775" s="34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F776" s="34"/>
      <c r="G776" s="34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F777" s="34"/>
      <c r="G777" s="34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F778" s="34"/>
      <c r="G778" s="34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F779" s="34"/>
      <c r="G779" s="34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F780" s="34"/>
      <c r="G780" s="34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F781" s="34"/>
      <c r="G781" s="34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F782" s="34"/>
      <c r="G782" s="34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F783" s="34"/>
      <c r="G783" s="34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F784" s="34"/>
      <c r="G784" s="34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F785" s="34"/>
      <c r="G785" s="34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F786" s="34"/>
      <c r="G786" s="34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F787" s="34"/>
      <c r="G787" s="34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F788" s="34"/>
      <c r="G788" s="34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F789" s="34"/>
      <c r="G789" s="34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F790" s="34"/>
      <c r="G790" s="34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F791" s="34"/>
      <c r="G791" s="34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F792" s="34"/>
      <c r="G792" s="34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F793" s="34"/>
      <c r="G793" s="34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F794" s="34"/>
      <c r="G794" s="34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F795" s="34"/>
      <c r="G795" s="34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F796" s="34"/>
      <c r="G796" s="34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F797" s="34"/>
      <c r="G797" s="34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F798" s="34"/>
      <c r="G798" s="34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F799" s="34"/>
      <c r="G799" s="34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F800" s="34"/>
      <c r="G800" s="34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F801" s="34"/>
      <c r="G801" s="34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F802" s="34"/>
      <c r="G802" s="34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F803" s="34"/>
      <c r="G803" s="34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F804" s="34"/>
      <c r="G804" s="34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F805" s="34"/>
      <c r="G805" s="34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F806" s="34"/>
      <c r="G806" s="34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F807" s="34"/>
      <c r="G807" s="34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F808" s="34"/>
      <c r="G808" s="34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F809" s="34"/>
      <c r="G809" s="34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F810" s="34"/>
      <c r="G810" s="34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F811" s="34"/>
      <c r="G811" s="34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F812" s="34"/>
      <c r="G812" s="34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F813" s="34"/>
      <c r="G813" s="34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F814" s="34"/>
      <c r="G814" s="34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F815" s="34"/>
      <c r="G815" s="34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F816" s="34"/>
      <c r="G816" s="34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F817" s="34"/>
      <c r="G817" s="34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F818" s="34"/>
      <c r="G818" s="34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F819" s="34"/>
      <c r="G819" s="34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F820" s="34"/>
      <c r="G820" s="34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F821" s="34"/>
      <c r="G821" s="34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F822" s="34"/>
      <c r="G822" s="34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F823" s="34"/>
      <c r="G823" s="34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F824" s="34"/>
      <c r="G824" s="34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F825" s="34"/>
      <c r="G825" s="34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F826" s="34"/>
      <c r="G826" s="34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F827" s="34"/>
      <c r="G827" s="34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F828" s="34"/>
      <c r="G828" s="34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F829" s="34"/>
      <c r="G829" s="34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F830" s="34"/>
      <c r="G830" s="34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F831" s="34"/>
      <c r="G831" s="34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F832" s="34"/>
      <c r="G832" s="34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F833" s="34"/>
      <c r="G833" s="34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F834" s="34"/>
      <c r="G834" s="34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F835" s="34"/>
      <c r="G835" s="34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F836" s="34"/>
      <c r="G836" s="34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F837" s="34"/>
      <c r="G837" s="34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F838" s="34"/>
      <c r="G838" s="34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F839" s="34"/>
      <c r="G839" s="34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F840" s="34"/>
      <c r="G840" s="34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F841" s="34"/>
      <c r="G841" s="34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F842" s="34"/>
      <c r="G842" s="34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F843" s="34"/>
      <c r="G843" s="34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F844" s="34"/>
      <c r="G844" s="34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F845" s="34"/>
      <c r="G845" s="34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F846" s="34"/>
      <c r="G846" s="34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F847" s="34"/>
      <c r="G847" s="34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F848" s="34"/>
      <c r="G848" s="34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F849" s="34"/>
      <c r="G849" s="34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F850" s="34"/>
      <c r="G850" s="34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F851" s="34"/>
      <c r="G851" s="34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F852" s="34"/>
      <c r="G852" s="34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F853" s="34"/>
      <c r="G853" s="34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F854" s="34"/>
      <c r="G854" s="34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F855" s="34"/>
      <c r="G855" s="34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F856" s="34"/>
      <c r="G856" s="34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F857" s="34"/>
      <c r="G857" s="34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F858" s="34"/>
      <c r="G858" s="34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F859" s="34"/>
      <c r="G859" s="34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F860" s="34"/>
      <c r="G860" s="34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F861" s="34"/>
      <c r="G861" s="34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F862" s="34"/>
      <c r="G862" s="34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F863" s="34"/>
      <c r="G863" s="34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F864" s="34"/>
      <c r="G864" s="34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F865" s="34"/>
      <c r="G865" s="34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F866" s="34"/>
      <c r="G866" s="34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F867" s="34"/>
      <c r="G867" s="34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F868" s="34"/>
      <c r="G868" s="34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F869" s="34"/>
      <c r="G869" s="34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F870" s="34"/>
      <c r="G870" s="34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F871" s="34"/>
      <c r="G871" s="34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F872" s="34"/>
      <c r="G872" s="34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F873" s="34"/>
      <c r="G873" s="34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F874" s="34"/>
      <c r="G874" s="34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F875" s="34"/>
      <c r="G875" s="34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F876" s="34"/>
      <c r="G876" s="34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F877" s="34"/>
      <c r="G877" s="34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F878" s="34"/>
      <c r="G878" s="34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F879" s="34"/>
      <c r="G879" s="34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F880" s="34"/>
      <c r="G880" s="34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F881" s="34"/>
      <c r="G881" s="34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F882" s="34"/>
      <c r="G882" s="34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F883" s="34"/>
      <c r="G883" s="34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F884" s="34"/>
      <c r="G884" s="34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F885" s="34"/>
      <c r="G885" s="34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F886" s="34"/>
      <c r="G886" s="34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F887" s="34"/>
      <c r="G887" s="34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F888" s="34"/>
      <c r="G888" s="34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F889" s="34"/>
      <c r="G889" s="34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F890" s="34"/>
      <c r="G890" s="34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F891" s="34"/>
      <c r="G891" s="34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F892" s="34"/>
      <c r="G892" s="34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F893" s="34"/>
      <c r="G893" s="34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F894" s="34"/>
      <c r="G894" s="34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F895" s="34"/>
      <c r="G895" s="34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F896" s="34"/>
      <c r="G896" s="34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F897" s="34"/>
      <c r="G897" s="34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F898" s="34"/>
      <c r="G898" s="34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F899" s="34"/>
      <c r="G899" s="34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F900" s="34"/>
      <c r="G900" s="34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F901" s="34"/>
      <c r="G901" s="34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F902" s="34"/>
      <c r="G902" s="34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F903" s="34"/>
      <c r="G903" s="34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F904" s="34"/>
      <c r="G904" s="34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F905" s="34"/>
      <c r="G905" s="34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F906" s="34"/>
      <c r="G906" s="34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F907" s="34"/>
      <c r="G907" s="34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F908" s="34"/>
      <c r="G908" s="34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F909" s="34"/>
      <c r="G909" s="34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F910" s="34"/>
      <c r="G910" s="34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F911" s="34"/>
      <c r="G911" s="34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F912" s="34"/>
      <c r="G912" s="34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F913" s="34"/>
      <c r="G913" s="34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F914" s="34"/>
      <c r="G914" s="34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F915" s="34"/>
      <c r="G915" s="34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F916" s="34"/>
      <c r="G916" s="34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F917" s="34"/>
      <c r="G917" s="34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F918" s="34"/>
      <c r="G918" s="34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F919" s="34"/>
      <c r="G919" s="34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F920" s="34"/>
      <c r="G920" s="34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F921" s="34"/>
      <c r="G921" s="34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F922" s="34"/>
      <c r="G922" s="34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F923" s="34"/>
      <c r="G923" s="34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F924" s="34"/>
      <c r="G924" s="34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F925" s="34"/>
      <c r="G925" s="34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F926" s="34"/>
      <c r="G926" s="34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F927" s="34"/>
      <c r="G927" s="34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F928" s="34"/>
      <c r="G928" s="34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F929" s="34"/>
      <c r="G929" s="34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F930" s="34"/>
      <c r="G930" s="34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F931" s="34"/>
      <c r="G931" s="34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F932" s="34"/>
      <c r="G932" s="34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F933" s="34"/>
      <c r="G933" s="34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F934" s="34"/>
      <c r="G934" s="34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F935" s="34"/>
      <c r="G935" s="34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F936" s="34"/>
      <c r="G936" s="34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F937" s="34"/>
      <c r="G937" s="34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F938" s="34"/>
      <c r="G938" s="34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F939" s="34"/>
      <c r="G939" s="34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F940" s="34"/>
      <c r="G940" s="34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F941" s="34"/>
      <c r="G941" s="34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F942" s="34"/>
      <c r="G942" s="34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F943" s="34"/>
      <c r="G943" s="34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F944" s="34"/>
      <c r="G944" s="34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F945" s="34"/>
      <c r="G945" s="34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F946" s="34"/>
      <c r="G946" s="34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F947" s="34"/>
      <c r="G947" s="34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F948" s="34"/>
      <c r="G948" s="34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F949" s="34"/>
      <c r="G949" s="34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F950" s="34"/>
      <c r="G950" s="34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F951" s="34"/>
      <c r="G951" s="34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F952" s="34"/>
      <c r="G952" s="34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F953" s="34"/>
      <c r="G953" s="34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F954" s="34"/>
      <c r="G954" s="34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F955" s="34"/>
      <c r="G955" s="34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F956" s="34"/>
      <c r="G956" s="34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F957" s="34"/>
      <c r="G957" s="34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F958" s="34"/>
      <c r="G958" s="34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F959" s="34"/>
      <c r="G959" s="34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F960" s="34"/>
      <c r="G960" s="34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F961" s="34"/>
      <c r="G961" s="34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F962" s="34"/>
      <c r="G962" s="34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F963" s="34"/>
      <c r="G963" s="34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F964" s="34"/>
      <c r="G964" s="34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F965" s="34"/>
      <c r="G965" s="34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F966" s="34"/>
      <c r="G966" s="34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F967" s="34"/>
      <c r="G967" s="34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F968" s="34"/>
      <c r="G968" s="34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F969" s="34"/>
      <c r="G969" s="34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F970" s="34"/>
      <c r="G970" s="34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F971" s="34"/>
      <c r="G971" s="34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F972" s="34"/>
      <c r="G972" s="34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F973" s="34"/>
      <c r="G973" s="34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F974" s="34"/>
      <c r="G974" s="34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F975" s="34"/>
      <c r="G975" s="34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F976" s="34"/>
      <c r="G976" s="34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F977" s="34"/>
      <c r="G977" s="34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F978" s="34"/>
      <c r="G978" s="34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F979" s="34"/>
      <c r="G979" s="34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F980" s="34"/>
      <c r="G980" s="34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F981" s="34"/>
      <c r="G981" s="34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F982" s="34"/>
      <c r="G982" s="34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F983" s="34"/>
      <c r="G983" s="34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F984" s="34"/>
      <c r="G984" s="34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F985" s="34"/>
      <c r="G985" s="34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F986" s="34"/>
      <c r="G986" s="34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F987" s="34"/>
      <c r="G987" s="34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F988" s="34"/>
      <c r="G988" s="34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F989" s="34"/>
      <c r="G989" s="34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F990" s="34"/>
      <c r="G990" s="34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F991" s="34"/>
      <c r="G991" s="34"/>
      <c r="J991" s="33"/>
      <c r="O991" s="33"/>
      <c r="T991" s="33"/>
      <c r="Y991" s="33"/>
      <c r="AD991" s="33"/>
      <c r="AI991" s="33"/>
      <c r="AN991" s="33"/>
      <c r="AS99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21429.0</v>
      </c>
      <c r="D3" s="6" t="s">
        <v>402</v>
      </c>
      <c r="E3" s="28">
        <v>1.630645751721E12</v>
      </c>
      <c r="F3" s="22" t="b">
        <f t="shared" ref="F3:F101" si="2"> EXACT(G3, LOWER(G3))</f>
        <v>0</v>
      </c>
      <c r="G3" s="29" t="s">
        <v>42</v>
      </c>
      <c r="H3" s="6">
        <v>11370.0</v>
      </c>
      <c r="I3" s="6" t="s">
        <v>403</v>
      </c>
      <c r="J3" s="28">
        <v>1.63064610772E12</v>
      </c>
      <c r="K3" s="22" t="b">
        <f t="shared" ref="K3:K101" si="3"> EXACT(L3, LOWER(L3))</f>
        <v>0</v>
      </c>
      <c r="L3" s="29" t="s">
        <v>42</v>
      </c>
      <c r="M3" s="6">
        <v>13289.0</v>
      </c>
      <c r="N3" s="6" t="s">
        <v>404</v>
      </c>
      <c r="O3" s="28">
        <v>1.630646451848E12</v>
      </c>
      <c r="P3" s="22" t="b">
        <f t="shared" ref="P3:P101" si="4"> EXACT(Q3, LOWER(Q3))</f>
        <v>0</v>
      </c>
      <c r="Q3" s="29" t="s">
        <v>42</v>
      </c>
      <c r="R3" s="6">
        <v>12934.0</v>
      </c>
      <c r="S3" s="6" t="s">
        <v>405</v>
      </c>
      <c r="T3" s="28">
        <v>1.630651418445E12</v>
      </c>
      <c r="U3" s="22" t="b">
        <f t="shared" ref="U3:U101" si="5"> EXACT(V3, LOWER(V3))</f>
        <v>0</v>
      </c>
      <c r="V3" s="29" t="s">
        <v>42</v>
      </c>
      <c r="W3" s="6">
        <v>12429.0</v>
      </c>
      <c r="X3" s="6" t="s">
        <v>406</v>
      </c>
      <c r="Y3" s="28">
        <v>1.630651805255E12</v>
      </c>
      <c r="Z3" s="22" t="b">
        <f t="shared" ref="Z3:Z101" si="6"> EXACT(AA3, LOWER(AA3))</f>
        <v>0</v>
      </c>
      <c r="AA3" s="29" t="s">
        <v>42</v>
      </c>
      <c r="AB3" s="6">
        <v>13102.0</v>
      </c>
      <c r="AC3" s="6" t="s">
        <v>407</v>
      </c>
      <c r="AD3" s="28">
        <v>1.630652215261E12</v>
      </c>
      <c r="AE3" s="22" t="b">
        <f t="shared" ref="AE3:AE101" si="7"> EXACT(AF3, LOWER(AF3))</f>
        <v>0</v>
      </c>
      <c r="AF3" s="29" t="s">
        <v>42</v>
      </c>
      <c r="AG3" s="6">
        <v>13448.0</v>
      </c>
      <c r="AH3" s="6" t="s">
        <v>408</v>
      </c>
      <c r="AI3" s="28">
        <v>1.63065652702E12</v>
      </c>
      <c r="AJ3" s="22" t="b">
        <f t="shared" ref="AJ3:AJ101" si="8"> EXACT(AK3, LOWER(AK3))</f>
        <v>0</v>
      </c>
      <c r="AK3" s="29" t="s">
        <v>409</v>
      </c>
      <c r="AL3" s="6">
        <v>13840.0</v>
      </c>
      <c r="AM3" s="6" t="s">
        <v>410</v>
      </c>
      <c r="AN3" s="28">
        <v>1.630657115302E12</v>
      </c>
      <c r="AO3" s="22" t="b">
        <f t="shared" ref="AO3:AO101" si="9"> EXACT(AP3, LOWER(AP3))</f>
        <v>0</v>
      </c>
      <c r="AP3" s="29" t="s">
        <v>42</v>
      </c>
      <c r="AQ3" s="6">
        <v>12120.0</v>
      </c>
      <c r="AR3" s="6" t="s">
        <v>411</v>
      </c>
      <c r="AS3" s="28">
        <v>1.630657819043E12</v>
      </c>
    </row>
    <row r="4">
      <c r="A4" s="22" t="b">
        <f t="shared" si="1"/>
        <v>1</v>
      </c>
      <c r="B4" s="29" t="s">
        <v>52</v>
      </c>
      <c r="C4" s="6">
        <v>108.0</v>
      </c>
      <c r="D4" s="6" t="s">
        <v>402</v>
      </c>
      <c r="E4" s="28">
        <v>1.630645751839E12</v>
      </c>
      <c r="F4" s="22" t="b">
        <f t="shared" si="2"/>
        <v>1</v>
      </c>
      <c r="G4" s="29" t="s">
        <v>52</v>
      </c>
      <c r="H4" s="6">
        <v>123.0</v>
      </c>
      <c r="I4" s="6" t="s">
        <v>403</v>
      </c>
      <c r="J4" s="28">
        <v>1.630646107838E12</v>
      </c>
      <c r="K4" s="22" t="b">
        <f t="shared" si="3"/>
        <v>1</v>
      </c>
      <c r="L4" s="29" t="s">
        <v>52</v>
      </c>
      <c r="M4" s="6">
        <v>122.0</v>
      </c>
      <c r="N4" s="6" t="s">
        <v>404</v>
      </c>
      <c r="O4" s="28">
        <v>1.630646451966E12</v>
      </c>
      <c r="P4" s="22" t="b">
        <f t="shared" si="4"/>
        <v>1</v>
      </c>
      <c r="Q4" s="29" t="s">
        <v>52</v>
      </c>
      <c r="R4" s="6">
        <v>86.0</v>
      </c>
      <c r="S4" s="6" t="s">
        <v>405</v>
      </c>
      <c r="T4" s="28">
        <v>1.630651418534E12</v>
      </c>
      <c r="U4" s="22" t="b">
        <f t="shared" si="5"/>
        <v>1</v>
      </c>
      <c r="V4" s="29" t="s">
        <v>52</v>
      </c>
      <c r="W4" s="6">
        <v>75.0</v>
      </c>
      <c r="X4" s="6" t="s">
        <v>406</v>
      </c>
      <c r="Y4" s="28">
        <v>1.63065180532E12</v>
      </c>
      <c r="Z4" s="22" t="b">
        <f t="shared" si="6"/>
        <v>1</v>
      </c>
      <c r="AA4" s="29" t="s">
        <v>52</v>
      </c>
      <c r="AB4" s="6">
        <v>105.0</v>
      </c>
      <c r="AC4" s="6" t="s">
        <v>407</v>
      </c>
      <c r="AD4" s="28">
        <v>1.630652215376E12</v>
      </c>
      <c r="AE4" s="22" t="b">
        <f t="shared" si="7"/>
        <v>1</v>
      </c>
      <c r="AF4" s="29" t="s">
        <v>52</v>
      </c>
      <c r="AG4" s="6">
        <v>145.0</v>
      </c>
      <c r="AH4" s="6" t="s">
        <v>408</v>
      </c>
      <c r="AI4" s="28">
        <v>1.630656527163E12</v>
      </c>
      <c r="AJ4" s="22" t="b">
        <f t="shared" si="8"/>
        <v>0</v>
      </c>
      <c r="AK4" s="29" t="s">
        <v>412</v>
      </c>
      <c r="AL4" s="6">
        <v>87.0</v>
      </c>
      <c r="AM4" s="6" t="s">
        <v>410</v>
      </c>
      <c r="AN4" s="28">
        <v>1.630657115397E12</v>
      </c>
      <c r="AO4" s="22" t="b">
        <f t="shared" si="9"/>
        <v>1</v>
      </c>
      <c r="AP4" s="29" t="s">
        <v>52</v>
      </c>
      <c r="AQ4" s="6">
        <v>180.0</v>
      </c>
      <c r="AR4" s="6" t="s">
        <v>411</v>
      </c>
      <c r="AS4" s="28">
        <v>1.630657819216E12</v>
      </c>
    </row>
    <row r="5">
      <c r="A5" s="22" t="b">
        <f t="shared" si="1"/>
        <v>1</v>
      </c>
      <c r="B5" s="29" t="s">
        <v>53</v>
      </c>
      <c r="C5" s="6">
        <v>177.0</v>
      </c>
      <c r="D5" s="6" t="s">
        <v>413</v>
      </c>
      <c r="E5" s="28">
        <v>1.630645752007E12</v>
      </c>
      <c r="F5" s="22" t="b">
        <f t="shared" si="2"/>
        <v>1</v>
      </c>
      <c r="G5" s="29" t="s">
        <v>53</v>
      </c>
      <c r="H5" s="6">
        <v>186.0</v>
      </c>
      <c r="I5" s="6" t="s">
        <v>414</v>
      </c>
      <c r="J5" s="28">
        <v>1.630646108024E12</v>
      </c>
      <c r="K5" s="22" t="b">
        <f t="shared" si="3"/>
        <v>1</v>
      </c>
      <c r="L5" s="29" t="s">
        <v>53</v>
      </c>
      <c r="M5" s="6">
        <v>178.0</v>
      </c>
      <c r="N5" s="6" t="s">
        <v>415</v>
      </c>
      <c r="O5" s="28">
        <v>1.630646452143E12</v>
      </c>
      <c r="P5" s="22" t="b">
        <f t="shared" si="4"/>
        <v>1</v>
      </c>
      <c r="Q5" s="29" t="s">
        <v>53</v>
      </c>
      <c r="R5" s="6">
        <v>210.0</v>
      </c>
      <c r="S5" s="6" t="s">
        <v>405</v>
      </c>
      <c r="T5" s="28">
        <v>1.630651418741E12</v>
      </c>
      <c r="U5" s="22" t="b">
        <f t="shared" si="5"/>
        <v>1</v>
      </c>
      <c r="V5" s="29" t="s">
        <v>53</v>
      </c>
      <c r="W5" s="6">
        <v>222.0</v>
      </c>
      <c r="X5" s="6" t="s">
        <v>406</v>
      </c>
      <c r="Y5" s="28">
        <v>1.630651805538E12</v>
      </c>
      <c r="Z5" s="22" t="b">
        <f t="shared" si="6"/>
        <v>1</v>
      </c>
      <c r="AA5" s="29" t="s">
        <v>53</v>
      </c>
      <c r="AB5" s="6">
        <v>176.0</v>
      </c>
      <c r="AC5" s="6" t="s">
        <v>407</v>
      </c>
      <c r="AD5" s="28">
        <v>1.630652215538E12</v>
      </c>
      <c r="AE5" s="22" t="b">
        <f t="shared" si="7"/>
        <v>1</v>
      </c>
      <c r="AF5" s="29" t="s">
        <v>53</v>
      </c>
      <c r="AG5" s="6">
        <v>218.0</v>
      </c>
      <c r="AH5" s="6" t="s">
        <v>408</v>
      </c>
      <c r="AI5" s="28">
        <v>1.630656527383E12</v>
      </c>
      <c r="AJ5" s="22" t="b">
        <f t="shared" si="8"/>
        <v>0</v>
      </c>
      <c r="AK5" s="29" t="s">
        <v>416</v>
      </c>
      <c r="AL5" s="6">
        <v>202.0</v>
      </c>
      <c r="AM5" s="6" t="s">
        <v>410</v>
      </c>
      <c r="AN5" s="28">
        <v>1.630657115587E12</v>
      </c>
      <c r="AO5" s="22" t="b">
        <f t="shared" si="9"/>
        <v>1</v>
      </c>
      <c r="AP5" s="29" t="s">
        <v>53</v>
      </c>
      <c r="AQ5" s="6">
        <v>118.0</v>
      </c>
      <c r="AR5" s="6" t="s">
        <v>411</v>
      </c>
      <c r="AS5" s="28">
        <v>1.630657819334E12</v>
      </c>
    </row>
    <row r="6">
      <c r="A6" s="22" t="b">
        <f t="shared" si="1"/>
        <v>1</v>
      </c>
      <c r="B6" s="29" t="s">
        <v>55</v>
      </c>
      <c r="C6" s="6">
        <v>131.0</v>
      </c>
      <c r="D6" s="6" t="s">
        <v>413</v>
      </c>
      <c r="E6" s="28">
        <v>1.630645752134E12</v>
      </c>
      <c r="F6" s="22" t="b">
        <f t="shared" si="2"/>
        <v>1</v>
      </c>
      <c r="G6" s="29" t="s">
        <v>55</v>
      </c>
      <c r="H6" s="6">
        <v>97.0</v>
      </c>
      <c r="I6" s="6" t="s">
        <v>414</v>
      </c>
      <c r="J6" s="28">
        <v>1.630646108121E12</v>
      </c>
      <c r="K6" s="22" t="b">
        <f t="shared" si="3"/>
        <v>1</v>
      </c>
      <c r="L6" s="29" t="s">
        <v>55</v>
      </c>
      <c r="M6" s="6">
        <v>149.0</v>
      </c>
      <c r="N6" s="6" t="s">
        <v>415</v>
      </c>
      <c r="O6" s="28">
        <v>1.630646452292E12</v>
      </c>
      <c r="P6" s="22" t="b">
        <f t="shared" si="4"/>
        <v>1</v>
      </c>
      <c r="Q6" s="29" t="s">
        <v>55</v>
      </c>
      <c r="R6" s="6">
        <v>109.0</v>
      </c>
      <c r="S6" s="6" t="s">
        <v>405</v>
      </c>
      <c r="T6" s="28">
        <v>1.630651418847E12</v>
      </c>
      <c r="U6" s="22" t="b">
        <f t="shared" si="5"/>
        <v>1</v>
      </c>
      <c r="V6" s="29" t="s">
        <v>55</v>
      </c>
      <c r="W6" s="6">
        <v>100.0</v>
      </c>
      <c r="X6" s="6" t="s">
        <v>406</v>
      </c>
      <c r="Y6" s="28">
        <v>1.630651805636E12</v>
      </c>
      <c r="Z6" s="22" t="b">
        <f t="shared" si="6"/>
        <v>1</v>
      </c>
      <c r="AA6" s="29" t="s">
        <v>55</v>
      </c>
      <c r="AB6" s="6">
        <v>100.0</v>
      </c>
      <c r="AC6" s="6" t="s">
        <v>407</v>
      </c>
      <c r="AD6" s="28">
        <v>1.630652215639E12</v>
      </c>
      <c r="AE6" s="22" t="b">
        <f t="shared" si="7"/>
        <v>1</v>
      </c>
      <c r="AF6" s="29" t="s">
        <v>55</v>
      </c>
      <c r="AG6" s="6">
        <v>92.0</v>
      </c>
      <c r="AH6" s="6" t="s">
        <v>408</v>
      </c>
      <c r="AI6" s="28">
        <v>1.630656527475E12</v>
      </c>
      <c r="AJ6" s="22" t="b">
        <f t="shared" si="8"/>
        <v>0</v>
      </c>
      <c r="AK6" s="29" t="s">
        <v>417</v>
      </c>
      <c r="AL6" s="6">
        <v>192.0</v>
      </c>
      <c r="AM6" s="6" t="s">
        <v>410</v>
      </c>
      <c r="AN6" s="28">
        <v>1.630657115781E12</v>
      </c>
      <c r="AO6" s="22" t="b">
        <f t="shared" si="9"/>
        <v>1</v>
      </c>
      <c r="AP6" s="29" t="s">
        <v>55</v>
      </c>
      <c r="AQ6" s="6">
        <v>141.0</v>
      </c>
      <c r="AR6" s="6" t="s">
        <v>411</v>
      </c>
      <c r="AS6" s="28">
        <v>1.630657819476E12</v>
      </c>
    </row>
    <row r="7">
      <c r="A7" s="22" t="b">
        <f t="shared" si="1"/>
        <v>1</v>
      </c>
      <c r="B7" s="29" t="s">
        <v>58</v>
      </c>
      <c r="C7" s="6">
        <v>162.0</v>
      </c>
      <c r="D7" s="6" t="s">
        <v>413</v>
      </c>
      <c r="E7" s="28">
        <v>1.630645752296E12</v>
      </c>
      <c r="F7" s="22" t="b">
        <f t="shared" si="2"/>
        <v>1</v>
      </c>
      <c r="G7" s="29" t="s">
        <v>58</v>
      </c>
      <c r="H7" s="6">
        <v>165.0</v>
      </c>
      <c r="I7" s="6" t="s">
        <v>414</v>
      </c>
      <c r="J7" s="28">
        <v>1.630646108287E12</v>
      </c>
      <c r="K7" s="22" t="b">
        <f t="shared" si="3"/>
        <v>1</v>
      </c>
      <c r="L7" s="29" t="s">
        <v>58</v>
      </c>
      <c r="M7" s="6">
        <v>166.0</v>
      </c>
      <c r="N7" s="6" t="s">
        <v>415</v>
      </c>
      <c r="O7" s="28">
        <v>1.630646452459E12</v>
      </c>
      <c r="P7" s="22" t="b">
        <f t="shared" si="4"/>
        <v>1</v>
      </c>
      <c r="Q7" s="29" t="s">
        <v>58</v>
      </c>
      <c r="R7" s="6">
        <v>142.0</v>
      </c>
      <c r="S7" s="6" t="s">
        <v>405</v>
      </c>
      <c r="T7" s="28">
        <v>1.630651418994E12</v>
      </c>
      <c r="U7" s="22" t="b">
        <f t="shared" si="5"/>
        <v>1</v>
      </c>
      <c r="V7" s="29" t="s">
        <v>58</v>
      </c>
      <c r="W7" s="6">
        <v>135.0</v>
      </c>
      <c r="X7" s="6" t="s">
        <v>406</v>
      </c>
      <c r="Y7" s="28">
        <v>1.630651805772E12</v>
      </c>
      <c r="Z7" s="22" t="b">
        <f t="shared" si="6"/>
        <v>1</v>
      </c>
      <c r="AA7" s="29" t="s">
        <v>58</v>
      </c>
      <c r="AB7" s="6">
        <v>176.0</v>
      </c>
      <c r="AC7" s="6" t="s">
        <v>407</v>
      </c>
      <c r="AD7" s="28">
        <v>1.630652215818E12</v>
      </c>
      <c r="AE7" s="22" t="b">
        <f t="shared" si="7"/>
        <v>1</v>
      </c>
      <c r="AF7" s="29" t="s">
        <v>58</v>
      </c>
      <c r="AG7" s="6">
        <v>160.0</v>
      </c>
      <c r="AH7" s="6" t="s">
        <v>408</v>
      </c>
      <c r="AI7" s="28">
        <v>1.630656527633E12</v>
      </c>
      <c r="AJ7" s="22" t="b">
        <f t="shared" si="8"/>
        <v>0</v>
      </c>
      <c r="AK7" s="29" t="s">
        <v>418</v>
      </c>
      <c r="AL7" s="6">
        <v>184.0</v>
      </c>
      <c r="AM7" s="6" t="s">
        <v>410</v>
      </c>
      <c r="AN7" s="28">
        <v>1.630657115965E12</v>
      </c>
      <c r="AO7" s="22" t="b">
        <f t="shared" si="9"/>
        <v>1</v>
      </c>
      <c r="AP7" s="29" t="s">
        <v>58</v>
      </c>
      <c r="AQ7" s="6">
        <v>118.0</v>
      </c>
      <c r="AR7" s="6" t="s">
        <v>411</v>
      </c>
      <c r="AS7" s="28">
        <v>1.630657819612E12</v>
      </c>
    </row>
    <row r="8">
      <c r="A8" s="22" t="b">
        <f t="shared" si="1"/>
        <v>1</v>
      </c>
      <c r="B8" s="29" t="s">
        <v>62</v>
      </c>
      <c r="C8" s="6">
        <v>190.0</v>
      </c>
      <c r="D8" s="6" t="s">
        <v>413</v>
      </c>
      <c r="E8" s="28">
        <v>1.630645752486E12</v>
      </c>
      <c r="F8" s="22" t="b">
        <f t="shared" si="2"/>
        <v>1</v>
      </c>
      <c r="G8" s="29" t="s">
        <v>62</v>
      </c>
      <c r="H8" s="6">
        <v>144.0</v>
      </c>
      <c r="I8" s="6" t="s">
        <v>414</v>
      </c>
      <c r="J8" s="28">
        <v>1.630646108434E12</v>
      </c>
      <c r="K8" s="22" t="b">
        <f t="shared" si="3"/>
        <v>1</v>
      </c>
      <c r="L8" s="29" t="s">
        <v>62</v>
      </c>
      <c r="M8" s="6">
        <v>169.0</v>
      </c>
      <c r="N8" s="6" t="s">
        <v>415</v>
      </c>
      <c r="O8" s="28">
        <v>1.630646452639E12</v>
      </c>
      <c r="P8" s="22" t="b">
        <f t="shared" si="4"/>
        <v>1</v>
      </c>
      <c r="Q8" s="29" t="s">
        <v>62</v>
      </c>
      <c r="R8" s="6">
        <v>178.0</v>
      </c>
      <c r="S8" s="6" t="s">
        <v>419</v>
      </c>
      <c r="T8" s="28">
        <v>1.630651419166E12</v>
      </c>
      <c r="U8" s="22" t="b">
        <f t="shared" si="5"/>
        <v>1</v>
      </c>
      <c r="V8" s="29" t="s">
        <v>62</v>
      </c>
      <c r="W8" s="6">
        <v>179.0</v>
      </c>
      <c r="X8" s="6" t="s">
        <v>406</v>
      </c>
      <c r="Y8" s="28">
        <v>1.630651805948E12</v>
      </c>
      <c r="Z8" s="22" t="b">
        <f t="shared" si="6"/>
        <v>1</v>
      </c>
      <c r="AA8" s="29" t="s">
        <v>62</v>
      </c>
      <c r="AB8" s="6">
        <v>125.0</v>
      </c>
      <c r="AC8" s="6" t="s">
        <v>407</v>
      </c>
      <c r="AD8" s="28">
        <v>1.63065221594E12</v>
      </c>
      <c r="AE8" s="22" t="b">
        <f t="shared" si="7"/>
        <v>1</v>
      </c>
      <c r="AF8" s="29" t="s">
        <v>62</v>
      </c>
      <c r="AG8" s="6">
        <v>124.0</v>
      </c>
      <c r="AH8" s="6" t="s">
        <v>408</v>
      </c>
      <c r="AI8" s="28">
        <v>1.63065652776E12</v>
      </c>
      <c r="AJ8" s="22" t="b">
        <f t="shared" si="8"/>
        <v>0</v>
      </c>
      <c r="AK8" s="29" t="s">
        <v>417</v>
      </c>
      <c r="AL8" s="6">
        <v>202.0</v>
      </c>
      <c r="AM8" s="6" t="s">
        <v>420</v>
      </c>
      <c r="AN8" s="28">
        <v>1.630657116165E12</v>
      </c>
      <c r="AO8" s="22" t="b">
        <f t="shared" si="9"/>
        <v>1</v>
      </c>
      <c r="AP8" s="29" t="s">
        <v>62</v>
      </c>
      <c r="AQ8" s="6">
        <v>178.0</v>
      </c>
      <c r="AR8" s="6" t="s">
        <v>411</v>
      </c>
      <c r="AS8" s="28">
        <v>1.630657819771E12</v>
      </c>
    </row>
    <row r="9">
      <c r="A9" s="22" t="b">
        <f t="shared" si="1"/>
        <v>1</v>
      </c>
      <c r="B9" s="29" t="s">
        <v>63</v>
      </c>
      <c r="C9" s="6">
        <v>75.0</v>
      </c>
      <c r="D9" s="6" t="s">
        <v>413</v>
      </c>
      <c r="E9" s="28">
        <v>1.63064575256E12</v>
      </c>
      <c r="F9" s="22" t="b">
        <f t="shared" si="2"/>
        <v>1</v>
      </c>
      <c r="G9" s="29" t="s">
        <v>63</v>
      </c>
      <c r="H9" s="6">
        <v>93.0</v>
      </c>
      <c r="I9" s="6" t="s">
        <v>414</v>
      </c>
      <c r="J9" s="28">
        <v>1.630646108532E12</v>
      </c>
      <c r="K9" s="22" t="b">
        <f t="shared" si="3"/>
        <v>1</v>
      </c>
      <c r="L9" s="29" t="s">
        <v>63</v>
      </c>
      <c r="M9" s="6">
        <v>81.0</v>
      </c>
      <c r="N9" s="6" t="s">
        <v>415</v>
      </c>
      <c r="O9" s="28">
        <v>1.630646452706E12</v>
      </c>
      <c r="P9" s="22" t="b">
        <f t="shared" si="4"/>
        <v>1</v>
      </c>
      <c r="Q9" s="29" t="s">
        <v>63</v>
      </c>
      <c r="R9" s="6">
        <v>64.0</v>
      </c>
      <c r="S9" s="6" t="s">
        <v>419</v>
      </c>
      <c r="T9" s="28">
        <v>1.63065141923E12</v>
      </c>
      <c r="U9" s="22" t="b">
        <f t="shared" si="5"/>
        <v>1</v>
      </c>
      <c r="V9" s="29" t="s">
        <v>63</v>
      </c>
      <c r="W9" s="6">
        <v>71.0</v>
      </c>
      <c r="X9" s="6" t="s">
        <v>421</v>
      </c>
      <c r="Y9" s="28">
        <v>1.630651806019E12</v>
      </c>
      <c r="Z9" s="22" t="b">
        <f t="shared" si="6"/>
        <v>1</v>
      </c>
      <c r="AA9" s="29" t="s">
        <v>63</v>
      </c>
      <c r="AB9" s="6">
        <v>108.0</v>
      </c>
      <c r="AC9" s="6" t="s">
        <v>422</v>
      </c>
      <c r="AD9" s="28">
        <v>1.630652216046E12</v>
      </c>
      <c r="AE9" s="22" t="b">
        <f t="shared" si="7"/>
        <v>1</v>
      </c>
      <c r="AF9" s="29" t="s">
        <v>63</v>
      </c>
      <c r="AG9" s="6">
        <v>127.0</v>
      </c>
      <c r="AH9" s="6" t="s">
        <v>408</v>
      </c>
      <c r="AI9" s="28">
        <v>1.630656527883E12</v>
      </c>
      <c r="AJ9" s="22" t="b">
        <f t="shared" si="8"/>
        <v>0</v>
      </c>
      <c r="AK9" s="29" t="s">
        <v>416</v>
      </c>
      <c r="AL9" s="6">
        <v>405.0</v>
      </c>
      <c r="AM9" s="6" t="s">
        <v>420</v>
      </c>
      <c r="AN9" s="28">
        <v>1.630657116572E12</v>
      </c>
      <c r="AO9" s="22" t="b">
        <f t="shared" si="9"/>
        <v>1</v>
      </c>
      <c r="AP9" s="29" t="s">
        <v>63</v>
      </c>
      <c r="AQ9" s="6">
        <v>115.0</v>
      </c>
      <c r="AR9" s="6" t="s">
        <v>411</v>
      </c>
      <c r="AS9" s="28">
        <v>1.630657819885E12</v>
      </c>
    </row>
    <row r="10">
      <c r="A10" s="22" t="b">
        <f t="shared" si="1"/>
        <v>1</v>
      </c>
      <c r="B10" s="29" t="s">
        <v>65</v>
      </c>
      <c r="C10" s="6">
        <v>348.0</v>
      </c>
      <c r="D10" s="6" t="s">
        <v>413</v>
      </c>
      <c r="E10" s="28">
        <v>1.63064575291E12</v>
      </c>
      <c r="F10" s="22" t="b">
        <f t="shared" si="2"/>
        <v>1</v>
      </c>
      <c r="G10" s="29" t="s">
        <v>65</v>
      </c>
      <c r="H10" s="6">
        <v>425.0</v>
      </c>
      <c r="I10" s="6" t="s">
        <v>414</v>
      </c>
      <c r="J10" s="28">
        <v>1.630646108952E12</v>
      </c>
      <c r="K10" s="22" t="b">
        <f t="shared" si="3"/>
        <v>1</v>
      </c>
      <c r="L10" s="29" t="s">
        <v>65</v>
      </c>
      <c r="M10" s="6">
        <v>433.0</v>
      </c>
      <c r="N10" s="6" t="s">
        <v>423</v>
      </c>
      <c r="O10" s="28">
        <v>1.630646453143E12</v>
      </c>
      <c r="P10" s="22" t="b">
        <f t="shared" si="4"/>
        <v>1</v>
      </c>
      <c r="Q10" s="29" t="s">
        <v>65</v>
      </c>
      <c r="R10" s="6">
        <v>408.0</v>
      </c>
      <c r="S10" s="6" t="s">
        <v>419</v>
      </c>
      <c r="T10" s="28">
        <v>1.630651419643E12</v>
      </c>
      <c r="U10" s="22" t="b">
        <f t="shared" si="5"/>
        <v>1</v>
      </c>
      <c r="V10" s="29" t="s">
        <v>65</v>
      </c>
      <c r="W10" s="6">
        <v>374.0</v>
      </c>
      <c r="X10" s="6" t="s">
        <v>421</v>
      </c>
      <c r="Y10" s="28">
        <v>1.630651806396E12</v>
      </c>
      <c r="Z10" s="22" t="b">
        <f t="shared" si="6"/>
        <v>1</v>
      </c>
      <c r="AA10" s="29" t="s">
        <v>65</v>
      </c>
      <c r="AB10" s="6">
        <v>359.0</v>
      </c>
      <c r="AC10" s="6" t="s">
        <v>422</v>
      </c>
      <c r="AD10" s="28">
        <v>1.630652216406E12</v>
      </c>
      <c r="AE10" s="22" t="b">
        <f t="shared" si="7"/>
        <v>1</v>
      </c>
      <c r="AF10" s="29" t="s">
        <v>65</v>
      </c>
      <c r="AG10" s="6">
        <v>380.0</v>
      </c>
      <c r="AH10" s="6" t="s">
        <v>424</v>
      </c>
      <c r="AI10" s="28">
        <v>1.630656528266E12</v>
      </c>
      <c r="AJ10" s="22" t="b">
        <f t="shared" si="8"/>
        <v>0</v>
      </c>
      <c r="AK10" s="29" t="s">
        <v>412</v>
      </c>
      <c r="AL10" s="6">
        <v>51.0</v>
      </c>
      <c r="AM10" s="6" t="s">
        <v>420</v>
      </c>
      <c r="AN10" s="28">
        <v>1.63065711662E12</v>
      </c>
      <c r="AO10" s="22" t="b">
        <f t="shared" si="9"/>
        <v>1</v>
      </c>
      <c r="AP10" s="29" t="s">
        <v>65</v>
      </c>
      <c r="AQ10" s="6">
        <v>431.0</v>
      </c>
      <c r="AR10" s="6" t="s">
        <v>425</v>
      </c>
      <c r="AS10" s="28">
        <v>1.630657820317E12</v>
      </c>
    </row>
    <row r="11">
      <c r="A11" s="22" t="b">
        <f t="shared" si="1"/>
        <v>1</v>
      </c>
      <c r="B11" s="29" t="s">
        <v>71</v>
      </c>
      <c r="C11" s="6">
        <v>222.0</v>
      </c>
      <c r="D11" s="6" t="s">
        <v>426</v>
      </c>
      <c r="E11" s="28">
        <v>1.630645753132E12</v>
      </c>
      <c r="F11" s="22" t="b">
        <f t="shared" si="2"/>
        <v>1</v>
      </c>
      <c r="G11" s="29" t="s">
        <v>71</v>
      </c>
      <c r="H11" s="6">
        <v>119.0</v>
      </c>
      <c r="I11" s="6" t="s">
        <v>427</v>
      </c>
      <c r="J11" s="28">
        <v>1.630646109069E12</v>
      </c>
      <c r="K11" s="22" t="b">
        <f t="shared" si="3"/>
        <v>1</v>
      </c>
      <c r="L11" s="29" t="s">
        <v>71</v>
      </c>
      <c r="M11" s="6">
        <v>238.0</v>
      </c>
      <c r="N11" s="6" t="s">
        <v>423</v>
      </c>
      <c r="O11" s="28">
        <v>1.63064645338E12</v>
      </c>
      <c r="P11" s="22" t="b">
        <f t="shared" si="4"/>
        <v>1</v>
      </c>
      <c r="Q11" s="29" t="s">
        <v>71</v>
      </c>
      <c r="R11" s="6">
        <v>230.0</v>
      </c>
      <c r="S11" s="6" t="s">
        <v>419</v>
      </c>
      <c r="T11" s="28">
        <v>1.63065141987E12</v>
      </c>
      <c r="U11" s="22" t="b">
        <f t="shared" si="5"/>
        <v>1</v>
      </c>
      <c r="V11" s="29" t="s">
        <v>71</v>
      </c>
      <c r="W11" s="6">
        <v>187.0</v>
      </c>
      <c r="X11" s="6" t="s">
        <v>421</v>
      </c>
      <c r="Y11" s="28">
        <v>1.630651806582E12</v>
      </c>
      <c r="Z11" s="22" t="b">
        <f t="shared" si="6"/>
        <v>1</v>
      </c>
      <c r="AA11" s="29" t="s">
        <v>71</v>
      </c>
      <c r="AB11" s="6">
        <v>172.0</v>
      </c>
      <c r="AC11" s="6" t="s">
        <v>422</v>
      </c>
      <c r="AD11" s="28">
        <v>1.630652216578E12</v>
      </c>
      <c r="AE11" s="22" t="b">
        <f t="shared" si="7"/>
        <v>1</v>
      </c>
      <c r="AF11" s="29" t="s">
        <v>71</v>
      </c>
      <c r="AG11" s="6">
        <v>698.0</v>
      </c>
      <c r="AH11" s="6" t="s">
        <v>424</v>
      </c>
      <c r="AI11" s="28">
        <v>1.630656528978E12</v>
      </c>
      <c r="AJ11" s="22" t="b">
        <f t="shared" si="8"/>
        <v>0</v>
      </c>
      <c r="AK11" s="29" t="s">
        <v>409</v>
      </c>
      <c r="AL11" s="6">
        <v>52.0</v>
      </c>
      <c r="AM11" s="6" t="s">
        <v>420</v>
      </c>
      <c r="AN11" s="28">
        <v>1.630657116672E12</v>
      </c>
      <c r="AO11" s="22" t="b">
        <f t="shared" si="9"/>
        <v>1</v>
      </c>
      <c r="AP11" s="29" t="s">
        <v>71</v>
      </c>
      <c r="AQ11" s="6">
        <v>146.0</v>
      </c>
      <c r="AR11" s="6" t="s">
        <v>425</v>
      </c>
      <c r="AS11" s="28">
        <v>1.630657820468E12</v>
      </c>
    </row>
    <row r="12">
      <c r="A12" s="22" t="b">
        <f t="shared" si="1"/>
        <v>1</v>
      </c>
      <c r="B12" s="29" t="s">
        <v>52</v>
      </c>
      <c r="C12" s="6">
        <v>305.0</v>
      </c>
      <c r="D12" s="6" t="s">
        <v>426</v>
      </c>
      <c r="E12" s="28">
        <v>1.630645753446E12</v>
      </c>
      <c r="F12" s="22" t="b">
        <f t="shared" si="2"/>
        <v>1</v>
      </c>
      <c r="G12" s="29" t="s">
        <v>52</v>
      </c>
      <c r="H12" s="6">
        <v>218.0</v>
      </c>
      <c r="I12" s="6" t="s">
        <v>427</v>
      </c>
      <c r="J12" s="28">
        <v>1.630646109288E12</v>
      </c>
      <c r="K12" s="22" t="b">
        <f t="shared" si="3"/>
        <v>1</v>
      </c>
      <c r="L12" s="29" t="s">
        <v>52</v>
      </c>
      <c r="M12" s="6">
        <v>279.0</v>
      </c>
      <c r="N12" s="6" t="s">
        <v>423</v>
      </c>
      <c r="O12" s="28">
        <v>1.63064645367E12</v>
      </c>
      <c r="P12" s="22" t="b">
        <f t="shared" si="4"/>
        <v>1</v>
      </c>
      <c r="Q12" s="29" t="s">
        <v>52</v>
      </c>
      <c r="R12" s="6">
        <v>296.0</v>
      </c>
      <c r="S12" s="6" t="s">
        <v>428</v>
      </c>
      <c r="T12" s="28">
        <v>1.630651420177E12</v>
      </c>
      <c r="U12" s="22" t="b">
        <f t="shared" si="5"/>
        <v>1</v>
      </c>
      <c r="V12" s="29" t="s">
        <v>52</v>
      </c>
      <c r="W12" s="6">
        <v>209.0</v>
      </c>
      <c r="X12" s="6" t="s">
        <v>421</v>
      </c>
      <c r="Y12" s="28">
        <v>1.630651806792E12</v>
      </c>
      <c r="Z12" s="22" t="b">
        <f t="shared" si="6"/>
        <v>1</v>
      </c>
      <c r="AA12" s="29" t="s">
        <v>52</v>
      </c>
      <c r="AB12" s="6">
        <v>258.0</v>
      </c>
      <c r="AC12" s="6" t="s">
        <v>422</v>
      </c>
      <c r="AD12" s="28">
        <v>1.630652216837E12</v>
      </c>
      <c r="AE12" s="22" t="b">
        <f t="shared" si="7"/>
        <v>1</v>
      </c>
      <c r="AF12" s="29" t="s">
        <v>52</v>
      </c>
      <c r="AG12" s="6">
        <v>383.0</v>
      </c>
      <c r="AH12" s="6" t="s">
        <v>429</v>
      </c>
      <c r="AI12" s="28">
        <v>1.630656529347E12</v>
      </c>
      <c r="AJ12" s="22" t="b">
        <f t="shared" si="8"/>
        <v>1</v>
      </c>
      <c r="AK12" s="29" t="s">
        <v>430</v>
      </c>
      <c r="AL12" s="6">
        <v>52.0</v>
      </c>
      <c r="AM12" s="6" t="s">
        <v>420</v>
      </c>
      <c r="AN12" s="28">
        <v>1.630657116748E12</v>
      </c>
      <c r="AO12" s="22" t="b">
        <f t="shared" si="9"/>
        <v>1</v>
      </c>
      <c r="AP12" s="29" t="s">
        <v>52</v>
      </c>
      <c r="AQ12" s="6">
        <v>339.0</v>
      </c>
      <c r="AR12" s="6" t="s">
        <v>425</v>
      </c>
      <c r="AS12" s="28">
        <v>1.630657820814E12</v>
      </c>
    </row>
    <row r="13">
      <c r="A13" s="22" t="b">
        <f t="shared" si="1"/>
        <v>1</v>
      </c>
      <c r="B13" s="29" t="s">
        <v>80</v>
      </c>
      <c r="C13" s="6">
        <v>66.0</v>
      </c>
      <c r="D13" s="6" t="s">
        <v>426</v>
      </c>
      <c r="E13" s="28">
        <v>1.630645753513E12</v>
      </c>
      <c r="F13" s="22" t="b">
        <f t="shared" si="2"/>
        <v>1</v>
      </c>
      <c r="G13" s="29" t="s">
        <v>80</v>
      </c>
      <c r="H13" s="6">
        <v>122.0</v>
      </c>
      <c r="I13" s="6" t="s">
        <v>427</v>
      </c>
      <c r="J13" s="28">
        <v>1.630646109419E12</v>
      </c>
      <c r="K13" s="22" t="b">
        <f t="shared" si="3"/>
        <v>1</v>
      </c>
      <c r="L13" s="29" t="s">
        <v>80</v>
      </c>
      <c r="M13" s="6">
        <v>84.0</v>
      </c>
      <c r="N13" s="6" t="s">
        <v>423</v>
      </c>
      <c r="O13" s="28">
        <v>1.630646453753E12</v>
      </c>
      <c r="P13" s="22" t="b">
        <f t="shared" si="4"/>
        <v>1</v>
      </c>
      <c r="Q13" s="29" t="s">
        <v>80</v>
      </c>
      <c r="R13" s="6">
        <v>117.0</v>
      </c>
      <c r="S13" s="6" t="s">
        <v>428</v>
      </c>
      <c r="T13" s="28">
        <v>1.630651420293E12</v>
      </c>
      <c r="U13" s="22" t="b">
        <f t="shared" si="5"/>
        <v>1</v>
      </c>
      <c r="V13" s="29" t="s">
        <v>80</v>
      </c>
      <c r="W13" s="6">
        <v>139.0</v>
      </c>
      <c r="X13" s="6" t="s">
        <v>421</v>
      </c>
      <c r="Y13" s="28">
        <v>1.63065180694E12</v>
      </c>
      <c r="Z13" s="22" t="b">
        <f t="shared" si="6"/>
        <v>1</v>
      </c>
      <c r="AA13" s="29" t="s">
        <v>80</v>
      </c>
      <c r="AB13" s="6">
        <v>121.0</v>
      </c>
      <c r="AC13" s="6" t="s">
        <v>431</v>
      </c>
      <c r="AD13" s="28">
        <v>1.630652217E12</v>
      </c>
      <c r="AE13" s="22" t="b">
        <f t="shared" si="7"/>
        <v>1</v>
      </c>
      <c r="AF13" s="29" t="s">
        <v>80</v>
      </c>
      <c r="AG13" s="6">
        <v>50.0</v>
      </c>
      <c r="AH13" s="6" t="s">
        <v>429</v>
      </c>
      <c r="AI13" s="28">
        <v>1.630656529397E12</v>
      </c>
      <c r="AJ13" s="22" t="b">
        <f t="shared" si="8"/>
        <v>0</v>
      </c>
      <c r="AK13" s="29" t="s">
        <v>42</v>
      </c>
      <c r="AL13" s="6">
        <v>359.0</v>
      </c>
      <c r="AM13" s="6" t="s">
        <v>432</v>
      </c>
      <c r="AN13" s="28">
        <v>1.630657117088E12</v>
      </c>
      <c r="AO13" s="22" t="b">
        <f t="shared" si="9"/>
        <v>1</v>
      </c>
      <c r="AP13" s="29" t="s">
        <v>80</v>
      </c>
      <c r="AQ13" s="6">
        <v>100.0</v>
      </c>
      <c r="AR13" s="6" t="s">
        <v>425</v>
      </c>
      <c r="AS13" s="28">
        <v>1.630657820916E12</v>
      </c>
    </row>
    <row r="14">
      <c r="A14" s="22" t="b">
        <f t="shared" si="1"/>
        <v>1</v>
      </c>
      <c r="B14" s="29" t="s">
        <v>63</v>
      </c>
      <c r="C14" s="6">
        <v>198.0</v>
      </c>
      <c r="D14" s="6" t="s">
        <v>426</v>
      </c>
      <c r="E14" s="28">
        <v>1.6306457537E12</v>
      </c>
      <c r="F14" s="22" t="b">
        <f t="shared" si="2"/>
        <v>1</v>
      </c>
      <c r="G14" s="29" t="s">
        <v>63</v>
      </c>
      <c r="H14" s="6">
        <v>135.0</v>
      </c>
      <c r="I14" s="6" t="s">
        <v>427</v>
      </c>
      <c r="J14" s="28">
        <v>1.63064610955E12</v>
      </c>
      <c r="K14" s="22" t="b">
        <f t="shared" si="3"/>
        <v>1</v>
      </c>
      <c r="L14" s="29" t="s">
        <v>63</v>
      </c>
      <c r="M14" s="6">
        <v>193.0</v>
      </c>
      <c r="N14" s="6" t="s">
        <v>423</v>
      </c>
      <c r="O14" s="28">
        <v>1.630646453937E12</v>
      </c>
      <c r="P14" s="22" t="b">
        <f t="shared" si="4"/>
        <v>1</v>
      </c>
      <c r="Q14" s="29" t="s">
        <v>63</v>
      </c>
      <c r="R14" s="6">
        <v>440.0</v>
      </c>
      <c r="S14" s="6" t="s">
        <v>428</v>
      </c>
      <c r="T14" s="28">
        <v>1.630651420722E12</v>
      </c>
      <c r="U14" s="22" t="b">
        <f t="shared" si="5"/>
        <v>1</v>
      </c>
      <c r="V14" s="29" t="s">
        <v>63</v>
      </c>
      <c r="W14" s="6">
        <v>223.0</v>
      </c>
      <c r="X14" s="6" t="s">
        <v>433</v>
      </c>
      <c r="Y14" s="28">
        <v>1.630651807153E12</v>
      </c>
      <c r="Z14" s="22" t="b">
        <f t="shared" si="6"/>
        <v>1</v>
      </c>
      <c r="AA14" s="29" t="s">
        <v>63</v>
      </c>
      <c r="AB14" s="6">
        <v>253.0</v>
      </c>
      <c r="AC14" s="6" t="s">
        <v>431</v>
      </c>
      <c r="AD14" s="28">
        <v>1.63065221721E12</v>
      </c>
      <c r="AE14" s="22" t="b">
        <f t="shared" si="7"/>
        <v>1</v>
      </c>
      <c r="AF14" s="29" t="s">
        <v>63</v>
      </c>
      <c r="AG14" s="6">
        <v>185.0</v>
      </c>
      <c r="AH14" s="6" t="s">
        <v>429</v>
      </c>
      <c r="AI14" s="28">
        <v>1.630656529582E12</v>
      </c>
      <c r="AJ14" s="22" t="b">
        <f t="shared" si="8"/>
        <v>0</v>
      </c>
      <c r="AK14" s="29" t="s">
        <v>409</v>
      </c>
      <c r="AL14" s="6">
        <v>318.0</v>
      </c>
      <c r="AM14" s="6" t="s">
        <v>432</v>
      </c>
      <c r="AN14" s="28">
        <v>1.630657117402E12</v>
      </c>
      <c r="AO14" s="22" t="b">
        <f t="shared" si="9"/>
        <v>1</v>
      </c>
      <c r="AP14" s="29" t="s">
        <v>63</v>
      </c>
      <c r="AQ14" s="6">
        <v>164.0</v>
      </c>
      <c r="AR14" s="6" t="s">
        <v>434</v>
      </c>
      <c r="AS14" s="28">
        <v>1.630657821067E12</v>
      </c>
    </row>
    <row r="15">
      <c r="A15" s="22" t="b">
        <f t="shared" si="1"/>
        <v>1</v>
      </c>
      <c r="B15" s="29" t="s">
        <v>85</v>
      </c>
      <c r="C15" s="6">
        <v>862.0</v>
      </c>
      <c r="D15" s="6" t="s">
        <v>435</v>
      </c>
      <c r="E15" s="28">
        <v>1.630645754561E12</v>
      </c>
      <c r="F15" s="22" t="b">
        <f t="shared" si="2"/>
        <v>1</v>
      </c>
      <c r="G15" s="29" t="s">
        <v>85</v>
      </c>
      <c r="H15" s="6">
        <v>739.0</v>
      </c>
      <c r="I15" s="6" t="s">
        <v>436</v>
      </c>
      <c r="J15" s="28">
        <v>1.630646110283E12</v>
      </c>
      <c r="K15" s="22" t="b">
        <f t="shared" si="3"/>
        <v>1</v>
      </c>
      <c r="L15" s="29" t="s">
        <v>85</v>
      </c>
      <c r="M15" s="6">
        <v>700.0</v>
      </c>
      <c r="N15" s="6" t="s">
        <v>437</v>
      </c>
      <c r="O15" s="28">
        <v>1.630646454638E12</v>
      </c>
      <c r="P15" s="22" t="b">
        <f t="shared" si="4"/>
        <v>1</v>
      </c>
      <c r="Q15" s="29" t="s">
        <v>85</v>
      </c>
      <c r="R15" s="6">
        <v>878.0</v>
      </c>
      <c r="S15" s="6" t="s">
        <v>438</v>
      </c>
      <c r="T15" s="28">
        <v>1.630651421614E12</v>
      </c>
      <c r="U15" s="22" t="b">
        <f t="shared" si="5"/>
        <v>1</v>
      </c>
      <c r="V15" s="29" t="s">
        <v>85</v>
      </c>
      <c r="W15" s="6">
        <v>952.0</v>
      </c>
      <c r="X15" s="6" t="s">
        <v>439</v>
      </c>
      <c r="Y15" s="28">
        <v>1.630651808112E12</v>
      </c>
      <c r="Z15" s="22" t="b">
        <f t="shared" si="6"/>
        <v>1</v>
      </c>
      <c r="AA15" s="29" t="s">
        <v>85</v>
      </c>
      <c r="AB15" s="6">
        <v>820.0</v>
      </c>
      <c r="AC15" s="6" t="s">
        <v>440</v>
      </c>
      <c r="AD15" s="28">
        <v>1.630652218029E12</v>
      </c>
      <c r="AE15" s="22" t="b">
        <f t="shared" si="7"/>
        <v>1</v>
      </c>
      <c r="AF15" s="29" t="s">
        <v>85</v>
      </c>
      <c r="AG15" s="6">
        <v>846.0</v>
      </c>
      <c r="AH15" s="6" t="s">
        <v>441</v>
      </c>
      <c r="AI15" s="28">
        <v>1.630656530425E12</v>
      </c>
      <c r="AJ15" s="22" t="b">
        <f t="shared" si="8"/>
        <v>0</v>
      </c>
      <c r="AK15" s="29" t="s">
        <v>42</v>
      </c>
      <c r="AL15" s="6">
        <v>764.0</v>
      </c>
      <c r="AM15" s="6" t="s">
        <v>442</v>
      </c>
      <c r="AN15" s="28">
        <v>1.630657118167E12</v>
      </c>
      <c r="AO15" s="22" t="b">
        <f t="shared" si="9"/>
        <v>1</v>
      </c>
      <c r="AP15" s="29" t="s">
        <v>85</v>
      </c>
      <c r="AQ15" s="6">
        <v>812.0</v>
      </c>
      <c r="AR15" s="6" t="s">
        <v>434</v>
      </c>
      <c r="AS15" s="28">
        <v>1.63065782188E12</v>
      </c>
    </row>
    <row r="16">
      <c r="A16" s="22" t="b">
        <f t="shared" si="1"/>
        <v>1</v>
      </c>
      <c r="B16" s="29" t="s">
        <v>90</v>
      </c>
      <c r="C16" s="6">
        <v>678.0</v>
      </c>
      <c r="D16" s="6" t="s">
        <v>443</v>
      </c>
      <c r="E16" s="28">
        <v>1.63064575524E12</v>
      </c>
      <c r="F16" s="22" t="b">
        <f t="shared" si="2"/>
        <v>1</v>
      </c>
      <c r="G16" s="29" t="s">
        <v>90</v>
      </c>
      <c r="H16" s="6">
        <v>577.0</v>
      </c>
      <c r="I16" s="6" t="s">
        <v>436</v>
      </c>
      <c r="J16" s="28">
        <v>1.630646110859E12</v>
      </c>
      <c r="K16" s="22" t="b">
        <f t="shared" si="3"/>
        <v>1</v>
      </c>
      <c r="L16" s="29" t="s">
        <v>90</v>
      </c>
      <c r="M16" s="6">
        <v>626.0</v>
      </c>
      <c r="N16" s="6" t="s">
        <v>444</v>
      </c>
      <c r="O16" s="28">
        <v>1.630646455282E12</v>
      </c>
      <c r="P16" s="22" t="b">
        <f t="shared" si="4"/>
        <v>1</v>
      </c>
      <c r="Q16" s="29" t="s">
        <v>90</v>
      </c>
      <c r="R16" s="6">
        <v>652.0</v>
      </c>
      <c r="S16" s="6" t="s">
        <v>445</v>
      </c>
      <c r="T16" s="28">
        <v>1.630651422253E12</v>
      </c>
      <c r="U16" s="22" t="b">
        <f t="shared" si="5"/>
        <v>1</v>
      </c>
      <c r="V16" s="29" t="s">
        <v>90</v>
      </c>
      <c r="W16" s="6">
        <v>677.0</v>
      </c>
      <c r="X16" s="6" t="s">
        <v>439</v>
      </c>
      <c r="Y16" s="28">
        <v>1.630651808784E12</v>
      </c>
      <c r="Z16" s="22" t="b">
        <f t="shared" si="6"/>
        <v>1</v>
      </c>
      <c r="AA16" s="29" t="s">
        <v>90</v>
      </c>
      <c r="AB16" s="6">
        <v>586.0</v>
      </c>
      <c r="AC16" s="6" t="s">
        <v>440</v>
      </c>
      <c r="AD16" s="28">
        <v>1.630652218619E12</v>
      </c>
      <c r="AE16" s="22" t="b">
        <f t="shared" si="7"/>
        <v>1</v>
      </c>
      <c r="AF16" s="29" t="s">
        <v>90</v>
      </c>
      <c r="AG16" s="6">
        <v>553.0</v>
      </c>
      <c r="AH16" s="6" t="s">
        <v>441</v>
      </c>
      <c r="AI16" s="28">
        <v>1.630656530983E12</v>
      </c>
      <c r="AJ16" s="22" t="b">
        <f t="shared" si="8"/>
        <v>1</v>
      </c>
      <c r="AK16" s="29" t="s">
        <v>52</v>
      </c>
      <c r="AL16" s="6">
        <v>318.0</v>
      </c>
      <c r="AM16" s="6" t="s">
        <v>442</v>
      </c>
      <c r="AN16" s="28">
        <v>1.630657118484E12</v>
      </c>
      <c r="AO16" s="22" t="b">
        <f t="shared" si="9"/>
        <v>1</v>
      </c>
      <c r="AP16" s="29" t="s">
        <v>90</v>
      </c>
      <c r="AQ16" s="6">
        <v>1064.0</v>
      </c>
      <c r="AR16" s="6" t="s">
        <v>446</v>
      </c>
      <c r="AS16" s="28">
        <v>1.630657822944E12</v>
      </c>
    </row>
    <row r="17">
      <c r="A17" s="22" t="b">
        <f t="shared" si="1"/>
        <v>1</v>
      </c>
      <c r="B17" s="29" t="s">
        <v>71</v>
      </c>
      <c r="C17" s="6">
        <v>122.0</v>
      </c>
      <c r="D17" s="6" t="s">
        <v>443</v>
      </c>
      <c r="E17" s="28">
        <v>1.630645755361E12</v>
      </c>
      <c r="F17" s="22" t="b">
        <f t="shared" si="2"/>
        <v>1</v>
      </c>
      <c r="G17" s="29" t="s">
        <v>71</v>
      </c>
      <c r="H17" s="6">
        <v>105.0</v>
      </c>
      <c r="I17" s="6" t="s">
        <v>436</v>
      </c>
      <c r="J17" s="28">
        <v>1.630646110961E12</v>
      </c>
      <c r="K17" s="22" t="b">
        <f t="shared" si="3"/>
        <v>1</v>
      </c>
      <c r="L17" s="29" t="s">
        <v>71</v>
      </c>
      <c r="M17" s="6">
        <v>99.0</v>
      </c>
      <c r="N17" s="6" t="s">
        <v>444</v>
      </c>
      <c r="O17" s="28">
        <v>1.630646455362E12</v>
      </c>
      <c r="P17" s="22" t="b">
        <f t="shared" si="4"/>
        <v>1</v>
      </c>
      <c r="Q17" s="29" t="s">
        <v>71</v>
      </c>
      <c r="R17" s="6">
        <v>97.0</v>
      </c>
      <c r="S17" s="6" t="s">
        <v>445</v>
      </c>
      <c r="T17" s="28">
        <v>1.630651422351E12</v>
      </c>
      <c r="U17" s="22" t="b">
        <f t="shared" si="5"/>
        <v>1</v>
      </c>
      <c r="V17" s="29" t="s">
        <v>71</v>
      </c>
      <c r="W17" s="6">
        <v>123.0</v>
      </c>
      <c r="X17" s="6" t="s">
        <v>439</v>
      </c>
      <c r="Y17" s="28">
        <v>1.630651808902E12</v>
      </c>
      <c r="Z17" s="22" t="b">
        <f t="shared" si="6"/>
        <v>1</v>
      </c>
      <c r="AA17" s="29" t="s">
        <v>71</v>
      </c>
      <c r="AB17" s="6">
        <v>89.0</v>
      </c>
      <c r="AC17" s="6" t="s">
        <v>440</v>
      </c>
      <c r="AD17" s="28">
        <v>1.630652218709E12</v>
      </c>
      <c r="AE17" s="22" t="b">
        <f t="shared" si="7"/>
        <v>1</v>
      </c>
      <c r="AF17" s="29" t="s">
        <v>71</v>
      </c>
      <c r="AG17" s="6">
        <v>130.0</v>
      </c>
      <c r="AH17" s="6" t="s">
        <v>447</v>
      </c>
      <c r="AI17" s="28">
        <v>1.630656531109E12</v>
      </c>
      <c r="AJ17" s="22" t="b">
        <f t="shared" si="8"/>
        <v>1</v>
      </c>
      <c r="AK17" s="29" t="s">
        <v>53</v>
      </c>
      <c r="AL17" s="6">
        <v>244.0</v>
      </c>
      <c r="AM17" s="6" t="s">
        <v>442</v>
      </c>
      <c r="AN17" s="28">
        <v>1.630657118772E12</v>
      </c>
      <c r="AO17" s="22" t="b">
        <f t="shared" si="9"/>
        <v>1</v>
      </c>
      <c r="AP17" s="29" t="s">
        <v>71</v>
      </c>
      <c r="AQ17" s="6">
        <v>129.0</v>
      </c>
      <c r="AR17" s="6" t="s">
        <v>448</v>
      </c>
      <c r="AS17" s="28">
        <v>1.630657823087E12</v>
      </c>
    </row>
    <row r="18">
      <c r="A18" s="22" t="b">
        <f t="shared" si="1"/>
        <v>1</v>
      </c>
      <c r="B18" s="29" t="s">
        <v>94</v>
      </c>
      <c r="C18" s="6">
        <v>237.0</v>
      </c>
      <c r="D18" s="6" t="s">
        <v>443</v>
      </c>
      <c r="E18" s="28">
        <v>1.630645755599E12</v>
      </c>
      <c r="F18" s="22" t="b">
        <f t="shared" si="2"/>
        <v>1</v>
      </c>
      <c r="G18" s="29" t="s">
        <v>94</v>
      </c>
      <c r="H18" s="6">
        <v>247.0</v>
      </c>
      <c r="I18" s="6" t="s">
        <v>449</v>
      </c>
      <c r="J18" s="28">
        <v>1.630646111211E12</v>
      </c>
      <c r="K18" s="22" t="b">
        <f t="shared" si="3"/>
        <v>1</v>
      </c>
      <c r="L18" s="29" t="s">
        <v>94</v>
      </c>
      <c r="M18" s="6">
        <v>236.0</v>
      </c>
      <c r="N18" s="6" t="s">
        <v>444</v>
      </c>
      <c r="O18" s="28">
        <v>1.630646455598E12</v>
      </c>
      <c r="P18" s="22" t="b">
        <f t="shared" si="4"/>
        <v>1</v>
      </c>
      <c r="Q18" s="29" t="s">
        <v>94</v>
      </c>
      <c r="R18" s="6">
        <v>212.0</v>
      </c>
      <c r="S18" s="6" t="s">
        <v>445</v>
      </c>
      <c r="T18" s="28">
        <v>1.630651422562E12</v>
      </c>
      <c r="U18" s="22" t="b">
        <f t="shared" si="5"/>
        <v>1</v>
      </c>
      <c r="V18" s="29" t="s">
        <v>94</v>
      </c>
      <c r="W18" s="6">
        <v>195.0</v>
      </c>
      <c r="X18" s="6" t="s">
        <v>450</v>
      </c>
      <c r="Y18" s="28">
        <v>1.630651809101E12</v>
      </c>
      <c r="Z18" s="22" t="b">
        <f t="shared" si="6"/>
        <v>1</v>
      </c>
      <c r="AA18" s="29" t="s">
        <v>94</v>
      </c>
      <c r="AB18" s="6">
        <v>212.0</v>
      </c>
      <c r="AC18" s="6" t="s">
        <v>440</v>
      </c>
      <c r="AD18" s="28">
        <v>1.630652218918E12</v>
      </c>
      <c r="AE18" s="22" t="b">
        <f t="shared" si="7"/>
        <v>1</v>
      </c>
      <c r="AF18" s="29" t="s">
        <v>94</v>
      </c>
      <c r="AG18" s="6">
        <v>270.0</v>
      </c>
      <c r="AH18" s="6" t="s">
        <v>447</v>
      </c>
      <c r="AI18" s="28">
        <v>1.630656531387E12</v>
      </c>
      <c r="AJ18" s="22" t="b">
        <f t="shared" si="8"/>
        <v>1</v>
      </c>
      <c r="AK18" s="29" t="s">
        <v>55</v>
      </c>
      <c r="AL18" s="6">
        <v>101.0</v>
      </c>
      <c r="AM18" s="6" t="s">
        <v>442</v>
      </c>
      <c r="AN18" s="28">
        <v>1.630657118843E12</v>
      </c>
      <c r="AO18" s="22" t="b">
        <f t="shared" si="9"/>
        <v>1</v>
      </c>
      <c r="AP18" s="29" t="s">
        <v>94</v>
      </c>
      <c r="AQ18" s="6">
        <v>264.0</v>
      </c>
      <c r="AR18" s="6" t="s">
        <v>448</v>
      </c>
      <c r="AS18" s="28">
        <v>1.630657823335E12</v>
      </c>
    </row>
    <row r="19">
      <c r="A19" s="22" t="b">
        <f t="shared" si="1"/>
        <v>1</v>
      </c>
      <c r="B19" s="29" t="s">
        <v>80</v>
      </c>
      <c r="C19" s="6">
        <v>226.0</v>
      </c>
      <c r="D19" s="6" t="s">
        <v>443</v>
      </c>
      <c r="E19" s="28">
        <v>1.630645755842E12</v>
      </c>
      <c r="F19" s="22" t="b">
        <f t="shared" si="2"/>
        <v>1</v>
      </c>
      <c r="G19" s="29" t="s">
        <v>80</v>
      </c>
      <c r="H19" s="6">
        <v>91.0</v>
      </c>
      <c r="I19" s="6" t="s">
        <v>449</v>
      </c>
      <c r="J19" s="28">
        <v>1.6306461113E12</v>
      </c>
      <c r="K19" s="22" t="b">
        <f t="shared" si="3"/>
        <v>1</v>
      </c>
      <c r="L19" s="29" t="s">
        <v>80</v>
      </c>
      <c r="M19" s="6">
        <v>66.0</v>
      </c>
      <c r="N19" s="6" t="s">
        <v>444</v>
      </c>
      <c r="O19" s="28">
        <v>1.630646455663E12</v>
      </c>
      <c r="P19" s="22" t="b">
        <f t="shared" si="4"/>
        <v>1</v>
      </c>
      <c r="Q19" s="29" t="s">
        <v>80</v>
      </c>
      <c r="R19" s="6">
        <v>70.0</v>
      </c>
      <c r="S19" s="6" t="s">
        <v>445</v>
      </c>
      <c r="T19" s="28">
        <v>1.630651422635E12</v>
      </c>
      <c r="U19" s="22" t="b">
        <f t="shared" si="5"/>
        <v>1</v>
      </c>
      <c r="V19" s="29" t="s">
        <v>80</v>
      </c>
      <c r="W19" s="6">
        <v>77.0</v>
      </c>
      <c r="X19" s="6" t="s">
        <v>450</v>
      </c>
      <c r="Y19" s="28">
        <v>1.630651809177E12</v>
      </c>
      <c r="Z19" s="22" t="b">
        <f t="shared" si="6"/>
        <v>1</v>
      </c>
      <c r="AA19" s="29" t="s">
        <v>80</v>
      </c>
      <c r="AB19" s="6">
        <v>109.0</v>
      </c>
      <c r="AC19" s="6" t="s">
        <v>451</v>
      </c>
      <c r="AD19" s="28">
        <v>1.630652219041E12</v>
      </c>
      <c r="AE19" s="22" t="b">
        <f t="shared" si="7"/>
        <v>1</v>
      </c>
      <c r="AF19" s="29" t="s">
        <v>80</v>
      </c>
      <c r="AG19" s="6">
        <v>92.0</v>
      </c>
      <c r="AH19" s="6" t="s">
        <v>447</v>
      </c>
      <c r="AI19" s="28">
        <v>1.630656531472E12</v>
      </c>
      <c r="AJ19" s="22" t="b">
        <f t="shared" si="8"/>
        <v>1</v>
      </c>
      <c r="AK19" s="29" t="s">
        <v>55</v>
      </c>
      <c r="AL19" s="6">
        <v>84.0</v>
      </c>
      <c r="AM19" s="6" t="s">
        <v>442</v>
      </c>
      <c r="AN19" s="28">
        <v>1.630657118924E12</v>
      </c>
      <c r="AO19" s="22" t="b">
        <f t="shared" si="9"/>
        <v>1</v>
      </c>
      <c r="AP19" s="29" t="s">
        <v>80</v>
      </c>
      <c r="AQ19" s="6">
        <v>48.0</v>
      </c>
      <c r="AR19" s="6" t="s">
        <v>448</v>
      </c>
      <c r="AS19" s="28">
        <v>1.630657823379E12</v>
      </c>
    </row>
    <row r="20">
      <c r="A20" s="22" t="b">
        <f t="shared" si="1"/>
        <v>1</v>
      </c>
      <c r="B20" s="29" t="s">
        <v>80</v>
      </c>
      <c r="C20" s="6">
        <v>134.0</v>
      </c>
      <c r="D20" s="6" t="s">
        <v>443</v>
      </c>
      <c r="E20" s="28">
        <v>1.630645755961E12</v>
      </c>
      <c r="F20" s="22" t="b">
        <f t="shared" si="2"/>
        <v>1</v>
      </c>
      <c r="G20" s="29" t="s">
        <v>80</v>
      </c>
      <c r="H20" s="6">
        <v>142.0</v>
      </c>
      <c r="I20" s="6" t="s">
        <v>449</v>
      </c>
      <c r="J20" s="28">
        <v>1.630646111445E12</v>
      </c>
      <c r="K20" s="22" t="b">
        <f t="shared" si="3"/>
        <v>1</v>
      </c>
      <c r="L20" s="29" t="s">
        <v>80</v>
      </c>
      <c r="M20" s="6">
        <v>136.0</v>
      </c>
      <c r="N20" s="6" t="s">
        <v>444</v>
      </c>
      <c r="O20" s="28">
        <v>1.6306464558E12</v>
      </c>
      <c r="P20" s="22" t="b">
        <f t="shared" si="4"/>
        <v>1</v>
      </c>
      <c r="Q20" s="29" t="s">
        <v>80</v>
      </c>
      <c r="R20" s="6">
        <v>148.0</v>
      </c>
      <c r="S20" s="6" t="s">
        <v>445</v>
      </c>
      <c r="T20" s="28">
        <v>1.63065142278E12</v>
      </c>
      <c r="U20" s="22" t="b">
        <f t="shared" si="5"/>
        <v>1</v>
      </c>
      <c r="V20" s="29" t="s">
        <v>80</v>
      </c>
      <c r="W20" s="6">
        <v>149.0</v>
      </c>
      <c r="X20" s="6" t="s">
        <v>450</v>
      </c>
      <c r="Y20" s="28">
        <v>1.630651809324E12</v>
      </c>
      <c r="Z20" s="22" t="b">
        <f t="shared" si="6"/>
        <v>1</v>
      </c>
      <c r="AA20" s="29" t="s">
        <v>80</v>
      </c>
      <c r="AB20" s="6">
        <v>117.0</v>
      </c>
      <c r="AC20" s="6" t="s">
        <v>451</v>
      </c>
      <c r="AD20" s="28">
        <v>1.630652219146E12</v>
      </c>
      <c r="AE20" s="22" t="b">
        <f t="shared" si="7"/>
        <v>1</v>
      </c>
      <c r="AF20" s="29" t="s">
        <v>80</v>
      </c>
      <c r="AG20" s="6">
        <v>150.0</v>
      </c>
      <c r="AH20" s="6" t="s">
        <v>447</v>
      </c>
      <c r="AI20" s="28">
        <v>1.630656531623E12</v>
      </c>
      <c r="AJ20" s="22" t="b">
        <f t="shared" si="8"/>
        <v>1</v>
      </c>
      <c r="AK20" s="29" t="s">
        <v>58</v>
      </c>
      <c r="AL20" s="6">
        <v>72.0</v>
      </c>
      <c r="AM20" s="6" t="s">
        <v>442</v>
      </c>
      <c r="AN20" s="28">
        <v>1.630657118985E12</v>
      </c>
      <c r="AO20" s="22" t="b">
        <f t="shared" si="9"/>
        <v>1</v>
      </c>
      <c r="AP20" s="29" t="s">
        <v>80</v>
      </c>
      <c r="AQ20" s="6">
        <v>168.0</v>
      </c>
      <c r="AR20" s="6" t="s">
        <v>448</v>
      </c>
      <c r="AS20" s="28">
        <v>1.630657823549E12</v>
      </c>
    </row>
    <row r="21">
      <c r="A21" s="22" t="b">
        <f t="shared" si="1"/>
        <v>1</v>
      </c>
      <c r="B21" s="29" t="s">
        <v>63</v>
      </c>
      <c r="C21" s="6">
        <v>225.0</v>
      </c>
      <c r="D21" s="6" t="s">
        <v>452</v>
      </c>
      <c r="E21" s="28">
        <v>1.630645756184E12</v>
      </c>
      <c r="F21" s="22" t="b">
        <f t="shared" si="2"/>
        <v>1</v>
      </c>
      <c r="G21" s="29" t="s">
        <v>63</v>
      </c>
      <c r="H21" s="6">
        <v>194.0</v>
      </c>
      <c r="I21" s="6" t="s">
        <v>449</v>
      </c>
      <c r="J21" s="28">
        <v>1.630646111637E12</v>
      </c>
      <c r="K21" s="22" t="b">
        <f t="shared" si="3"/>
        <v>1</v>
      </c>
      <c r="L21" s="29" t="s">
        <v>63</v>
      </c>
      <c r="M21" s="6">
        <v>208.0</v>
      </c>
      <c r="N21" s="6" t="s">
        <v>453</v>
      </c>
      <c r="O21" s="28">
        <v>1.630646456007E12</v>
      </c>
      <c r="P21" s="22" t="b">
        <f t="shared" si="4"/>
        <v>1</v>
      </c>
      <c r="Q21" s="29" t="s">
        <v>63</v>
      </c>
      <c r="R21" s="6">
        <v>176.0</v>
      </c>
      <c r="S21" s="6" t="s">
        <v>445</v>
      </c>
      <c r="T21" s="28">
        <v>1.630651422958E12</v>
      </c>
      <c r="U21" s="22" t="b">
        <f t="shared" si="5"/>
        <v>1</v>
      </c>
      <c r="V21" s="29" t="s">
        <v>63</v>
      </c>
      <c r="W21" s="6">
        <v>242.0</v>
      </c>
      <c r="X21" s="6" t="s">
        <v>450</v>
      </c>
      <c r="Y21" s="28">
        <v>1.630651809567E12</v>
      </c>
      <c r="Z21" s="22" t="b">
        <f t="shared" si="6"/>
        <v>1</v>
      </c>
      <c r="AA21" s="29" t="s">
        <v>63</v>
      </c>
      <c r="AB21" s="6">
        <v>193.0</v>
      </c>
      <c r="AC21" s="6" t="s">
        <v>451</v>
      </c>
      <c r="AD21" s="28">
        <v>1.630652219337E12</v>
      </c>
      <c r="AE21" s="22" t="b">
        <f t="shared" si="7"/>
        <v>1</v>
      </c>
      <c r="AF21" s="29" t="s">
        <v>63</v>
      </c>
      <c r="AG21" s="6">
        <v>196.0</v>
      </c>
      <c r="AH21" s="6" t="s">
        <v>447</v>
      </c>
      <c r="AI21" s="28">
        <v>1.630656531818E12</v>
      </c>
      <c r="AJ21" s="22" t="b">
        <f t="shared" si="8"/>
        <v>1</v>
      </c>
      <c r="AK21" s="29" t="s">
        <v>55</v>
      </c>
      <c r="AL21" s="6">
        <v>460.0</v>
      </c>
      <c r="AM21" s="6" t="s">
        <v>454</v>
      </c>
      <c r="AN21" s="28">
        <v>1.630657119447E12</v>
      </c>
      <c r="AO21" s="22" t="b">
        <f t="shared" si="9"/>
        <v>1</v>
      </c>
      <c r="AP21" s="29" t="s">
        <v>63</v>
      </c>
      <c r="AQ21" s="6">
        <v>208.0</v>
      </c>
      <c r="AR21" s="6" t="s">
        <v>448</v>
      </c>
      <c r="AS21" s="28">
        <v>1.63065782376E12</v>
      </c>
    </row>
    <row r="22">
      <c r="A22" s="22" t="b">
        <f t="shared" si="1"/>
        <v>1</v>
      </c>
      <c r="B22" s="29" t="s">
        <v>71</v>
      </c>
      <c r="C22" s="6">
        <v>231.0</v>
      </c>
      <c r="D22" s="6" t="s">
        <v>452</v>
      </c>
      <c r="E22" s="28">
        <v>1.630645756416E12</v>
      </c>
      <c r="F22" s="22" t="b">
        <f t="shared" si="2"/>
        <v>1</v>
      </c>
      <c r="G22" s="29" t="s">
        <v>71</v>
      </c>
      <c r="H22" s="6">
        <v>181.0</v>
      </c>
      <c r="I22" s="6" t="s">
        <v>449</v>
      </c>
      <c r="J22" s="28">
        <v>1.630646111827E12</v>
      </c>
      <c r="K22" s="22" t="b">
        <f t="shared" si="3"/>
        <v>1</v>
      </c>
      <c r="L22" s="29" t="s">
        <v>71</v>
      </c>
      <c r="M22" s="6">
        <v>222.0</v>
      </c>
      <c r="N22" s="6" t="s">
        <v>453</v>
      </c>
      <c r="O22" s="28">
        <v>1.630646456231E12</v>
      </c>
      <c r="P22" s="22" t="b">
        <f t="shared" si="4"/>
        <v>1</v>
      </c>
      <c r="Q22" s="29" t="s">
        <v>71</v>
      </c>
      <c r="R22" s="6">
        <v>240.0</v>
      </c>
      <c r="S22" s="6" t="s">
        <v>455</v>
      </c>
      <c r="T22" s="28">
        <v>1.630651423196E12</v>
      </c>
      <c r="U22" s="22" t="b">
        <f t="shared" si="5"/>
        <v>1</v>
      </c>
      <c r="V22" s="29" t="s">
        <v>71</v>
      </c>
      <c r="W22" s="6">
        <v>188.0</v>
      </c>
      <c r="X22" s="6" t="s">
        <v>450</v>
      </c>
      <c r="Y22" s="28">
        <v>1.630651809756E12</v>
      </c>
      <c r="Z22" s="22" t="b">
        <f t="shared" si="6"/>
        <v>1</v>
      </c>
      <c r="AA22" s="29" t="s">
        <v>71</v>
      </c>
      <c r="AB22" s="6">
        <v>192.0</v>
      </c>
      <c r="AC22" s="6" t="s">
        <v>451</v>
      </c>
      <c r="AD22" s="28">
        <v>1.63065221953E12</v>
      </c>
      <c r="AE22" s="22" t="b">
        <f t="shared" si="7"/>
        <v>1</v>
      </c>
      <c r="AF22" s="29" t="s">
        <v>71</v>
      </c>
      <c r="AG22" s="6">
        <v>126.0</v>
      </c>
      <c r="AH22" s="6" t="s">
        <v>447</v>
      </c>
      <c r="AI22" s="28">
        <v>1.630656531944E12</v>
      </c>
      <c r="AJ22" s="22" t="b">
        <f t="shared" si="8"/>
        <v>1</v>
      </c>
      <c r="AK22" s="29" t="s">
        <v>55</v>
      </c>
      <c r="AL22" s="6">
        <v>160.0</v>
      </c>
      <c r="AM22" s="6" t="s">
        <v>454</v>
      </c>
      <c r="AN22" s="28">
        <v>1.630657119606E12</v>
      </c>
      <c r="AO22" s="22" t="b">
        <f t="shared" si="9"/>
        <v>1</v>
      </c>
      <c r="AP22" s="29" t="s">
        <v>71</v>
      </c>
      <c r="AQ22" s="6">
        <v>200.0</v>
      </c>
      <c r="AR22" s="6" t="s">
        <v>448</v>
      </c>
      <c r="AS22" s="28">
        <v>1.630657823962E12</v>
      </c>
    </row>
    <row r="23">
      <c r="A23" s="22" t="b">
        <f t="shared" si="1"/>
        <v>1</v>
      </c>
      <c r="B23" s="29" t="s">
        <v>115</v>
      </c>
      <c r="C23" s="6">
        <v>138.0</v>
      </c>
      <c r="D23" s="6" t="s">
        <v>452</v>
      </c>
      <c r="E23" s="28">
        <v>1.630645756553E12</v>
      </c>
      <c r="F23" s="22" t="b">
        <f t="shared" si="2"/>
        <v>1</v>
      </c>
      <c r="G23" s="29" t="s">
        <v>115</v>
      </c>
      <c r="H23" s="6">
        <v>128.0</v>
      </c>
      <c r="I23" s="6" t="s">
        <v>449</v>
      </c>
      <c r="J23" s="28">
        <v>1.630646111949E12</v>
      </c>
      <c r="K23" s="22" t="b">
        <f t="shared" si="3"/>
        <v>1</v>
      </c>
      <c r="L23" s="29" t="s">
        <v>115</v>
      </c>
      <c r="M23" s="6">
        <v>166.0</v>
      </c>
      <c r="N23" s="6" t="s">
        <v>453</v>
      </c>
      <c r="O23" s="28">
        <v>1.630646456398E12</v>
      </c>
      <c r="P23" s="22" t="b">
        <f t="shared" si="4"/>
        <v>1</v>
      </c>
      <c r="Q23" s="29" t="s">
        <v>115</v>
      </c>
      <c r="R23" s="6">
        <v>177.0</v>
      </c>
      <c r="S23" s="6" t="s">
        <v>455</v>
      </c>
      <c r="T23" s="28">
        <v>1.630651423374E12</v>
      </c>
      <c r="U23" s="22" t="b">
        <f t="shared" si="5"/>
        <v>1</v>
      </c>
      <c r="V23" s="29" t="s">
        <v>115</v>
      </c>
      <c r="W23" s="6">
        <v>97.0</v>
      </c>
      <c r="X23" s="6" t="s">
        <v>450</v>
      </c>
      <c r="Y23" s="28">
        <v>1.630651809854E12</v>
      </c>
      <c r="Z23" s="22" t="b">
        <f t="shared" si="6"/>
        <v>1</v>
      </c>
      <c r="AA23" s="29" t="s">
        <v>115</v>
      </c>
      <c r="AB23" s="6">
        <v>126.0</v>
      </c>
      <c r="AC23" s="6" t="s">
        <v>451</v>
      </c>
      <c r="AD23" s="28">
        <v>1.630652219656E12</v>
      </c>
      <c r="AE23" s="22" t="b">
        <f t="shared" si="7"/>
        <v>1</v>
      </c>
      <c r="AF23" s="29" t="s">
        <v>115</v>
      </c>
      <c r="AG23" s="6">
        <v>189.0</v>
      </c>
      <c r="AH23" s="6" t="s">
        <v>456</v>
      </c>
      <c r="AI23" s="28">
        <v>1.630656532133E12</v>
      </c>
      <c r="AJ23" s="22" t="b">
        <f t="shared" si="8"/>
        <v>1</v>
      </c>
      <c r="AK23" s="29" t="s">
        <v>58</v>
      </c>
      <c r="AL23" s="6">
        <v>217.0</v>
      </c>
      <c r="AM23" s="6" t="s">
        <v>454</v>
      </c>
      <c r="AN23" s="28">
        <v>1.630657119823E12</v>
      </c>
      <c r="AO23" s="22" t="b">
        <f t="shared" si="9"/>
        <v>1</v>
      </c>
      <c r="AP23" s="29" t="s">
        <v>115</v>
      </c>
      <c r="AQ23" s="6">
        <v>228.0</v>
      </c>
      <c r="AR23" s="6" t="s">
        <v>457</v>
      </c>
      <c r="AS23" s="28">
        <v>1.630657824186E12</v>
      </c>
    </row>
    <row r="24">
      <c r="A24" s="22" t="b">
        <f t="shared" si="1"/>
        <v>1</v>
      </c>
      <c r="B24" s="29" t="s">
        <v>63</v>
      </c>
      <c r="C24" s="6">
        <v>384.0</v>
      </c>
      <c r="D24" s="6" t="s">
        <v>452</v>
      </c>
      <c r="E24" s="28">
        <v>1.630645756935E12</v>
      </c>
      <c r="F24" s="22" t="b">
        <f t="shared" si="2"/>
        <v>1</v>
      </c>
      <c r="G24" s="29" t="s">
        <v>63</v>
      </c>
      <c r="H24" s="6">
        <v>191.0</v>
      </c>
      <c r="I24" s="6" t="s">
        <v>458</v>
      </c>
      <c r="J24" s="28">
        <v>1.630646112136E12</v>
      </c>
      <c r="K24" s="22" t="b">
        <f t="shared" si="3"/>
        <v>1</v>
      </c>
      <c r="L24" s="29" t="s">
        <v>63</v>
      </c>
      <c r="M24" s="6">
        <v>289.0</v>
      </c>
      <c r="N24" s="6" t="s">
        <v>453</v>
      </c>
      <c r="O24" s="28">
        <v>1.630646456686E12</v>
      </c>
      <c r="P24" s="22" t="b">
        <f t="shared" si="4"/>
        <v>1</v>
      </c>
      <c r="Q24" s="29" t="s">
        <v>63</v>
      </c>
      <c r="R24" s="6">
        <v>178.0</v>
      </c>
      <c r="S24" s="6" t="s">
        <v>455</v>
      </c>
      <c r="T24" s="28">
        <v>1.630651423563E12</v>
      </c>
      <c r="U24" s="22" t="b">
        <f t="shared" si="5"/>
        <v>1</v>
      </c>
      <c r="V24" s="29" t="s">
        <v>63</v>
      </c>
      <c r="W24" s="6">
        <v>234.0</v>
      </c>
      <c r="X24" s="6" t="s">
        <v>459</v>
      </c>
      <c r="Y24" s="28">
        <v>1.63065181009E12</v>
      </c>
      <c r="Z24" s="22" t="b">
        <f t="shared" si="6"/>
        <v>1</v>
      </c>
      <c r="AA24" s="29" t="s">
        <v>63</v>
      </c>
      <c r="AB24" s="6">
        <v>208.0</v>
      </c>
      <c r="AC24" s="6" t="s">
        <v>451</v>
      </c>
      <c r="AD24" s="28">
        <v>1.630652219864E12</v>
      </c>
      <c r="AE24" s="22" t="b">
        <f t="shared" si="7"/>
        <v>1</v>
      </c>
      <c r="AF24" s="29" t="s">
        <v>182</v>
      </c>
      <c r="AG24" s="6">
        <v>208.0</v>
      </c>
      <c r="AH24" s="6" t="s">
        <v>456</v>
      </c>
      <c r="AI24" s="28">
        <v>1.630656532342E12</v>
      </c>
      <c r="AJ24" s="22" t="b">
        <f t="shared" si="8"/>
        <v>1</v>
      </c>
      <c r="AK24" s="29" t="s">
        <v>62</v>
      </c>
      <c r="AL24" s="6">
        <v>99.0</v>
      </c>
      <c r="AM24" s="6" t="s">
        <v>454</v>
      </c>
      <c r="AN24" s="28">
        <v>1.630657119922E12</v>
      </c>
      <c r="AO24" s="22" t="b">
        <f t="shared" si="9"/>
        <v>1</v>
      </c>
      <c r="AP24" s="29" t="s">
        <v>63</v>
      </c>
      <c r="AQ24" s="6">
        <v>227.0</v>
      </c>
      <c r="AR24" s="6" t="s">
        <v>457</v>
      </c>
      <c r="AS24" s="28">
        <v>1.630657824414E12</v>
      </c>
    </row>
    <row r="25">
      <c r="A25" s="22" t="b">
        <f t="shared" si="1"/>
        <v>1</v>
      </c>
      <c r="B25" s="29" t="s">
        <v>71</v>
      </c>
      <c r="C25" s="6">
        <v>155.0</v>
      </c>
      <c r="D25" s="6" t="s">
        <v>460</v>
      </c>
      <c r="E25" s="28">
        <v>1.630645757096E12</v>
      </c>
      <c r="F25" s="22" t="b">
        <f t="shared" si="2"/>
        <v>1</v>
      </c>
      <c r="G25" s="29" t="s">
        <v>71</v>
      </c>
      <c r="H25" s="6">
        <v>125.0</v>
      </c>
      <c r="I25" s="6" t="s">
        <v>458</v>
      </c>
      <c r="J25" s="28">
        <v>1.630646112263E12</v>
      </c>
      <c r="K25" s="22" t="b">
        <f t="shared" si="3"/>
        <v>1</v>
      </c>
      <c r="L25" s="29" t="s">
        <v>71</v>
      </c>
      <c r="M25" s="6">
        <v>246.0</v>
      </c>
      <c r="N25" s="6" t="s">
        <v>453</v>
      </c>
      <c r="O25" s="28">
        <v>1.630646456932E12</v>
      </c>
      <c r="P25" s="22" t="b">
        <f t="shared" si="4"/>
        <v>1</v>
      </c>
      <c r="Q25" s="29" t="s">
        <v>71</v>
      </c>
      <c r="R25" s="6">
        <v>203.0</v>
      </c>
      <c r="S25" s="6" t="s">
        <v>455</v>
      </c>
      <c r="T25" s="28">
        <v>1.630651423758E12</v>
      </c>
      <c r="U25" s="22" t="b">
        <f t="shared" si="5"/>
        <v>1</v>
      </c>
      <c r="V25" s="29" t="s">
        <v>71</v>
      </c>
      <c r="W25" s="6">
        <v>447.0</v>
      </c>
      <c r="X25" s="6" t="s">
        <v>459</v>
      </c>
      <c r="Y25" s="28">
        <v>1.630651810535E12</v>
      </c>
      <c r="Z25" s="22" t="b">
        <f t="shared" si="6"/>
        <v>1</v>
      </c>
      <c r="AA25" s="29" t="s">
        <v>71</v>
      </c>
      <c r="AB25" s="6">
        <v>122.0</v>
      </c>
      <c r="AC25" s="6" t="s">
        <v>451</v>
      </c>
      <c r="AD25" s="28">
        <v>1.630652219998E12</v>
      </c>
      <c r="AE25" s="22" t="b">
        <f t="shared" si="7"/>
        <v>1</v>
      </c>
      <c r="AF25" s="29" t="s">
        <v>71</v>
      </c>
      <c r="AG25" s="6">
        <v>121.0</v>
      </c>
      <c r="AH25" s="6" t="s">
        <v>456</v>
      </c>
      <c r="AI25" s="28">
        <v>1.63065653246E12</v>
      </c>
      <c r="AJ25" s="22" t="b">
        <f t="shared" si="8"/>
        <v>1</v>
      </c>
      <c r="AK25" s="29" t="s">
        <v>63</v>
      </c>
      <c r="AL25" s="6">
        <v>131.0</v>
      </c>
      <c r="AM25" s="6" t="s">
        <v>461</v>
      </c>
      <c r="AN25" s="28">
        <v>1.630657120066E12</v>
      </c>
      <c r="AO25" s="22" t="b">
        <f t="shared" si="9"/>
        <v>1</v>
      </c>
      <c r="AP25" s="29" t="s">
        <v>71</v>
      </c>
      <c r="AQ25" s="6">
        <v>170.0</v>
      </c>
      <c r="AR25" s="6" t="s">
        <v>457</v>
      </c>
      <c r="AS25" s="28">
        <v>1.630657824612E12</v>
      </c>
    </row>
    <row r="26">
      <c r="A26" s="22" t="b">
        <f t="shared" si="1"/>
        <v>0</v>
      </c>
      <c r="B26" s="29" t="s">
        <v>125</v>
      </c>
      <c r="C26" s="6">
        <v>306.0</v>
      </c>
      <c r="D26" s="6" t="s">
        <v>460</v>
      </c>
      <c r="E26" s="28">
        <v>1.630645757396E12</v>
      </c>
      <c r="F26" s="22" t="b">
        <f t="shared" si="2"/>
        <v>0</v>
      </c>
      <c r="G26" s="29" t="s">
        <v>125</v>
      </c>
      <c r="H26" s="6">
        <v>319.0</v>
      </c>
      <c r="I26" s="6" t="s">
        <v>458</v>
      </c>
      <c r="J26" s="28">
        <v>1.630646112582E12</v>
      </c>
      <c r="K26" s="22" t="b">
        <f t="shared" si="3"/>
        <v>1</v>
      </c>
      <c r="L26" s="29" t="s">
        <v>63</v>
      </c>
      <c r="M26" s="6">
        <v>711.0</v>
      </c>
      <c r="N26" s="6" t="s">
        <v>462</v>
      </c>
      <c r="O26" s="28">
        <v>1.630646457658E12</v>
      </c>
      <c r="P26" s="22" t="b">
        <f t="shared" si="4"/>
        <v>0</v>
      </c>
      <c r="Q26" s="29" t="s">
        <v>127</v>
      </c>
      <c r="R26" s="6">
        <v>766.0</v>
      </c>
      <c r="S26" s="6" t="s">
        <v>463</v>
      </c>
      <c r="T26" s="28">
        <v>1.63065142452E12</v>
      </c>
      <c r="U26" s="22" t="b">
        <f t="shared" si="5"/>
        <v>0</v>
      </c>
      <c r="V26" s="29" t="s">
        <v>125</v>
      </c>
      <c r="W26" s="6">
        <v>691.0</v>
      </c>
      <c r="X26" s="6" t="s">
        <v>464</v>
      </c>
      <c r="Y26" s="28">
        <v>1.630651811226E12</v>
      </c>
      <c r="Z26" s="22" t="b">
        <f t="shared" si="6"/>
        <v>0</v>
      </c>
      <c r="AA26" s="29" t="s">
        <v>175</v>
      </c>
      <c r="AB26" s="6">
        <v>2138.0</v>
      </c>
      <c r="AC26" s="6" t="s">
        <v>465</v>
      </c>
      <c r="AD26" s="28">
        <v>1.630652222124E12</v>
      </c>
      <c r="AE26" s="22" t="b">
        <f t="shared" si="7"/>
        <v>0</v>
      </c>
      <c r="AF26" s="29" t="s">
        <v>125</v>
      </c>
      <c r="AG26" s="6">
        <v>281.0</v>
      </c>
      <c r="AH26" s="6" t="s">
        <v>456</v>
      </c>
      <c r="AI26" s="28">
        <v>1.630656532743E12</v>
      </c>
      <c r="AJ26" s="22" t="b">
        <f t="shared" si="8"/>
        <v>1</v>
      </c>
      <c r="AK26" s="29" t="s">
        <v>71</v>
      </c>
      <c r="AL26" s="6">
        <v>564.0</v>
      </c>
      <c r="AM26" s="6" t="s">
        <v>461</v>
      </c>
      <c r="AN26" s="28">
        <v>1.630657120617E12</v>
      </c>
      <c r="AO26" s="22" t="b">
        <f t="shared" si="9"/>
        <v>0</v>
      </c>
      <c r="AP26" s="29" t="s">
        <v>127</v>
      </c>
      <c r="AQ26" s="6">
        <v>724.0</v>
      </c>
      <c r="AR26" s="6" t="s">
        <v>466</v>
      </c>
      <c r="AS26" s="28">
        <v>1.630657825309E12</v>
      </c>
    </row>
    <row r="27">
      <c r="A27" s="22" t="b">
        <f t="shared" si="1"/>
        <v>1</v>
      </c>
      <c r="B27" s="29" t="s">
        <v>131</v>
      </c>
      <c r="C27" s="6">
        <v>360.0</v>
      </c>
      <c r="D27" s="6" t="s">
        <v>460</v>
      </c>
      <c r="E27" s="28">
        <v>1.630645757759E12</v>
      </c>
      <c r="F27" s="22" t="b">
        <f t="shared" si="2"/>
        <v>1</v>
      </c>
      <c r="G27" s="29" t="s">
        <v>131</v>
      </c>
      <c r="H27" s="6">
        <v>335.0</v>
      </c>
      <c r="I27" s="6" t="s">
        <v>458</v>
      </c>
      <c r="J27" s="28">
        <v>1.630646112917E12</v>
      </c>
      <c r="K27" s="22" t="b">
        <f t="shared" si="3"/>
        <v>1</v>
      </c>
      <c r="L27" s="29" t="s">
        <v>71</v>
      </c>
      <c r="M27" s="6">
        <v>842.0</v>
      </c>
      <c r="N27" s="6" t="s">
        <v>467</v>
      </c>
      <c r="O27" s="28">
        <v>1.630646458484E12</v>
      </c>
      <c r="P27" s="22" t="b">
        <f t="shared" si="4"/>
        <v>1</v>
      </c>
      <c r="Q27" s="29" t="s">
        <v>133</v>
      </c>
      <c r="R27" s="6">
        <v>265.0</v>
      </c>
      <c r="S27" s="6" t="s">
        <v>463</v>
      </c>
      <c r="T27" s="28">
        <v>1.630651424786E12</v>
      </c>
      <c r="U27" s="22" t="b">
        <f t="shared" si="5"/>
        <v>1</v>
      </c>
      <c r="V27" s="29" t="s">
        <v>133</v>
      </c>
      <c r="W27" s="6">
        <v>234.0</v>
      </c>
      <c r="X27" s="6" t="s">
        <v>464</v>
      </c>
      <c r="Y27" s="28">
        <v>1.630651811459E12</v>
      </c>
      <c r="Z27" s="22" t="b">
        <f t="shared" si="6"/>
        <v>1</v>
      </c>
      <c r="AA27" s="29" t="s">
        <v>131</v>
      </c>
      <c r="AB27" s="6">
        <v>350.0</v>
      </c>
      <c r="AC27" s="6" t="s">
        <v>465</v>
      </c>
      <c r="AD27" s="28">
        <v>1.630652222477E12</v>
      </c>
      <c r="AE27" s="22" t="b">
        <f t="shared" si="7"/>
        <v>1</v>
      </c>
      <c r="AF27" s="29" t="s">
        <v>71</v>
      </c>
      <c r="AG27" s="6">
        <v>445.0</v>
      </c>
      <c r="AH27" s="6" t="s">
        <v>468</v>
      </c>
      <c r="AI27" s="28">
        <v>1.630656533187E12</v>
      </c>
      <c r="AJ27" s="22" t="b">
        <f t="shared" si="8"/>
        <v>1</v>
      </c>
      <c r="AK27" s="29" t="s">
        <v>469</v>
      </c>
      <c r="AL27" s="6">
        <v>261.0</v>
      </c>
      <c r="AM27" s="6" t="s">
        <v>461</v>
      </c>
      <c r="AN27" s="28">
        <v>1.630657120878E12</v>
      </c>
      <c r="AO27" s="22" t="b">
        <f t="shared" si="9"/>
        <v>1</v>
      </c>
      <c r="AP27" s="29" t="s">
        <v>133</v>
      </c>
      <c r="AQ27" s="6">
        <v>272.0</v>
      </c>
      <c r="AR27" s="6" t="s">
        <v>466</v>
      </c>
      <c r="AS27" s="28">
        <v>1.630657825586E12</v>
      </c>
    </row>
    <row r="28">
      <c r="A28" s="22" t="b">
        <f t="shared" si="1"/>
        <v>1</v>
      </c>
      <c r="B28" s="29" t="s">
        <v>143</v>
      </c>
      <c r="C28" s="6">
        <v>317.0</v>
      </c>
      <c r="D28" s="6" t="s">
        <v>470</v>
      </c>
      <c r="E28" s="28">
        <v>1.630645758075E12</v>
      </c>
      <c r="F28" s="22" t="b">
        <f t="shared" si="2"/>
        <v>1</v>
      </c>
      <c r="G28" s="29" t="s">
        <v>137</v>
      </c>
      <c r="H28" s="6">
        <v>178.0</v>
      </c>
      <c r="I28" s="6" t="s">
        <v>471</v>
      </c>
      <c r="J28" s="28">
        <v>1.630646113092E12</v>
      </c>
      <c r="K28" s="22" t="b">
        <f t="shared" si="3"/>
        <v>0</v>
      </c>
      <c r="L28" s="29" t="s">
        <v>127</v>
      </c>
      <c r="M28" s="6">
        <v>567.0</v>
      </c>
      <c r="N28" s="6" t="s">
        <v>472</v>
      </c>
      <c r="O28" s="28">
        <v>1.630646459049E12</v>
      </c>
      <c r="P28" s="22" t="b">
        <f t="shared" si="4"/>
        <v>1</v>
      </c>
      <c r="Q28" s="29" t="s">
        <v>143</v>
      </c>
      <c r="R28" s="6">
        <v>279.0</v>
      </c>
      <c r="S28" s="6" t="s">
        <v>473</v>
      </c>
      <c r="T28" s="28">
        <v>1.630651425064E12</v>
      </c>
      <c r="U28" s="22" t="b">
        <f t="shared" si="5"/>
        <v>1</v>
      </c>
      <c r="V28" s="29" t="s">
        <v>203</v>
      </c>
      <c r="W28" s="6">
        <v>84.0</v>
      </c>
      <c r="X28" s="6" t="s">
        <v>464</v>
      </c>
      <c r="Y28" s="28">
        <v>1.630651811545E12</v>
      </c>
      <c r="Z28" s="22" t="b">
        <f t="shared" si="6"/>
        <v>1</v>
      </c>
      <c r="AA28" s="29" t="s">
        <v>190</v>
      </c>
      <c r="AB28" s="6">
        <v>185.0</v>
      </c>
      <c r="AC28" s="6" t="s">
        <v>465</v>
      </c>
      <c r="AD28" s="28">
        <v>1.630652222659E12</v>
      </c>
      <c r="AE28" s="22" t="b">
        <f t="shared" si="7"/>
        <v>1</v>
      </c>
      <c r="AF28" s="29" t="s">
        <v>182</v>
      </c>
      <c r="AG28" s="6">
        <v>135.0</v>
      </c>
      <c r="AH28" s="6" t="s">
        <v>468</v>
      </c>
      <c r="AI28" s="28">
        <v>1.630656533323E12</v>
      </c>
      <c r="AJ28" s="22" t="b">
        <f t="shared" si="8"/>
        <v>1</v>
      </c>
      <c r="AK28" s="29" t="s">
        <v>71</v>
      </c>
      <c r="AL28" s="6">
        <v>142.0</v>
      </c>
      <c r="AM28" s="6" t="s">
        <v>474</v>
      </c>
      <c r="AN28" s="28">
        <v>1.630657121021E12</v>
      </c>
      <c r="AO28" s="22" t="b">
        <f t="shared" si="9"/>
        <v>1</v>
      </c>
      <c r="AP28" s="29" t="s">
        <v>219</v>
      </c>
      <c r="AQ28" s="6">
        <v>289.0</v>
      </c>
      <c r="AR28" s="6" t="s">
        <v>466</v>
      </c>
      <c r="AS28" s="28">
        <v>1.630657825869E12</v>
      </c>
    </row>
    <row r="29">
      <c r="A29" s="22" t="b">
        <f t="shared" si="1"/>
        <v>1</v>
      </c>
      <c r="B29" s="29" t="s">
        <v>71</v>
      </c>
      <c r="C29" s="6">
        <v>85.0</v>
      </c>
      <c r="D29" s="6" t="s">
        <v>470</v>
      </c>
      <c r="E29" s="28">
        <v>1.630645758162E12</v>
      </c>
      <c r="F29" s="22" t="b">
        <f t="shared" si="2"/>
        <v>1</v>
      </c>
      <c r="G29" s="29" t="s">
        <v>71</v>
      </c>
      <c r="H29" s="6">
        <v>110.0</v>
      </c>
      <c r="I29" s="6" t="s">
        <v>471</v>
      </c>
      <c r="J29" s="28">
        <v>1.630646113204E12</v>
      </c>
      <c r="K29" s="22" t="b">
        <f t="shared" si="3"/>
        <v>1</v>
      </c>
      <c r="L29" s="29" t="s">
        <v>133</v>
      </c>
      <c r="M29" s="6">
        <v>194.0</v>
      </c>
      <c r="N29" s="6" t="s">
        <v>472</v>
      </c>
      <c r="O29" s="28">
        <v>1.630646459248E12</v>
      </c>
      <c r="P29" s="22" t="b">
        <f t="shared" si="4"/>
        <v>1</v>
      </c>
      <c r="Q29" s="29" t="s">
        <v>71</v>
      </c>
      <c r="R29" s="6">
        <v>240.0</v>
      </c>
      <c r="S29" s="6" t="s">
        <v>473</v>
      </c>
      <c r="T29" s="28">
        <v>1.630651425306E12</v>
      </c>
      <c r="U29" s="22" t="b">
        <f t="shared" si="5"/>
        <v>1</v>
      </c>
      <c r="V29" s="29" t="s">
        <v>71</v>
      </c>
      <c r="W29" s="6">
        <v>210.0</v>
      </c>
      <c r="X29" s="6" t="s">
        <v>464</v>
      </c>
      <c r="Y29" s="28">
        <v>1.630651811753E12</v>
      </c>
      <c r="Z29" s="22" t="b">
        <f t="shared" si="6"/>
        <v>1</v>
      </c>
      <c r="AA29" s="29" t="s">
        <v>71</v>
      </c>
      <c r="AB29" s="6">
        <v>253.0</v>
      </c>
      <c r="AC29" s="6" t="s">
        <v>465</v>
      </c>
      <c r="AD29" s="28">
        <v>1.630652222914E12</v>
      </c>
      <c r="AE29" s="22" t="b">
        <f t="shared" si="7"/>
        <v>1</v>
      </c>
      <c r="AF29" s="29" t="s">
        <v>115</v>
      </c>
      <c r="AG29" s="6">
        <v>166.0</v>
      </c>
      <c r="AH29" s="6" t="s">
        <v>468</v>
      </c>
      <c r="AI29" s="28">
        <v>1.630656533488E12</v>
      </c>
      <c r="AJ29" s="22" t="b">
        <f t="shared" si="8"/>
        <v>1</v>
      </c>
      <c r="AK29" s="29" t="s">
        <v>63</v>
      </c>
      <c r="AL29" s="6">
        <v>159.0</v>
      </c>
      <c r="AM29" s="6" t="s">
        <v>474</v>
      </c>
      <c r="AN29" s="28">
        <v>1.630657121178E12</v>
      </c>
      <c r="AO29" s="22" t="b">
        <f t="shared" si="9"/>
        <v>1</v>
      </c>
      <c r="AP29" s="29" t="s">
        <v>71</v>
      </c>
      <c r="AQ29" s="6">
        <v>279.0</v>
      </c>
      <c r="AR29" s="6" t="s">
        <v>475</v>
      </c>
      <c r="AS29" s="28">
        <v>1.630657826147E12</v>
      </c>
    </row>
    <row r="30">
      <c r="A30" s="22" t="b">
        <f t="shared" si="1"/>
        <v>1</v>
      </c>
      <c r="B30" s="29" t="s">
        <v>144</v>
      </c>
      <c r="C30" s="6">
        <v>229.0</v>
      </c>
      <c r="D30" s="6" t="s">
        <v>470</v>
      </c>
      <c r="E30" s="28">
        <v>1.630645758389E12</v>
      </c>
      <c r="F30" s="22" t="b">
        <f t="shared" si="2"/>
        <v>1</v>
      </c>
      <c r="G30" s="29" t="s">
        <v>144</v>
      </c>
      <c r="H30" s="6">
        <v>552.0</v>
      </c>
      <c r="I30" s="6" t="s">
        <v>471</v>
      </c>
      <c r="J30" s="28">
        <v>1.630646113753E12</v>
      </c>
      <c r="K30" s="22" t="b">
        <f t="shared" si="3"/>
        <v>1</v>
      </c>
      <c r="L30" s="29" t="s">
        <v>133</v>
      </c>
      <c r="M30" s="6">
        <v>162.0</v>
      </c>
      <c r="N30" s="6" t="s">
        <v>472</v>
      </c>
      <c r="O30" s="28">
        <v>1.63064645941E12</v>
      </c>
      <c r="P30" s="22" t="b">
        <f t="shared" si="4"/>
        <v>1</v>
      </c>
      <c r="Q30" s="29" t="s">
        <v>144</v>
      </c>
      <c r="R30" s="6">
        <v>389.0</v>
      </c>
      <c r="S30" s="6" t="s">
        <v>473</v>
      </c>
      <c r="T30" s="28">
        <v>1.630651425695E12</v>
      </c>
      <c r="U30" s="22" t="b">
        <f t="shared" si="5"/>
        <v>1</v>
      </c>
      <c r="V30" s="29" t="s">
        <v>144</v>
      </c>
      <c r="W30" s="6">
        <v>279.0</v>
      </c>
      <c r="X30" s="6" t="s">
        <v>476</v>
      </c>
      <c r="Y30" s="28">
        <v>1.630651812049E12</v>
      </c>
      <c r="Z30" s="22" t="b">
        <f t="shared" si="6"/>
        <v>1</v>
      </c>
      <c r="AA30" s="29" t="s">
        <v>144</v>
      </c>
      <c r="AB30" s="6">
        <v>404.0</v>
      </c>
      <c r="AC30" s="6" t="s">
        <v>477</v>
      </c>
      <c r="AD30" s="28">
        <v>1.630652223317E12</v>
      </c>
      <c r="AE30" s="22" t="b">
        <f t="shared" si="7"/>
        <v>1</v>
      </c>
      <c r="AF30" s="29" t="s">
        <v>63</v>
      </c>
      <c r="AG30" s="6">
        <v>245.0</v>
      </c>
      <c r="AH30" s="6" t="s">
        <v>468</v>
      </c>
      <c r="AI30" s="28">
        <v>1.630656533747E12</v>
      </c>
      <c r="AJ30" s="22" t="b">
        <f t="shared" si="8"/>
        <v>1</v>
      </c>
      <c r="AK30" s="29" t="s">
        <v>65</v>
      </c>
      <c r="AL30" s="6">
        <v>514.0</v>
      </c>
      <c r="AM30" s="6" t="s">
        <v>474</v>
      </c>
      <c r="AN30" s="28">
        <v>1.630657121693E12</v>
      </c>
      <c r="AO30" s="22" t="b">
        <f t="shared" si="9"/>
        <v>1</v>
      </c>
      <c r="AP30" s="29" t="s">
        <v>144</v>
      </c>
      <c r="AQ30" s="6">
        <v>324.0</v>
      </c>
      <c r="AR30" s="6" t="s">
        <v>475</v>
      </c>
      <c r="AS30" s="28">
        <v>1.630657826478E12</v>
      </c>
    </row>
    <row r="31">
      <c r="A31" s="22" t="b">
        <f t="shared" si="1"/>
        <v>1</v>
      </c>
      <c r="B31" s="29" t="s">
        <v>150</v>
      </c>
      <c r="C31" s="6">
        <v>191.0</v>
      </c>
      <c r="D31" s="6" t="s">
        <v>470</v>
      </c>
      <c r="E31" s="28">
        <v>1.630645758577E12</v>
      </c>
      <c r="F31" s="22" t="b">
        <f t="shared" si="2"/>
        <v>1</v>
      </c>
      <c r="G31" s="29" t="s">
        <v>150</v>
      </c>
      <c r="H31" s="6">
        <v>804.0</v>
      </c>
      <c r="I31" s="6" t="s">
        <v>478</v>
      </c>
      <c r="J31" s="28">
        <v>1.630646114576E12</v>
      </c>
      <c r="K31" s="22" t="b">
        <f t="shared" si="3"/>
        <v>1</v>
      </c>
      <c r="L31" s="29" t="s">
        <v>71</v>
      </c>
      <c r="M31" s="6">
        <v>97.0</v>
      </c>
      <c r="N31" s="6" t="s">
        <v>472</v>
      </c>
      <c r="O31" s="28">
        <v>1.630646459502E12</v>
      </c>
      <c r="P31" s="22" t="b">
        <f t="shared" si="4"/>
        <v>1</v>
      </c>
      <c r="Q31" s="29" t="s">
        <v>150</v>
      </c>
      <c r="R31" s="6">
        <v>300.0</v>
      </c>
      <c r="S31" s="6" t="s">
        <v>473</v>
      </c>
      <c r="T31" s="28">
        <v>1.630651425993E12</v>
      </c>
      <c r="U31" s="22" t="b">
        <f t="shared" si="5"/>
        <v>1</v>
      </c>
      <c r="V31" s="29" t="s">
        <v>150</v>
      </c>
      <c r="W31" s="6">
        <v>280.0</v>
      </c>
      <c r="X31" s="6" t="s">
        <v>476</v>
      </c>
      <c r="Y31" s="28">
        <v>1.630651812312E12</v>
      </c>
      <c r="Z31" s="22" t="b">
        <f t="shared" si="6"/>
        <v>1</v>
      </c>
      <c r="AA31" s="29" t="s">
        <v>150</v>
      </c>
      <c r="AB31" s="6">
        <v>246.0</v>
      </c>
      <c r="AC31" s="6" t="s">
        <v>477</v>
      </c>
      <c r="AD31" s="28">
        <v>1.630652223561E12</v>
      </c>
      <c r="AE31" s="22" t="b">
        <f t="shared" si="7"/>
        <v>1</v>
      </c>
      <c r="AF31" s="29" t="s">
        <v>71</v>
      </c>
      <c r="AG31" s="6">
        <v>161.0</v>
      </c>
      <c r="AH31" s="6" t="s">
        <v>468</v>
      </c>
      <c r="AI31" s="28">
        <v>1.630656533897E12</v>
      </c>
      <c r="AJ31" s="22" t="b">
        <f t="shared" si="8"/>
        <v>1</v>
      </c>
      <c r="AK31" s="29" t="s">
        <v>71</v>
      </c>
      <c r="AL31" s="6">
        <v>98.0</v>
      </c>
      <c r="AM31" s="6" t="s">
        <v>474</v>
      </c>
      <c r="AN31" s="28">
        <v>1.630657121789E12</v>
      </c>
      <c r="AO31" s="22" t="b">
        <f t="shared" si="9"/>
        <v>1</v>
      </c>
      <c r="AP31" s="29" t="s">
        <v>150</v>
      </c>
      <c r="AQ31" s="6">
        <v>284.0</v>
      </c>
      <c r="AR31" s="6" t="s">
        <v>475</v>
      </c>
      <c r="AS31" s="28">
        <v>1.630657826755E12</v>
      </c>
    </row>
    <row r="32">
      <c r="A32" s="22" t="b">
        <f t="shared" si="1"/>
        <v>1</v>
      </c>
      <c r="B32" s="29" t="s">
        <v>55</v>
      </c>
      <c r="C32" s="6">
        <v>543.0</v>
      </c>
      <c r="D32" s="6" t="s">
        <v>479</v>
      </c>
      <c r="E32" s="28">
        <v>1.630645759124E12</v>
      </c>
      <c r="F32" s="22" t="b">
        <f t="shared" si="2"/>
        <v>1</v>
      </c>
      <c r="G32" s="29" t="s">
        <v>55</v>
      </c>
      <c r="H32" s="6">
        <v>255.0</v>
      </c>
      <c r="I32" s="6" t="s">
        <v>478</v>
      </c>
      <c r="J32" s="28">
        <v>1.630646114816E12</v>
      </c>
      <c r="K32" s="22" t="b">
        <f t="shared" si="3"/>
        <v>1</v>
      </c>
      <c r="L32" s="29" t="s">
        <v>144</v>
      </c>
      <c r="M32" s="6">
        <v>374.0</v>
      </c>
      <c r="N32" s="6" t="s">
        <v>472</v>
      </c>
      <c r="O32" s="28">
        <v>1.630646459877E12</v>
      </c>
      <c r="P32" s="22" t="b">
        <f t="shared" si="4"/>
        <v>1</v>
      </c>
      <c r="Q32" s="29" t="s">
        <v>55</v>
      </c>
      <c r="R32" s="6">
        <v>175.0</v>
      </c>
      <c r="S32" s="6" t="s">
        <v>480</v>
      </c>
      <c r="T32" s="28">
        <v>1.63065142617E12</v>
      </c>
      <c r="U32" s="22" t="b">
        <f t="shared" si="5"/>
        <v>1</v>
      </c>
      <c r="V32" s="29" t="s">
        <v>55</v>
      </c>
      <c r="W32" s="6">
        <v>167.0</v>
      </c>
      <c r="X32" s="6" t="s">
        <v>476</v>
      </c>
      <c r="Y32" s="28">
        <v>1.630651812481E12</v>
      </c>
      <c r="Z32" s="22" t="b">
        <f t="shared" si="6"/>
        <v>1</v>
      </c>
      <c r="AA32" s="29" t="s">
        <v>55</v>
      </c>
      <c r="AB32" s="6">
        <v>167.0</v>
      </c>
      <c r="AC32" s="6" t="s">
        <v>477</v>
      </c>
      <c r="AD32" s="28">
        <v>1.630652223725E12</v>
      </c>
      <c r="AE32" s="22" t="b">
        <f t="shared" si="7"/>
        <v>0</v>
      </c>
      <c r="AF32" s="29" t="s">
        <v>125</v>
      </c>
      <c r="AG32" s="6">
        <v>530.0</v>
      </c>
      <c r="AH32" s="6" t="s">
        <v>481</v>
      </c>
      <c r="AI32" s="28">
        <v>1.630656534426E12</v>
      </c>
      <c r="AJ32" s="22" t="b">
        <f t="shared" si="8"/>
        <v>1</v>
      </c>
      <c r="AK32" s="29" t="s">
        <v>430</v>
      </c>
      <c r="AL32" s="6">
        <v>208.0</v>
      </c>
      <c r="AM32" s="6" t="s">
        <v>482</v>
      </c>
      <c r="AN32" s="28">
        <v>1.630657122E12</v>
      </c>
      <c r="AO32" s="22" t="b">
        <f t="shared" si="9"/>
        <v>1</v>
      </c>
      <c r="AP32" s="29" t="s">
        <v>55</v>
      </c>
      <c r="AQ32" s="6">
        <v>194.0</v>
      </c>
      <c r="AR32" s="6" t="s">
        <v>475</v>
      </c>
      <c r="AS32" s="28">
        <v>1.63065782695E12</v>
      </c>
    </row>
    <row r="33">
      <c r="A33" s="22" t="b">
        <f t="shared" si="1"/>
        <v>1</v>
      </c>
      <c r="B33" s="29" t="s">
        <v>52</v>
      </c>
      <c r="C33" s="6">
        <v>234.0</v>
      </c>
      <c r="D33" s="6" t="s">
        <v>479</v>
      </c>
      <c r="E33" s="28">
        <v>1.630645759357E12</v>
      </c>
      <c r="F33" s="22" t="b">
        <f t="shared" si="2"/>
        <v>1</v>
      </c>
      <c r="G33" s="29" t="s">
        <v>52</v>
      </c>
      <c r="H33" s="6">
        <v>267.0</v>
      </c>
      <c r="I33" s="6" t="s">
        <v>483</v>
      </c>
      <c r="J33" s="28">
        <v>1.630646115082E12</v>
      </c>
      <c r="K33" s="22" t="b">
        <f t="shared" si="3"/>
        <v>1</v>
      </c>
      <c r="L33" s="29" t="s">
        <v>150</v>
      </c>
      <c r="M33" s="6">
        <v>455.0</v>
      </c>
      <c r="N33" s="6" t="s">
        <v>484</v>
      </c>
      <c r="O33" s="28">
        <v>1.630646460334E12</v>
      </c>
      <c r="P33" s="22" t="b">
        <f t="shared" si="4"/>
        <v>1</v>
      </c>
      <c r="Q33" s="29" t="s">
        <v>52</v>
      </c>
      <c r="R33" s="6">
        <v>217.0</v>
      </c>
      <c r="S33" s="6" t="s">
        <v>480</v>
      </c>
      <c r="T33" s="28">
        <v>1.630651426388E12</v>
      </c>
      <c r="U33" s="22" t="b">
        <f t="shared" si="5"/>
        <v>1</v>
      </c>
      <c r="V33" s="29" t="s">
        <v>52</v>
      </c>
      <c r="W33" s="6">
        <v>200.0</v>
      </c>
      <c r="X33" s="6" t="s">
        <v>476</v>
      </c>
      <c r="Y33" s="28">
        <v>1.630651812681E12</v>
      </c>
      <c r="Z33" s="22" t="b">
        <f t="shared" si="6"/>
        <v>1</v>
      </c>
      <c r="AA33" s="29" t="s">
        <v>52</v>
      </c>
      <c r="AB33" s="6">
        <v>211.0</v>
      </c>
      <c r="AC33" s="6" t="s">
        <v>477</v>
      </c>
      <c r="AD33" s="28">
        <v>1.630652223938E12</v>
      </c>
      <c r="AE33" s="22" t="b">
        <f t="shared" si="7"/>
        <v>1</v>
      </c>
      <c r="AF33" s="29" t="s">
        <v>190</v>
      </c>
      <c r="AG33" s="6">
        <v>888.0</v>
      </c>
      <c r="AH33" s="6" t="s">
        <v>485</v>
      </c>
      <c r="AI33" s="28">
        <v>1.630656535313E12</v>
      </c>
      <c r="AJ33" s="22" t="b">
        <f t="shared" si="8"/>
        <v>1</v>
      </c>
      <c r="AK33" s="29" t="s">
        <v>486</v>
      </c>
      <c r="AL33" s="6">
        <v>150.0</v>
      </c>
      <c r="AM33" s="6" t="s">
        <v>482</v>
      </c>
      <c r="AN33" s="28">
        <v>1.630657122148E12</v>
      </c>
      <c r="AO33" s="22" t="b">
        <f t="shared" si="9"/>
        <v>1</v>
      </c>
      <c r="AP33" s="29" t="s">
        <v>52</v>
      </c>
      <c r="AQ33" s="6">
        <v>257.0</v>
      </c>
      <c r="AR33" s="6" t="s">
        <v>487</v>
      </c>
      <c r="AS33" s="28">
        <v>1.630657827211E12</v>
      </c>
    </row>
    <row r="34">
      <c r="A34" s="22" t="b">
        <f t="shared" si="1"/>
        <v>1</v>
      </c>
      <c r="B34" s="29" t="s">
        <v>160</v>
      </c>
      <c r="C34" s="6">
        <v>91.0</v>
      </c>
      <c r="D34" s="6" t="s">
        <v>479</v>
      </c>
      <c r="E34" s="28">
        <v>1.630645759447E12</v>
      </c>
      <c r="F34" s="22" t="b">
        <f t="shared" si="2"/>
        <v>1</v>
      </c>
      <c r="G34" s="29" t="s">
        <v>160</v>
      </c>
      <c r="H34" s="6">
        <v>152.0</v>
      </c>
      <c r="I34" s="6" t="s">
        <v>483</v>
      </c>
      <c r="J34" s="28">
        <v>1.630646115234E12</v>
      </c>
      <c r="K34" s="22" t="b">
        <f t="shared" si="3"/>
        <v>1</v>
      </c>
      <c r="L34" s="29" t="s">
        <v>55</v>
      </c>
      <c r="M34" s="6">
        <v>202.0</v>
      </c>
      <c r="N34" s="6" t="s">
        <v>484</v>
      </c>
      <c r="O34" s="28">
        <v>1.630646460536E12</v>
      </c>
      <c r="P34" s="22" t="b">
        <f t="shared" si="4"/>
        <v>1</v>
      </c>
      <c r="Q34" s="29" t="s">
        <v>160</v>
      </c>
      <c r="R34" s="6">
        <v>170.0</v>
      </c>
      <c r="S34" s="6" t="s">
        <v>480</v>
      </c>
      <c r="T34" s="28">
        <v>1.630651426556E12</v>
      </c>
      <c r="U34" s="22" t="b">
        <f t="shared" si="5"/>
        <v>1</v>
      </c>
      <c r="V34" s="29" t="s">
        <v>160</v>
      </c>
      <c r="W34" s="6">
        <v>145.0</v>
      </c>
      <c r="X34" s="6" t="s">
        <v>476</v>
      </c>
      <c r="Y34" s="28">
        <v>1.630651812822E12</v>
      </c>
      <c r="Z34" s="22" t="b">
        <f t="shared" si="6"/>
        <v>1</v>
      </c>
      <c r="AA34" s="29" t="s">
        <v>160</v>
      </c>
      <c r="AB34" s="6">
        <v>191.0</v>
      </c>
      <c r="AC34" s="6" t="s">
        <v>488</v>
      </c>
      <c r="AD34" s="28">
        <v>1.630652224131E12</v>
      </c>
      <c r="AE34" s="22" t="b">
        <f t="shared" si="7"/>
        <v>0</v>
      </c>
      <c r="AF34" s="29" t="s">
        <v>125</v>
      </c>
      <c r="AG34" s="6">
        <v>568.0</v>
      </c>
      <c r="AH34" s="6" t="s">
        <v>485</v>
      </c>
      <c r="AI34" s="28">
        <v>1.630656535882E12</v>
      </c>
      <c r="AJ34" s="22" t="b">
        <f t="shared" si="8"/>
        <v>1</v>
      </c>
      <c r="AK34" s="29" t="s">
        <v>489</v>
      </c>
      <c r="AL34" s="6">
        <v>177.0</v>
      </c>
      <c r="AM34" s="6" t="s">
        <v>482</v>
      </c>
      <c r="AN34" s="28">
        <v>1.630657122326E12</v>
      </c>
      <c r="AO34" s="22" t="b">
        <f t="shared" si="9"/>
        <v>1</v>
      </c>
      <c r="AP34" s="29" t="s">
        <v>160</v>
      </c>
      <c r="AQ34" s="6">
        <v>162.0</v>
      </c>
      <c r="AR34" s="6" t="s">
        <v>487</v>
      </c>
      <c r="AS34" s="28">
        <v>1.630657827369E12</v>
      </c>
    </row>
    <row r="35">
      <c r="A35" s="22" t="b">
        <f t="shared" si="1"/>
        <v>1</v>
      </c>
      <c r="B35" s="29" t="s">
        <v>55</v>
      </c>
      <c r="C35" s="6">
        <v>108.0</v>
      </c>
      <c r="D35" s="6" t="s">
        <v>479</v>
      </c>
      <c r="E35" s="28">
        <v>1.630645759559E12</v>
      </c>
      <c r="F35" s="22" t="b">
        <f t="shared" si="2"/>
        <v>1</v>
      </c>
      <c r="G35" s="29" t="s">
        <v>55</v>
      </c>
      <c r="H35" s="6">
        <v>133.0</v>
      </c>
      <c r="I35" s="6" t="s">
        <v>483</v>
      </c>
      <c r="J35" s="28">
        <v>1.630646115367E12</v>
      </c>
      <c r="K35" s="22" t="b">
        <f t="shared" si="3"/>
        <v>1</v>
      </c>
      <c r="L35" s="29" t="s">
        <v>52</v>
      </c>
      <c r="M35" s="6">
        <v>224.0</v>
      </c>
      <c r="N35" s="6" t="s">
        <v>484</v>
      </c>
      <c r="O35" s="28">
        <v>1.630646460758E12</v>
      </c>
      <c r="P35" s="22" t="b">
        <f t="shared" si="4"/>
        <v>1</v>
      </c>
      <c r="Q35" s="29" t="s">
        <v>55</v>
      </c>
      <c r="R35" s="6">
        <v>65.0</v>
      </c>
      <c r="S35" s="6" t="s">
        <v>480</v>
      </c>
      <c r="T35" s="28">
        <v>1.63065142662E12</v>
      </c>
      <c r="U35" s="22" t="b">
        <f t="shared" si="5"/>
        <v>1</v>
      </c>
      <c r="V35" s="29" t="s">
        <v>55</v>
      </c>
      <c r="W35" s="6">
        <v>83.0</v>
      </c>
      <c r="X35" s="6" t="s">
        <v>476</v>
      </c>
      <c r="Y35" s="28">
        <v>1.630651812906E12</v>
      </c>
      <c r="Z35" s="22" t="b">
        <f t="shared" si="6"/>
        <v>1</v>
      </c>
      <c r="AA35" s="29" t="s">
        <v>55</v>
      </c>
      <c r="AB35" s="6">
        <v>76.0</v>
      </c>
      <c r="AC35" s="6" t="s">
        <v>488</v>
      </c>
      <c r="AD35" s="28">
        <v>1.630652224203E12</v>
      </c>
      <c r="AE35" s="22" t="b">
        <f t="shared" si="7"/>
        <v>1</v>
      </c>
      <c r="AF35" s="29" t="s">
        <v>133</v>
      </c>
      <c r="AG35" s="6">
        <v>308.0</v>
      </c>
      <c r="AH35" s="6" t="s">
        <v>490</v>
      </c>
      <c r="AI35" s="28">
        <v>1.630656536193E12</v>
      </c>
      <c r="AJ35" s="22" t="b">
        <f t="shared" si="8"/>
        <v>1</v>
      </c>
      <c r="AK35" s="29" t="s">
        <v>486</v>
      </c>
      <c r="AL35" s="6">
        <v>178.0</v>
      </c>
      <c r="AM35" s="6" t="s">
        <v>482</v>
      </c>
      <c r="AN35" s="28">
        <v>1.630657122507E12</v>
      </c>
      <c r="AO35" s="22" t="b">
        <f t="shared" si="9"/>
        <v>1</v>
      </c>
      <c r="AP35" s="29" t="s">
        <v>55</v>
      </c>
      <c r="AQ35" s="6">
        <v>140.0</v>
      </c>
      <c r="AR35" s="6" t="s">
        <v>487</v>
      </c>
      <c r="AS35" s="28">
        <v>1.63065782751E12</v>
      </c>
    </row>
    <row r="36">
      <c r="A36" s="22" t="b">
        <f t="shared" si="1"/>
        <v>1</v>
      </c>
      <c r="B36" s="29" t="s">
        <v>110</v>
      </c>
      <c r="C36" s="6">
        <v>179.0</v>
      </c>
      <c r="D36" s="6" t="s">
        <v>479</v>
      </c>
      <c r="E36" s="28">
        <v>1.630645759733E12</v>
      </c>
      <c r="F36" s="22" t="b">
        <f t="shared" si="2"/>
        <v>1</v>
      </c>
      <c r="G36" s="29" t="s">
        <v>110</v>
      </c>
      <c r="H36" s="6">
        <v>293.0</v>
      </c>
      <c r="I36" s="6" t="s">
        <v>483</v>
      </c>
      <c r="J36" s="28">
        <v>1.630646115661E12</v>
      </c>
      <c r="K36" s="22" t="b">
        <f t="shared" si="3"/>
        <v>1</v>
      </c>
      <c r="L36" s="29" t="s">
        <v>160</v>
      </c>
      <c r="M36" s="6">
        <v>168.0</v>
      </c>
      <c r="N36" s="6" t="s">
        <v>484</v>
      </c>
      <c r="O36" s="28">
        <v>1.630646460925E12</v>
      </c>
      <c r="P36" s="22" t="b">
        <f t="shared" si="4"/>
        <v>1</v>
      </c>
      <c r="Q36" s="29" t="s">
        <v>110</v>
      </c>
      <c r="R36" s="6">
        <v>226.0</v>
      </c>
      <c r="S36" s="6" t="s">
        <v>480</v>
      </c>
      <c r="T36" s="28">
        <v>1.630651426845E12</v>
      </c>
      <c r="U36" s="22" t="b">
        <f t="shared" si="5"/>
        <v>1</v>
      </c>
      <c r="V36" s="29" t="s">
        <v>110</v>
      </c>
      <c r="W36" s="6">
        <v>192.0</v>
      </c>
      <c r="X36" s="6" t="s">
        <v>491</v>
      </c>
      <c r="Y36" s="28">
        <v>1.630651813101E12</v>
      </c>
      <c r="Z36" s="22" t="b">
        <f t="shared" si="6"/>
        <v>1</v>
      </c>
      <c r="AA36" s="29" t="s">
        <v>110</v>
      </c>
      <c r="AB36" s="6">
        <v>552.0</v>
      </c>
      <c r="AC36" s="6" t="s">
        <v>488</v>
      </c>
      <c r="AD36" s="28">
        <v>1.630652224758E12</v>
      </c>
      <c r="AE36" s="22" t="b">
        <f t="shared" si="7"/>
        <v>1</v>
      </c>
      <c r="AF36" s="29" t="s">
        <v>190</v>
      </c>
      <c r="AG36" s="6">
        <v>168.0</v>
      </c>
      <c r="AH36" s="6" t="s">
        <v>490</v>
      </c>
      <c r="AI36" s="28">
        <v>1.630656536361E12</v>
      </c>
      <c r="AJ36" s="22" t="b">
        <f t="shared" si="8"/>
        <v>1</v>
      </c>
      <c r="AK36" s="29" t="s">
        <v>430</v>
      </c>
      <c r="AL36" s="6">
        <v>156.0</v>
      </c>
      <c r="AM36" s="6" t="s">
        <v>482</v>
      </c>
      <c r="AN36" s="28">
        <v>1.630657122661E12</v>
      </c>
      <c r="AO36" s="22" t="b">
        <f t="shared" si="9"/>
        <v>1</v>
      </c>
      <c r="AP36" s="29" t="s">
        <v>110</v>
      </c>
      <c r="AQ36" s="6">
        <v>209.0</v>
      </c>
      <c r="AR36" s="6" t="s">
        <v>487</v>
      </c>
      <c r="AS36" s="28">
        <v>1.630657827717E12</v>
      </c>
    </row>
    <row r="37">
      <c r="A37" s="22" t="b">
        <f t="shared" si="1"/>
        <v>1</v>
      </c>
      <c r="B37" s="29" t="s">
        <v>58</v>
      </c>
      <c r="C37" s="6">
        <v>98.0</v>
      </c>
      <c r="D37" s="6" t="s">
        <v>479</v>
      </c>
      <c r="E37" s="28">
        <v>1.630645759831E12</v>
      </c>
      <c r="F37" s="22" t="b">
        <f t="shared" si="2"/>
        <v>1</v>
      </c>
      <c r="G37" s="29" t="s">
        <v>58</v>
      </c>
      <c r="H37" s="6">
        <v>183.0</v>
      </c>
      <c r="I37" s="6" t="s">
        <v>483</v>
      </c>
      <c r="J37" s="28">
        <v>1.630646115847E12</v>
      </c>
      <c r="K37" s="22" t="b">
        <f t="shared" si="3"/>
        <v>1</v>
      </c>
      <c r="L37" s="29" t="s">
        <v>55</v>
      </c>
      <c r="M37" s="6">
        <v>85.0</v>
      </c>
      <c r="N37" s="6" t="s">
        <v>492</v>
      </c>
      <c r="O37" s="28">
        <v>1.630646461014E12</v>
      </c>
      <c r="P37" s="22" t="b">
        <f t="shared" si="4"/>
        <v>1</v>
      </c>
      <c r="Q37" s="29" t="s">
        <v>58</v>
      </c>
      <c r="R37" s="6">
        <v>159.0</v>
      </c>
      <c r="S37" s="6" t="s">
        <v>493</v>
      </c>
      <c r="T37" s="28">
        <v>1.630651427007E12</v>
      </c>
      <c r="U37" s="22" t="b">
        <f t="shared" si="5"/>
        <v>1</v>
      </c>
      <c r="V37" s="29" t="s">
        <v>58</v>
      </c>
      <c r="W37" s="6">
        <v>150.0</v>
      </c>
      <c r="X37" s="6" t="s">
        <v>491</v>
      </c>
      <c r="Y37" s="28">
        <v>1.630651813279E12</v>
      </c>
      <c r="Z37" s="22" t="b">
        <f t="shared" si="6"/>
        <v>1</v>
      </c>
      <c r="AA37" s="29" t="s">
        <v>58</v>
      </c>
      <c r="AB37" s="6">
        <v>170.0</v>
      </c>
      <c r="AC37" s="6" t="s">
        <v>488</v>
      </c>
      <c r="AD37" s="28">
        <v>1.630652224926E12</v>
      </c>
      <c r="AE37" s="22" t="b">
        <f t="shared" si="7"/>
        <v>1</v>
      </c>
      <c r="AF37" s="29" t="s">
        <v>71</v>
      </c>
      <c r="AG37" s="6">
        <v>740.0</v>
      </c>
      <c r="AH37" s="6" t="s">
        <v>494</v>
      </c>
      <c r="AI37" s="28">
        <v>1.630656537097E12</v>
      </c>
      <c r="AJ37" s="22" t="b">
        <f t="shared" si="8"/>
        <v>1</v>
      </c>
      <c r="AK37" s="29" t="s">
        <v>71</v>
      </c>
      <c r="AL37" s="6">
        <v>167.0</v>
      </c>
      <c r="AM37" s="6" t="s">
        <v>482</v>
      </c>
      <c r="AN37" s="28">
        <v>1.630657122828E12</v>
      </c>
      <c r="AO37" s="22" t="b">
        <f t="shared" si="9"/>
        <v>1</v>
      </c>
      <c r="AP37" s="29" t="s">
        <v>58</v>
      </c>
      <c r="AQ37" s="6">
        <v>126.0</v>
      </c>
      <c r="AR37" s="6" t="s">
        <v>487</v>
      </c>
      <c r="AS37" s="28">
        <v>1.630657827847E12</v>
      </c>
    </row>
    <row r="38">
      <c r="A38" s="22" t="b">
        <f t="shared" si="1"/>
        <v>1</v>
      </c>
      <c r="B38" s="29" t="s">
        <v>71</v>
      </c>
      <c r="C38" s="6">
        <v>194.0</v>
      </c>
      <c r="D38" s="6" t="s">
        <v>495</v>
      </c>
      <c r="E38" s="28">
        <v>1.630645760028E12</v>
      </c>
      <c r="F38" s="22" t="b">
        <f t="shared" si="2"/>
        <v>1</v>
      </c>
      <c r="G38" s="29" t="s">
        <v>71</v>
      </c>
      <c r="H38" s="6">
        <v>196.0</v>
      </c>
      <c r="I38" s="6" t="s">
        <v>496</v>
      </c>
      <c r="J38" s="28">
        <v>1.630646116042E12</v>
      </c>
      <c r="K38" s="22" t="b">
        <f t="shared" si="3"/>
        <v>1</v>
      </c>
      <c r="L38" s="29" t="s">
        <v>110</v>
      </c>
      <c r="M38" s="6">
        <v>292.0</v>
      </c>
      <c r="N38" s="6" t="s">
        <v>492</v>
      </c>
      <c r="O38" s="28">
        <v>1.630646461306E12</v>
      </c>
      <c r="P38" s="22" t="b">
        <f t="shared" si="4"/>
        <v>1</v>
      </c>
      <c r="Q38" s="29" t="s">
        <v>71</v>
      </c>
      <c r="R38" s="6">
        <v>153.0</v>
      </c>
      <c r="S38" s="6" t="s">
        <v>493</v>
      </c>
      <c r="T38" s="28">
        <v>1.630651427156E12</v>
      </c>
      <c r="U38" s="22" t="b">
        <f t="shared" si="5"/>
        <v>1</v>
      </c>
      <c r="V38" s="29" t="s">
        <v>71</v>
      </c>
      <c r="W38" s="6">
        <v>186.0</v>
      </c>
      <c r="X38" s="6" t="s">
        <v>491</v>
      </c>
      <c r="Y38" s="28">
        <v>1.630651813435E12</v>
      </c>
      <c r="Z38" s="22" t="b">
        <f t="shared" si="6"/>
        <v>1</v>
      </c>
      <c r="AA38" s="29" t="s">
        <v>71</v>
      </c>
      <c r="AB38" s="6">
        <v>134.0</v>
      </c>
      <c r="AC38" s="6" t="s">
        <v>497</v>
      </c>
      <c r="AD38" s="28">
        <v>1.63065222506E12</v>
      </c>
      <c r="AE38" s="22" t="b">
        <f t="shared" si="7"/>
        <v>1</v>
      </c>
      <c r="AF38" s="29" t="s">
        <v>144</v>
      </c>
      <c r="AG38" s="6">
        <v>534.0</v>
      </c>
      <c r="AH38" s="6" t="s">
        <v>494</v>
      </c>
      <c r="AI38" s="28">
        <v>1.630656537646E12</v>
      </c>
      <c r="AJ38" s="22" t="b">
        <f t="shared" si="8"/>
        <v>1</v>
      </c>
      <c r="AK38" s="29" t="s">
        <v>52</v>
      </c>
      <c r="AL38" s="6">
        <v>367.0</v>
      </c>
      <c r="AM38" s="6" t="s">
        <v>498</v>
      </c>
      <c r="AN38" s="28">
        <v>1.630657123193E12</v>
      </c>
      <c r="AO38" s="22" t="b">
        <f t="shared" si="9"/>
        <v>1</v>
      </c>
      <c r="AP38" s="29" t="s">
        <v>71</v>
      </c>
      <c r="AQ38" s="6">
        <v>147.0</v>
      </c>
      <c r="AR38" s="6" t="s">
        <v>487</v>
      </c>
      <c r="AS38" s="28">
        <v>1.630657827992E12</v>
      </c>
    </row>
    <row r="39">
      <c r="A39" s="22" t="b">
        <f t="shared" si="1"/>
        <v>1</v>
      </c>
      <c r="B39" s="29" t="s">
        <v>144</v>
      </c>
      <c r="C39" s="6">
        <v>190.0</v>
      </c>
      <c r="D39" s="6" t="s">
        <v>495</v>
      </c>
      <c r="E39" s="28">
        <v>1.630645760218E12</v>
      </c>
      <c r="F39" s="22" t="b">
        <f t="shared" si="2"/>
        <v>1</v>
      </c>
      <c r="G39" s="29" t="s">
        <v>144</v>
      </c>
      <c r="H39" s="6">
        <v>178.0</v>
      </c>
      <c r="I39" s="6" t="s">
        <v>496</v>
      </c>
      <c r="J39" s="28">
        <v>1.630646116219E12</v>
      </c>
      <c r="K39" s="22" t="b">
        <f t="shared" si="3"/>
        <v>1</v>
      </c>
      <c r="L39" s="29" t="s">
        <v>58</v>
      </c>
      <c r="M39" s="6">
        <v>149.0</v>
      </c>
      <c r="N39" s="6" t="s">
        <v>492</v>
      </c>
      <c r="O39" s="28">
        <v>1.630646461454E12</v>
      </c>
      <c r="P39" s="22" t="b">
        <f t="shared" si="4"/>
        <v>1</v>
      </c>
      <c r="Q39" s="29" t="s">
        <v>144</v>
      </c>
      <c r="R39" s="6">
        <v>148.0</v>
      </c>
      <c r="S39" s="6" t="s">
        <v>493</v>
      </c>
      <c r="T39" s="28">
        <v>1.63065142731E12</v>
      </c>
      <c r="U39" s="22" t="b">
        <f t="shared" si="5"/>
        <v>1</v>
      </c>
      <c r="V39" s="29" t="s">
        <v>115</v>
      </c>
      <c r="W39" s="6">
        <v>752.0</v>
      </c>
      <c r="X39" s="6" t="s">
        <v>499</v>
      </c>
      <c r="Y39" s="28">
        <v>1.630651814188E12</v>
      </c>
      <c r="Z39" s="22" t="b">
        <f t="shared" si="6"/>
        <v>1</v>
      </c>
      <c r="AA39" s="29" t="s">
        <v>144</v>
      </c>
      <c r="AB39" s="6">
        <v>251.0</v>
      </c>
      <c r="AC39" s="6" t="s">
        <v>497</v>
      </c>
      <c r="AD39" s="28">
        <v>1.630652225312E12</v>
      </c>
      <c r="AE39" s="22" t="b">
        <f t="shared" si="7"/>
        <v>1</v>
      </c>
      <c r="AF39" s="29" t="s">
        <v>182</v>
      </c>
      <c r="AG39" s="6">
        <v>215.0</v>
      </c>
      <c r="AH39" s="6" t="s">
        <v>494</v>
      </c>
      <c r="AI39" s="28">
        <v>1.630656537846E12</v>
      </c>
      <c r="AJ39" s="22" t="b">
        <f t="shared" si="8"/>
        <v>1</v>
      </c>
      <c r="AK39" s="29" t="s">
        <v>80</v>
      </c>
      <c r="AL39" s="6">
        <v>194.0</v>
      </c>
      <c r="AM39" s="6" t="s">
        <v>498</v>
      </c>
      <c r="AN39" s="28">
        <v>1.630657123394E12</v>
      </c>
      <c r="AO39" s="22" t="b">
        <f t="shared" si="9"/>
        <v>1</v>
      </c>
      <c r="AP39" s="29" t="s">
        <v>144</v>
      </c>
      <c r="AQ39" s="6">
        <v>203.0</v>
      </c>
      <c r="AR39" s="6" t="s">
        <v>500</v>
      </c>
      <c r="AS39" s="28">
        <v>1.630657828199E12</v>
      </c>
    </row>
    <row r="40">
      <c r="A40" s="22" t="b">
        <f t="shared" si="1"/>
        <v>1</v>
      </c>
      <c r="B40" s="29" t="s">
        <v>182</v>
      </c>
      <c r="C40" s="6">
        <v>260.0</v>
      </c>
      <c r="D40" s="6" t="s">
        <v>495</v>
      </c>
      <c r="E40" s="28">
        <v>1.630645760478E12</v>
      </c>
      <c r="F40" s="22" t="b">
        <f t="shared" si="2"/>
        <v>1</v>
      </c>
      <c r="G40" s="29" t="s">
        <v>182</v>
      </c>
      <c r="H40" s="6">
        <v>271.0</v>
      </c>
      <c r="I40" s="6" t="s">
        <v>496</v>
      </c>
      <c r="J40" s="28">
        <v>1.630646116487E12</v>
      </c>
      <c r="K40" s="22" t="b">
        <f t="shared" si="3"/>
        <v>1</v>
      </c>
      <c r="L40" s="29" t="s">
        <v>71</v>
      </c>
      <c r="M40" s="6">
        <v>161.0</v>
      </c>
      <c r="N40" s="6" t="s">
        <v>492</v>
      </c>
      <c r="O40" s="28">
        <v>1.630646461612E12</v>
      </c>
      <c r="P40" s="22" t="b">
        <f t="shared" si="4"/>
        <v>1</v>
      </c>
      <c r="Q40" s="29" t="s">
        <v>182</v>
      </c>
      <c r="R40" s="6">
        <v>217.0</v>
      </c>
      <c r="S40" s="6" t="s">
        <v>493</v>
      </c>
      <c r="T40" s="28">
        <v>1.630651427522E12</v>
      </c>
      <c r="U40" s="22" t="b">
        <f t="shared" si="5"/>
        <v>1</v>
      </c>
      <c r="V40" s="29" t="s">
        <v>71</v>
      </c>
      <c r="W40" s="6">
        <v>739.0</v>
      </c>
      <c r="X40" s="6" t="s">
        <v>499</v>
      </c>
      <c r="Y40" s="28">
        <v>1.630651814956E12</v>
      </c>
      <c r="Z40" s="22" t="b">
        <f t="shared" si="6"/>
        <v>1</v>
      </c>
      <c r="AA40" s="29" t="s">
        <v>182</v>
      </c>
      <c r="AB40" s="6">
        <v>287.0</v>
      </c>
      <c r="AC40" s="6" t="s">
        <v>497</v>
      </c>
      <c r="AD40" s="28">
        <v>1.630652225602E12</v>
      </c>
      <c r="AE40" s="22" t="b">
        <f t="shared" si="7"/>
        <v>1</v>
      </c>
      <c r="AF40" s="29" t="s">
        <v>71</v>
      </c>
      <c r="AG40" s="6">
        <v>457.0</v>
      </c>
      <c r="AH40" s="6" t="s">
        <v>501</v>
      </c>
      <c r="AI40" s="28">
        <v>1.630656538303E12</v>
      </c>
      <c r="AJ40" s="22" t="b">
        <f t="shared" si="8"/>
        <v>1</v>
      </c>
      <c r="AK40" s="29" t="s">
        <v>63</v>
      </c>
      <c r="AL40" s="6">
        <v>174.0</v>
      </c>
      <c r="AM40" s="6" t="s">
        <v>498</v>
      </c>
      <c r="AN40" s="28">
        <v>1.630657123563E12</v>
      </c>
      <c r="AO40" s="22" t="b">
        <f t="shared" si="9"/>
        <v>1</v>
      </c>
      <c r="AP40" s="29" t="s">
        <v>182</v>
      </c>
      <c r="AQ40" s="6">
        <v>244.0</v>
      </c>
      <c r="AR40" s="6" t="s">
        <v>500</v>
      </c>
      <c r="AS40" s="28">
        <v>1.630657828437E12</v>
      </c>
    </row>
    <row r="41">
      <c r="A41" s="22" t="b">
        <f t="shared" si="1"/>
        <v>1</v>
      </c>
      <c r="B41" s="29" t="s">
        <v>71</v>
      </c>
      <c r="C41" s="6">
        <v>290.0</v>
      </c>
      <c r="D41" s="6" t="s">
        <v>495</v>
      </c>
      <c r="E41" s="28">
        <v>1.630645760768E12</v>
      </c>
      <c r="F41" s="22" t="b">
        <f t="shared" si="2"/>
        <v>1</v>
      </c>
      <c r="G41" s="29" t="s">
        <v>71</v>
      </c>
      <c r="H41" s="6">
        <v>1167.0</v>
      </c>
      <c r="I41" s="6" t="s">
        <v>502</v>
      </c>
      <c r="J41" s="28">
        <v>1.630646117666E12</v>
      </c>
      <c r="K41" s="22" t="b">
        <f t="shared" si="3"/>
        <v>1</v>
      </c>
      <c r="L41" s="29" t="s">
        <v>144</v>
      </c>
      <c r="M41" s="6">
        <v>216.0</v>
      </c>
      <c r="N41" s="6" t="s">
        <v>492</v>
      </c>
      <c r="O41" s="28">
        <v>1.630646461826E12</v>
      </c>
      <c r="P41" s="22" t="b">
        <f t="shared" si="4"/>
        <v>1</v>
      </c>
      <c r="Q41" s="29" t="s">
        <v>71</v>
      </c>
      <c r="R41" s="6">
        <v>206.0</v>
      </c>
      <c r="S41" s="6" t="s">
        <v>493</v>
      </c>
      <c r="T41" s="28">
        <v>1.630651427729E12</v>
      </c>
      <c r="U41" s="22" t="b">
        <f t="shared" si="5"/>
        <v>1</v>
      </c>
      <c r="V41" s="29" t="s">
        <v>144</v>
      </c>
      <c r="W41" s="6">
        <v>374.0</v>
      </c>
      <c r="X41" s="6" t="s">
        <v>503</v>
      </c>
      <c r="Y41" s="28">
        <v>1.630651815308E12</v>
      </c>
      <c r="Z41" s="22" t="b">
        <f t="shared" si="6"/>
        <v>1</v>
      </c>
      <c r="AA41" s="29" t="s">
        <v>71</v>
      </c>
      <c r="AB41" s="6">
        <v>477.0</v>
      </c>
      <c r="AC41" s="6" t="s">
        <v>504</v>
      </c>
      <c r="AD41" s="28">
        <v>1.630652226077E12</v>
      </c>
      <c r="AE41" s="22" t="b">
        <f t="shared" si="7"/>
        <v>1</v>
      </c>
      <c r="AF41" s="29" t="s">
        <v>143</v>
      </c>
      <c r="AG41" s="6">
        <v>2068.0</v>
      </c>
      <c r="AH41" s="6" t="s">
        <v>505</v>
      </c>
      <c r="AI41" s="28">
        <v>1.630656540373E12</v>
      </c>
      <c r="AJ41" s="22" t="b">
        <f t="shared" si="8"/>
        <v>1</v>
      </c>
      <c r="AK41" s="29" t="s">
        <v>85</v>
      </c>
      <c r="AL41" s="6">
        <v>805.0</v>
      </c>
      <c r="AM41" s="6" t="s">
        <v>506</v>
      </c>
      <c r="AN41" s="28">
        <v>1.630657124383E12</v>
      </c>
      <c r="AO41" s="22" t="b">
        <f t="shared" si="9"/>
        <v>1</v>
      </c>
      <c r="AP41" s="29" t="s">
        <v>71</v>
      </c>
      <c r="AQ41" s="6">
        <v>349.0</v>
      </c>
      <c r="AR41" s="6" t="s">
        <v>500</v>
      </c>
      <c r="AS41" s="28">
        <v>1.630657828788E12</v>
      </c>
    </row>
    <row r="42">
      <c r="A42" s="22" t="b">
        <f t="shared" si="1"/>
        <v>1</v>
      </c>
      <c r="B42" s="29" t="s">
        <v>245</v>
      </c>
      <c r="C42" s="6">
        <v>2482.0</v>
      </c>
      <c r="D42" s="6" t="s">
        <v>507</v>
      </c>
      <c r="E42" s="28">
        <v>1.630645763249E12</v>
      </c>
      <c r="F42" s="22" t="b">
        <f t="shared" si="2"/>
        <v>1</v>
      </c>
      <c r="G42" s="29" t="s">
        <v>137</v>
      </c>
      <c r="H42" s="6">
        <v>2263.0</v>
      </c>
      <c r="I42" s="6" t="s">
        <v>508</v>
      </c>
      <c r="J42" s="28">
        <v>1.630646119921E12</v>
      </c>
      <c r="K42" s="22" t="b">
        <f t="shared" si="3"/>
        <v>1</v>
      </c>
      <c r="L42" s="29" t="s">
        <v>182</v>
      </c>
      <c r="M42" s="6">
        <v>318.0</v>
      </c>
      <c r="N42" s="6" t="s">
        <v>509</v>
      </c>
      <c r="O42" s="28">
        <v>1.630646462148E12</v>
      </c>
      <c r="P42" s="22" t="b">
        <f t="shared" si="4"/>
        <v>1</v>
      </c>
      <c r="Q42" s="29" t="s">
        <v>282</v>
      </c>
      <c r="R42" s="6">
        <v>3342.0</v>
      </c>
      <c r="S42" s="6" t="s">
        <v>510</v>
      </c>
      <c r="T42" s="28">
        <v>1.630651431073E12</v>
      </c>
      <c r="U42" s="22" t="b">
        <f t="shared" si="5"/>
        <v>1</v>
      </c>
      <c r="V42" s="29" t="s">
        <v>182</v>
      </c>
      <c r="W42" s="6">
        <v>216.0</v>
      </c>
      <c r="X42" s="6" t="s">
        <v>503</v>
      </c>
      <c r="Y42" s="28">
        <v>1.630651815516E12</v>
      </c>
      <c r="Z42" s="22" t="b">
        <f t="shared" si="6"/>
        <v>1</v>
      </c>
      <c r="AA42" s="29" t="s">
        <v>131</v>
      </c>
      <c r="AB42" s="6">
        <v>2346.0</v>
      </c>
      <c r="AC42" s="6" t="s">
        <v>511</v>
      </c>
      <c r="AD42" s="28">
        <v>1.630652228421E12</v>
      </c>
      <c r="AE42" s="22" t="b">
        <f t="shared" si="7"/>
        <v>1</v>
      </c>
      <c r="AF42" s="29" t="s">
        <v>195</v>
      </c>
      <c r="AG42" s="6">
        <v>739.0</v>
      </c>
      <c r="AH42" s="6" t="s">
        <v>512</v>
      </c>
      <c r="AI42" s="28">
        <v>1.63065654111E12</v>
      </c>
      <c r="AJ42" s="22" t="b">
        <f t="shared" si="8"/>
        <v>1</v>
      </c>
      <c r="AK42" s="29" t="s">
        <v>90</v>
      </c>
      <c r="AL42" s="6">
        <v>527.0</v>
      </c>
      <c r="AM42" s="6" t="s">
        <v>506</v>
      </c>
      <c r="AN42" s="28">
        <v>1.630657124893E12</v>
      </c>
      <c r="AO42" s="22" t="b">
        <f t="shared" si="9"/>
        <v>1</v>
      </c>
      <c r="AP42" s="29" t="s">
        <v>143</v>
      </c>
      <c r="AQ42" s="6">
        <v>3869.0</v>
      </c>
      <c r="AR42" s="6" t="s">
        <v>513</v>
      </c>
      <c r="AS42" s="28">
        <v>1.63065783266E12</v>
      </c>
    </row>
    <row r="43">
      <c r="A43" s="22" t="b">
        <f t="shared" si="1"/>
        <v>1</v>
      </c>
      <c r="B43" s="29" t="s">
        <v>195</v>
      </c>
      <c r="C43" s="6">
        <v>893.0</v>
      </c>
      <c r="D43" s="6" t="s">
        <v>514</v>
      </c>
      <c r="E43" s="28">
        <v>1.630645764157E12</v>
      </c>
      <c r="F43" s="22" t="b">
        <f t="shared" si="2"/>
        <v>1</v>
      </c>
      <c r="G43" s="29" t="s">
        <v>195</v>
      </c>
      <c r="H43" s="6">
        <v>938.0</v>
      </c>
      <c r="I43" s="6" t="s">
        <v>515</v>
      </c>
      <c r="J43" s="28">
        <v>1.630646120857E12</v>
      </c>
      <c r="K43" s="22" t="b">
        <f t="shared" si="3"/>
        <v>1</v>
      </c>
      <c r="L43" s="29" t="s">
        <v>71</v>
      </c>
      <c r="M43" s="6">
        <v>383.0</v>
      </c>
      <c r="N43" s="6" t="s">
        <v>509</v>
      </c>
      <c r="O43" s="28">
        <v>1.630646462541E12</v>
      </c>
      <c r="P43" s="22" t="b">
        <f t="shared" si="4"/>
        <v>1</v>
      </c>
      <c r="Q43" s="29" t="s">
        <v>195</v>
      </c>
      <c r="R43" s="6">
        <v>586.0</v>
      </c>
      <c r="S43" s="6" t="s">
        <v>510</v>
      </c>
      <c r="T43" s="28">
        <v>1.630651431658E12</v>
      </c>
      <c r="U43" s="22" t="b">
        <f t="shared" si="5"/>
        <v>1</v>
      </c>
      <c r="V43" s="29" t="s">
        <v>71</v>
      </c>
      <c r="W43" s="6">
        <v>298.0</v>
      </c>
      <c r="X43" s="6" t="s">
        <v>503</v>
      </c>
      <c r="Y43" s="28">
        <v>1.630651815814E12</v>
      </c>
      <c r="Z43" s="22" t="b">
        <f t="shared" si="6"/>
        <v>1</v>
      </c>
      <c r="AA43" s="29" t="s">
        <v>195</v>
      </c>
      <c r="AB43" s="6">
        <v>1281.0</v>
      </c>
      <c r="AC43" s="6" t="s">
        <v>516</v>
      </c>
      <c r="AD43" s="28">
        <v>1.630652229705E12</v>
      </c>
      <c r="AE43" s="22" t="b">
        <f t="shared" si="7"/>
        <v>1</v>
      </c>
      <c r="AF43" s="29" t="s">
        <v>131</v>
      </c>
      <c r="AG43" s="6">
        <v>1227.0</v>
      </c>
      <c r="AH43" s="6" t="s">
        <v>517</v>
      </c>
      <c r="AI43" s="28">
        <v>1.630656542347E12</v>
      </c>
      <c r="AJ43" s="22" t="b">
        <f t="shared" si="8"/>
        <v>1</v>
      </c>
      <c r="AK43" s="29" t="s">
        <v>71</v>
      </c>
      <c r="AL43" s="6">
        <v>148.0</v>
      </c>
      <c r="AM43" s="6" t="s">
        <v>518</v>
      </c>
      <c r="AN43" s="28">
        <v>1.630657125041E12</v>
      </c>
      <c r="AO43" s="22" t="b">
        <f t="shared" si="9"/>
        <v>1</v>
      </c>
      <c r="AP43" s="29" t="s">
        <v>195</v>
      </c>
      <c r="AQ43" s="6">
        <v>1128.0</v>
      </c>
      <c r="AR43" s="6" t="s">
        <v>519</v>
      </c>
      <c r="AS43" s="28">
        <v>1.630657833788E12</v>
      </c>
    </row>
    <row r="44">
      <c r="A44" s="22" t="b">
        <f t="shared" si="1"/>
        <v>1</v>
      </c>
      <c r="B44" s="29" t="s">
        <v>245</v>
      </c>
      <c r="C44" s="6">
        <v>5840.0</v>
      </c>
      <c r="D44" s="6" t="s">
        <v>520</v>
      </c>
      <c r="E44" s="28">
        <v>1.630645769984E12</v>
      </c>
      <c r="F44" s="22" t="b">
        <f t="shared" si="2"/>
        <v>1</v>
      </c>
      <c r="G44" s="29" t="s">
        <v>133</v>
      </c>
      <c r="H44" s="6">
        <v>234.0</v>
      </c>
      <c r="I44" s="6" t="s">
        <v>521</v>
      </c>
      <c r="J44" s="28">
        <v>1.63064612109E12</v>
      </c>
      <c r="K44" s="22" t="b">
        <f t="shared" si="3"/>
        <v>1</v>
      </c>
      <c r="L44" s="29" t="s">
        <v>190</v>
      </c>
      <c r="M44" s="6">
        <v>1608.0</v>
      </c>
      <c r="N44" s="6" t="s">
        <v>522</v>
      </c>
      <c r="O44" s="28">
        <v>1.630646464138E12</v>
      </c>
      <c r="P44" s="22" t="b">
        <f t="shared" si="4"/>
        <v>1</v>
      </c>
      <c r="Q44" s="29" t="s">
        <v>131</v>
      </c>
      <c r="R44" s="6">
        <v>301.0</v>
      </c>
      <c r="S44" s="6" t="s">
        <v>510</v>
      </c>
      <c r="T44" s="28">
        <v>1.630651431959E12</v>
      </c>
      <c r="U44" s="22" t="b">
        <f t="shared" si="5"/>
        <v>1</v>
      </c>
      <c r="V44" s="29" t="s">
        <v>324</v>
      </c>
      <c r="W44" s="6">
        <v>4168.0</v>
      </c>
      <c r="X44" s="6" t="s">
        <v>523</v>
      </c>
      <c r="Y44" s="28">
        <v>1.630651819985E12</v>
      </c>
      <c r="Z44" s="22" t="b">
        <f t="shared" si="6"/>
        <v>1</v>
      </c>
      <c r="AA44" s="29" t="s">
        <v>131</v>
      </c>
      <c r="AB44" s="6">
        <v>409.0</v>
      </c>
      <c r="AC44" s="6" t="s">
        <v>524</v>
      </c>
      <c r="AD44" s="28">
        <v>1.630652230114E12</v>
      </c>
      <c r="AE44" s="22" t="b">
        <f t="shared" si="7"/>
        <v>1</v>
      </c>
      <c r="AF44" s="29" t="s">
        <v>203</v>
      </c>
      <c r="AG44" s="6">
        <v>188.0</v>
      </c>
      <c r="AH44" s="6" t="s">
        <v>517</v>
      </c>
      <c r="AI44" s="28">
        <v>1.63065654253E12</v>
      </c>
      <c r="AJ44" s="22" t="b">
        <f t="shared" si="8"/>
        <v>1</v>
      </c>
      <c r="AK44" s="29" t="s">
        <v>94</v>
      </c>
      <c r="AL44" s="6">
        <v>244.0</v>
      </c>
      <c r="AM44" s="6" t="s">
        <v>518</v>
      </c>
      <c r="AN44" s="28">
        <v>1.630657125306E12</v>
      </c>
      <c r="AO44" s="22" t="b">
        <f t="shared" si="9"/>
        <v>1</v>
      </c>
      <c r="AP44" s="29" t="s">
        <v>137</v>
      </c>
      <c r="AQ44" s="6">
        <v>638.0</v>
      </c>
      <c r="AR44" s="6" t="s">
        <v>525</v>
      </c>
      <c r="AS44" s="28">
        <v>1.630657834427E12</v>
      </c>
    </row>
    <row r="45">
      <c r="A45" s="22" t="b">
        <f t="shared" si="1"/>
        <v>1</v>
      </c>
      <c r="B45" s="29" t="s">
        <v>203</v>
      </c>
      <c r="C45" s="6">
        <v>112.0</v>
      </c>
      <c r="D45" s="6" t="s">
        <v>526</v>
      </c>
      <c r="E45" s="28">
        <v>1.630645770105E12</v>
      </c>
      <c r="F45" s="22" t="b">
        <f t="shared" si="2"/>
        <v>1</v>
      </c>
      <c r="G45" s="29" t="s">
        <v>527</v>
      </c>
      <c r="H45" s="6">
        <v>109.0</v>
      </c>
      <c r="I45" s="6" t="s">
        <v>521</v>
      </c>
      <c r="J45" s="28">
        <v>1.630646121198E12</v>
      </c>
      <c r="K45" s="22" t="b">
        <f t="shared" si="3"/>
        <v>1</v>
      </c>
      <c r="L45" s="29" t="s">
        <v>195</v>
      </c>
      <c r="M45" s="6">
        <v>1072.0</v>
      </c>
      <c r="N45" s="6" t="s">
        <v>528</v>
      </c>
      <c r="O45" s="28">
        <v>1.630646465212E12</v>
      </c>
      <c r="P45" s="22" t="b">
        <f t="shared" si="4"/>
        <v>1</v>
      </c>
      <c r="Q45" s="29" t="s">
        <v>203</v>
      </c>
      <c r="R45" s="6">
        <v>130.0</v>
      </c>
      <c r="S45" s="6" t="s">
        <v>529</v>
      </c>
      <c r="T45" s="28">
        <v>1.630651432089E12</v>
      </c>
      <c r="U45" s="22" t="b">
        <f t="shared" si="5"/>
        <v>1</v>
      </c>
      <c r="V45" s="29" t="s">
        <v>195</v>
      </c>
      <c r="W45" s="6">
        <v>1644.0</v>
      </c>
      <c r="X45" s="6" t="s">
        <v>530</v>
      </c>
      <c r="Y45" s="28">
        <v>1.630651821625E12</v>
      </c>
      <c r="Z45" s="22" t="b">
        <f t="shared" si="6"/>
        <v>1</v>
      </c>
      <c r="AA45" s="29" t="s">
        <v>203</v>
      </c>
      <c r="AB45" s="6">
        <v>215.0</v>
      </c>
      <c r="AC45" s="6" t="s">
        <v>524</v>
      </c>
      <c r="AD45" s="28">
        <v>1.630652230337E12</v>
      </c>
      <c r="AE45" s="22" t="b">
        <f t="shared" si="7"/>
        <v>1</v>
      </c>
      <c r="AF45" s="29" t="s">
        <v>71</v>
      </c>
      <c r="AG45" s="6">
        <v>953.0</v>
      </c>
      <c r="AH45" s="6" t="s">
        <v>531</v>
      </c>
      <c r="AI45" s="28">
        <v>1.630656543478E12</v>
      </c>
      <c r="AJ45" s="22" t="b">
        <f t="shared" si="8"/>
        <v>1</v>
      </c>
      <c r="AK45" s="29" t="s">
        <v>80</v>
      </c>
      <c r="AL45" s="6">
        <v>59.0</v>
      </c>
      <c r="AM45" s="6" t="s">
        <v>518</v>
      </c>
      <c r="AN45" s="28">
        <v>1.630657125343E12</v>
      </c>
      <c r="AO45" s="22" t="b">
        <f t="shared" si="9"/>
        <v>1</v>
      </c>
      <c r="AP45" s="29" t="s">
        <v>527</v>
      </c>
      <c r="AQ45" s="6">
        <v>92.0</v>
      </c>
      <c r="AR45" s="6" t="s">
        <v>525</v>
      </c>
      <c r="AS45" s="28">
        <v>1.630657834511E12</v>
      </c>
    </row>
    <row r="46">
      <c r="A46" s="22" t="b">
        <f t="shared" si="1"/>
        <v>1</v>
      </c>
      <c r="B46" s="29" t="s">
        <v>71</v>
      </c>
      <c r="C46" s="6">
        <v>368.0</v>
      </c>
      <c r="D46" s="6" t="s">
        <v>526</v>
      </c>
      <c r="E46" s="28">
        <v>1.630645770462E12</v>
      </c>
      <c r="F46" s="22" t="b">
        <f t="shared" si="2"/>
        <v>1</v>
      </c>
      <c r="G46" s="29" t="s">
        <v>71</v>
      </c>
      <c r="H46" s="6">
        <v>226.0</v>
      </c>
      <c r="I46" s="6" t="s">
        <v>521</v>
      </c>
      <c r="J46" s="28">
        <v>1.630646121424E12</v>
      </c>
      <c r="K46" s="22" t="b">
        <f t="shared" si="3"/>
        <v>1</v>
      </c>
      <c r="L46" s="29" t="s">
        <v>133</v>
      </c>
      <c r="M46" s="6">
        <v>250.0</v>
      </c>
      <c r="N46" s="6" t="s">
        <v>528</v>
      </c>
      <c r="O46" s="28">
        <v>1.630646465461E12</v>
      </c>
      <c r="P46" s="22" t="b">
        <f t="shared" si="4"/>
        <v>1</v>
      </c>
      <c r="Q46" s="29" t="s">
        <v>71</v>
      </c>
      <c r="R46" s="6">
        <v>284.0</v>
      </c>
      <c r="S46" s="6" t="s">
        <v>529</v>
      </c>
      <c r="T46" s="28">
        <v>1.630651432372E12</v>
      </c>
      <c r="U46" s="22" t="b">
        <f t="shared" si="5"/>
        <v>1</v>
      </c>
      <c r="V46" s="29" t="s">
        <v>133</v>
      </c>
      <c r="W46" s="6">
        <v>272.0</v>
      </c>
      <c r="X46" s="6" t="s">
        <v>530</v>
      </c>
      <c r="Y46" s="28">
        <v>1.630651821899E12</v>
      </c>
      <c r="Z46" s="22" t="b">
        <f t="shared" si="6"/>
        <v>1</v>
      </c>
      <c r="AA46" s="29" t="s">
        <v>71</v>
      </c>
      <c r="AB46" s="6">
        <v>508.0</v>
      </c>
      <c r="AC46" s="6" t="s">
        <v>524</v>
      </c>
      <c r="AD46" s="28">
        <v>1.630652230836E12</v>
      </c>
      <c r="AE46" s="22" t="b">
        <f t="shared" si="7"/>
        <v>1</v>
      </c>
      <c r="AF46" s="29" t="s">
        <v>221</v>
      </c>
      <c r="AG46" s="6">
        <v>417.0</v>
      </c>
      <c r="AH46" s="6" t="s">
        <v>531</v>
      </c>
      <c r="AI46" s="28">
        <v>1.630656543895E12</v>
      </c>
      <c r="AJ46" s="22" t="b">
        <f t="shared" si="8"/>
        <v>1</v>
      </c>
      <c r="AK46" s="29" t="s">
        <v>80</v>
      </c>
      <c r="AL46" s="6">
        <v>168.0</v>
      </c>
      <c r="AM46" s="6" t="s">
        <v>518</v>
      </c>
      <c r="AN46" s="28">
        <v>1.63065712551E12</v>
      </c>
      <c r="AO46" s="22" t="b">
        <f t="shared" si="9"/>
        <v>1</v>
      </c>
      <c r="AP46" s="29" t="s">
        <v>71</v>
      </c>
      <c r="AQ46" s="6">
        <v>291.0</v>
      </c>
      <c r="AR46" s="6" t="s">
        <v>525</v>
      </c>
      <c r="AS46" s="28">
        <v>1.630657834807E12</v>
      </c>
    </row>
    <row r="47">
      <c r="A47" s="22" t="b">
        <f t="shared" si="1"/>
        <v>1</v>
      </c>
      <c r="B47" s="29" t="s">
        <v>221</v>
      </c>
      <c r="C47" s="6">
        <v>359.0</v>
      </c>
      <c r="D47" s="6" t="s">
        <v>526</v>
      </c>
      <c r="E47" s="28">
        <v>1.630645770823E12</v>
      </c>
      <c r="F47" s="22" t="b">
        <f t="shared" si="2"/>
        <v>1</v>
      </c>
      <c r="G47" s="29" t="s">
        <v>527</v>
      </c>
      <c r="H47" s="6">
        <v>404.0</v>
      </c>
      <c r="I47" s="6" t="s">
        <v>521</v>
      </c>
      <c r="J47" s="28">
        <v>1.630646121831E12</v>
      </c>
      <c r="K47" s="22" t="b">
        <f t="shared" si="3"/>
        <v>1</v>
      </c>
      <c r="L47" s="29" t="s">
        <v>527</v>
      </c>
      <c r="M47" s="6">
        <v>144.0</v>
      </c>
      <c r="N47" s="6" t="s">
        <v>528</v>
      </c>
      <c r="O47" s="28">
        <v>1.630646465604E12</v>
      </c>
      <c r="P47" s="22" t="b">
        <f t="shared" si="4"/>
        <v>1</v>
      </c>
      <c r="Q47" s="29" t="s">
        <v>221</v>
      </c>
      <c r="R47" s="6">
        <v>1052.0</v>
      </c>
      <c r="S47" s="6" t="s">
        <v>532</v>
      </c>
      <c r="T47" s="28">
        <v>1.630651433425E12</v>
      </c>
      <c r="U47" s="22" t="b">
        <f t="shared" si="5"/>
        <v>1</v>
      </c>
      <c r="V47" s="29" t="s">
        <v>527</v>
      </c>
      <c r="W47" s="6">
        <v>108.0</v>
      </c>
      <c r="X47" s="6" t="s">
        <v>533</v>
      </c>
      <c r="Y47" s="28">
        <v>1.630651822006E12</v>
      </c>
      <c r="Z47" s="22" t="b">
        <f t="shared" si="6"/>
        <v>1</v>
      </c>
      <c r="AA47" s="29" t="s">
        <v>221</v>
      </c>
      <c r="AB47" s="6">
        <v>331.0</v>
      </c>
      <c r="AC47" s="6" t="s">
        <v>534</v>
      </c>
      <c r="AD47" s="28">
        <v>1.630652231166E12</v>
      </c>
      <c r="AE47" s="22" t="b">
        <f t="shared" si="7"/>
        <v>1</v>
      </c>
      <c r="AF47" s="29" t="s">
        <v>94</v>
      </c>
      <c r="AG47" s="6">
        <v>290.0</v>
      </c>
      <c r="AH47" s="6" t="s">
        <v>535</v>
      </c>
      <c r="AI47" s="28">
        <v>1.630656544186E12</v>
      </c>
      <c r="AJ47" s="22" t="b">
        <f t="shared" si="8"/>
        <v>1</v>
      </c>
      <c r="AK47" s="29" t="s">
        <v>63</v>
      </c>
      <c r="AL47" s="6">
        <v>192.0</v>
      </c>
      <c r="AM47" s="6" t="s">
        <v>518</v>
      </c>
      <c r="AN47" s="28">
        <v>1.630657125708E12</v>
      </c>
      <c r="AO47" s="22" t="b">
        <f t="shared" si="9"/>
        <v>1</v>
      </c>
      <c r="AP47" s="29" t="s">
        <v>221</v>
      </c>
      <c r="AQ47" s="6">
        <v>1708.0</v>
      </c>
      <c r="AR47" s="6" t="s">
        <v>536</v>
      </c>
      <c r="AS47" s="28">
        <v>1.630657836514E12</v>
      </c>
    </row>
    <row r="48">
      <c r="A48" s="22" t="b">
        <f t="shared" si="1"/>
        <v>1</v>
      </c>
      <c r="B48" s="29" t="s">
        <v>94</v>
      </c>
      <c r="C48" s="6">
        <v>240.0</v>
      </c>
      <c r="D48" s="6" t="s">
        <v>537</v>
      </c>
      <c r="E48" s="28">
        <v>1.630645771061E12</v>
      </c>
      <c r="F48" s="22" t="b">
        <f t="shared" si="2"/>
        <v>1</v>
      </c>
      <c r="G48" s="29" t="s">
        <v>133</v>
      </c>
      <c r="H48" s="6">
        <v>133.0</v>
      </c>
      <c r="I48" s="6" t="s">
        <v>521</v>
      </c>
      <c r="J48" s="28">
        <v>1.630646121963E12</v>
      </c>
      <c r="K48" s="22" t="b">
        <f t="shared" si="3"/>
        <v>1</v>
      </c>
      <c r="L48" s="29" t="s">
        <v>71</v>
      </c>
      <c r="M48" s="6">
        <v>258.0</v>
      </c>
      <c r="N48" s="6" t="s">
        <v>528</v>
      </c>
      <c r="O48" s="28">
        <v>1.630646465862E12</v>
      </c>
      <c r="P48" s="22" t="b">
        <f t="shared" si="4"/>
        <v>1</v>
      </c>
      <c r="Q48" s="29" t="s">
        <v>94</v>
      </c>
      <c r="R48" s="6">
        <v>274.0</v>
      </c>
      <c r="S48" s="6" t="s">
        <v>532</v>
      </c>
      <c r="T48" s="28">
        <v>1.6306514337E12</v>
      </c>
      <c r="U48" s="22" t="b">
        <f t="shared" si="5"/>
        <v>1</v>
      </c>
      <c r="V48" s="29" t="s">
        <v>71</v>
      </c>
      <c r="W48" s="6">
        <v>277.0</v>
      </c>
      <c r="X48" s="6" t="s">
        <v>533</v>
      </c>
      <c r="Y48" s="28">
        <v>1.630651822286E12</v>
      </c>
      <c r="Z48" s="22" t="b">
        <f t="shared" si="6"/>
        <v>1</v>
      </c>
      <c r="AA48" s="29" t="s">
        <v>94</v>
      </c>
      <c r="AB48" s="6">
        <v>209.0</v>
      </c>
      <c r="AC48" s="6" t="s">
        <v>534</v>
      </c>
      <c r="AD48" s="28">
        <v>1.630652231377E12</v>
      </c>
      <c r="AE48" s="22" t="b">
        <f t="shared" si="7"/>
        <v>1</v>
      </c>
      <c r="AF48" s="29" t="s">
        <v>71</v>
      </c>
      <c r="AG48" s="6">
        <v>247.0</v>
      </c>
      <c r="AH48" s="6" t="s">
        <v>535</v>
      </c>
      <c r="AI48" s="28">
        <v>1.630656544433E12</v>
      </c>
      <c r="AJ48" s="22" t="b">
        <f t="shared" si="8"/>
        <v>1</v>
      </c>
      <c r="AK48" s="29" t="s">
        <v>71</v>
      </c>
      <c r="AL48" s="6">
        <v>172.0</v>
      </c>
      <c r="AM48" s="6" t="s">
        <v>518</v>
      </c>
      <c r="AN48" s="28">
        <v>1.630657125877E12</v>
      </c>
      <c r="AO48" s="22" t="b">
        <f t="shared" si="9"/>
        <v>1</v>
      </c>
      <c r="AP48" s="29" t="s">
        <v>94</v>
      </c>
      <c r="AQ48" s="6">
        <v>367.0</v>
      </c>
      <c r="AR48" s="6" t="s">
        <v>536</v>
      </c>
      <c r="AS48" s="28">
        <v>1.630657836882E12</v>
      </c>
    </row>
    <row r="49">
      <c r="A49" s="22" t="b">
        <f t="shared" si="1"/>
        <v>1</v>
      </c>
      <c r="B49" s="29" t="s">
        <v>71</v>
      </c>
      <c r="C49" s="6">
        <v>289.0</v>
      </c>
      <c r="D49" s="6" t="s">
        <v>537</v>
      </c>
      <c r="E49" s="28">
        <v>1.630645771355E12</v>
      </c>
      <c r="F49" s="22" t="b">
        <f t="shared" si="2"/>
        <v>1</v>
      </c>
      <c r="G49" s="29" t="s">
        <v>203</v>
      </c>
      <c r="H49" s="6">
        <v>370.0</v>
      </c>
      <c r="I49" s="6" t="s">
        <v>538</v>
      </c>
      <c r="J49" s="28">
        <v>1.630646122336E12</v>
      </c>
      <c r="K49" s="22" t="b">
        <f t="shared" si="3"/>
        <v>1</v>
      </c>
      <c r="L49" s="29" t="s">
        <v>527</v>
      </c>
      <c r="M49" s="6">
        <v>453.0</v>
      </c>
      <c r="N49" s="6" t="s">
        <v>539</v>
      </c>
      <c r="O49" s="28">
        <v>1.630646466317E12</v>
      </c>
      <c r="P49" s="22" t="b">
        <f t="shared" si="4"/>
        <v>1</v>
      </c>
      <c r="Q49" s="29" t="s">
        <v>71</v>
      </c>
      <c r="R49" s="6">
        <v>230.0</v>
      </c>
      <c r="S49" s="6" t="s">
        <v>532</v>
      </c>
      <c r="T49" s="28">
        <v>1.630651433926E12</v>
      </c>
      <c r="U49" s="22" t="b">
        <f t="shared" si="5"/>
        <v>1</v>
      </c>
      <c r="V49" s="29" t="s">
        <v>527</v>
      </c>
      <c r="W49" s="6">
        <v>723.0</v>
      </c>
      <c r="X49" s="6" t="s">
        <v>540</v>
      </c>
      <c r="Y49" s="28">
        <v>1.630651823022E12</v>
      </c>
      <c r="Z49" s="22" t="b">
        <f t="shared" si="6"/>
        <v>1</v>
      </c>
      <c r="AA49" s="29" t="s">
        <v>71</v>
      </c>
      <c r="AB49" s="6">
        <v>282.0</v>
      </c>
      <c r="AC49" s="6" t="s">
        <v>534</v>
      </c>
      <c r="AD49" s="28">
        <v>1.630652231661E12</v>
      </c>
      <c r="AE49" s="22" t="b">
        <f t="shared" si="7"/>
        <v>1</v>
      </c>
      <c r="AF49" s="29" t="s">
        <v>236</v>
      </c>
      <c r="AG49" s="6">
        <v>299.0</v>
      </c>
      <c r="AH49" s="6" t="s">
        <v>535</v>
      </c>
      <c r="AI49" s="28">
        <v>1.630656544731E12</v>
      </c>
      <c r="AJ49" s="22" t="b">
        <f t="shared" si="8"/>
        <v>1</v>
      </c>
      <c r="AK49" s="29" t="s">
        <v>115</v>
      </c>
      <c r="AL49" s="6">
        <v>146.0</v>
      </c>
      <c r="AM49" s="6" t="s">
        <v>541</v>
      </c>
      <c r="AN49" s="28">
        <v>1.630657126026E12</v>
      </c>
      <c r="AO49" s="22" t="b">
        <f t="shared" si="9"/>
        <v>1</v>
      </c>
      <c r="AP49" s="29" t="s">
        <v>71</v>
      </c>
      <c r="AQ49" s="6">
        <v>222.0</v>
      </c>
      <c r="AR49" s="6" t="s">
        <v>542</v>
      </c>
      <c r="AS49" s="28">
        <v>1.630657837103E12</v>
      </c>
    </row>
    <row r="50">
      <c r="A50" s="31" t="b">
        <f t="shared" si="1"/>
        <v>1</v>
      </c>
      <c r="B50" s="29" t="s">
        <v>236</v>
      </c>
      <c r="C50" s="6">
        <v>1193.0</v>
      </c>
      <c r="D50" s="6" t="s">
        <v>543</v>
      </c>
      <c r="E50" s="28">
        <v>1.630645772546E12</v>
      </c>
      <c r="F50" s="31" t="b">
        <f t="shared" si="2"/>
        <v>1</v>
      </c>
      <c r="G50" s="29" t="s">
        <v>71</v>
      </c>
      <c r="H50" s="6">
        <v>804.0</v>
      </c>
      <c r="I50" s="6" t="s">
        <v>544</v>
      </c>
      <c r="J50" s="28">
        <v>1.630646123137E12</v>
      </c>
      <c r="K50" s="31" t="b">
        <f t="shared" si="3"/>
        <v>1</v>
      </c>
      <c r="L50" s="29" t="s">
        <v>133</v>
      </c>
      <c r="M50" s="6">
        <v>133.0</v>
      </c>
      <c r="N50" s="6" t="s">
        <v>539</v>
      </c>
      <c r="O50" s="28">
        <v>1.630646466447E12</v>
      </c>
      <c r="P50" s="31" t="b">
        <f t="shared" si="4"/>
        <v>1</v>
      </c>
      <c r="Q50" s="29" t="s">
        <v>236</v>
      </c>
      <c r="R50" s="6">
        <v>1293.0</v>
      </c>
      <c r="S50" s="6" t="s">
        <v>545</v>
      </c>
      <c r="T50" s="28">
        <v>1.630651435223E12</v>
      </c>
      <c r="U50" s="31" t="b">
        <f t="shared" si="5"/>
        <v>1</v>
      </c>
      <c r="V50" s="29" t="s">
        <v>133</v>
      </c>
      <c r="W50" s="6">
        <v>425.0</v>
      </c>
      <c r="X50" s="6" t="s">
        <v>540</v>
      </c>
      <c r="Y50" s="28">
        <v>1.630651823433E12</v>
      </c>
      <c r="Z50" s="31" t="b">
        <f t="shared" si="6"/>
        <v>1</v>
      </c>
      <c r="AA50" s="29" t="s">
        <v>236</v>
      </c>
      <c r="AB50" s="6">
        <v>271.0</v>
      </c>
      <c r="AC50" s="6" t="s">
        <v>534</v>
      </c>
      <c r="AD50" s="28">
        <v>1.630652231931E12</v>
      </c>
      <c r="AE50" s="31" t="b">
        <f t="shared" si="7"/>
        <v>1</v>
      </c>
      <c r="AF50" s="29" t="s">
        <v>110</v>
      </c>
      <c r="AG50" s="6">
        <v>287.0</v>
      </c>
      <c r="AH50" s="6" t="s">
        <v>546</v>
      </c>
      <c r="AI50" s="28">
        <v>1.63065654502E12</v>
      </c>
      <c r="AJ50" s="31" t="b">
        <f t="shared" si="8"/>
        <v>1</v>
      </c>
      <c r="AK50" s="29" t="s">
        <v>63</v>
      </c>
      <c r="AL50" s="6">
        <v>169.0</v>
      </c>
      <c r="AM50" s="6" t="s">
        <v>541</v>
      </c>
      <c r="AN50" s="28">
        <v>1.63065712619E12</v>
      </c>
      <c r="AO50" s="31" t="b">
        <f t="shared" si="9"/>
        <v>1</v>
      </c>
      <c r="AP50" s="29" t="s">
        <v>236</v>
      </c>
      <c r="AQ50" s="6">
        <v>272.0</v>
      </c>
      <c r="AR50" s="6" t="s">
        <v>542</v>
      </c>
      <c r="AS50" s="28">
        <v>1.630657837373E12</v>
      </c>
    </row>
    <row r="51">
      <c r="A51" s="31" t="b">
        <f t="shared" si="1"/>
        <v>1</v>
      </c>
      <c r="B51" s="29" t="s">
        <v>110</v>
      </c>
      <c r="C51" s="6">
        <v>392.0</v>
      </c>
      <c r="D51" s="6" t="s">
        <v>543</v>
      </c>
      <c r="E51" s="28">
        <v>1.630645772935E12</v>
      </c>
      <c r="F51" s="31" t="b">
        <f t="shared" si="2"/>
        <v>1</v>
      </c>
      <c r="G51" s="29" t="s">
        <v>221</v>
      </c>
      <c r="H51" s="6">
        <v>398.0</v>
      </c>
      <c r="I51" s="6" t="s">
        <v>544</v>
      </c>
      <c r="J51" s="28">
        <v>1.630646123534E12</v>
      </c>
      <c r="K51" s="31" t="b">
        <f t="shared" si="3"/>
        <v>1</v>
      </c>
      <c r="L51" s="29" t="s">
        <v>203</v>
      </c>
      <c r="M51" s="6">
        <v>330.0</v>
      </c>
      <c r="N51" s="6" t="s">
        <v>539</v>
      </c>
      <c r="O51" s="28">
        <v>1.630646466797E12</v>
      </c>
      <c r="P51" s="31" t="b">
        <f t="shared" si="4"/>
        <v>1</v>
      </c>
      <c r="Q51" s="29" t="s">
        <v>110</v>
      </c>
      <c r="R51" s="6">
        <v>436.0</v>
      </c>
      <c r="S51" s="6" t="s">
        <v>545</v>
      </c>
      <c r="T51" s="28">
        <v>1.630651435658E12</v>
      </c>
      <c r="U51" s="31" t="b">
        <f t="shared" si="5"/>
        <v>1</v>
      </c>
      <c r="V51" s="29" t="s">
        <v>203</v>
      </c>
      <c r="W51" s="6">
        <v>361.0</v>
      </c>
      <c r="X51" s="6" t="s">
        <v>540</v>
      </c>
      <c r="Y51" s="28">
        <v>1.630651823803E12</v>
      </c>
      <c r="Z51" s="31" t="b">
        <f t="shared" si="6"/>
        <v>1</v>
      </c>
      <c r="AA51" s="29" t="s">
        <v>110</v>
      </c>
      <c r="AB51" s="6">
        <v>192.0</v>
      </c>
      <c r="AC51" s="6" t="s">
        <v>547</v>
      </c>
      <c r="AD51" s="28">
        <v>1.630652232121E12</v>
      </c>
      <c r="AE51" s="31" t="b">
        <f t="shared" si="7"/>
        <v>1</v>
      </c>
      <c r="AF51" s="29" t="s">
        <v>71</v>
      </c>
      <c r="AG51" s="6">
        <v>226.0</v>
      </c>
      <c r="AH51" s="6" t="s">
        <v>546</v>
      </c>
      <c r="AI51" s="28">
        <v>1.630656545243E12</v>
      </c>
      <c r="AJ51" s="31" t="b">
        <f t="shared" si="8"/>
        <v>1</v>
      </c>
      <c r="AK51" s="29" t="s">
        <v>71</v>
      </c>
      <c r="AL51" s="6">
        <v>194.0</v>
      </c>
      <c r="AM51" s="6" t="s">
        <v>541</v>
      </c>
      <c r="AN51" s="28">
        <v>1.630657126385E12</v>
      </c>
      <c r="AO51" s="31" t="b">
        <f t="shared" si="9"/>
        <v>1</v>
      </c>
      <c r="AP51" s="29" t="s">
        <v>110</v>
      </c>
      <c r="AQ51" s="6">
        <v>243.0</v>
      </c>
      <c r="AR51" s="6" t="s">
        <v>542</v>
      </c>
      <c r="AS51" s="28">
        <v>1.630657837618E12</v>
      </c>
    </row>
    <row r="52">
      <c r="A52" s="31" t="b">
        <f t="shared" si="1"/>
        <v>1</v>
      </c>
      <c r="B52" s="29" t="s">
        <v>71</v>
      </c>
      <c r="C52" s="6">
        <v>283.0</v>
      </c>
      <c r="D52" s="6" t="s">
        <v>548</v>
      </c>
      <c r="E52" s="28">
        <v>1.630645773229E12</v>
      </c>
      <c r="F52" s="31" t="b">
        <f t="shared" si="2"/>
        <v>1</v>
      </c>
      <c r="G52" s="29" t="s">
        <v>94</v>
      </c>
      <c r="H52" s="6">
        <v>275.0</v>
      </c>
      <c r="I52" s="6" t="s">
        <v>544</v>
      </c>
      <c r="J52" s="28">
        <v>1.630646123811E12</v>
      </c>
      <c r="K52" s="31" t="b">
        <f t="shared" si="3"/>
        <v>1</v>
      </c>
      <c r="L52" s="29" t="s">
        <v>71</v>
      </c>
      <c r="M52" s="6">
        <v>267.0</v>
      </c>
      <c r="N52" s="6" t="s">
        <v>549</v>
      </c>
      <c r="O52" s="28">
        <v>1.630646467047E12</v>
      </c>
      <c r="P52" s="31" t="b">
        <f t="shared" si="4"/>
        <v>1</v>
      </c>
      <c r="Q52" s="29" t="s">
        <v>71</v>
      </c>
      <c r="R52" s="6">
        <v>187.0</v>
      </c>
      <c r="S52" s="6" t="s">
        <v>545</v>
      </c>
      <c r="T52" s="28">
        <v>1.630651435845E12</v>
      </c>
      <c r="U52" s="31" t="b">
        <f t="shared" si="5"/>
        <v>1</v>
      </c>
      <c r="V52" s="29" t="s">
        <v>71</v>
      </c>
      <c r="W52" s="6">
        <v>284.0</v>
      </c>
      <c r="X52" s="6" t="s">
        <v>550</v>
      </c>
      <c r="Y52" s="28">
        <v>1.630651824076E12</v>
      </c>
      <c r="Z52" s="31" t="b">
        <f t="shared" si="6"/>
        <v>1</v>
      </c>
      <c r="AA52" s="29" t="s">
        <v>71</v>
      </c>
      <c r="AB52" s="6">
        <v>205.0</v>
      </c>
      <c r="AC52" s="6" t="s">
        <v>547</v>
      </c>
      <c r="AD52" s="28">
        <v>1.630652232326E12</v>
      </c>
      <c r="AE52" s="31" t="b">
        <f t="shared" si="7"/>
        <v>1</v>
      </c>
      <c r="AF52" s="29" t="s">
        <v>282</v>
      </c>
      <c r="AG52" s="6">
        <v>698.0</v>
      </c>
      <c r="AH52" s="6" t="s">
        <v>546</v>
      </c>
      <c r="AI52" s="28">
        <v>1.630656545947E12</v>
      </c>
      <c r="AJ52" s="31" t="b">
        <f t="shared" si="8"/>
        <v>1</v>
      </c>
      <c r="AK52" s="29" t="s">
        <v>219</v>
      </c>
      <c r="AL52" s="6">
        <v>2508.0</v>
      </c>
      <c r="AM52" s="6" t="s">
        <v>551</v>
      </c>
      <c r="AN52" s="28">
        <v>1.630657128901E12</v>
      </c>
      <c r="AO52" s="31" t="b">
        <f t="shared" si="9"/>
        <v>1</v>
      </c>
      <c r="AP52" s="29" t="s">
        <v>71</v>
      </c>
      <c r="AQ52" s="6">
        <v>198.0</v>
      </c>
      <c r="AR52" s="6" t="s">
        <v>542</v>
      </c>
      <c r="AS52" s="28">
        <v>1.630657837814E12</v>
      </c>
    </row>
    <row r="53">
      <c r="A53" s="31" t="b">
        <f t="shared" si="1"/>
        <v>1</v>
      </c>
      <c r="B53" s="29" t="s">
        <v>324</v>
      </c>
      <c r="C53" s="6">
        <v>437.0</v>
      </c>
      <c r="D53" s="6" t="s">
        <v>548</v>
      </c>
      <c r="E53" s="28">
        <v>1.630645773658E12</v>
      </c>
      <c r="F53" s="31" t="b">
        <f t="shared" si="2"/>
        <v>1</v>
      </c>
      <c r="G53" s="29" t="s">
        <v>71</v>
      </c>
      <c r="H53" s="6">
        <v>782.0</v>
      </c>
      <c r="I53" s="6" t="s">
        <v>552</v>
      </c>
      <c r="J53" s="28">
        <v>1.630646124592E12</v>
      </c>
      <c r="K53" s="31" t="b">
        <f t="shared" si="3"/>
        <v>1</v>
      </c>
      <c r="L53" s="29" t="s">
        <v>221</v>
      </c>
      <c r="M53" s="6">
        <v>357.0</v>
      </c>
      <c r="N53" s="6" t="s">
        <v>549</v>
      </c>
      <c r="O53" s="28">
        <v>1.630646467402E12</v>
      </c>
      <c r="P53" s="31" t="b">
        <f t="shared" si="4"/>
        <v>1</v>
      </c>
      <c r="Q53" s="29" t="s">
        <v>324</v>
      </c>
      <c r="R53" s="6">
        <v>480.0</v>
      </c>
      <c r="S53" s="6" t="s">
        <v>553</v>
      </c>
      <c r="T53" s="28">
        <v>1.630651436324E12</v>
      </c>
      <c r="U53" s="31" t="b">
        <f t="shared" si="5"/>
        <v>1</v>
      </c>
      <c r="V53" s="29" t="s">
        <v>221</v>
      </c>
      <c r="W53" s="6">
        <v>347.0</v>
      </c>
      <c r="X53" s="6" t="s">
        <v>550</v>
      </c>
      <c r="Y53" s="28">
        <v>1.630651824438E12</v>
      </c>
      <c r="Z53" s="31" t="b">
        <f t="shared" si="6"/>
        <v>1</v>
      </c>
      <c r="AA53" s="29" t="s">
        <v>219</v>
      </c>
      <c r="AB53" s="6">
        <v>432.0</v>
      </c>
      <c r="AC53" s="6" t="s">
        <v>547</v>
      </c>
      <c r="AD53" s="28">
        <v>1.630652232764E12</v>
      </c>
      <c r="AE53" s="31" t="b">
        <f t="shared" si="7"/>
        <v>1</v>
      </c>
      <c r="AF53" s="29" t="s">
        <v>257</v>
      </c>
      <c r="AG53" s="6">
        <v>428.0</v>
      </c>
      <c r="AH53" s="6" t="s">
        <v>554</v>
      </c>
      <c r="AI53" s="28">
        <v>1.630656546369E12</v>
      </c>
      <c r="AJ53" s="31" t="b">
        <f t="shared" si="8"/>
        <v>1</v>
      </c>
      <c r="AK53" s="29" t="s">
        <v>195</v>
      </c>
      <c r="AL53" s="6">
        <v>661.0</v>
      </c>
      <c r="AM53" s="6" t="s">
        <v>555</v>
      </c>
      <c r="AN53" s="28">
        <v>1.630657129556E12</v>
      </c>
      <c r="AO53" s="31" t="b">
        <f t="shared" si="9"/>
        <v>1</v>
      </c>
      <c r="AP53" s="29" t="s">
        <v>282</v>
      </c>
      <c r="AQ53" s="6">
        <v>352.0</v>
      </c>
      <c r="AR53" s="6" t="s">
        <v>556</v>
      </c>
      <c r="AS53" s="28">
        <v>1.630657838173E12</v>
      </c>
    </row>
    <row r="54">
      <c r="A54" s="31" t="b">
        <f t="shared" si="1"/>
        <v>1</v>
      </c>
      <c r="B54" s="29" t="s">
        <v>257</v>
      </c>
      <c r="C54" s="6">
        <v>1059.0</v>
      </c>
      <c r="D54" s="6" t="s">
        <v>557</v>
      </c>
      <c r="E54" s="28">
        <v>1.630645774715E12</v>
      </c>
      <c r="F54" s="31" t="b">
        <f t="shared" si="2"/>
        <v>1</v>
      </c>
      <c r="G54" s="29" t="s">
        <v>236</v>
      </c>
      <c r="H54" s="6">
        <v>398.0</v>
      </c>
      <c r="I54" s="6" t="s">
        <v>552</v>
      </c>
      <c r="J54" s="28">
        <v>1.630646124988E12</v>
      </c>
      <c r="K54" s="31" t="b">
        <f t="shared" si="3"/>
        <v>1</v>
      </c>
      <c r="L54" s="29" t="s">
        <v>94</v>
      </c>
      <c r="M54" s="6">
        <v>233.0</v>
      </c>
      <c r="N54" s="6" t="s">
        <v>549</v>
      </c>
      <c r="O54" s="28">
        <v>1.630646467635E12</v>
      </c>
      <c r="P54" s="31" t="b">
        <f t="shared" si="4"/>
        <v>1</v>
      </c>
      <c r="Q54" s="29" t="s">
        <v>257</v>
      </c>
      <c r="R54" s="6">
        <v>1115.0</v>
      </c>
      <c r="S54" s="6" t="s">
        <v>558</v>
      </c>
      <c r="T54" s="28">
        <v>1.630651437444E12</v>
      </c>
      <c r="U54" s="31" t="b">
        <f t="shared" si="5"/>
        <v>1</v>
      </c>
      <c r="V54" s="29" t="s">
        <v>94</v>
      </c>
      <c r="W54" s="6">
        <v>268.0</v>
      </c>
      <c r="X54" s="6" t="s">
        <v>550</v>
      </c>
      <c r="Y54" s="28">
        <v>1.630651824705E12</v>
      </c>
      <c r="Z54" s="31" t="b">
        <f t="shared" si="6"/>
        <v>1</v>
      </c>
      <c r="AA54" s="29" t="s">
        <v>257</v>
      </c>
      <c r="AB54" s="6">
        <v>1950.0</v>
      </c>
      <c r="AC54" s="6" t="s">
        <v>559</v>
      </c>
      <c r="AD54" s="28">
        <v>1.63065223471E12</v>
      </c>
      <c r="AE54" s="31" t="b">
        <f t="shared" si="7"/>
        <v>1</v>
      </c>
      <c r="AF54" s="29" t="s">
        <v>131</v>
      </c>
      <c r="AG54" s="6">
        <v>326.0</v>
      </c>
      <c r="AH54" s="6" t="s">
        <v>554</v>
      </c>
      <c r="AI54" s="28">
        <v>1.630656546697E12</v>
      </c>
      <c r="AJ54" s="31" t="b">
        <f t="shared" si="8"/>
        <v>1</v>
      </c>
      <c r="AK54" s="29" t="s">
        <v>137</v>
      </c>
      <c r="AL54" s="6">
        <v>344.0</v>
      </c>
      <c r="AM54" s="6" t="s">
        <v>555</v>
      </c>
      <c r="AN54" s="28">
        <v>1.6306571299E12</v>
      </c>
      <c r="AO54" s="31" t="b">
        <f t="shared" si="9"/>
        <v>1</v>
      </c>
      <c r="AP54" s="29" t="s">
        <v>257</v>
      </c>
      <c r="AQ54" s="6">
        <v>1057.0</v>
      </c>
      <c r="AR54" s="6" t="s">
        <v>560</v>
      </c>
      <c r="AS54" s="28">
        <v>1.630657839224E12</v>
      </c>
    </row>
    <row r="55">
      <c r="A55" s="31" t="b">
        <f t="shared" si="1"/>
        <v>1</v>
      </c>
      <c r="B55" s="29" t="s">
        <v>131</v>
      </c>
      <c r="C55" s="6">
        <v>356.0</v>
      </c>
      <c r="D55" s="6" t="s">
        <v>561</v>
      </c>
      <c r="E55" s="28">
        <v>1.630645775073E12</v>
      </c>
      <c r="F55" s="31" t="b">
        <f t="shared" si="2"/>
        <v>1</v>
      </c>
      <c r="G55" s="29" t="s">
        <v>110</v>
      </c>
      <c r="H55" s="6">
        <v>351.0</v>
      </c>
      <c r="I55" s="6" t="s">
        <v>562</v>
      </c>
      <c r="J55" s="28">
        <v>1.63064612534E12</v>
      </c>
      <c r="K55" s="31" t="b">
        <f t="shared" si="3"/>
        <v>1</v>
      </c>
      <c r="L55" s="29" t="s">
        <v>71</v>
      </c>
      <c r="M55" s="6">
        <v>203.0</v>
      </c>
      <c r="N55" s="6" t="s">
        <v>549</v>
      </c>
      <c r="O55" s="28">
        <v>1.630646467839E12</v>
      </c>
      <c r="P55" s="31" t="b">
        <f t="shared" si="4"/>
        <v>1</v>
      </c>
      <c r="Q55" s="29" t="s">
        <v>131</v>
      </c>
      <c r="R55" s="6">
        <v>385.0</v>
      </c>
      <c r="S55" s="6" t="s">
        <v>558</v>
      </c>
      <c r="T55" s="28">
        <v>1.630651437824E12</v>
      </c>
      <c r="U55" s="31" t="b">
        <f t="shared" si="5"/>
        <v>1</v>
      </c>
      <c r="V55" s="29" t="s">
        <v>71</v>
      </c>
      <c r="W55" s="6">
        <v>205.0</v>
      </c>
      <c r="X55" s="6" t="s">
        <v>550</v>
      </c>
      <c r="Y55" s="28">
        <v>1.630651824912E12</v>
      </c>
      <c r="Z55" s="31" t="b">
        <f t="shared" si="6"/>
        <v>1</v>
      </c>
      <c r="AA55" s="29" t="s">
        <v>131</v>
      </c>
      <c r="AB55" s="6">
        <v>333.0</v>
      </c>
      <c r="AC55" s="6" t="s">
        <v>563</v>
      </c>
      <c r="AD55" s="28">
        <v>1.630652235043E12</v>
      </c>
      <c r="AE55" s="31" t="b">
        <f t="shared" si="7"/>
        <v>1</v>
      </c>
      <c r="AF55" s="29" t="s">
        <v>203</v>
      </c>
      <c r="AG55" s="6">
        <v>123.0</v>
      </c>
      <c r="AH55" s="6" t="s">
        <v>554</v>
      </c>
      <c r="AI55" s="28">
        <v>1.630656546828E12</v>
      </c>
      <c r="AJ55" s="31" t="b">
        <f t="shared" si="8"/>
        <v>1</v>
      </c>
      <c r="AK55" s="29" t="s">
        <v>203</v>
      </c>
      <c r="AL55" s="6">
        <v>145.0</v>
      </c>
      <c r="AM55" s="6" t="s">
        <v>564</v>
      </c>
      <c r="AN55" s="28">
        <v>1.630657130056E12</v>
      </c>
      <c r="AO55" s="31" t="b">
        <f t="shared" si="9"/>
        <v>1</v>
      </c>
      <c r="AP55" s="29" t="s">
        <v>131</v>
      </c>
      <c r="AQ55" s="6">
        <v>309.0</v>
      </c>
      <c r="AR55" s="6" t="s">
        <v>560</v>
      </c>
      <c r="AS55" s="28">
        <v>1.630657839532E12</v>
      </c>
    </row>
    <row r="56">
      <c r="A56" s="31" t="b">
        <f t="shared" si="1"/>
        <v>1</v>
      </c>
      <c r="B56" s="29" t="s">
        <v>203</v>
      </c>
      <c r="C56" s="6">
        <v>112.0</v>
      </c>
      <c r="D56" s="6" t="s">
        <v>561</v>
      </c>
      <c r="E56" s="28">
        <v>1.630645775186E12</v>
      </c>
      <c r="F56" s="31" t="b">
        <f t="shared" si="2"/>
        <v>1</v>
      </c>
      <c r="G56" s="29" t="s">
        <v>71</v>
      </c>
      <c r="H56" s="6">
        <v>473.0</v>
      </c>
      <c r="I56" s="6" t="s">
        <v>562</v>
      </c>
      <c r="J56" s="28">
        <v>1.630646125813E12</v>
      </c>
      <c r="K56" s="31" t="b">
        <f t="shared" si="3"/>
        <v>1</v>
      </c>
      <c r="L56" s="29" t="s">
        <v>236</v>
      </c>
      <c r="M56" s="6">
        <v>286.0</v>
      </c>
      <c r="N56" s="6" t="s">
        <v>565</v>
      </c>
      <c r="O56" s="28">
        <v>1.630646468124E12</v>
      </c>
      <c r="P56" s="31" t="b">
        <f t="shared" si="4"/>
        <v>1</v>
      </c>
      <c r="Q56" s="29" t="s">
        <v>203</v>
      </c>
      <c r="R56" s="6">
        <v>180.0</v>
      </c>
      <c r="S56" s="6" t="s">
        <v>566</v>
      </c>
      <c r="T56" s="28">
        <v>1.630651438014E12</v>
      </c>
      <c r="U56" s="31" t="b">
        <f t="shared" si="5"/>
        <v>1</v>
      </c>
      <c r="V56" s="29" t="s">
        <v>236</v>
      </c>
      <c r="W56" s="6">
        <v>263.0</v>
      </c>
      <c r="X56" s="6" t="s">
        <v>567</v>
      </c>
      <c r="Y56" s="28">
        <v>1.630651825158E12</v>
      </c>
      <c r="Z56" s="31" t="b">
        <f t="shared" si="6"/>
        <v>1</v>
      </c>
      <c r="AA56" s="29" t="s">
        <v>203</v>
      </c>
      <c r="AB56" s="6">
        <v>165.0</v>
      </c>
      <c r="AC56" s="6" t="s">
        <v>563</v>
      </c>
      <c r="AD56" s="28">
        <v>1.63065223521E12</v>
      </c>
      <c r="AE56" s="31" t="b">
        <f t="shared" si="7"/>
        <v>1</v>
      </c>
      <c r="AF56" s="29" t="s">
        <v>269</v>
      </c>
      <c r="AG56" s="6">
        <v>298.0</v>
      </c>
      <c r="AH56" s="6" t="s">
        <v>568</v>
      </c>
      <c r="AI56" s="28">
        <v>1.630656547118E12</v>
      </c>
      <c r="AJ56" s="31" t="b">
        <f t="shared" si="8"/>
        <v>1</v>
      </c>
      <c r="AK56" s="29" t="s">
        <v>71</v>
      </c>
      <c r="AL56" s="6">
        <v>425.0</v>
      </c>
      <c r="AM56" s="6" t="s">
        <v>564</v>
      </c>
      <c r="AN56" s="28">
        <v>1.630657130469E12</v>
      </c>
      <c r="AO56" s="31" t="b">
        <f t="shared" si="9"/>
        <v>1</v>
      </c>
      <c r="AP56" s="29" t="s">
        <v>203</v>
      </c>
      <c r="AQ56" s="6">
        <v>121.0</v>
      </c>
      <c r="AR56" s="6" t="s">
        <v>560</v>
      </c>
      <c r="AS56" s="28">
        <v>1.630657839657E12</v>
      </c>
    </row>
    <row r="57">
      <c r="A57" s="31" t="b">
        <f t="shared" si="1"/>
        <v>1</v>
      </c>
      <c r="B57" s="29" t="s">
        <v>269</v>
      </c>
      <c r="C57" s="6">
        <v>327.0</v>
      </c>
      <c r="D57" s="6" t="s">
        <v>561</v>
      </c>
      <c r="E57" s="28">
        <v>1.630645775509E12</v>
      </c>
      <c r="F57" s="31" t="b">
        <f t="shared" si="2"/>
        <v>1</v>
      </c>
      <c r="G57" s="29" t="s">
        <v>190</v>
      </c>
      <c r="H57" s="6">
        <v>841.0</v>
      </c>
      <c r="I57" s="6" t="s">
        <v>569</v>
      </c>
      <c r="J57" s="28">
        <v>1.630646126658E12</v>
      </c>
      <c r="K57" s="31" t="b">
        <f t="shared" si="3"/>
        <v>1</v>
      </c>
      <c r="L57" s="29" t="s">
        <v>110</v>
      </c>
      <c r="M57" s="6">
        <v>247.0</v>
      </c>
      <c r="N57" s="6" t="s">
        <v>565</v>
      </c>
      <c r="O57" s="28">
        <v>1.630646468378E12</v>
      </c>
      <c r="P57" s="31" t="b">
        <f t="shared" si="4"/>
        <v>1</v>
      </c>
      <c r="Q57" s="29" t="s">
        <v>269</v>
      </c>
      <c r="R57" s="6">
        <v>426.0</v>
      </c>
      <c r="S57" s="6" t="s">
        <v>566</v>
      </c>
      <c r="T57" s="28">
        <v>1.630651438433E12</v>
      </c>
      <c r="U57" s="31" t="b">
        <f t="shared" si="5"/>
        <v>1</v>
      </c>
      <c r="V57" s="29" t="s">
        <v>110</v>
      </c>
      <c r="W57" s="6">
        <v>167.0</v>
      </c>
      <c r="X57" s="6" t="s">
        <v>567</v>
      </c>
      <c r="Y57" s="28">
        <v>1.630651825326E12</v>
      </c>
      <c r="Z57" s="31" t="b">
        <f t="shared" si="6"/>
        <v>1</v>
      </c>
      <c r="AA57" s="29" t="s">
        <v>269</v>
      </c>
      <c r="AB57" s="6">
        <v>327.0</v>
      </c>
      <c r="AC57" s="6" t="s">
        <v>563</v>
      </c>
      <c r="AD57" s="28">
        <v>1.630652235533E12</v>
      </c>
      <c r="AE57" s="31" t="b">
        <f t="shared" si="7"/>
        <v>1</v>
      </c>
      <c r="AI57" s="33"/>
      <c r="AJ57" s="31" t="b">
        <f t="shared" si="8"/>
        <v>1</v>
      </c>
      <c r="AK57" s="29" t="s">
        <v>221</v>
      </c>
      <c r="AL57" s="6">
        <v>371.0</v>
      </c>
      <c r="AM57" s="6" t="s">
        <v>564</v>
      </c>
      <c r="AN57" s="28">
        <v>1.630657130847E12</v>
      </c>
      <c r="AO57" s="31" t="b">
        <f t="shared" si="9"/>
        <v>1</v>
      </c>
      <c r="AP57" s="29" t="s">
        <v>269</v>
      </c>
      <c r="AQ57" s="6">
        <v>363.0</v>
      </c>
      <c r="AR57" s="6" t="s">
        <v>570</v>
      </c>
      <c r="AS57" s="28">
        <v>1.63065784002E12</v>
      </c>
    </row>
    <row r="58">
      <c r="A58" s="31" t="b">
        <f t="shared" si="1"/>
        <v>1</v>
      </c>
      <c r="E58" s="33"/>
      <c r="F58" s="31" t="b">
        <f t="shared" si="2"/>
        <v>1</v>
      </c>
      <c r="G58" s="29" t="s">
        <v>257</v>
      </c>
      <c r="H58" s="6">
        <v>1130.0</v>
      </c>
      <c r="I58" s="6" t="s">
        <v>571</v>
      </c>
      <c r="J58" s="28">
        <v>1.630646127785E12</v>
      </c>
      <c r="K58" s="31" t="b">
        <f t="shared" si="3"/>
        <v>1</v>
      </c>
      <c r="L58" s="29" t="s">
        <v>71</v>
      </c>
      <c r="M58" s="6">
        <v>240.0</v>
      </c>
      <c r="N58" s="6" t="s">
        <v>565</v>
      </c>
      <c r="O58" s="28">
        <v>1.630646468614E12</v>
      </c>
      <c r="P58" s="31" t="b">
        <f t="shared" si="4"/>
        <v>1</v>
      </c>
      <c r="T58" s="33"/>
      <c r="U58" s="31" t="b">
        <f t="shared" si="5"/>
        <v>1</v>
      </c>
      <c r="V58" s="29" t="s">
        <v>71</v>
      </c>
      <c r="W58" s="6">
        <v>190.0</v>
      </c>
      <c r="X58" s="6" t="s">
        <v>567</v>
      </c>
      <c r="Y58" s="28">
        <v>1.630651825528E12</v>
      </c>
      <c r="Z58" s="31" t="b">
        <f t="shared" si="6"/>
        <v>1</v>
      </c>
      <c r="AD58" s="33"/>
      <c r="AE58" s="31" t="b">
        <f t="shared" si="7"/>
        <v>1</v>
      </c>
      <c r="AI58" s="33"/>
      <c r="AJ58" s="31" t="b">
        <f t="shared" si="8"/>
        <v>1</v>
      </c>
      <c r="AK58" s="29" t="s">
        <v>94</v>
      </c>
      <c r="AL58" s="6">
        <v>363.0</v>
      </c>
      <c r="AM58" s="6" t="s">
        <v>572</v>
      </c>
      <c r="AN58" s="28">
        <v>1.630657131202E12</v>
      </c>
      <c r="AO58" s="31" t="b">
        <f t="shared" si="9"/>
        <v>1</v>
      </c>
      <c r="AS58" s="33"/>
    </row>
    <row r="59">
      <c r="A59" s="31" t="b">
        <f t="shared" si="1"/>
        <v>1</v>
      </c>
      <c r="E59" s="33"/>
      <c r="F59" s="31" t="b">
        <f t="shared" si="2"/>
        <v>1</v>
      </c>
      <c r="G59" s="29" t="s">
        <v>137</v>
      </c>
      <c r="H59" s="6">
        <v>377.0</v>
      </c>
      <c r="I59" s="6" t="s">
        <v>573</v>
      </c>
      <c r="J59" s="28">
        <v>1.630646128164E12</v>
      </c>
      <c r="K59" s="31" t="b">
        <f t="shared" si="3"/>
        <v>1</v>
      </c>
      <c r="L59" s="29" t="s">
        <v>190</v>
      </c>
      <c r="M59" s="6">
        <v>606.0</v>
      </c>
      <c r="N59" s="6" t="s">
        <v>574</v>
      </c>
      <c r="O59" s="28">
        <v>1.630646469219E12</v>
      </c>
      <c r="P59" s="31" t="b">
        <f t="shared" si="4"/>
        <v>1</v>
      </c>
      <c r="T59" s="33"/>
      <c r="U59" s="31" t="b">
        <f t="shared" si="5"/>
        <v>1</v>
      </c>
      <c r="V59" s="29" t="s">
        <v>324</v>
      </c>
      <c r="W59" s="6">
        <v>498.0</v>
      </c>
      <c r="X59" s="6" t="s">
        <v>575</v>
      </c>
      <c r="Y59" s="28">
        <v>1.630651826016E12</v>
      </c>
      <c r="Z59" s="31" t="b">
        <f t="shared" si="6"/>
        <v>1</v>
      </c>
      <c r="AD59" s="33"/>
      <c r="AE59" s="31" t="b">
        <f t="shared" si="7"/>
        <v>1</v>
      </c>
      <c r="AI59" s="33"/>
      <c r="AJ59" s="31" t="b">
        <f t="shared" si="8"/>
        <v>1</v>
      </c>
      <c r="AK59" s="29" t="s">
        <v>94</v>
      </c>
      <c r="AL59" s="6">
        <v>3758.0</v>
      </c>
      <c r="AM59" s="6" t="s">
        <v>576</v>
      </c>
      <c r="AN59" s="28">
        <v>1.630657134965E12</v>
      </c>
      <c r="AO59" s="31" t="b">
        <f t="shared" si="9"/>
        <v>1</v>
      </c>
      <c r="AS59" s="33"/>
    </row>
    <row r="60">
      <c r="A60" s="31" t="b">
        <f t="shared" si="1"/>
        <v>1</v>
      </c>
      <c r="E60" s="33"/>
      <c r="F60" s="31" t="b">
        <f t="shared" si="2"/>
        <v>1</v>
      </c>
      <c r="G60" s="29" t="s">
        <v>527</v>
      </c>
      <c r="H60" s="6">
        <v>100.0</v>
      </c>
      <c r="I60" s="6" t="s">
        <v>573</v>
      </c>
      <c r="J60" s="28">
        <v>1.630646128262E12</v>
      </c>
      <c r="K60" s="31" t="b">
        <f t="shared" si="3"/>
        <v>1</v>
      </c>
      <c r="L60" s="29" t="s">
        <v>257</v>
      </c>
      <c r="M60" s="6">
        <v>1172.0</v>
      </c>
      <c r="N60" s="6" t="s">
        <v>577</v>
      </c>
      <c r="O60" s="28">
        <v>1.63064647039E12</v>
      </c>
      <c r="P60" s="31" t="b">
        <f t="shared" si="4"/>
        <v>1</v>
      </c>
      <c r="T60" s="33"/>
      <c r="U60" s="31" t="b">
        <f t="shared" si="5"/>
        <v>1</v>
      </c>
      <c r="V60" s="29" t="s">
        <v>257</v>
      </c>
      <c r="W60" s="6">
        <v>1608.0</v>
      </c>
      <c r="X60" s="6" t="s">
        <v>578</v>
      </c>
      <c r="Y60" s="28">
        <v>1.630651827622E12</v>
      </c>
      <c r="Z60" s="31" t="b">
        <f t="shared" si="6"/>
        <v>1</v>
      </c>
      <c r="AD60" s="33"/>
      <c r="AE60" s="31" t="b">
        <f t="shared" si="7"/>
        <v>1</v>
      </c>
      <c r="AI60" s="33"/>
      <c r="AJ60" s="31" t="b">
        <f t="shared" si="8"/>
        <v>1</v>
      </c>
      <c r="AK60" s="29" t="s">
        <v>94</v>
      </c>
      <c r="AL60" s="6">
        <v>200.0</v>
      </c>
      <c r="AM60" s="6" t="s">
        <v>579</v>
      </c>
      <c r="AN60" s="28">
        <v>1.630657135168E12</v>
      </c>
      <c r="AO60" s="31" t="b">
        <f t="shared" si="9"/>
        <v>1</v>
      </c>
      <c r="AS60" s="33"/>
    </row>
    <row r="61">
      <c r="A61" s="31" t="b">
        <f t="shared" si="1"/>
        <v>1</v>
      </c>
      <c r="E61" s="33"/>
      <c r="F61" s="31" t="b">
        <f t="shared" si="2"/>
        <v>1</v>
      </c>
      <c r="G61" s="29" t="s">
        <v>137</v>
      </c>
      <c r="H61" s="6">
        <v>797.0</v>
      </c>
      <c r="I61" s="6" t="s">
        <v>580</v>
      </c>
      <c r="J61" s="28">
        <v>1.630646129062E12</v>
      </c>
      <c r="K61" s="31" t="b">
        <f t="shared" si="3"/>
        <v>1</v>
      </c>
      <c r="L61" s="29" t="s">
        <v>137</v>
      </c>
      <c r="M61" s="6">
        <v>317.0</v>
      </c>
      <c r="N61" s="6" t="s">
        <v>577</v>
      </c>
      <c r="O61" s="28">
        <v>1.630646470707E12</v>
      </c>
      <c r="P61" s="31" t="b">
        <f t="shared" si="4"/>
        <v>1</v>
      </c>
      <c r="T61" s="33"/>
      <c r="U61" s="31" t="b">
        <f t="shared" si="5"/>
        <v>1</v>
      </c>
      <c r="V61" s="29" t="s">
        <v>137</v>
      </c>
      <c r="W61" s="6">
        <v>335.0</v>
      </c>
      <c r="X61" s="6" t="s">
        <v>578</v>
      </c>
      <c r="Y61" s="28">
        <v>1.630651827956E12</v>
      </c>
      <c r="Z61" s="31" t="b">
        <f t="shared" si="6"/>
        <v>1</v>
      </c>
      <c r="AD61" s="33"/>
      <c r="AE61" s="31" t="b">
        <f t="shared" si="7"/>
        <v>1</v>
      </c>
      <c r="AI61" s="33"/>
      <c r="AJ61" s="31" t="b">
        <f t="shared" si="8"/>
        <v>1</v>
      </c>
      <c r="AK61" s="29" t="s">
        <v>94</v>
      </c>
      <c r="AL61" s="6">
        <v>143.0</v>
      </c>
      <c r="AM61" s="6" t="s">
        <v>579</v>
      </c>
      <c r="AN61" s="28">
        <v>1.630657135305E12</v>
      </c>
      <c r="AO61" s="31" t="b">
        <f t="shared" si="9"/>
        <v>1</v>
      </c>
      <c r="AS61" s="33"/>
    </row>
    <row r="62">
      <c r="A62" s="31" t="b">
        <f t="shared" si="1"/>
        <v>1</v>
      </c>
      <c r="E62" s="33"/>
      <c r="F62" s="31" t="b">
        <f t="shared" si="2"/>
        <v>1</v>
      </c>
      <c r="G62" s="29" t="s">
        <v>203</v>
      </c>
      <c r="H62" s="6">
        <v>395.0</v>
      </c>
      <c r="I62" s="6" t="s">
        <v>580</v>
      </c>
      <c r="J62" s="28">
        <v>1.630646129466E12</v>
      </c>
      <c r="K62" s="31" t="b">
        <f t="shared" si="3"/>
        <v>1</v>
      </c>
      <c r="L62" s="29" t="s">
        <v>203</v>
      </c>
      <c r="M62" s="6">
        <v>155.0</v>
      </c>
      <c r="N62" s="6" t="s">
        <v>577</v>
      </c>
      <c r="O62" s="28">
        <v>1.630646470871E12</v>
      </c>
      <c r="P62" s="31" t="b">
        <f t="shared" si="4"/>
        <v>1</v>
      </c>
      <c r="T62" s="33"/>
      <c r="U62" s="31" t="b">
        <f t="shared" si="5"/>
        <v>1</v>
      </c>
      <c r="V62" s="29" t="s">
        <v>203</v>
      </c>
      <c r="W62" s="6">
        <v>153.0</v>
      </c>
      <c r="X62" s="6" t="s">
        <v>581</v>
      </c>
      <c r="Y62" s="28">
        <v>1.630651828122E12</v>
      </c>
      <c r="Z62" s="31" t="b">
        <f t="shared" si="6"/>
        <v>1</v>
      </c>
      <c r="AD62" s="33"/>
      <c r="AE62" s="31" t="b">
        <f t="shared" si="7"/>
        <v>1</v>
      </c>
      <c r="AI62" s="33"/>
      <c r="AJ62" s="31" t="b">
        <f t="shared" si="8"/>
        <v>1</v>
      </c>
      <c r="AK62" s="29" t="s">
        <v>94</v>
      </c>
      <c r="AL62" s="6">
        <v>83.0</v>
      </c>
      <c r="AM62" s="6" t="s">
        <v>579</v>
      </c>
      <c r="AN62" s="28">
        <v>1.630657135397E12</v>
      </c>
      <c r="AO62" s="31" t="b">
        <f t="shared" si="9"/>
        <v>1</v>
      </c>
      <c r="AS62" s="33"/>
    </row>
    <row r="63">
      <c r="A63" s="31" t="b">
        <f t="shared" si="1"/>
        <v>1</v>
      </c>
      <c r="E63" s="33"/>
      <c r="F63" s="31" t="b">
        <f t="shared" si="2"/>
        <v>1</v>
      </c>
      <c r="G63" s="29" t="s">
        <v>269</v>
      </c>
      <c r="H63" s="6">
        <v>427.0</v>
      </c>
      <c r="I63" s="6" t="s">
        <v>580</v>
      </c>
      <c r="J63" s="28">
        <v>1.630646129884E12</v>
      </c>
      <c r="K63" s="31" t="b">
        <f t="shared" si="3"/>
        <v>1</v>
      </c>
      <c r="L63" s="29" t="s">
        <v>269</v>
      </c>
      <c r="M63" s="6">
        <v>317.0</v>
      </c>
      <c r="N63" s="6" t="s">
        <v>582</v>
      </c>
      <c r="O63" s="28">
        <v>1.630646471179E12</v>
      </c>
      <c r="P63" s="31" t="b">
        <f t="shared" si="4"/>
        <v>1</v>
      </c>
      <c r="T63" s="33"/>
      <c r="U63" s="31" t="b">
        <f t="shared" si="5"/>
        <v>1</v>
      </c>
      <c r="V63" s="29" t="s">
        <v>269</v>
      </c>
      <c r="W63" s="6">
        <v>644.0</v>
      </c>
      <c r="X63" s="6" t="s">
        <v>581</v>
      </c>
      <c r="Y63" s="28">
        <v>1.630651828757E12</v>
      </c>
      <c r="Z63" s="31" t="b">
        <f t="shared" si="6"/>
        <v>1</v>
      </c>
      <c r="AD63" s="33"/>
      <c r="AE63" s="31" t="b">
        <f t="shared" si="7"/>
        <v>1</v>
      </c>
      <c r="AI63" s="33"/>
      <c r="AJ63" s="31" t="b">
        <f t="shared" si="8"/>
        <v>1</v>
      </c>
      <c r="AK63" s="29" t="s">
        <v>94</v>
      </c>
      <c r="AL63" s="6">
        <v>536.0</v>
      </c>
      <c r="AM63" s="6" t="s">
        <v>579</v>
      </c>
      <c r="AN63" s="28">
        <v>1.630657135932E12</v>
      </c>
      <c r="AO63" s="31" t="b">
        <f t="shared" si="9"/>
        <v>1</v>
      </c>
      <c r="AS63" s="33"/>
    </row>
    <row r="64">
      <c r="A64" s="31" t="b">
        <f t="shared" si="1"/>
        <v>1</v>
      </c>
      <c r="E64" s="33"/>
      <c r="F64" s="31" t="b">
        <f t="shared" si="2"/>
        <v>1</v>
      </c>
      <c r="J64" s="33"/>
      <c r="K64" s="31" t="b">
        <f t="shared" si="3"/>
        <v>1</v>
      </c>
      <c r="O64" s="33"/>
      <c r="P64" s="31" t="b">
        <f t="shared" si="4"/>
        <v>1</v>
      </c>
      <c r="T64" s="33"/>
      <c r="U64" s="31" t="b">
        <f t="shared" si="5"/>
        <v>1</v>
      </c>
      <c r="Y64" s="33"/>
      <c r="Z64" s="31" t="b">
        <f t="shared" si="6"/>
        <v>1</v>
      </c>
      <c r="AD64" s="33"/>
      <c r="AE64" s="31" t="b">
        <f t="shared" si="7"/>
        <v>1</v>
      </c>
      <c r="AI64" s="33"/>
      <c r="AJ64" s="31" t="b">
        <f t="shared" si="8"/>
        <v>1</v>
      </c>
      <c r="AK64" s="29" t="s">
        <v>94</v>
      </c>
      <c r="AL64" s="6">
        <v>276.0</v>
      </c>
      <c r="AM64" s="6" t="s">
        <v>583</v>
      </c>
      <c r="AN64" s="28">
        <v>1.630657136201E12</v>
      </c>
      <c r="AO64" s="31" t="b">
        <f t="shared" si="9"/>
        <v>1</v>
      </c>
      <c r="AS64" s="33"/>
    </row>
    <row r="65">
      <c r="A65" s="31" t="b">
        <f t="shared" si="1"/>
        <v>1</v>
      </c>
      <c r="E65" s="33"/>
      <c r="F65" s="31" t="b">
        <f t="shared" si="2"/>
        <v>1</v>
      </c>
      <c r="J65" s="33"/>
      <c r="K65" s="31" t="b">
        <f t="shared" si="3"/>
        <v>1</v>
      </c>
      <c r="O65" s="33"/>
      <c r="P65" s="31" t="b">
        <f t="shared" si="4"/>
        <v>1</v>
      </c>
      <c r="T65" s="33"/>
      <c r="U65" s="31" t="b">
        <f t="shared" si="5"/>
        <v>1</v>
      </c>
      <c r="Y65" s="33"/>
      <c r="Z65" s="31" t="b">
        <f t="shared" si="6"/>
        <v>1</v>
      </c>
      <c r="AD65" s="33"/>
      <c r="AE65" s="31" t="b">
        <f t="shared" si="7"/>
        <v>1</v>
      </c>
      <c r="AI65" s="33"/>
      <c r="AJ65" s="31" t="b">
        <f t="shared" si="8"/>
        <v>1</v>
      </c>
      <c r="AK65" s="29" t="s">
        <v>94</v>
      </c>
      <c r="AL65" s="6">
        <v>193.0</v>
      </c>
      <c r="AM65" s="6" t="s">
        <v>583</v>
      </c>
      <c r="AN65" s="28">
        <v>1.630657136389E12</v>
      </c>
      <c r="AO65" s="31" t="b">
        <f t="shared" si="9"/>
        <v>1</v>
      </c>
      <c r="AS65" s="33"/>
    </row>
    <row r="66">
      <c r="A66" s="31" t="b">
        <f t="shared" si="1"/>
        <v>1</v>
      </c>
      <c r="E66" s="33"/>
      <c r="F66" s="31" t="b">
        <f t="shared" si="2"/>
        <v>1</v>
      </c>
      <c r="J66" s="33"/>
      <c r="K66" s="31" t="b">
        <f t="shared" si="3"/>
        <v>1</v>
      </c>
      <c r="O66" s="33"/>
      <c r="P66" s="31" t="b">
        <f t="shared" si="4"/>
        <v>1</v>
      </c>
      <c r="T66" s="33"/>
      <c r="U66" s="31" t="b">
        <f t="shared" si="5"/>
        <v>1</v>
      </c>
      <c r="Y66" s="33"/>
      <c r="Z66" s="31" t="b">
        <f t="shared" si="6"/>
        <v>1</v>
      </c>
      <c r="AD66" s="33"/>
      <c r="AE66" s="31" t="b">
        <f t="shared" si="7"/>
        <v>1</v>
      </c>
      <c r="AI66" s="33"/>
      <c r="AJ66" s="31" t="b">
        <f t="shared" si="8"/>
        <v>1</v>
      </c>
      <c r="AK66" s="29" t="s">
        <v>94</v>
      </c>
      <c r="AL66" s="6">
        <v>218.0</v>
      </c>
      <c r="AM66" s="6" t="s">
        <v>583</v>
      </c>
      <c r="AN66" s="28">
        <v>1.630657136608E12</v>
      </c>
      <c r="AO66" s="31" t="b">
        <f t="shared" si="9"/>
        <v>1</v>
      </c>
      <c r="AS66" s="33"/>
    </row>
    <row r="67">
      <c r="A67" s="31" t="b">
        <f t="shared" si="1"/>
        <v>1</v>
      </c>
      <c r="E67" s="33"/>
      <c r="F67" s="31" t="b">
        <f t="shared" si="2"/>
        <v>1</v>
      </c>
      <c r="J67" s="33"/>
      <c r="K67" s="31" t="b">
        <f t="shared" si="3"/>
        <v>1</v>
      </c>
      <c r="O67" s="33"/>
      <c r="P67" s="31" t="b">
        <f t="shared" si="4"/>
        <v>1</v>
      </c>
      <c r="T67" s="33"/>
      <c r="U67" s="31" t="b">
        <f t="shared" si="5"/>
        <v>1</v>
      </c>
      <c r="Y67" s="33"/>
      <c r="Z67" s="31" t="b">
        <f t="shared" si="6"/>
        <v>1</v>
      </c>
      <c r="AD67" s="33"/>
      <c r="AE67" s="31" t="b">
        <f t="shared" si="7"/>
        <v>1</v>
      </c>
      <c r="AI67" s="33"/>
      <c r="AJ67" s="31" t="b">
        <f t="shared" si="8"/>
        <v>1</v>
      </c>
      <c r="AK67" s="29" t="s">
        <v>94</v>
      </c>
      <c r="AL67" s="6">
        <v>100.0</v>
      </c>
      <c r="AM67" s="6" t="s">
        <v>583</v>
      </c>
      <c r="AN67" s="28">
        <v>1.630657136709E12</v>
      </c>
      <c r="AO67" s="31" t="b">
        <f t="shared" si="9"/>
        <v>1</v>
      </c>
      <c r="AS67" s="33"/>
    </row>
    <row r="68">
      <c r="A68" s="31" t="b">
        <f t="shared" si="1"/>
        <v>1</v>
      </c>
      <c r="E68" s="33"/>
      <c r="F68" s="31" t="b">
        <f t="shared" si="2"/>
        <v>1</v>
      </c>
      <c r="J68" s="33"/>
      <c r="K68" s="31" t="b">
        <f t="shared" si="3"/>
        <v>1</v>
      </c>
      <c r="O68" s="33"/>
      <c r="P68" s="31" t="b">
        <f t="shared" si="4"/>
        <v>1</v>
      </c>
      <c r="T68" s="33"/>
      <c r="U68" s="31" t="b">
        <f t="shared" si="5"/>
        <v>1</v>
      </c>
      <c r="Y68" s="33"/>
      <c r="Z68" s="31" t="b">
        <f t="shared" si="6"/>
        <v>1</v>
      </c>
      <c r="AD68" s="33"/>
      <c r="AE68" s="31" t="b">
        <f t="shared" si="7"/>
        <v>1</v>
      </c>
      <c r="AI68" s="33"/>
      <c r="AJ68" s="31" t="b">
        <f t="shared" si="8"/>
        <v>1</v>
      </c>
      <c r="AK68" s="29" t="s">
        <v>94</v>
      </c>
      <c r="AL68" s="6">
        <v>127.0</v>
      </c>
      <c r="AM68" s="6" t="s">
        <v>583</v>
      </c>
      <c r="AN68" s="28">
        <v>1.630657136841E12</v>
      </c>
      <c r="AO68" s="31" t="b">
        <f t="shared" si="9"/>
        <v>1</v>
      </c>
      <c r="AS68" s="33"/>
    </row>
    <row r="69">
      <c r="A69" s="31" t="b">
        <f t="shared" si="1"/>
        <v>1</v>
      </c>
      <c r="E69" s="33"/>
      <c r="F69" s="31" t="b">
        <f t="shared" si="2"/>
        <v>1</v>
      </c>
      <c r="J69" s="33"/>
      <c r="K69" s="31" t="b">
        <f t="shared" si="3"/>
        <v>1</v>
      </c>
      <c r="O69" s="33"/>
      <c r="P69" s="31" t="b">
        <f t="shared" si="4"/>
        <v>1</v>
      </c>
      <c r="T69" s="33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I69" s="33"/>
      <c r="AJ69" s="31" t="b">
        <f t="shared" si="8"/>
        <v>1</v>
      </c>
      <c r="AK69" s="29" t="s">
        <v>94</v>
      </c>
      <c r="AL69" s="6">
        <v>220.0</v>
      </c>
      <c r="AM69" s="6" t="s">
        <v>584</v>
      </c>
      <c r="AN69" s="28">
        <v>1.630657137068E12</v>
      </c>
      <c r="AO69" s="31" t="b">
        <f t="shared" si="9"/>
        <v>1</v>
      </c>
      <c r="AS69" s="33"/>
    </row>
    <row r="70">
      <c r="A70" s="31" t="b">
        <f t="shared" si="1"/>
        <v>1</v>
      </c>
      <c r="E70" s="33"/>
      <c r="F70" s="31" t="b">
        <f t="shared" si="2"/>
        <v>1</v>
      </c>
      <c r="J70" s="33"/>
      <c r="K70" s="31" t="b">
        <f t="shared" si="3"/>
        <v>1</v>
      </c>
      <c r="O70" s="33"/>
      <c r="P70" s="31" t="b">
        <f t="shared" si="4"/>
        <v>1</v>
      </c>
      <c r="T70" s="33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I70" s="33"/>
      <c r="AJ70" s="31" t="b">
        <f t="shared" si="8"/>
        <v>1</v>
      </c>
      <c r="AK70" s="29" t="s">
        <v>94</v>
      </c>
      <c r="AL70" s="6">
        <v>155.0</v>
      </c>
      <c r="AM70" s="6" t="s">
        <v>584</v>
      </c>
      <c r="AN70" s="28">
        <v>1.63065713721E12</v>
      </c>
      <c r="AO70" s="31" t="b">
        <f t="shared" si="9"/>
        <v>1</v>
      </c>
      <c r="AS70" s="33"/>
    </row>
    <row r="71">
      <c r="A71" s="31" t="b">
        <f t="shared" si="1"/>
        <v>1</v>
      </c>
      <c r="E71" s="33"/>
      <c r="F71" s="31" t="b">
        <f t="shared" si="2"/>
        <v>1</v>
      </c>
      <c r="J71" s="33"/>
      <c r="K71" s="31" t="b">
        <f t="shared" si="3"/>
        <v>1</v>
      </c>
      <c r="O71" s="33"/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I71" s="33"/>
      <c r="AJ71" s="31" t="b">
        <f t="shared" si="8"/>
        <v>1</v>
      </c>
      <c r="AK71" s="29" t="s">
        <v>94</v>
      </c>
      <c r="AL71" s="6">
        <v>140.0</v>
      </c>
      <c r="AM71" s="6" t="s">
        <v>584</v>
      </c>
      <c r="AN71" s="28">
        <v>1.630657137355E12</v>
      </c>
      <c r="AO71" s="31" t="b">
        <f t="shared" si="9"/>
        <v>1</v>
      </c>
      <c r="AS71" s="33"/>
    </row>
    <row r="72">
      <c r="A72" s="31" t="b">
        <f t="shared" si="1"/>
        <v>1</v>
      </c>
      <c r="E72" s="33"/>
      <c r="F72" s="31" t="b">
        <f t="shared" si="2"/>
        <v>1</v>
      </c>
      <c r="J72" s="33"/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I72" s="33"/>
      <c r="AJ72" s="31" t="b">
        <f t="shared" si="8"/>
        <v>1</v>
      </c>
      <c r="AK72" s="29" t="s">
        <v>94</v>
      </c>
      <c r="AL72" s="6">
        <v>680.0</v>
      </c>
      <c r="AM72" s="6" t="s">
        <v>585</v>
      </c>
      <c r="AN72" s="28">
        <v>1.630657138031E12</v>
      </c>
      <c r="AO72" s="31" t="b">
        <f t="shared" si="9"/>
        <v>1</v>
      </c>
      <c r="AS72" s="33"/>
    </row>
    <row r="73">
      <c r="A73" s="31" t="b">
        <f t="shared" si="1"/>
        <v>1</v>
      </c>
      <c r="E73" s="33"/>
      <c r="F73" s="31" t="b">
        <f t="shared" si="2"/>
        <v>1</v>
      </c>
      <c r="J73" s="33"/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I73" s="33"/>
      <c r="AJ73" s="31" t="b">
        <f t="shared" si="8"/>
        <v>1</v>
      </c>
      <c r="AK73" s="29" t="s">
        <v>94</v>
      </c>
      <c r="AL73" s="6">
        <v>204.0</v>
      </c>
      <c r="AM73" s="6" t="s">
        <v>585</v>
      </c>
      <c r="AN73" s="28">
        <v>1.630657138235E12</v>
      </c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I74" s="33"/>
      <c r="AJ74" s="31" t="b">
        <f t="shared" si="8"/>
        <v>1</v>
      </c>
      <c r="AK74" s="29" t="s">
        <v>94</v>
      </c>
      <c r="AL74" s="6">
        <v>151.0</v>
      </c>
      <c r="AM74" s="6" t="s">
        <v>585</v>
      </c>
      <c r="AN74" s="28">
        <v>1.630657138386E12</v>
      </c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I75" s="33"/>
      <c r="AJ75" s="31" t="b">
        <f t="shared" si="8"/>
        <v>1</v>
      </c>
      <c r="AK75" s="29" t="s">
        <v>94</v>
      </c>
      <c r="AL75" s="6">
        <v>1003.0</v>
      </c>
      <c r="AM75" s="6" t="s">
        <v>586</v>
      </c>
      <c r="AN75" s="28">
        <v>1.630657139393E12</v>
      </c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I76" s="33"/>
      <c r="AJ76" s="31" t="b">
        <f t="shared" si="8"/>
        <v>1</v>
      </c>
      <c r="AK76" s="29" t="s">
        <v>94</v>
      </c>
      <c r="AL76" s="6">
        <v>191.0</v>
      </c>
      <c r="AM76" s="6" t="s">
        <v>586</v>
      </c>
      <c r="AN76" s="28">
        <v>1.630657139583E12</v>
      </c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I77" s="33"/>
      <c r="AJ77" s="31" t="b">
        <f t="shared" si="8"/>
        <v>1</v>
      </c>
      <c r="AK77" s="29" t="s">
        <v>94</v>
      </c>
      <c r="AL77" s="6">
        <v>151.0</v>
      </c>
      <c r="AM77" s="6" t="s">
        <v>586</v>
      </c>
      <c r="AN77" s="28">
        <v>1.630657139734E12</v>
      </c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I78" s="33"/>
      <c r="AJ78" s="31" t="b">
        <f t="shared" si="8"/>
        <v>1</v>
      </c>
      <c r="AK78" s="29" t="s">
        <v>94</v>
      </c>
      <c r="AL78" s="6">
        <v>311.0</v>
      </c>
      <c r="AM78" s="6" t="s">
        <v>587</v>
      </c>
      <c r="AN78" s="28">
        <v>1.630657140041E12</v>
      </c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K79" s="29" t="s">
        <v>94</v>
      </c>
      <c r="AL79" s="6">
        <v>223.0</v>
      </c>
      <c r="AM79" s="6" t="s">
        <v>587</v>
      </c>
      <c r="AN79" s="28">
        <v>1.630657140269E12</v>
      </c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K80" s="29" t="s">
        <v>94</v>
      </c>
      <c r="AL80" s="6">
        <v>335.0</v>
      </c>
      <c r="AM80" s="6" t="s">
        <v>587</v>
      </c>
      <c r="AN80" s="28">
        <v>1.630657140602E12</v>
      </c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K81" s="29" t="s">
        <v>71</v>
      </c>
      <c r="AL81" s="6">
        <v>912.0</v>
      </c>
      <c r="AM81" s="6" t="s">
        <v>588</v>
      </c>
      <c r="AN81" s="28">
        <v>1.630657141521E12</v>
      </c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K82" s="29" t="s">
        <v>236</v>
      </c>
      <c r="AL82" s="6">
        <v>302.0</v>
      </c>
      <c r="AM82" s="6" t="s">
        <v>588</v>
      </c>
      <c r="AN82" s="28">
        <v>1.630657141815E12</v>
      </c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K83" s="29" t="s">
        <v>110</v>
      </c>
      <c r="AL83" s="6">
        <v>218.0</v>
      </c>
      <c r="AM83" s="6" t="s">
        <v>589</v>
      </c>
      <c r="AN83" s="28">
        <v>1.630657142038E12</v>
      </c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K84" s="29" t="s">
        <v>71</v>
      </c>
      <c r="AL84" s="6">
        <v>262.0</v>
      </c>
      <c r="AM84" s="6" t="s">
        <v>589</v>
      </c>
      <c r="AN84" s="28">
        <v>1.63065714231E12</v>
      </c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K85" s="29" t="s">
        <v>190</v>
      </c>
      <c r="AL85" s="6">
        <v>852.0</v>
      </c>
      <c r="AM85" s="6" t="s">
        <v>590</v>
      </c>
      <c r="AN85" s="28">
        <v>1.630657143148E12</v>
      </c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K86" s="29" t="s">
        <v>257</v>
      </c>
      <c r="AL86" s="6">
        <v>1169.0</v>
      </c>
      <c r="AM86" s="6" t="s">
        <v>591</v>
      </c>
      <c r="AN86" s="28">
        <v>1.630657144319E12</v>
      </c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K87" s="29" t="s">
        <v>133</v>
      </c>
      <c r="AL87" s="6">
        <v>327.0</v>
      </c>
      <c r="AM87" s="6" t="s">
        <v>591</v>
      </c>
      <c r="AN87" s="28">
        <v>1.630657144643E12</v>
      </c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K88" s="29" t="s">
        <v>203</v>
      </c>
      <c r="AL88" s="6">
        <v>142.0</v>
      </c>
      <c r="AM88" s="6" t="s">
        <v>591</v>
      </c>
      <c r="AN88" s="28">
        <v>1.630657144788E12</v>
      </c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K89" s="29" t="s">
        <v>133</v>
      </c>
      <c r="AL89" s="6">
        <v>688.0</v>
      </c>
      <c r="AM89" s="6" t="s">
        <v>592</v>
      </c>
      <c r="AN89" s="28">
        <v>1.630657145474E12</v>
      </c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K90" s="29" t="s">
        <v>257</v>
      </c>
      <c r="AL90" s="6">
        <v>133.0</v>
      </c>
      <c r="AM90" s="6" t="s">
        <v>592</v>
      </c>
      <c r="AN90" s="28">
        <v>1.630657145606E12</v>
      </c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K91" s="29" t="s">
        <v>131</v>
      </c>
      <c r="AL91" s="6">
        <v>234.0</v>
      </c>
      <c r="AM91" s="6" t="s">
        <v>592</v>
      </c>
      <c r="AN91" s="28">
        <v>1.630657145841E12</v>
      </c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K92" s="29" t="s">
        <v>527</v>
      </c>
      <c r="AL92" s="6">
        <v>86.0</v>
      </c>
      <c r="AM92" s="6" t="s">
        <v>592</v>
      </c>
      <c r="AN92" s="28">
        <v>1.630657145926E12</v>
      </c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K93" s="29" t="s">
        <v>269</v>
      </c>
      <c r="AL93" s="6">
        <v>308.0</v>
      </c>
      <c r="AM93" s="6" t="s">
        <v>593</v>
      </c>
      <c r="AN93" s="28">
        <v>1.630657146235E12</v>
      </c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K94" s="29" t="s">
        <v>527</v>
      </c>
      <c r="AL94" s="6">
        <v>496.0</v>
      </c>
      <c r="AM94" s="6" t="s">
        <v>593</v>
      </c>
      <c r="AN94" s="28">
        <v>1.630657146775E12</v>
      </c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K95" s="29" t="s">
        <v>131</v>
      </c>
      <c r="AL95" s="6">
        <v>149.0</v>
      </c>
      <c r="AM95" s="6" t="s">
        <v>593</v>
      </c>
      <c r="AN95" s="28">
        <v>1.630657146879E12</v>
      </c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K96" s="29" t="s">
        <v>324</v>
      </c>
      <c r="AL96" s="6">
        <v>329.0</v>
      </c>
      <c r="AM96" s="6" t="s">
        <v>594</v>
      </c>
      <c r="AN96" s="28">
        <v>1.63065714721E12</v>
      </c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K97" s="29" t="s">
        <v>269</v>
      </c>
      <c r="AL97" s="6">
        <v>284.0</v>
      </c>
      <c r="AM97" s="6" t="s">
        <v>594</v>
      </c>
      <c r="AN97" s="28">
        <v>1.630657147491E12</v>
      </c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K98" s="29" t="s">
        <v>324</v>
      </c>
      <c r="AL98" s="6">
        <v>392.0</v>
      </c>
      <c r="AM98" s="6" t="s">
        <v>594</v>
      </c>
      <c r="AN98" s="28">
        <v>1.630657147902E12</v>
      </c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K99" s="29" t="s">
        <v>131</v>
      </c>
      <c r="AL99" s="6">
        <v>157.0</v>
      </c>
      <c r="AM99" s="6" t="s">
        <v>595</v>
      </c>
      <c r="AN99" s="28">
        <v>1.63065714804E12</v>
      </c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K100" s="29" t="s">
        <v>203</v>
      </c>
      <c r="AL100" s="6">
        <v>323.0</v>
      </c>
      <c r="AM100" s="6" t="s">
        <v>595</v>
      </c>
      <c r="AN100" s="28">
        <v>1.630657148366E12</v>
      </c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K101" s="29" t="s">
        <v>269</v>
      </c>
      <c r="AL101" s="6">
        <v>410.0</v>
      </c>
      <c r="AM101" s="6" t="s">
        <v>595</v>
      </c>
      <c r="AN101" s="28">
        <v>1.630657148784E12</v>
      </c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440.5740741</v>
      </c>
      <c r="E151" s="33"/>
      <c r="F151" s="48"/>
      <c r="G151" s="45" t="s">
        <v>369</v>
      </c>
      <c r="H151" s="46">
        <f> AVERAGE(H4:H124)</f>
        <v>369.4166667</v>
      </c>
      <c r="J151" s="33"/>
      <c r="K151" s="48"/>
      <c r="L151" s="45" t="s">
        <v>369</v>
      </c>
      <c r="M151" s="46">
        <f> AVERAGE(M4:M124)</f>
        <v>322.2333333</v>
      </c>
      <c r="O151" s="33"/>
      <c r="P151" s="48"/>
      <c r="Q151" s="45" t="s">
        <v>369</v>
      </c>
      <c r="R151" s="46">
        <f> AVERAGE(R4:R124)</f>
        <v>370.1296296</v>
      </c>
      <c r="T151" s="33"/>
      <c r="U151" s="48"/>
      <c r="V151" s="45" t="s">
        <v>369</v>
      </c>
      <c r="W151" s="46">
        <f> AVERAGE(W4:W124)</f>
        <v>391.9166667</v>
      </c>
      <c r="Y151" s="33"/>
      <c r="Z151" s="48"/>
      <c r="AA151" s="45" t="s">
        <v>369</v>
      </c>
      <c r="AB151" s="46">
        <f> AVERAGE(AB4:AB124)</f>
        <v>375.462963</v>
      </c>
      <c r="AD151" s="33"/>
      <c r="AE151" s="48"/>
      <c r="AF151" s="45" t="s">
        <v>369</v>
      </c>
      <c r="AG151" s="46">
        <f> AVERAGE(AG4:AG124)</f>
        <v>379.2075472</v>
      </c>
      <c r="AI151" s="33"/>
      <c r="AJ151" s="48"/>
      <c r="AK151" s="45" t="s">
        <v>369</v>
      </c>
      <c r="AL151" s="46">
        <f> AVERAGE(AL4:AL124)</f>
        <v>341.5816327</v>
      </c>
      <c r="AN151" s="33"/>
      <c r="AO151" s="48"/>
      <c r="AP151" s="45" t="s">
        <v>369</v>
      </c>
      <c r="AQ151" s="46">
        <f> AVERAGE(AQ4:AQ124)</f>
        <v>388.537037</v>
      </c>
      <c r="AS151" s="33"/>
    </row>
    <row r="152">
      <c r="A152" s="44"/>
      <c r="B152" s="49" t="s">
        <v>370</v>
      </c>
      <c r="C152" s="50">
        <f>STDEV(C4:C124)</f>
        <v>839.4093746</v>
      </c>
      <c r="E152" s="33"/>
      <c r="F152" s="48"/>
      <c r="G152" s="49" t="s">
        <v>370</v>
      </c>
      <c r="H152" s="50">
        <f>STDEV(H4:H124)</f>
        <v>365.3633108</v>
      </c>
      <c r="J152" s="33"/>
      <c r="K152" s="48"/>
      <c r="L152" s="49" t="s">
        <v>370</v>
      </c>
      <c r="M152" s="50">
        <f>STDEV(M4:M124)</f>
        <v>281.9241013</v>
      </c>
      <c r="O152" s="33"/>
      <c r="P152" s="48"/>
      <c r="Q152" s="49" t="s">
        <v>370</v>
      </c>
      <c r="R152" s="50">
        <f>STDEV(R4:R124)</f>
        <v>490.0782782</v>
      </c>
      <c r="T152" s="33"/>
      <c r="U152" s="48"/>
      <c r="V152" s="49" t="s">
        <v>370</v>
      </c>
      <c r="W152" s="50">
        <f>STDEV(W4:W124)</f>
        <v>585.3457704</v>
      </c>
      <c r="Y152" s="33"/>
      <c r="Z152" s="48"/>
      <c r="AA152" s="49" t="s">
        <v>370</v>
      </c>
      <c r="AB152" s="50">
        <f>STDEV(AB4:AB124)</f>
        <v>478.4792621</v>
      </c>
      <c r="AD152" s="33"/>
      <c r="AE152" s="48"/>
      <c r="AF152" s="49" t="s">
        <v>370</v>
      </c>
      <c r="AG152" s="50">
        <f>STDEV(AG4:AG124)</f>
        <v>348.7338835</v>
      </c>
      <c r="AI152" s="33"/>
      <c r="AJ152" s="48"/>
      <c r="AK152" s="49" t="s">
        <v>370</v>
      </c>
      <c r="AL152" s="50">
        <f>STDEV(AL4:AL124)</f>
        <v>467.7816462</v>
      </c>
      <c r="AN152" s="33"/>
      <c r="AO152" s="48"/>
      <c r="AP152" s="49" t="s">
        <v>370</v>
      </c>
      <c r="AQ152" s="50">
        <f>STDEV(AQ4:AQ124)</f>
        <v>572.1964537</v>
      </c>
      <c r="AS152" s="33"/>
    </row>
    <row r="153">
      <c r="A153" s="44"/>
      <c r="B153" s="51" t="s">
        <v>371</v>
      </c>
      <c r="C153" s="50">
        <f>MEDIAN(C4:C124)</f>
        <v>232.5</v>
      </c>
      <c r="E153" s="33"/>
      <c r="F153" s="48"/>
      <c r="G153" s="51" t="s">
        <v>371</v>
      </c>
      <c r="H153" s="50">
        <f>MEDIAN(H4:H124)</f>
        <v>240.5</v>
      </c>
      <c r="J153" s="33"/>
      <c r="K153" s="48"/>
      <c r="L153" s="51" t="s">
        <v>371</v>
      </c>
      <c r="M153" s="50">
        <f>MEDIAN(M4:M124)</f>
        <v>237</v>
      </c>
      <c r="O153" s="33"/>
      <c r="P153" s="48"/>
      <c r="Q153" s="51" t="s">
        <v>371</v>
      </c>
      <c r="R153" s="50">
        <f>MEDIAN(R4:R124)</f>
        <v>221.5</v>
      </c>
      <c r="T153" s="33"/>
      <c r="U153" s="48"/>
      <c r="V153" s="51" t="s">
        <v>371</v>
      </c>
      <c r="W153" s="50">
        <f>MEDIAN(W4:W124)</f>
        <v>222.5</v>
      </c>
      <c r="Y153" s="33"/>
      <c r="Z153" s="48"/>
      <c r="AA153" s="51" t="s">
        <v>371</v>
      </c>
      <c r="AB153" s="50">
        <f>MEDIAN(AB4:AB124)</f>
        <v>211.5</v>
      </c>
      <c r="AD153" s="33"/>
      <c r="AE153" s="48"/>
      <c r="AF153" s="51" t="s">
        <v>371</v>
      </c>
      <c r="AG153" s="50">
        <f>MEDIAN(AG4:AG124)</f>
        <v>270</v>
      </c>
      <c r="AI153" s="33"/>
      <c r="AJ153" s="48"/>
      <c r="AK153" s="51" t="s">
        <v>371</v>
      </c>
      <c r="AL153" s="50">
        <f>MEDIAN(AL4:AL124)</f>
        <v>203</v>
      </c>
      <c r="AN153" s="33"/>
      <c r="AO153" s="48"/>
      <c r="AP153" s="51" t="s">
        <v>371</v>
      </c>
      <c r="AQ153" s="50">
        <f>MEDIAN(AQ4:AQ124)</f>
        <v>227.5</v>
      </c>
      <c r="AS153" s="33"/>
    </row>
    <row r="154">
      <c r="A154" s="44"/>
      <c r="B154" s="51" t="s">
        <v>372</v>
      </c>
      <c r="C154" s="50">
        <f>min(C4:C124)</f>
        <v>66</v>
      </c>
      <c r="E154" s="33"/>
      <c r="F154" s="48"/>
      <c r="G154" s="51" t="s">
        <v>372</v>
      </c>
      <c r="H154" s="50">
        <f>min(H4:H124)</f>
        <v>91</v>
      </c>
      <c r="J154" s="33"/>
      <c r="K154" s="48"/>
      <c r="L154" s="51" t="s">
        <v>372</v>
      </c>
      <c r="M154" s="50">
        <f>min(M4:M124)</f>
        <v>66</v>
      </c>
      <c r="O154" s="33"/>
      <c r="P154" s="48"/>
      <c r="Q154" s="51" t="s">
        <v>372</v>
      </c>
      <c r="R154" s="50">
        <f>min(R4:R124)</f>
        <v>64</v>
      </c>
      <c r="T154" s="33"/>
      <c r="U154" s="48"/>
      <c r="V154" s="51" t="s">
        <v>372</v>
      </c>
      <c r="W154" s="50">
        <f>min(W4:W124)</f>
        <v>71</v>
      </c>
      <c r="Y154" s="33"/>
      <c r="Z154" s="48"/>
      <c r="AA154" s="51" t="s">
        <v>372</v>
      </c>
      <c r="AB154" s="50">
        <f>min(AB4:AB124)</f>
        <v>76</v>
      </c>
      <c r="AD154" s="33"/>
      <c r="AE154" s="48"/>
      <c r="AF154" s="51" t="s">
        <v>372</v>
      </c>
      <c r="AG154" s="50">
        <f>min(AG4:AG124)</f>
        <v>50</v>
      </c>
      <c r="AI154" s="33"/>
      <c r="AJ154" s="48"/>
      <c r="AK154" s="51" t="s">
        <v>372</v>
      </c>
      <c r="AL154" s="50">
        <f>min(AL4:AL124)</f>
        <v>51</v>
      </c>
      <c r="AN154" s="33"/>
      <c r="AO154" s="48"/>
      <c r="AP154" s="51" t="s">
        <v>372</v>
      </c>
      <c r="AQ154" s="50">
        <f>min(AQ4:AQ124)</f>
        <v>48</v>
      </c>
      <c r="AS154" s="33"/>
    </row>
    <row r="155">
      <c r="A155" s="44"/>
      <c r="B155" s="51" t="s">
        <v>373</v>
      </c>
      <c r="C155" s="50">
        <f>max(C4:C124)</f>
        <v>5840</v>
      </c>
      <c r="E155" s="33"/>
      <c r="F155" s="48"/>
      <c r="G155" s="51" t="s">
        <v>373</v>
      </c>
      <c r="H155" s="50">
        <f>max(H4:H124)</f>
        <v>2263</v>
      </c>
      <c r="J155" s="33"/>
      <c r="K155" s="48"/>
      <c r="L155" s="51" t="s">
        <v>373</v>
      </c>
      <c r="M155" s="50">
        <f>max(M4:M124)</f>
        <v>1608</v>
      </c>
      <c r="O155" s="33"/>
      <c r="P155" s="48"/>
      <c r="Q155" s="51" t="s">
        <v>373</v>
      </c>
      <c r="R155" s="50">
        <f>max(R4:R124)</f>
        <v>3342</v>
      </c>
      <c r="T155" s="33"/>
      <c r="U155" s="48"/>
      <c r="V155" s="51" t="s">
        <v>373</v>
      </c>
      <c r="W155" s="50">
        <f>max(W4:W124)</f>
        <v>4168</v>
      </c>
      <c r="Y155" s="33"/>
      <c r="Z155" s="48"/>
      <c r="AA155" s="51" t="s">
        <v>373</v>
      </c>
      <c r="AB155" s="50">
        <f>max(AB4:AB124)</f>
        <v>2346</v>
      </c>
      <c r="AD155" s="33"/>
      <c r="AE155" s="48"/>
      <c r="AF155" s="51" t="s">
        <v>373</v>
      </c>
      <c r="AG155" s="50">
        <f>max(AG4:AG124)</f>
        <v>2068</v>
      </c>
      <c r="AI155" s="33"/>
      <c r="AJ155" s="48"/>
      <c r="AK155" s="51" t="s">
        <v>373</v>
      </c>
      <c r="AL155" s="50">
        <f>max(AL4:AL124)</f>
        <v>3758</v>
      </c>
      <c r="AN155" s="33"/>
      <c r="AO155" s="48"/>
      <c r="AP155" s="51" t="s">
        <v>373</v>
      </c>
      <c r="AQ155" s="50">
        <f>max(AQ4:AQ124)</f>
        <v>3869</v>
      </c>
      <c r="AS155" s="33"/>
    </row>
    <row r="156">
      <c r="A156" s="44"/>
      <c r="B156" s="51" t="s">
        <v>374</v>
      </c>
      <c r="C156" s="50">
        <f>sum(C4:C124)/1000</f>
        <v>23.791</v>
      </c>
      <c r="E156" s="33"/>
      <c r="F156" s="48"/>
      <c r="G156" s="51" t="s">
        <v>374</v>
      </c>
      <c r="H156" s="50">
        <f>sum(H4:H124)/1000</f>
        <v>22.165</v>
      </c>
      <c r="J156" s="33"/>
      <c r="K156" s="48"/>
      <c r="L156" s="51" t="s">
        <v>374</v>
      </c>
      <c r="M156" s="50">
        <f>sum(M4:M124)/1000</f>
        <v>19.334</v>
      </c>
      <c r="O156" s="33"/>
      <c r="P156" s="48"/>
      <c r="Q156" s="51" t="s">
        <v>374</v>
      </c>
      <c r="R156" s="50">
        <f>sum(R4:R124)/1000</f>
        <v>19.987</v>
      </c>
      <c r="T156" s="33"/>
      <c r="U156" s="48"/>
      <c r="V156" s="51" t="s">
        <v>374</v>
      </c>
      <c r="W156" s="50">
        <f>sum(W4:W124)/1000</f>
        <v>23.515</v>
      </c>
      <c r="Y156" s="33"/>
      <c r="Z156" s="48"/>
      <c r="AA156" s="51" t="s">
        <v>374</v>
      </c>
      <c r="AB156" s="50">
        <f>sum(AB4:AB124)/1000</f>
        <v>20.275</v>
      </c>
      <c r="AD156" s="33"/>
      <c r="AE156" s="48"/>
      <c r="AF156" s="51" t="s">
        <v>374</v>
      </c>
      <c r="AG156" s="50">
        <f>sum(AG4:AG124)/1000</f>
        <v>20.098</v>
      </c>
      <c r="AI156" s="33"/>
      <c r="AJ156" s="48"/>
      <c r="AK156" s="51" t="s">
        <v>374</v>
      </c>
      <c r="AL156" s="50">
        <f>sum(AL4:AL124)/1000</f>
        <v>33.475</v>
      </c>
      <c r="AN156" s="33"/>
      <c r="AO156" s="48"/>
      <c r="AP156" s="51" t="s">
        <v>374</v>
      </c>
      <c r="AQ156" s="50">
        <f>sum(AQ4:AQ124)/1000</f>
        <v>20.981</v>
      </c>
      <c r="AS156" s="33"/>
    </row>
    <row r="157">
      <c r="A157" s="44"/>
      <c r="B157" s="51" t="s">
        <v>375</v>
      </c>
      <c r="C157" s="50">
        <f>COUNTA(C4:C57)+1</f>
        <v>55</v>
      </c>
      <c r="E157" s="33"/>
      <c r="F157" s="48"/>
      <c r="G157" s="51" t="s">
        <v>375</v>
      </c>
      <c r="H157" s="50">
        <f>COUNTA(H4:H63)+1</f>
        <v>61</v>
      </c>
      <c r="J157" s="33"/>
      <c r="K157" s="48"/>
      <c r="L157" s="51" t="s">
        <v>375</v>
      </c>
      <c r="M157" s="50">
        <f>COUNTA(M4:M63)+1</f>
        <v>61</v>
      </c>
      <c r="O157" s="33"/>
      <c r="P157" s="48"/>
      <c r="Q157" s="51" t="s">
        <v>375</v>
      </c>
      <c r="R157" s="50">
        <f>COUNTA(R4:R57)+1</f>
        <v>55</v>
      </c>
      <c r="T157" s="33"/>
      <c r="U157" s="48"/>
      <c r="V157" s="51" t="s">
        <v>375</v>
      </c>
      <c r="W157" s="50">
        <f>COUNTA(W4:W63)+1</f>
        <v>61</v>
      </c>
      <c r="Y157" s="33"/>
      <c r="Z157" s="48"/>
      <c r="AA157" s="51" t="s">
        <v>375</v>
      </c>
      <c r="AB157" s="50">
        <f>COUNTA(AB4:AB57)+1</f>
        <v>55</v>
      </c>
      <c r="AD157" s="33"/>
      <c r="AE157" s="48"/>
      <c r="AF157" s="51" t="s">
        <v>375</v>
      </c>
      <c r="AG157" s="50">
        <f>COUNTA(AG4:AG56)+1</f>
        <v>54</v>
      </c>
      <c r="AI157" s="33"/>
      <c r="AJ157" s="48"/>
      <c r="AK157" s="51" t="s">
        <v>375</v>
      </c>
      <c r="AL157" s="50">
        <f>COUNTA(AL4:AL101)+1</f>
        <v>99</v>
      </c>
      <c r="AN157" s="33"/>
      <c r="AO157" s="48"/>
      <c r="AP157" s="51" t="s">
        <v>375</v>
      </c>
      <c r="AQ157" s="50">
        <f>COUNTA(AQ4:AQ57)+1</f>
        <v>55</v>
      </c>
      <c r="AS157" s="33"/>
    </row>
    <row r="158">
      <c r="A158" s="44"/>
      <c r="B158" s="51" t="s">
        <v>376</v>
      </c>
      <c r="C158" s="52">
        <f>C160+C159+C161+C162</f>
        <v>55</v>
      </c>
      <c r="E158" s="33"/>
      <c r="F158" s="48"/>
      <c r="G158" s="51" t="s">
        <v>376</v>
      </c>
      <c r="H158" s="52">
        <f>H160+H159+H161+H162</f>
        <v>61</v>
      </c>
      <c r="J158" s="33"/>
      <c r="K158" s="48"/>
      <c r="L158" s="51" t="s">
        <v>376</v>
      </c>
      <c r="M158" s="52">
        <f>M160+M159+M161+M162</f>
        <v>61</v>
      </c>
      <c r="O158" s="33"/>
      <c r="P158" s="48"/>
      <c r="Q158" s="51" t="s">
        <v>376</v>
      </c>
      <c r="R158" s="52">
        <f>R160+R159+R161+R162</f>
        <v>55</v>
      </c>
      <c r="T158" s="33"/>
      <c r="U158" s="48"/>
      <c r="V158" s="51" t="s">
        <v>376</v>
      </c>
      <c r="W158" s="52">
        <f>W160+W159+W161+W162</f>
        <v>61</v>
      </c>
      <c r="Y158" s="33"/>
      <c r="Z158" s="48"/>
      <c r="AA158" s="51" t="s">
        <v>376</v>
      </c>
      <c r="AB158" s="52">
        <f>AB160+AB159+AB161+AB162</f>
        <v>55</v>
      </c>
      <c r="AD158" s="33"/>
      <c r="AE158" s="48"/>
      <c r="AF158" s="51" t="s">
        <v>376</v>
      </c>
      <c r="AG158" s="52">
        <f>AG160+AG159+AG161+AG162</f>
        <v>72</v>
      </c>
      <c r="AI158" s="33"/>
      <c r="AJ158" s="48"/>
      <c r="AK158" s="51" t="s">
        <v>376</v>
      </c>
      <c r="AL158" s="52">
        <f>AL160+AL159+AL161+AL162</f>
        <v>99</v>
      </c>
      <c r="AN158" s="33"/>
      <c r="AO158" s="48"/>
      <c r="AP158" s="51" t="s">
        <v>376</v>
      </c>
      <c r="AQ158" s="52">
        <f>AQ160+AQ159+AQ161+AQ162</f>
        <v>55</v>
      </c>
      <c r="AS158" s="33"/>
    </row>
    <row r="159">
      <c r="A159" s="5"/>
      <c r="B159" s="51" t="s">
        <v>377</v>
      </c>
      <c r="C159" s="53">
        <f>(C157-55)/2</f>
        <v>0</v>
      </c>
      <c r="E159" s="33"/>
      <c r="F159" s="54"/>
      <c r="G159" s="51" t="s">
        <v>377</v>
      </c>
      <c r="H159" s="53">
        <f>(H157-55)/2</f>
        <v>3</v>
      </c>
      <c r="J159" s="33"/>
      <c r="K159" s="54"/>
      <c r="L159" s="51" t="s">
        <v>377</v>
      </c>
      <c r="M159" s="53">
        <f>(M157-55)/2</f>
        <v>3</v>
      </c>
      <c r="O159" s="33"/>
      <c r="P159" s="54"/>
      <c r="Q159" s="51" t="s">
        <v>377</v>
      </c>
      <c r="R159" s="53">
        <f>(R157-55)/2</f>
        <v>0</v>
      </c>
      <c r="T159" s="33"/>
      <c r="U159" s="54"/>
      <c r="V159" s="51" t="s">
        <v>377</v>
      </c>
      <c r="W159" s="53">
        <f>(W157-55)/2</f>
        <v>3</v>
      </c>
      <c r="Y159" s="33"/>
      <c r="Z159" s="54"/>
      <c r="AA159" s="51" t="s">
        <v>377</v>
      </c>
      <c r="AB159" s="53">
        <f>(AB157-55)/2</f>
        <v>0</v>
      </c>
      <c r="AD159" s="33"/>
      <c r="AE159" s="54"/>
      <c r="AF159" s="51" t="s">
        <v>377</v>
      </c>
      <c r="AG159" s="62">
        <f>(AG157-46)/2</f>
        <v>4</v>
      </c>
      <c r="AI159" s="33"/>
      <c r="AJ159" s="54"/>
      <c r="AK159" s="51" t="s">
        <v>377</v>
      </c>
      <c r="AL159" s="53">
        <f>(AL157-55)/2</f>
        <v>22</v>
      </c>
      <c r="AN159" s="33"/>
      <c r="AO159" s="54"/>
      <c r="AP159" s="51" t="s">
        <v>377</v>
      </c>
      <c r="AQ159" s="53">
        <f>(AQ157-55)/2</f>
        <v>0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0</v>
      </c>
      <c r="E161" s="33"/>
      <c r="G161" s="45" t="s">
        <v>379</v>
      </c>
      <c r="H161" s="58">
        <f>H159</f>
        <v>3</v>
      </c>
      <c r="J161" s="33"/>
      <c r="L161" s="45" t="s">
        <v>379</v>
      </c>
      <c r="M161" s="58">
        <f>M159</f>
        <v>3</v>
      </c>
      <c r="O161" s="33"/>
      <c r="Q161" s="45" t="s">
        <v>379</v>
      </c>
      <c r="R161" s="58">
        <f>R159</f>
        <v>0</v>
      </c>
      <c r="T161" s="33"/>
      <c r="V161" s="45" t="s">
        <v>379</v>
      </c>
      <c r="W161" s="58">
        <f>W159</f>
        <v>3</v>
      </c>
      <c r="Y161" s="33"/>
      <c r="AA161" s="45" t="s">
        <v>379</v>
      </c>
      <c r="AB161" s="58">
        <f>AB159</f>
        <v>0</v>
      </c>
      <c r="AD161" s="33"/>
      <c r="AF161" s="45" t="s">
        <v>379</v>
      </c>
      <c r="AG161" s="58">
        <f>AG159</f>
        <v>4</v>
      </c>
      <c r="AI161" s="33"/>
      <c r="AK161" s="45" t="s">
        <v>379</v>
      </c>
      <c r="AL161" s="58">
        <f>AL159</f>
        <v>22</v>
      </c>
      <c r="AN161" s="33"/>
      <c r="AP161" s="45" t="s">
        <v>379</v>
      </c>
      <c r="AQ161" s="58">
        <f>AQ159</f>
        <v>0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9">
        <v>9.0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COUNTIF(AE3:AE100,FALSE)-1+5</f>
        <v>8</v>
      </c>
      <c r="AI163" s="33"/>
      <c r="AK163" s="56" t="s">
        <v>381</v>
      </c>
      <c r="AL163" s="58">
        <f>COUNTIF(AJ3:AJ100,FALSE)-5</f>
        <v>7</v>
      </c>
      <c r="AN163" s="33"/>
      <c r="AP163" s="56" t="s">
        <v>381</v>
      </c>
      <c r="AQ163" s="58">
        <f>COUNTIF(AO3:AO100,FALSE)+7</f>
        <v>9</v>
      </c>
      <c r="AS163" s="33"/>
    </row>
    <row r="164">
      <c r="B164" s="45" t="s">
        <v>382</v>
      </c>
      <c r="C164" s="58">
        <f>C158+C163</f>
        <v>62</v>
      </c>
      <c r="E164" s="33"/>
      <c r="G164" s="45" t="s">
        <v>382</v>
      </c>
      <c r="H164" s="58">
        <f>H158+H163</f>
        <v>68</v>
      </c>
      <c r="J164" s="33"/>
      <c r="L164" s="45" t="s">
        <v>382</v>
      </c>
      <c r="M164" s="58">
        <f>M158+M163</f>
        <v>68</v>
      </c>
      <c r="O164" s="33"/>
      <c r="Q164" s="45" t="s">
        <v>382</v>
      </c>
      <c r="R164" s="58">
        <f>R158+R163</f>
        <v>62</v>
      </c>
      <c r="T164" s="33"/>
      <c r="V164" s="45" t="s">
        <v>382</v>
      </c>
      <c r="W164" s="58">
        <f>W158+W163</f>
        <v>68</v>
      </c>
      <c r="Y164" s="33"/>
      <c r="AA164" s="45" t="s">
        <v>382</v>
      </c>
      <c r="AB164" s="58">
        <f>AB158+AB163</f>
        <v>62</v>
      </c>
      <c r="AD164" s="33"/>
      <c r="AF164" s="45" t="s">
        <v>382</v>
      </c>
      <c r="AG164" s="58">
        <f>AG158+AG163</f>
        <v>80</v>
      </c>
      <c r="AI164" s="33"/>
      <c r="AK164" s="45" t="s">
        <v>382</v>
      </c>
      <c r="AL164" s="58">
        <f>AL158+AL163</f>
        <v>106</v>
      </c>
      <c r="AN164" s="33"/>
      <c r="AP164" s="45" t="s">
        <v>382</v>
      </c>
      <c r="AQ164" s="58">
        <f>AQ158+AQ163</f>
        <v>64</v>
      </c>
      <c r="AS164" s="33"/>
    </row>
    <row r="165">
      <c r="B165" s="45" t="s">
        <v>383</v>
      </c>
      <c r="C165" s="58">
        <f>C157-C159</f>
        <v>55</v>
      </c>
      <c r="E165" s="33"/>
      <c r="G165" s="45" t="s">
        <v>383</v>
      </c>
      <c r="H165" s="58">
        <f>H157-H159</f>
        <v>58</v>
      </c>
      <c r="J165" s="33"/>
      <c r="L165" s="45" t="s">
        <v>383</v>
      </c>
      <c r="M165" s="58">
        <f>M157-M159</f>
        <v>58</v>
      </c>
      <c r="O165" s="33"/>
      <c r="Q165" s="45" t="s">
        <v>383</v>
      </c>
      <c r="R165" s="58">
        <f>R157-R159</f>
        <v>55</v>
      </c>
      <c r="T165" s="33"/>
      <c r="V165" s="45" t="s">
        <v>383</v>
      </c>
      <c r="W165" s="58">
        <f>W157-W159</f>
        <v>58</v>
      </c>
      <c r="Y165" s="33"/>
      <c r="AA165" s="45" t="s">
        <v>383</v>
      </c>
      <c r="AB165" s="58">
        <f>AB157-AB159</f>
        <v>55</v>
      </c>
      <c r="AD165" s="33"/>
      <c r="AF165" s="45" t="s">
        <v>383</v>
      </c>
      <c r="AG165" s="58">
        <f>AG157-AG159</f>
        <v>50</v>
      </c>
      <c r="AI165" s="33"/>
      <c r="AK165" s="45" t="s">
        <v>383</v>
      </c>
      <c r="AL165" s="58">
        <f>AL157-AL159</f>
        <v>77</v>
      </c>
      <c r="AN165" s="33"/>
      <c r="AP165" s="45" t="s">
        <v>383</v>
      </c>
      <c r="AQ165" s="58">
        <f>AQ157-AQ159</f>
        <v>55</v>
      </c>
      <c r="AS165" s="33"/>
    </row>
    <row r="166">
      <c r="B166" s="60" t="s">
        <v>384</v>
      </c>
      <c r="C166" s="58">
        <f>((ABS(C165)-1)/C156)*1/5</f>
        <v>0.4539531756</v>
      </c>
      <c r="E166" s="33"/>
      <c r="G166" s="60" t="s">
        <v>384</v>
      </c>
      <c r="H166" s="58">
        <f>((ABS(H165)-1)/H156)*1/5</f>
        <v>0.5143243853</v>
      </c>
      <c r="J166" s="33"/>
      <c r="L166" s="60" t="s">
        <v>384</v>
      </c>
      <c r="M166" s="58">
        <f>((ABS(M165)-1)/M156)*1/5</f>
        <v>0.5896348402</v>
      </c>
      <c r="O166" s="33"/>
      <c r="Q166" s="60" t="s">
        <v>384</v>
      </c>
      <c r="R166" s="58">
        <f>((ABS(R165)-1)/R156)*1/5</f>
        <v>0.5403512283</v>
      </c>
      <c r="T166" s="33"/>
      <c r="V166" s="60" t="s">
        <v>384</v>
      </c>
      <c r="W166" s="58">
        <f>((ABS(W165)-1)/W156)*1/5</f>
        <v>0.4847969381</v>
      </c>
      <c r="Y166" s="33"/>
      <c r="AA166" s="60" t="s">
        <v>384</v>
      </c>
      <c r="AB166" s="58">
        <f>((ABS(AB165)-1)/AB156)*1/5</f>
        <v>0.532675709</v>
      </c>
      <c r="AD166" s="33"/>
      <c r="AF166" s="60" t="s">
        <v>384</v>
      </c>
      <c r="AG166" s="58">
        <f>((ABS(AG165)-1)/AG156)*1/5</f>
        <v>0.4876107075</v>
      </c>
      <c r="AI166" s="33"/>
      <c r="AK166" s="60" t="s">
        <v>384</v>
      </c>
      <c r="AL166" s="58">
        <f>((ABS(AL165)-1)/AL156)*1/5</f>
        <v>0.4540702016</v>
      </c>
      <c r="AN166" s="33"/>
      <c r="AP166" s="60" t="s">
        <v>384</v>
      </c>
      <c r="AQ166" s="58">
        <f>((ABS(AQ165)-1)/AQ156)*1/5</f>
        <v>0.5147514418</v>
      </c>
      <c r="AS166" s="33"/>
    </row>
    <row r="167">
      <c r="B167" s="60" t="s">
        <v>385</v>
      </c>
      <c r="C167" s="58">
        <f>((ABS(C165)-1)/C156)*1/5*60</f>
        <v>27.23719053</v>
      </c>
      <c r="E167" s="33"/>
      <c r="G167" s="60" t="s">
        <v>385</v>
      </c>
      <c r="H167" s="58">
        <f>((ABS(H165)-1)/H156)*1/5*60</f>
        <v>30.85946312</v>
      </c>
      <c r="J167" s="33"/>
      <c r="L167" s="60" t="s">
        <v>385</v>
      </c>
      <c r="M167" s="58">
        <f>((ABS(M165)-1)/M156)*1/5*60</f>
        <v>35.37809041</v>
      </c>
      <c r="O167" s="33"/>
      <c r="Q167" s="60" t="s">
        <v>385</v>
      </c>
      <c r="R167" s="58">
        <f>((ABS(R165)-1)/R156)*1/5*60</f>
        <v>32.4210737</v>
      </c>
      <c r="T167" s="33"/>
      <c r="V167" s="60" t="s">
        <v>385</v>
      </c>
      <c r="W167" s="58">
        <f>((ABS(W165)-1)/W156)*1/5*60</f>
        <v>29.08781629</v>
      </c>
      <c r="Y167" s="33"/>
      <c r="AA167" s="60" t="s">
        <v>385</v>
      </c>
      <c r="AB167" s="58">
        <f>((ABS(AB165)-1)/AB156)*1/5*60</f>
        <v>31.96054254</v>
      </c>
      <c r="AD167" s="33"/>
      <c r="AF167" s="60" t="s">
        <v>385</v>
      </c>
      <c r="AG167" s="58">
        <f>((ABS(AG165)-1)/AG156)*1/5*60</f>
        <v>29.25664245</v>
      </c>
      <c r="AI167" s="33"/>
      <c r="AK167" s="60" t="s">
        <v>385</v>
      </c>
      <c r="AL167" s="58">
        <f>((ABS(AL165)-1)/AL156)*1/5*60</f>
        <v>27.2442121</v>
      </c>
      <c r="AN167" s="33"/>
      <c r="AP167" s="60" t="s">
        <v>385</v>
      </c>
      <c r="AQ167" s="58">
        <f>((ABS(AQ165)-1)/AQ156)*1/5*60</f>
        <v>30.88508651</v>
      </c>
      <c r="AS167" s="33"/>
    </row>
    <row r="168">
      <c r="B168" s="60" t="s">
        <v>386</v>
      </c>
      <c r="C168" s="58">
        <f>C166*(1-C177)</f>
        <v>0.4539531756</v>
      </c>
      <c r="E168" s="33"/>
      <c r="G168" s="60" t="s">
        <v>386</v>
      </c>
      <c r="H168" s="58">
        <f>H166*(1-H177)</f>
        <v>0.5143243853</v>
      </c>
      <c r="J168" s="33"/>
      <c r="L168" s="60" t="s">
        <v>386</v>
      </c>
      <c r="M168" s="58">
        <f>M166*(1-M177)</f>
        <v>0.5896348402</v>
      </c>
      <c r="O168" s="33"/>
      <c r="Q168" s="60" t="s">
        <v>386</v>
      </c>
      <c r="R168" s="58">
        <f>R166*(1-R177)</f>
        <v>0.5403512283</v>
      </c>
      <c r="T168" s="33"/>
      <c r="V168" s="60" t="s">
        <v>386</v>
      </c>
      <c r="W168" s="58">
        <f>W166*(1-W177)</f>
        <v>0.4847969381</v>
      </c>
      <c r="Y168" s="33"/>
      <c r="AA168" s="60" t="s">
        <v>386</v>
      </c>
      <c r="AB168" s="58">
        <f>AB166*(1-AB177)</f>
        <v>0.532675709</v>
      </c>
      <c r="AD168" s="33"/>
      <c r="AF168" s="60" t="s">
        <v>386</v>
      </c>
      <c r="AG168" s="58">
        <f>AG166*(1-AG177)</f>
        <v>0.4230739962</v>
      </c>
      <c r="AI168" s="33"/>
      <c r="AK168" s="60" t="s">
        <v>386</v>
      </c>
      <c r="AL168" s="58">
        <f>AL166*(1-AL177)</f>
        <v>0.4540702016</v>
      </c>
      <c r="AN168" s="33"/>
      <c r="AP168" s="60" t="s">
        <v>386</v>
      </c>
      <c r="AQ168" s="58">
        <f>AQ166*(1-AQ177)</f>
        <v>0.5147514418</v>
      </c>
      <c r="AS168" s="33"/>
    </row>
    <row r="169">
      <c r="B169" s="60" t="s">
        <v>387</v>
      </c>
      <c r="C169" s="58">
        <f>C167*(1-C177)</f>
        <v>27.23719053</v>
      </c>
      <c r="E169" s="33"/>
      <c r="G169" s="60" t="s">
        <v>387</v>
      </c>
      <c r="H169" s="58">
        <f>H167*(1-H177)</f>
        <v>30.85946312</v>
      </c>
      <c r="J169" s="33"/>
      <c r="L169" s="60" t="s">
        <v>387</v>
      </c>
      <c r="M169" s="58">
        <f>M167*(1-M177)</f>
        <v>35.37809041</v>
      </c>
      <c r="O169" s="33"/>
      <c r="Q169" s="60" t="s">
        <v>387</v>
      </c>
      <c r="R169" s="58">
        <f>R167*(1-R177)</f>
        <v>32.4210737</v>
      </c>
      <c r="T169" s="33"/>
      <c r="V169" s="60" t="s">
        <v>387</v>
      </c>
      <c r="W169" s="58">
        <f>W167*(1-W177)</f>
        <v>29.08781629</v>
      </c>
      <c r="Y169" s="33"/>
      <c r="AA169" s="60" t="s">
        <v>387</v>
      </c>
      <c r="AB169" s="58">
        <f>AB167*(1-AB177)</f>
        <v>31.96054254</v>
      </c>
      <c r="AD169" s="33"/>
      <c r="AF169" s="60" t="s">
        <v>387</v>
      </c>
      <c r="AG169" s="58">
        <f>AG167*(1-AG177)</f>
        <v>25.38443977</v>
      </c>
      <c r="AI169" s="33"/>
      <c r="AK169" s="60" t="s">
        <v>387</v>
      </c>
      <c r="AL169" s="58">
        <f>AL167*(1-AL177)</f>
        <v>27.2442121</v>
      </c>
      <c r="AN169" s="33"/>
      <c r="AP169" s="60" t="s">
        <v>387</v>
      </c>
      <c r="AQ169" s="58">
        <f>AQ167*(1-AQ177)</f>
        <v>30.88508651</v>
      </c>
      <c r="AS169" s="33"/>
    </row>
    <row r="170">
      <c r="B170" s="60" t="s">
        <v>388</v>
      </c>
      <c r="C170" s="58">
        <f>(ABS(C165)-1)/C156</f>
        <v>2.269765878</v>
      </c>
      <c r="E170" s="33"/>
      <c r="G170" s="60" t="s">
        <v>388</v>
      </c>
      <c r="H170" s="58">
        <f>(ABS(H165)-1)/H156</f>
        <v>2.571621926</v>
      </c>
      <c r="J170" s="33"/>
      <c r="L170" s="60" t="s">
        <v>388</v>
      </c>
      <c r="M170" s="58">
        <f>(ABS(M165)-1)/M156</f>
        <v>2.948174201</v>
      </c>
      <c r="O170" s="33"/>
      <c r="Q170" s="60" t="s">
        <v>388</v>
      </c>
      <c r="R170" s="58">
        <f>(ABS(R165)-1)/R156</f>
        <v>2.701756141</v>
      </c>
      <c r="T170" s="33"/>
      <c r="V170" s="60" t="s">
        <v>388</v>
      </c>
      <c r="W170" s="58">
        <f>(ABS(W165)-1)/W156</f>
        <v>2.423984691</v>
      </c>
      <c r="Y170" s="33"/>
      <c r="AA170" s="60" t="s">
        <v>388</v>
      </c>
      <c r="AB170" s="58">
        <f>(ABS(AB165)-1)/AB156</f>
        <v>2.663378545</v>
      </c>
      <c r="AD170" s="33"/>
      <c r="AF170" s="60" t="s">
        <v>388</v>
      </c>
      <c r="AG170" s="58">
        <f>(ABS(AG165)-1)/AG156</f>
        <v>2.438053538</v>
      </c>
      <c r="AI170" s="33"/>
      <c r="AK170" s="60" t="s">
        <v>388</v>
      </c>
      <c r="AL170" s="58">
        <f>(ABS(AL165)-1)/AL156</f>
        <v>2.270351008</v>
      </c>
      <c r="AN170" s="33"/>
      <c r="AP170" s="60" t="s">
        <v>388</v>
      </c>
      <c r="AQ170" s="58">
        <f>(ABS(AQ165)-1)/AQ156</f>
        <v>2.573757209</v>
      </c>
      <c r="AS170" s="33"/>
    </row>
    <row r="171">
      <c r="B171" s="60" t="s">
        <v>389</v>
      </c>
      <c r="C171" s="58">
        <f>(ABS(C158)-1)/C156</f>
        <v>2.269765878</v>
      </c>
      <c r="E171" s="33"/>
      <c r="G171" s="60" t="s">
        <v>389</v>
      </c>
      <c r="H171" s="58">
        <f>(ABS(H158)-1)/H156</f>
        <v>2.706970449</v>
      </c>
      <c r="J171" s="33"/>
      <c r="L171" s="60" t="s">
        <v>389</v>
      </c>
      <c r="M171" s="58">
        <f>(ABS(M158)-1)/M156</f>
        <v>3.103341264</v>
      </c>
      <c r="O171" s="33"/>
      <c r="Q171" s="60" t="s">
        <v>389</v>
      </c>
      <c r="R171" s="58">
        <f>(ABS(R158)-1)/R156</f>
        <v>2.701756141</v>
      </c>
      <c r="T171" s="33"/>
      <c r="V171" s="60" t="s">
        <v>389</v>
      </c>
      <c r="W171" s="58">
        <f>(ABS(W158)-1)/W156</f>
        <v>2.551562832</v>
      </c>
      <c r="Y171" s="33"/>
      <c r="AA171" s="60" t="s">
        <v>389</v>
      </c>
      <c r="AB171" s="58">
        <f>(ABS(AB158)-1)/AB156</f>
        <v>2.663378545</v>
      </c>
      <c r="AD171" s="33"/>
      <c r="AF171" s="60" t="s">
        <v>389</v>
      </c>
      <c r="AG171" s="58">
        <f>(ABS(AG158)-1)/AG156</f>
        <v>3.53268982</v>
      </c>
      <c r="AI171" s="33"/>
      <c r="AK171" s="60" t="s">
        <v>389</v>
      </c>
      <c r="AL171" s="58">
        <f>(ABS(AL158)-1)/AL156</f>
        <v>2.927557879</v>
      </c>
      <c r="AN171" s="33"/>
      <c r="AP171" s="60" t="s">
        <v>389</v>
      </c>
      <c r="AQ171" s="58">
        <f>(ABS(AQ158)-1)/AQ156</f>
        <v>2.573757209</v>
      </c>
      <c r="AS171" s="33"/>
    </row>
    <row r="172">
      <c r="B172" s="5" t="s">
        <v>390</v>
      </c>
      <c r="C172" s="58">
        <f>(ABS(C164)-1)/C156</f>
        <v>2.563994788</v>
      </c>
      <c r="E172" s="33"/>
      <c r="G172" s="5" t="s">
        <v>390</v>
      </c>
      <c r="H172" s="58">
        <f>(ABS(H164)-1)/H156</f>
        <v>3.022783668</v>
      </c>
      <c r="J172" s="33"/>
      <c r="L172" s="5" t="s">
        <v>390</v>
      </c>
      <c r="M172" s="58">
        <f>(ABS(M164)-1)/M156</f>
        <v>3.465397745</v>
      </c>
      <c r="O172" s="33"/>
      <c r="Q172" s="5" t="s">
        <v>390</v>
      </c>
      <c r="R172" s="58">
        <f>(ABS(R164)-1)/R156</f>
        <v>3.051983789</v>
      </c>
      <c r="T172" s="33"/>
      <c r="V172" s="5" t="s">
        <v>390</v>
      </c>
      <c r="W172" s="58">
        <f>(ABS(W164)-1)/W156</f>
        <v>2.849245163</v>
      </c>
      <c r="Y172" s="33"/>
      <c r="AA172" s="5" t="s">
        <v>390</v>
      </c>
      <c r="AB172" s="58">
        <f>(ABS(AB164)-1)/AB156</f>
        <v>3.008631319</v>
      </c>
      <c r="AD172" s="33"/>
      <c r="AF172" s="5" t="s">
        <v>390</v>
      </c>
      <c r="AG172" s="58">
        <f>(ABS(AG164)-1)/AG156</f>
        <v>3.930739377</v>
      </c>
      <c r="AI172" s="33"/>
      <c r="AK172" s="5" t="s">
        <v>390</v>
      </c>
      <c r="AL172" s="58">
        <f>(ABS(AL164)-1)/AL156</f>
        <v>3.136669156</v>
      </c>
      <c r="AN172" s="33"/>
      <c r="AP172" s="5" t="s">
        <v>390</v>
      </c>
      <c r="AQ172" s="58">
        <f>(ABS(AQ164)-1)/AQ156</f>
        <v>3.002716744</v>
      </c>
      <c r="AS172" s="33"/>
    </row>
    <row r="173">
      <c r="B173" s="5" t="s">
        <v>391</v>
      </c>
      <c r="C173" s="58">
        <f>ABS(C158)/ABS(C165)</f>
        <v>1</v>
      </c>
      <c r="E173" s="33"/>
      <c r="G173" s="5" t="s">
        <v>391</v>
      </c>
      <c r="H173" s="58">
        <f>ABS(H158)/ABS(H165)</f>
        <v>1.051724138</v>
      </c>
      <c r="J173" s="33"/>
      <c r="L173" s="5" t="s">
        <v>391</v>
      </c>
      <c r="M173" s="58">
        <f>ABS(M158)/ABS(M165)</f>
        <v>1.051724138</v>
      </c>
      <c r="O173" s="33"/>
      <c r="Q173" s="5" t="s">
        <v>391</v>
      </c>
      <c r="R173" s="58">
        <f>ABS(R158)/ABS(R165)</f>
        <v>1</v>
      </c>
      <c r="T173" s="33"/>
      <c r="V173" s="5" t="s">
        <v>391</v>
      </c>
      <c r="W173" s="58">
        <f>ABS(W158)/ABS(W165)</f>
        <v>1.051724138</v>
      </c>
      <c r="Y173" s="33"/>
      <c r="AA173" s="5" t="s">
        <v>391</v>
      </c>
      <c r="AB173" s="58">
        <f>ABS(AB158)/ABS(AB165)</f>
        <v>1</v>
      </c>
      <c r="AD173" s="33"/>
      <c r="AF173" s="5" t="s">
        <v>391</v>
      </c>
      <c r="AG173" s="58">
        <f>ABS(AG158)/ABS(AG165)</f>
        <v>1.44</v>
      </c>
      <c r="AI173" s="33"/>
      <c r="AK173" s="5" t="s">
        <v>391</v>
      </c>
      <c r="AL173" s="58">
        <f>ABS(AL158)/ABS(AL165)</f>
        <v>1.285714286</v>
      </c>
      <c r="AN173" s="33"/>
      <c r="AP173" s="5" t="s">
        <v>391</v>
      </c>
      <c r="AQ173" s="58">
        <f>ABS(AQ158)/ABS(AQ165)</f>
        <v>1</v>
      </c>
      <c r="AS173" s="33"/>
    </row>
    <row r="174">
      <c r="B174" s="5" t="s">
        <v>392</v>
      </c>
      <c r="C174" s="58">
        <f>ABS(C164)/ABS(C165)</f>
        <v>1.127272727</v>
      </c>
      <c r="E174" s="33"/>
      <c r="G174" s="5" t="s">
        <v>392</v>
      </c>
      <c r="H174" s="58">
        <f>ABS(H164)/ABS(H165)</f>
        <v>1.172413793</v>
      </c>
      <c r="J174" s="33"/>
      <c r="L174" s="5" t="s">
        <v>392</v>
      </c>
      <c r="M174" s="58">
        <f>ABS(M164)/ABS(M165)</f>
        <v>1.172413793</v>
      </c>
      <c r="O174" s="33"/>
      <c r="Q174" s="5" t="s">
        <v>392</v>
      </c>
      <c r="R174" s="58">
        <f>ABS(R164)/ABS(R165)</f>
        <v>1.127272727</v>
      </c>
      <c r="T174" s="33"/>
      <c r="V174" s="5" t="s">
        <v>392</v>
      </c>
      <c r="W174" s="58">
        <f>ABS(W164)/ABS(W165)</f>
        <v>1.172413793</v>
      </c>
      <c r="Y174" s="33"/>
      <c r="AA174" s="5" t="s">
        <v>392</v>
      </c>
      <c r="AB174" s="58">
        <f>ABS(AB164)/ABS(AB165)</f>
        <v>1.127272727</v>
      </c>
      <c r="AD174" s="33"/>
      <c r="AF174" s="5" t="s">
        <v>392</v>
      </c>
      <c r="AG174" s="58">
        <f>ABS(AG164)/ABS(AG165)</f>
        <v>1.6</v>
      </c>
      <c r="AI174" s="33"/>
      <c r="AK174" s="5" t="s">
        <v>392</v>
      </c>
      <c r="AL174" s="58">
        <f>ABS(AL164)/ABS(AL165)</f>
        <v>1.376623377</v>
      </c>
      <c r="AN174" s="33"/>
      <c r="AP174" s="5" t="s">
        <v>392</v>
      </c>
      <c r="AQ174" s="58">
        <f>ABS(AQ164)/ABS(AQ165)</f>
        <v>1.163636364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0.1636363636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</v>
      </c>
      <c r="E176" s="33"/>
      <c r="G176" s="60" t="s">
        <v>394</v>
      </c>
      <c r="H176" s="58">
        <f>H161/(H160+H162+H161)</f>
        <v>0.05172413793</v>
      </c>
      <c r="J176" s="33"/>
      <c r="L176" s="60" t="s">
        <v>394</v>
      </c>
      <c r="M176" s="58">
        <f>M161/(M160+M162+M161)</f>
        <v>0.05172413793</v>
      </c>
      <c r="O176" s="33"/>
      <c r="Q176" s="60" t="s">
        <v>394</v>
      </c>
      <c r="R176" s="58">
        <f>R161/(R160+R162+R161)</f>
        <v>0</v>
      </c>
      <c r="T176" s="33"/>
      <c r="V176" s="60" t="s">
        <v>394</v>
      </c>
      <c r="W176" s="58">
        <f>W161/(W160+W162+W161)</f>
        <v>0.05172413793</v>
      </c>
      <c r="Y176" s="33"/>
      <c r="AA176" s="60" t="s">
        <v>394</v>
      </c>
      <c r="AB176" s="58">
        <f>AB161/(AB160+AB162+AB161)</f>
        <v>0</v>
      </c>
      <c r="AD176" s="33"/>
      <c r="AF176" s="60" t="s">
        <v>394</v>
      </c>
      <c r="AG176" s="58">
        <f>AG161/(AG160+AG162+AG161)</f>
        <v>0.05882352941</v>
      </c>
      <c r="AI176" s="33"/>
      <c r="AK176" s="60" t="s">
        <v>394</v>
      </c>
      <c r="AL176" s="58">
        <f>AL161/(AL160+AL162+AL161)</f>
        <v>0.2857142857</v>
      </c>
      <c r="AN176" s="33"/>
      <c r="AP176" s="60" t="s">
        <v>394</v>
      </c>
      <c r="AQ176" s="58">
        <f>AQ161/(AQ160+AQ162+AQ161)</f>
        <v>0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0.1323529412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</v>
      </c>
      <c r="E178" s="33"/>
      <c r="G178" s="60" t="s">
        <v>396</v>
      </c>
      <c r="H178" s="58">
        <f>(H161+H162)/(H160+H161+H162)</f>
        <v>0.05172413793</v>
      </c>
      <c r="J178" s="33"/>
      <c r="L178" s="60" t="s">
        <v>396</v>
      </c>
      <c r="M178" s="58">
        <f>(M161+M162)/(M160+M161+M162)</f>
        <v>0.05172413793</v>
      </c>
      <c r="O178" s="33"/>
      <c r="Q178" s="60" t="s">
        <v>396</v>
      </c>
      <c r="R178" s="58">
        <f>(R161+R162)/(R160+R161+R162)</f>
        <v>0</v>
      </c>
      <c r="T178" s="33"/>
      <c r="V178" s="60" t="s">
        <v>396</v>
      </c>
      <c r="W178" s="58">
        <f>(W161+W162)/(W160+W161+W162)</f>
        <v>0.05172413793</v>
      </c>
      <c r="Y178" s="33"/>
      <c r="AA178" s="60" t="s">
        <v>396</v>
      </c>
      <c r="AB178" s="58">
        <f>(AB161+AB162)/(AB160+AB161+AB162)</f>
        <v>0</v>
      </c>
      <c r="AD178" s="33"/>
      <c r="AF178" s="60" t="s">
        <v>396</v>
      </c>
      <c r="AG178" s="58">
        <f>(AG161+AG162)/(AG160+AG161+AG162)</f>
        <v>0.1911764706</v>
      </c>
      <c r="AI178" s="33"/>
      <c r="AK178" s="60" t="s">
        <v>396</v>
      </c>
      <c r="AL178" s="58">
        <f>(AL161+AL162)/(AL160+AL161+AL162)</f>
        <v>0.2857142857</v>
      </c>
      <c r="AN178" s="33"/>
      <c r="AP178" s="60" t="s">
        <v>396</v>
      </c>
      <c r="AQ178" s="58">
        <f>(AQ161+AQ162)/(AQ160+AQ161+AQ162)</f>
        <v>0</v>
      </c>
      <c r="AS178" s="33"/>
    </row>
    <row r="179">
      <c r="B179" s="60" t="s">
        <v>397</v>
      </c>
      <c r="C179" s="61" t="str">
        <f>ABS(C161)/ABS(C159)</f>
        <v>#DIV/0!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 t="str">
        <f>ABS(R161)/ABS(R159)</f>
        <v>#DIV/0!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 t="str">
        <f>ABS(AB161)/ABS(AB159)</f>
        <v>#DIV/0!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 t="str">
        <f>ABS(AQ161)/ABS(AQ159)</f>
        <v>#DIV/0!</v>
      </c>
      <c r="AS179" s="33"/>
    </row>
    <row r="180">
      <c r="B180" s="60" t="s">
        <v>398</v>
      </c>
      <c r="C180" s="61" t="str">
        <f>C161/(C161+C162)</f>
        <v>#DIV/0!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 t="str">
        <f>R161/(R161+R162)</f>
        <v>#DIV/0!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 t="str">
        <f>AB161/(AB161+AB162)</f>
        <v>#DIV/0!</v>
      </c>
      <c r="AD180" s="33"/>
      <c r="AF180" s="60" t="s">
        <v>398</v>
      </c>
      <c r="AG180" s="61">
        <f>AG161/(AG161+AG162)</f>
        <v>0.3076923077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 t="str">
        <f>AQ161/(AQ161+AQ162)</f>
        <v>#DIV/0!</v>
      </c>
      <c r="AS180" s="33"/>
    </row>
    <row r="181">
      <c r="B181" s="60" t="s">
        <v>399</v>
      </c>
      <c r="C181" s="58">
        <f>C160/(C159+C160+C161+C162)</f>
        <v>1</v>
      </c>
      <c r="E181" s="33"/>
      <c r="G181" s="60" t="s">
        <v>399</v>
      </c>
      <c r="H181" s="58">
        <f>H160/(H159+H160+H161+H162)</f>
        <v>0.9016393443</v>
      </c>
      <c r="J181" s="33"/>
      <c r="L181" s="60" t="s">
        <v>399</v>
      </c>
      <c r="M181" s="58">
        <f>M160/(M159+M160+M161+M162)</f>
        <v>0.9016393443</v>
      </c>
      <c r="O181" s="33"/>
      <c r="Q181" s="60" t="s">
        <v>399</v>
      </c>
      <c r="R181" s="58">
        <f>R160/(R159+R160+R161+R162)</f>
        <v>1</v>
      </c>
      <c r="T181" s="33"/>
      <c r="V181" s="60" t="s">
        <v>399</v>
      </c>
      <c r="W181" s="58">
        <f>W160/(W159+W160+W161+W162)</f>
        <v>0.9016393443</v>
      </c>
      <c r="Y181" s="33"/>
      <c r="AA181" s="60" t="s">
        <v>399</v>
      </c>
      <c r="AB181" s="58">
        <f>AB160/(AB159+AB160+AB161+AB162)</f>
        <v>1</v>
      </c>
      <c r="AD181" s="33"/>
      <c r="AF181" s="60" t="s">
        <v>399</v>
      </c>
      <c r="AG181" s="58">
        <f>AG160/(AG159+AG160+AG161+AG162)</f>
        <v>0.7638888889</v>
      </c>
      <c r="AI181" s="33"/>
      <c r="AK181" s="60" t="s">
        <v>399</v>
      </c>
      <c r="AL181" s="58">
        <f>AL160/(AL159+AL160+AL161+AL162)</f>
        <v>0.5555555556</v>
      </c>
      <c r="AN181" s="33"/>
      <c r="AP181" s="60" t="s">
        <v>399</v>
      </c>
      <c r="AQ181" s="58">
        <f>AQ160/(AQ159+AQ160+AQ161+AQ162)</f>
        <v>1</v>
      </c>
      <c r="AS181" s="33"/>
    </row>
    <row r="182">
      <c r="B182" s="60" t="s">
        <v>400</v>
      </c>
      <c r="C182" s="58">
        <f>(C162+C161+C159)/(C160+C162+C161+C159)</f>
        <v>0</v>
      </c>
      <c r="E182" s="33"/>
      <c r="G182" s="60" t="s">
        <v>400</v>
      </c>
      <c r="H182" s="58">
        <f>(H162+H161+H159)/(H160+H162+H161+H159)</f>
        <v>0.09836065574</v>
      </c>
      <c r="J182" s="33"/>
      <c r="L182" s="60" t="s">
        <v>400</v>
      </c>
      <c r="M182" s="58">
        <f>(M162+M161+M159)/(M160+M162+M161+M159)</f>
        <v>0.09836065574</v>
      </c>
      <c r="O182" s="33"/>
      <c r="Q182" s="60" t="s">
        <v>400</v>
      </c>
      <c r="R182" s="58">
        <f>(R162+R161+R159)/(R160+R162+R161+R159)</f>
        <v>0</v>
      </c>
      <c r="T182" s="33"/>
      <c r="V182" s="60" t="s">
        <v>400</v>
      </c>
      <c r="W182" s="58">
        <f>(W162+W161+W159)/(W160+W162+W161+W159)</f>
        <v>0.09836065574</v>
      </c>
      <c r="Y182" s="33"/>
      <c r="AA182" s="60" t="s">
        <v>400</v>
      </c>
      <c r="AB182" s="58">
        <f>(AB162+AB161+AB159)/(AB160+AB162+AB161+AB159)</f>
        <v>0</v>
      </c>
      <c r="AD182" s="33"/>
      <c r="AF182" s="60" t="s">
        <v>400</v>
      </c>
      <c r="AG182" s="58">
        <f>(AG162+AG161+AG159)/(AG160+AG162+AG161+AG159)</f>
        <v>0.2361111111</v>
      </c>
      <c r="AI182" s="33"/>
      <c r="AK182" s="60" t="s">
        <v>400</v>
      </c>
      <c r="AL182" s="58">
        <f>(AL162+AL161+AL159)/(AL160+AL162+AL161+AL159)</f>
        <v>0.4444444444</v>
      </c>
      <c r="AN182" s="33"/>
      <c r="AP182" s="60" t="s">
        <v>400</v>
      </c>
      <c r="AQ182" s="58">
        <f>(AQ162+AQ161+AQ159)/(AQ160+AQ162+AQ161+AQ159)</f>
        <v>0</v>
      </c>
      <c r="AS182" s="33"/>
    </row>
    <row r="183">
      <c r="B183" s="60" t="s">
        <v>401</v>
      </c>
      <c r="C183" s="58">
        <f>(C161+C159)/C160</f>
        <v>0</v>
      </c>
      <c r="E183" s="33"/>
      <c r="G183" s="60" t="s">
        <v>401</v>
      </c>
      <c r="H183" s="58">
        <f>(H161+H159)/H160</f>
        <v>0.1090909091</v>
      </c>
      <c r="J183" s="33"/>
      <c r="L183" s="60" t="s">
        <v>401</v>
      </c>
      <c r="M183" s="58">
        <f>(M161+M159)/M160</f>
        <v>0.1090909091</v>
      </c>
      <c r="O183" s="33"/>
      <c r="Q183" s="60" t="s">
        <v>401</v>
      </c>
      <c r="R183" s="58">
        <f>(R161+R159)/R160</f>
        <v>0</v>
      </c>
      <c r="T183" s="33"/>
      <c r="V183" s="60" t="s">
        <v>401</v>
      </c>
      <c r="W183" s="58">
        <f>(W161+W159)/W160</f>
        <v>0.1090909091</v>
      </c>
      <c r="Y183" s="33"/>
      <c r="AA183" s="60" t="s">
        <v>401</v>
      </c>
      <c r="AB183" s="58">
        <f>(AB161+AB159)/AB160</f>
        <v>0</v>
      </c>
      <c r="AD183" s="33"/>
      <c r="AF183" s="60" t="s">
        <v>401</v>
      </c>
      <c r="AG183" s="58">
        <f>(AG161+AG159)/AG160</f>
        <v>0.1454545455</v>
      </c>
      <c r="AI183" s="33"/>
      <c r="AK183" s="60" t="s">
        <v>401</v>
      </c>
      <c r="AL183" s="58">
        <f>(AL161+AL159)/AL160</f>
        <v>0.8</v>
      </c>
      <c r="AN183" s="33"/>
      <c r="AP183" s="60" t="s">
        <v>401</v>
      </c>
      <c r="AQ183" s="58">
        <f>(AQ161+AQ159)/AQ160</f>
        <v>0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10902.0</v>
      </c>
      <c r="D3" s="6" t="s">
        <v>596</v>
      </c>
      <c r="E3" s="28">
        <v>1.63048992604E12</v>
      </c>
      <c r="F3" s="22" t="b">
        <f t="shared" ref="F3:F101" si="2"> EXACT(G3, LOWER(G3))</f>
        <v>0</v>
      </c>
      <c r="G3" s="29" t="s">
        <v>42</v>
      </c>
      <c r="H3" s="6">
        <v>17480.0</v>
      </c>
      <c r="I3" s="6" t="s">
        <v>597</v>
      </c>
      <c r="J3" s="28">
        <v>1.630490248295E12</v>
      </c>
      <c r="K3" s="22" t="b">
        <f t="shared" ref="K3:K101" si="3"> EXACT(L3, LOWER(L3))</f>
        <v>0</v>
      </c>
      <c r="L3" s="29" t="s">
        <v>42</v>
      </c>
      <c r="M3" s="6">
        <v>11093.0</v>
      </c>
      <c r="N3" s="6" t="s">
        <v>598</v>
      </c>
      <c r="O3" s="28">
        <v>1.630490574672E12</v>
      </c>
      <c r="P3" s="22" t="b">
        <f t="shared" ref="P3:P101" si="4"> EXACT(Q3, LOWER(Q3))</f>
        <v>0</v>
      </c>
      <c r="Q3" s="29" t="s">
        <v>42</v>
      </c>
      <c r="R3" s="6">
        <v>12025.0</v>
      </c>
      <c r="S3" s="6" t="s">
        <v>599</v>
      </c>
      <c r="T3" s="28">
        <v>1.630497960794E12</v>
      </c>
      <c r="U3" s="22" t="b">
        <f t="shared" ref="U3:U101" si="5"> EXACT(V3, LOWER(V3))</f>
        <v>0</v>
      </c>
      <c r="V3" s="29" t="s">
        <v>42</v>
      </c>
      <c r="W3" s="6">
        <v>11333.0</v>
      </c>
      <c r="X3" s="6" t="s">
        <v>600</v>
      </c>
      <c r="Y3" s="28">
        <v>1.630498324302E12</v>
      </c>
      <c r="Z3" s="22" t="b">
        <f t="shared" ref="Z3:Z101" si="6"> EXACT(AA3, LOWER(AA3))</f>
        <v>0</v>
      </c>
      <c r="AA3" s="29" t="s">
        <v>42</v>
      </c>
      <c r="AB3" s="6">
        <v>12821.0</v>
      </c>
      <c r="AC3" s="6" t="s">
        <v>601</v>
      </c>
      <c r="AD3" s="28">
        <v>1.63049869062E12</v>
      </c>
      <c r="AE3" s="22" t="b">
        <f t="shared" ref="AE3:AE127" si="7"> EXACT(AF3, LOWER(AF3))</f>
        <v>0</v>
      </c>
      <c r="AF3" s="29" t="s">
        <v>409</v>
      </c>
      <c r="AG3" s="6">
        <v>11503.0</v>
      </c>
      <c r="AH3" s="6" t="s">
        <v>602</v>
      </c>
      <c r="AI3" s="28">
        <v>1.630501398714E12</v>
      </c>
      <c r="AJ3" s="22" t="b">
        <f t="shared" ref="AJ3:AJ101" si="8"> EXACT(AK3, LOWER(AK3))</f>
        <v>0</v>
      </c>
      <c r="AK3" s="29" t="s">
        <v>42</v>
      </c>
      <c r="AL3" s="6">
        <v>10465.0</v>
      </c>
      <c r="AM3" s="6" t="s">
        <v>603</v>
      </c>
      <c r="AN3" s="28">
        <v>1.630501793952E12</v>
      </c>
      <c r="AO3" s="22" t="b">
        <f t="shared" ref="AO3:AO101" si="9"> EXACT(AP3, LOWER(AP3))</f>
        <v>0</v>
      </c>
      <c r="AP3" s="29" t="s">
        <v>42</v>
      </c>
      <c r="AQ3" s="6">
        <v>11334.0</v>
      </c>
      <c r="AR3" s="6" t="s">
        <v>604</v>
      </c>
      <c r="AS3" s="28">
        <v>1.630502191876E12</v>
      </c>
    </row>
    <row r="4">
      <c r="A4" s="22" t="b">
        <f t="shared" si="1"/>
        <v>1</v>
      </c>
      <c r="B4" s="29" t="s">
        <v>52</v>
      </c>
      <c r="C4" s="6">
        <v>113.0</v>
      </c>
      <c r="D4" s="6" t="s">
        <v>596</v>
      </c>
      <c r="E4" s="28">
        <v>1.630489926152E12</v>
      </c>
      <c r="F4" s="22" t="b">
        <f t="shared" si="2"/>
        <v>1</v>
      </c>
      <c r="G4" s="29" t="s">
        <v>52</v>
      </c>
      <c r="H4" s="6">
        <v>92.0</v>
      </c>
      <c r="I4" s="6" t="s">
        <v>597</v>
      </c>
      <c r="J4" s="28">
        <v>1.630490248404E12</v>
      </c>
      <c r="K4" s="22" t="b">
        <f t="shared" si="3"/>
        <v>1</v>
      </c>
      <c r="L4" s="29" t="s">
        <v>52</v>
      </c>
      <c r="M4" s="6">
        <v>114.0</v>
      </c>
      <c r="N4" s="6" t="s">
        <v>598</v>
      </c>
      <c r="O4" s="28">
        <v>1.630490574777E12</v>
      </c>
      <c r="P4" s="22" t="b">
        <f t="shared" si="4"/>
        <v>1</v>
      </c>
      <c r="Q4" s="29" t="s">
        <v>52</v>
      </c>
      <c r="R4" s="6">
        <v>114.0</v>
      </c>
      <c r="S4" s="6" t="s">
        <v>599</v>
      </c>
      <c r="T4" s="28">
        <v>1.630497960907E12</v>
      </c>
      <c r="U4" s="22" t="b">
        <f t="shared" si="5"/>
        <v>1</v>
      </c>
      <c r="V4" s="29" t="s">
        <v>52</v>
      </c>
      <c r="W4" s="6">
        <v>97.0</v>
      </c>
      <c r="X4" s="6" t="s">
        <v>600</v>
      </c>
      <c r="Y4" s="28">
        <v>1.630498324408E12</v>
      </c>
      <c r="Z4" s="22" t="b">
        <f t="shared" si="6"/>
        <v>1</v>
      </c>
      <c r="AA4" s="29" t="s">
        <v>52</v>
      </c>
      <c r="AB4" s="6">
        <v>79.0</v>
      </c>
      <c r="AC4" s="6" t="s">
        <v>601</v>
      </c>
      <c r="AD4" s="28">
        <v>1.630498690701E12</v>
      </c>
      <c r="AE4" s="22" t="b">
        <f t="shared" si="7"/>
        <v>0</v>
      </c>
      <c r="AF4" s="29" t="s">
        <v>412</v>
      </c>
      <c r="AG4" s="6">
        <v>205.0</v>
      </c>
      <c r="AH4" s="6" t="s">
        <v>602</v>
      </c>
      <c r="AI4" s="28">
        <v>1.630501398915E12</v>
      </c>
      <c r="AJ4" s="22" t="b">
        <f t="shared" si="8"/>
        <v>1</v>
      </c>
      <c r="AK4" s="29" t="s">
        <v>52</v>
      </c>
      <c r="AL4" s="6">
        <v>105.0</v>
      </c>
      <c r="AM4" s="6" t="s">
        <v>605</v>
      </c>
      <c r="AN4" s="28">
        <v>1.630501794058E12</v>
      </c>
      <c r="AO4" s="22" t="b">
        <f t="shared" si="9"/>
        <v>1</v>
      </c>
      <c r="AP4" s="29" t="s">
        <v>52</v>
      </c>
      <c r="AQ4" s="6">
        <v>204.0</v>
      </c>
      <c r="AR4" s="6" t="s">
        <v>606</v>
      </c>
      <c r="AS4" s="28">
        <v>1.630502192079E12</v>
      </c>
    </row>
    <row r="5">
      <c r="A5" s="22" t="b">
        <f t="shared" si="1"/>
        <v>1</v>
      </c>
      <c r="B5" s="29" t="s">
        <v>53</v>
      </c>
      <c r="C5" s="6">
        <v>285.0</v>
      </c>
      <c r="D5" s="6" t="s">
        <v>596</v>
      </c>
      <c r="E5" s="28">
        <v>1.630489926431E12</v>
      </c>
      <c r="F5" s="22" t="b">
        <f t="shared" si="2"/>
        <v>1</v>
      </c>
      <c r="G5" s="29" t="s">
        <v>53</v>
      </c>
      <c r="H5" s="6">
        <v>220.0</v>
      </c>
      <c r="I5" s="6" t="s">
        <v>597</v>
      </c>
      <c r="J5" s="28">
        <v>1.630490248608E12</v>
      </c>
      <c r="K5" s="22" t="b">
        <f t="shared" si="3"/>
        <v>1</v>
      </c>
      <c r="L5" s="29" t="s">
        <v>53</v>
      </c>
      <c r="M5" s="6">
        <v>175.0</v>
      </c>
      <c r="N5" s="6" t="s">
        <v>598</v>
      </c>
      <c r="O5" s="28">
        <v>1.630490574959E12</v>
      </c>
      <c r="P5" s="22" t="b">
        <f t="shared" si="4"/>
        <v>1</v>
      </c>
      <c r="Q5" s="29" t="s">
        <v>53</v>
      </c>
      <c r="R5" s="6">
        <v>233.0</v>
      </c>
      <c r="S5" s="6" t="s">
        <v>607</v>
      </c>
      <c r="T5" s="28">
        <v>1.630497961134E12</v>
      </c>
      <c r="U5" s="22" t="b">
        <f t="shared" si="5"/>
        <v>1</v>
      </c>
      <c r="V5" s="29" t="s">
        <v>53</v>
      </c>
      <c r="W5" s="6">
        <v>224.0</v>
      </c>
      <c r="X5" s="6" t="s">
        <v>600</v>
      </c>
      <c r="Y5" s="28">
        <v>1.630498324623E12</v>
      </c>
      <c r="Z5" s="22" t="b">
        <f t="shared" si="6"/>
        <v>1</v>
      </c>
      <c r="AA5" s="29" t="s">
        <v>53</v>
      </c>
      <c r="AB5" s="6">
        <v>218.0</v>
      </c>
      <c r="AC5" s="6" t="s">
        <v>601</v>
      </c>
      <c r="AD5" s="28">
        <v>1.63049869091E12</v>
      </c>
      <c r="AE5" s="22" t="b">
        <f t="shared" si="7"/>
        <v>0</v>
      </c>
      <c r="AF5" s="29" t="s">
        <v>416</v>
      </c>
      <c r="AG5" s="6">
        <v>218.0</v>
      </c>
      <c r="AH5" s="6" t="s">
        <v>608</v>
      </c>
      <c r="AI5" s="28">
        <v>1.630501399134E12</v>
      </c>
      <c r="AJ5" s="22" t="b">
        <f t="shared" si="8"/>
        <v>1</v>
      </c>
      <c r="AK5" s="29" t="s">
        <v>53</v>
      </c>
      <c r="AL5" s="6">
        <v>289.0</v>
      </c>
      <c r="AM5" s="6" t="s">
        <v>605</v>
      </c>
      <c r="AN5" s="28">
        <v>1.630501794342E12</v>
      </c>
      <c r="AO5" s="22" t="b">
        <f t="shared" si="9"/>
        <v>1</v>
      </c>
      <c r="AP5" s="29" t="s">
        <v>53</v>
      </c>
      <c r="AQ5" s="6">
        <v>278.0</v>
      </c>
      <c r="AR5" s="6" t="s">
        <v>606</v>
      </c>
      <c r="AS5" s="28">
        <v>1.630502192354E12</v>
      </c>
    </row>
    <row r="6">
      <c r="A6" s="22" t="b">
        <f t="shared" si="1"/>
        <v>1</v>
      </c>
      <c r="B6" s="29" t="s">
        <v>55</v>
      </c>
      <c r="C6" s="6">
        <v>150.0</v>
      </c>
      <c r="D6" s="6" t="s">
        <v>596</v>
      </c>
      <c r="E6" s="28">
        <v>1.630489926578E12</v>
      </c>
      <c r="F6" s="22" t="b">
        <f t="shared" si="2"/>
        <v>1</v>
      </c>
      <c r="G6" s="29" t="s">
        <v>55</v>
      </c>
      <c r="H6" s="6">
        <v>146.0</v>
      </c>
      <c r="I6" s="6" t="s">
        <v>597</v>
      </c>
      <c r="J6" s="28">
        <v>1.630490248772E12</v>
      </c>
      <c r="K6" s="22" t="b">
        <f t="shared" si="3"/>
        <v>1</v>
      </c>
      <c r="L6" s="29" t="s">
        <v>55</v>
      </c>
      <c r="M6" s="6">
        <v>128.0</v>
      </c>
      <c r="N6" s="6" t="s">
        <v>609</v>
      </c>
      <c r="O6" s="28">
        <v>1.630490575084E12</v>
      </c>
      <c r="P6" s="22" t="b">
        <f t="shared" si="4"/>
        <v>1</v>
      </c>
      <c r="Q6" s="29" t="s">
        <v>55</v>
      </c>
      <c r="R6" s="6">
        <v>203.0</v>
      </c>
      <c r="S6" s="6" t="s">
        <v>607</v>
      </c>
      <c r="T6" s="28">
        <v>1.630497961339E12</v>
      </c>
      <c r="U6" s="22" t="b">
        <f t="shared" si="5"/>
        <v>1</v>
      </c>
      <c r="V6" s="29" t="s">
        <v>55</v>
      </c>
      <c r="W6" s="6">
        <v>245.0</v>
      </c>
      <c r="X6" s="6" t="s">
        <v>600</v>
      </c>
      <c r="Y6" s="28">
        <v>1.630498324864E12</v>
      </c>
      <c r="Z6" s="22" t="b">
        <f t="shared" si="6"/>
        <v>1</v>
      </c>
      <c r="AA6" s="29" t="s">
        <v>55</v>
      </c>
      <c r="AB6" s="6">
        <v>101.0</v>
      </c>
      <c r="AC6" s="6" t="s">
        <v>610</v>
      </c>
      <c r="AD6" s="28">
        <v>1.630498691013E12</v>
      </c>
      <c r="AE6" s="22" t="b">
        <f t="shared" si="7"/>
        <v>0</v>
      </c>
      <c r="AF6" s="29" t="s">
        <v>412</v>
      </c>
      <c r="AG6" s="6">
        <v>269.0</v>
      </c>
      <c r="AH6" s="6" t="s">
        <v>608</v>
      </c>
      <c r="AI6" s="28">
        <v>1.630501399407E12</v>
      </c>
      <c r="AJ6" s="22" t="b">
        <f t="shared" si="8"/>
        <v>1</v>
      </c>
      <c r="AK6" s="29" t="s">
        <v>55</v>
      </c>
      <c r="AL6" s="6">
        <v>171.0</v>
      </c>
      <c r="AM6" s="6" t="s">
        <v>605</v>
      </c>
      <c r="AN6" s="28">
        <v>1.630501794514E12</v>
      </c>
      <c r="AO6" s="22" t="b">
        <f t="shared" si="9"/>
        <v>1</v>
      </c>
      <c r="AP6" s="29" t="s">
        <v>55</v>
      </c>
      <c r="AQ6" s="6">
        <v>133.0</v>
      </c>
      <c r="AR6" s="6" t="s">
        <v>606</v>
      </c>
      <c r="AS6" s="28">
        <v>1.63050219249E12</v>
      </c>
    </row>
    <row r="7">
      <c r="A7" s="22" t="b">
        <f t="shared" si="1"/>
        <v>1</v>
      </c>
      <c r="B7" s="29" t="s">
        <v>58</v>
      </c>
      <c r="C7" s="6">
        <v>134.0</v>
      </c>
      <c r="D7" s="6" t="s">
        <v>596</v>
      </c>
      <c r="E7" s="28">
        <v>1.630489926722E12</v>
      </c>
      <c r="F7" s="22" t="b">
        <f t="shared" si="2"/>
        <v>1</v>
      </c>
      <c r="G7" s="29" t="s">
        <v>58</v>
      </c>
      <c r="H7" s="6">
        <v>130.0</v>
      </c>
      <c r="I7" s="6" t="s">
        <v>597</v>
      </c>
      <c r="J7" s="28">
        <v>1.630490248884E12</v>
      </c>
      <c r="K7" s="22" t="b">
        <f t="shared" si="3"/>
        <v>1</v>
      </c>
      <c r="L7" s="29" t="s">
        <v>62</v>
      </c>
      <c r="M7" s="6">
        <v>173.0</v>
      </c>
      <c r="N7" s="6" t="s">
        <v>609</v>
      </c>
      <c r="O7" s="28">
        <v>1.630490575255E12</v>
      </c>
      <c r="P7" s="22" t="b">
        <f t="shared" si="4"/>
        <v>1</v>
      </c>
      <c r="Q7" s="29" t="s">
        <v>58</v>
      </c>
      <c r="R7" s="6">
        <v>171.0</v>
      </c>
      <c r="S7" s="6" t="s">
        <v>607</v>
      </c>
      <c r="T7" s="28">
        <v>1.630497961512E12</v>
      </c>
      <c r="U7" s="22" t="b">
        <f t="shared" si="5"/>
        <v>1</v>
      </c>
      <c r="V7" s="29" t="s">
        <v>58</v>
      </c>
      <c r="W7" s="6">
        <v>290.0</v>
      </c>
      <c r="X7" s="6" t="s">
        <v>611</v>
      </c>
      <c r="Y7" s="28">
        <v>1.630498325156E12</v>
      </c>
      <c r="Z7" s="22" t="b">
        <f t="shared" si="6"/>
        <v>1</v>
      </c>
      <c r="AA7" s="29" t="s">
        <v>62</v>
      </c>
      <c r="AB7" s="6">
        <v>150.0</v>
      </c>
      <c r="AC7" s="6" t="s">
        <v>610</v>
      </c>
      <c r="AD7" s="28">
        <v>1.630498691163E12</v>
      </c>
      <c r="AE7" s="22" t="b">
        <f t="shared" si="7"/>
        <v>0</v>
      </c>
      <c r="AF7" s="29" t="s">
        <v>409</v>
      </c>
      <c r="AG7" s="6">
        <v>117.0</v>
      </c>
      <c r="AH7" s="6" t="s">
        <v>608</v>
      </c>
      <c r="AI7" s="28">
        <v>1.630501399519E12</v>
      </c>
      <c r="AJ7" s="22" t="b">
        <f t="shared" si="8"/>
        <v>1</v>
      </c>
      <c r="AK7" s="29" t="s">
        <v>58</v>
      </c>
      <c r="AL7" s="6">
        <v>669.0</v>
      </c>
      <c r="AM7" s="6" t="s">
        <v>612</v>
      </c>
      <c r="AN7" s="28">
        <v>1.630501795183E12</v>
      </c>
      <c r="AO7" s="22" t="b">
        <f t="shared" si="9"/>
        <v>1</v>
      </c>
      <c r="AP7" s="29" t="s">
        <v>58</v>
      </c>
      <c r="AQ7" s="6">
        <v>194.0</v>
      </c>
      <c r="AR7" s="6" t="s">
        <v>606</v>
      </c>
      <c r="AS7" s="28">
        <v>1.630502192682E12</v>
      </c>
    </row>
    <row r="8">
      <c r="A8" s="22" t="b">
        <f t="shared" si="1"/>
        <v>1</v>
      </c>
      <c r="B8" s="29" t="s">
        <v>62</v>
      </c>
      <c r="C8" s="6">
        <v>151.0</v>
      </c>
      <c r="D8" s="6" t="s">
        <v>596</v>
      </c>
      <c r="E8" s="28">
        <v>1.630489926865E12</v>
      </c>
      <c r="F8" s="22" t="b">
        <f t="shared" si="2"/>
        <v>1</v>
      </c>
      <c r="G8" s="29" t="s">
        <v>62</v>
      </c>
      <c r="H8" s="6">
        <v>141.0</v>
      </c>
      <c r="I8" s="6" t="s">
        <v>613</v>
      </c>
      <c r="J8" s="28">
        <v>1.630490249023E12</v>
      </c>
      <c r="K8" s="22" t="b">
        <f t="shared" si="3"/>
        <v>1</v>
      </c>
      <c r="L8" s="29" t="s">
        <v>55</v>
      </c>
      <c r="M8" s="6">
        <v>229.0</v>
      </c>
      <c r="N8" s="6" t="s">
        <v>609</v>
      </c>
      <c r="O8" s="28">
        <v>1.630490575485E12</v>
      </c>
      <c r="P8" s="22" t="b">
        <f t="shared" si="4"/>
        <v>1</v>
      </c>
      <c r="Q8" s="29" t="s">
        <v>62</v>
      </c>
      <c r="R8" s="6">
        <v>133.0</v>
      </c>
      <c r="S8" s="6" t="s">
        <v>607</v>
      </c>
      <c r="T8" s="28">
        <v>1.630497961645E12</v>
      </c>
      <c r="U8" s="22" t="b">
        <f t="shared" si="5"/>
        <v>1</v>
      </c>
      <c r="V8" s="29" t="s">
        <v>62</v>
      </c>
      <c r="W8" s="6">
        <v>184.0</v>
      </c>
      <c r="X8" s="6" t="s">
        <v>611</v>
      </c>
      <c r="Y8" s="28">
        <v>1.630498325337E12</v>
      </c>
      <c r="Z8" s="22" t="b">
        <f t="shared" si="6"/>
        <v>1</v>
      </c>
      <c r="AA8" s="29" t="s">
        <v>58</v>
      </c>
      <c r="AB8" s="6">
        <v>168.0</v>
      </c>
      <c r="AC8" s="6" t="s">
        <v>610</v>
      </c>
      <c r="AD8" s="28">
        <v>1.630498691331E12</v>
      </c>
      <c r="AE8" s="22" t="b">
        <f t="shared" si="7"/>
        <v>1</v>
      </c>
      <c r="AF8" s="29" t="s">
        <v>430</v>
      </c>
      <c r="AG8" s="6">
        <v>109.0</v>
      </c>
      <c r="AH8" s="6" t="s">
        <v>608</v>
      </c>
      <c r="AI8" s="28">
        <v>1.630501399629E12</v>
      </c>
      <c r="AJ8" s="22" t="b">
        <f t="shared" si="8"/>
        <v>1</v>
      </c>
      <c r="AK8" s="29" t="s">
        <v>62</v>
      </c>
      <c r="AL8" s="6">
        <v>179.0</v>
      </c>
      <c r="AM8" s="6" t="s">
        <v>612</v>
      </c>
      <c r="AN8" s="28">
        <v>1.63050179537E12</v>
      </c>
      <c r="AO8" s="22" t="b">
        <f t="shared" si="9"/>
        <v>1</v>
      </c>
      <c r="AP8" s="29" t="s">
        <v>62</v>
      </c>
      <c r="AQ8" s="6">
        <v>158.0</v>
      </c>
      <c r="AR8" s="6" t="s">
        <v>606</v>
      </c>
      <c r="AS8" s="28">
        <v>1.630502192839E12</v>
      </c>
    </row>
    <row r="9">
      <c r="A9" s="22" t="b">
        <f t="shared" si="1"/>
        <v>1</v>
      </c>
      <c r="B9" s="29" t="s">
        <v>63</v>
      </c>
      <c r="C9" s="6">
        <v>183.0</v>
      </c>
      <c r="D9" s="6" t="s">
        <v>614</v>
      </c>
      <c r="E9" s="28">
        <v>1.630489927048E12</v>
      </c>
      <c r="F9" s="22" t="b">
        <f t="shared" si="2"/>
        <v>1</v>
      </c>
      <c r="G9" s="29" t="s">
        <v>63</v>
      </c>
      <c r="H9" s="6">
        <v>162.0</v>
      </c>
      <c r="I9" s="6" t="s">
        <v>613</v>
      </c>
      <c r="J9" s="28">
        <v>1.630490249184E12</v>
      </c>
      <c r="K9" s="22" t="b">
        <f t="shared" si="3"/>
        <v>1</v>
      </c>
      <c r="L9" s="29" t="s">
        <v>58</v>
      </c>
      <c r="M9" s="6">
        <v>169.0</v>
      </c>
      <c r="N9" s="6" t="s">
        <v>609</v>
      </c>
      <c r="O9" s="28">
        <v>1.630490575658E12</v>
      </c>
      <c r="P9" s="22" t="b">
        <f t="shared" si="4"/>
        <v>1</v>
      </c>
      <c r="Q9" s="29" t="s">
        <v>63</v>
      </c>
      <c r="R9" s="6">
        <v>213.0</v>
      </c>
      <c r="S9" s="6" t="s">
        <v>607</v>
      </c>
      <c r="T9" s="28">
        <v>1.630497961854E12</v>
      </c>
      <c r="U9" s="22" t="b">
        <f t="shared" si="5"/>
        <v>1</v>
      </c>
      <c r="V9" s="29" t="s">
        <v>63</v>
      </c>
      <c r="W9" s="6">
        <v>135.0</v>
      </c>
      <c r="X9" s="6" t="s">
        <v>611</v>
      </c>
      <c r="Y9" s="28">
        <v>1.630498325476E12</v>
      </c>
      <c r="Z9" s="22" t="b">
        <f t="shared" si="6"/>
        <v>1</v>
      </c>
      <c r="AA9" s="29" t="s">
        <v>62</v>
      </c>
      <c r="AB9" s="6">
        <v>378.0</v>
      </c>
      <c r="AC9" s="6" t="s">
        <v>610</v>
      </c>
      <c r="AD9" s="28">
        <v>1.630498691711E12</v>
      </c>
      <c r="AE9" s="22" t="b">
        <f t="shared" si="7"/>
        <v>0</v>
      </c>
      <c r="AF9" s="29" t="s">
        <v>42</v>
      </c>
      <c r="AG9" s="6">
        <v>727.0</v>
      </c>
      <c r="AH9" s="6" t="s">
        <v>615</v>
      </c>
      <c r="AI9" s="28">
        <v>1.630501400358E12</v>
      </c>
      <c r="AJ9" s="22" t="b">
        <f t="shared" si="8"/>
        <v>1</v>
      </c>
      <c r="AK9" s="29" t="s">
        <v>63</v>
      </c>
      <c r="AL9" s="6">
        <v>139.0</v>
      </c>
      <c r="AM9" s="6" t="s">
        <v>612</v>
      </c>
      <c r="AN9" s="28">
        <v>1.630501795501E12</v>
      </c>
      <c r="AO9" s="22" t="b">
        <f t="shared" si="9"/>
        <v>1</v>
      </c>
      <c r="AP9" s="29" t="s">
        <v>63</v>
      </c>
      <c r="AQ9" s="6">
        <v>148.0</v>
      </c>
      <c r="AR9" s="6" t="s">
        <v>616</v>
      </c>
      <c r="AS9" s="28">
        <v>1.630502193E12</v>
      </c>
    </row>
    <row r="10">
      <c r="A10" s="22" t="b">
        <f t="shared" si="1"/>
        <v>1</v>
      </c>
      <c r="B10" s="29" t="s">
        <v>65</v>
      </c>
      <c r="C10" s="6">
        <v>680.0</v>
      </c>
      <c r="D10" s="6" t="s">
        <v>614</v>
      </c>
      <c r="E10" s="28">
        <v>1.630489927739E12</v>
      </c>
      <c r="F10" s="22" t="b">
        <f t="shared" si="2"/>
        <v>1</v>
      </c>
      <c r="G10" s="29" t="s">
        <v>65</v>
      </c>
      <c r="H10" s="6">
        <v>547.0</v>
      </c>
      <c r="I10" s="6" t="s">
        <v>613</v>
      </c>
      <c r="J10" s="28">
        <v>1.630490249732E12</v>
      </c>
      <c r="K10" s="22" t="b">
        <f t="shared" si="3"/>
        <v>1</v>
      </c>
      <c r="L10" s="29" t="s">
        <v>62</v>
      </c>
      <c r="M10" s="6">
        <v>131.0</v>
      </c>
      <c r="N10" s="6" t="s">
        <v>609</v>
      </c>
      <c r="O10" s="28">
        <v>1.630490575783E12</v>
      </c>
      <c r="P10" s="22" t="b">
        <f t="shared" si="4"/>
        <v>1</v>
      </c>
      <c r="Q10" s="29" t="s">
        <v>65</v>
      </c>
      <c r="R10" s="6">
        <v>780.0</v>
      </c>
      <c r="S10" s="6" t="s">
        <v>617</v>
      </c>
      <c r="T10" s="28">
        <v>1.630497962646E12</v>
      </c>
      <c r="U10" s="22" t="b">
        <f t="shared" si="5"/>
        <v>1</v>
      </c>
      <c r="V10" s="29" t="s">
        <v>65</v>
      </c>
      <c r="W10" s="6">
        <v>575.0</v>
      </c>
      <c r="X10" s="6" t="s">
        <v>618</v>
      </c>
      <c r="Y10" s="28">
        <v>1.630498326057E12</v>
      </c>
      <c r="Z10" s="22" t="b">
        <f t="shared" si="6"/>
        <v>1</v>
      </c>
      <c r="AA10" s="29" t="s">
        <v>55</v>
      </c>
      <c r="AB10" s="6">
        <v>160.0</v>
      </c>
      <c r="AC10" s="6" t="s">
        <v>610</v>
      </c>
      <c r="AD10" s="28">
        <v>1.630498691869E12</v>
      </c>
      <c r="AE10" s="22" t="b">
        <f t="shared" si="7"/>
        <v>0</v>
      </c>
      <c r="AF10" s="29" t="s">
        <v>409</v>
      </c>
      <c r="AG10" s="6">
        <v>209.0</v>
      </c>
      <c r="AH10" s="6" t="s">
        <v>615</v>
      </c>
      <c r="AI10" s="28">
        <v>1.630501400561E12</v>
      </c>
      <c r="AJ10" s="22" t="b">
        <f t="shared" si="8"/>
        <v>1</v>
      </c>
      <c r="AK10" s="29" t="s">
        <v>65</v>
      </c>
      <c r="AL10" s="6">
        <v>565.0</v>
      </c>
      <c r="AM10" s="6" t="s">
        <v>619</v>
      </c>
      <c r="AN10" s="28">
        <v>1.630501796066E12</v>
      </c>
      <c r="AO10" s="22" t="b">
        <f t="shared" si="9"/>
        <v>1</v>
      </c>
      <c r="AP10" s="29" t="s">
        <v>65</v>
      </c>
      <c r="AQ10" s="6">
        <v>532.0</v>
      </c>
      <c r="AR10" s="6" t="s">
        <v>616</v>
      </c>
      <c r="AS10" s="28">
        <v>1.630502193531E12</v>
      </c>
    </row>
    <row r="11">
      <c r="A11" s="22" t="b">
        <f t="shared" si="1"/>
        <v>1</v>
      </c>
      <c r="B11" s="29" t="s">
        <v>71</v>
      </c>
      <c r="C11" s="6">
        <v>170.0</v>
      </c>
      <c r="D11" s="6" t="s">
        <v>614</v>
      </c>
      <c r="E11" s="28">
        <v>1.630489927908E12</v>
      </c>
      <c r="F11" s="22" t="b">
        <f t="shared" si="2"/>
        <v>1</v>
      </c>
      <c r="G11" s="29" t="s">
        <v>71</v>
      </c>
      <c r="H11" s="6">
        <v>144.0</v>
      </c>
      <c r="I11" s="6" t="s">
        <v>613</v>
      </c>
      <c r="J11" s="28">
        <v>1.630490249892E12</v>
      </c>
      <c r="K11" s="22" t="b">
        <f t="shared" si="3"/>
        <v>1</v>
      </c>
      <c r="L11" s="29" t="s">
        <v>63</v>
      </c>
      <c r="M11" s="6">
        <v>341.0</v>
      </c>
      <c r="N11" s="6" t="s">
        <v>620</v>
      </c>
      <c r="O11" s="28">
        <v>1.630490576129E12</v>
      </c>
      <c r="P11" s="22" t="b">
        <f t="shared" si="4"/>
        <v>1</v>
      </c>
      <c r="Q11" s="29" t="s">
        <v>71</v>
      </c>
      <c r="R11" s="6">
        <v>113.0</v>
      </c>
      <c r="S11" s="6" t="s">
        <v>617</v>
      </c>
      <c r="T11" s="28">
        <v>1.630497962751E12</v>
      </c>
      <c r="U11" s="22" t="b">
        <f t="shared" si="5"/>
        <v>1</v>
      </c>
      <c r="V11" s="29" t="s">
        <v>71</v>
      </c>
      <c r="W11" s="6">
        <v>99.0</v>
      </c>
      <c r="X11" s="6" t="s">
        <v>618</v>
      </c>
      <c r="Y11" s="28">
        <v>1.630498326158E12</v>
      </c>
      <c r="Z11" s="22" t="b">
        <f t="shared" si="6"/>
        <v>1</v>
      </c>
      <c r="AA11" s="29" t="s">
        <v>53</v>
      </c>
      <c r="AB11" s="6">
        <v>151.0</v>
      </c>
      <c r="AC11" s="6" t="s">
        <v>621</v>
      </c>
      <c r="AD11" s="28">
        <v>1.630498692022E12</v>
      </c>
      <c r="AE11" s="22" t="b">
        <f t="shared" si="7"/>
        <v>0</v>
      </c>
      <c r="AF11" s="29" t="s">
        <v>412</v>
      </c>
      <c r="AG11" s="6">
        <v>334.0</v>
      </c>
      <c r="AH11" s="6" t="s">
        <v>615</v>
      </c>
      <c r="AI11" s="28">
        <v>1.630501400897E12</v>
      </c>
      <c r="AJ11" s="22" t="b">
        <f t="shared" si="8"/>
        <v>1</v>
      </c>
      <c r="AK11" s="29" t="s">
        <v>71</v>
      </c>
      <c r="AL11" s="6">
        <v>129.0</v>
      </c>
      <c r="AM11" s="6" t="s">
        <v>619</v>
      </c>
      <c r="AN11" s="28">
        <v>1.6305017962E12</v>
      </c>
      <c r="AO11" s="22" t="b">
        <f t="shared" si="9"/>
        <v>1</v>
      </c>
      <c r="AP11" s="29" t="s">
        <v>71</v>
      </c>
      <c r="AQ11" s="6">
        <v>100.0</v>
      </c>
      <c r="AR11" s="6" t="s">
        <v>616</v>
      </c>
      <c r="AS11" s="28">
        <v>1.630502193634E12</v>
      </c>
    </row>
    <row r="12">
      <c r="A12" s="22" t="b">
        <f t="shared" si="1"/>
        <v>1</v>
      </c>
      <c r="B12" s="29" t="s">
        <v>52</v>
      </c>
      <c r="C12" s="6">
        <v>229.0</v>
      </c>
      <c r="D12" s="6" t="s">
        <v>622</v>
      </c>
      <c r="E12" s="28">
        <v>1.630489928128E12</v>
      </c>
      <c r="F12" s="22" t="b">
        <f t="shared" si="2"/>
        <v>1</v>
      </c>
      <c r="G12" s="29" t="s">
        <v>52</v>
      </c>
      <c r="H12" s="6">
        <v>222.0</v>
      </c>
      <c r="I12" s="6" t="s">
        <v>623</v>
      </c>
      <c r="J12" s="28">
        <v>1.63049025011E12</v>
      </c>
      <c r="K12" s="22" t="b">
        <f t="shared" si="3"/>
        <v>1</v>
      </c>
      <c r="L12" s="29" t="s">
        <v>65</v>
      </c>
      <c r="M12" s="6">
        <v>633.0</v>
      </c>
      <c r="N12" s="6" t="s">
        <v>620</v>
      </c>
      <c r="O12" s="28">
        <v>1.630490576761E12</v>
      </c>
      <c r="P12" s="22" t="b">
        <f t="shared" si="4"/>
        <v>1</v>
      </c>
      <c r="Q12" s="29" t="s">
        <v>52</v>
      </c>
      <c r="R12" s="6">
        <v>251.0</v>
      </c>
      <c r="S12" s="6" t="s">
        <v>624</v>
      </c>
      <c r="T12" s="28">
        <v>1.630497963007E12</v>
      </c>
      <c r="U12" s="22" t="b">
        <f t="shared" si="5"/>
        <v>1</v>
      </c>
      <c r="V12" s="29" t="s">
        <v>52</v>
      </c>
      <c r="W12" s="6">
        <v>188.0</v>
      </c>
      <c r="X12" s="6" t="s">
        <v>618</v>
      </c>
      <c r="Y12" s="28">
        <v>1.630498326336E12</v>
      </c>
      <c r="Z12" s="22" t="b">
        <f t="shared" si="6"/>
        <v>1</v>
      </c>
      <c r="AA12" s="29" t="s">
        <v>58</v>
      </c>
      <c r="AB12" s="6">
        <v>260.0</v>
      </c>
      <c r="AC12" s="6" t="s">
        <v>621</v>
      </c>
      <c r="AD12" s="28">
        <v>1.630498692292E12</v>
      </c>
      <c r="AE12" s="22" t="b">
        <f t="shared" si="7"/>
        <v>0</v>
      </c>
      <c r="AF12" s="29" t="s">
        <v>416</v>
      </c>
      <c r="AG12" s="6">
        <v>101.0</v>
      </c>
      <c r="AH12" s="6" t="s">
        <v>615</v>
      </c>
      <c r="AI12" s="28">
        <v>1.630501400997E12</v>
      </c>
      <c r="AJ12" s="22" t="b">
        <f t="shared" si="8"/>
        <v>1</v>
      </c>
      <c r="AK12" s="29" t="s">
        <v>52</v>
      </c>
      <c r="AL12" s="6">
        <v>645.0</v>
      </c>
      <c r="AM12" s="6" t="s">
        <v>619</v>
      </c>
      <c r="AN12" s="28">
        <v>1.63050179684E12</v>
      </c>
      <c r="AO12" s="22" t="b">
        <f t="shared" si="9"/>
        <v>1</v>
      </c>
      <c r="AP12" s="29" t="s">
        <v>52</v>
      </c>
      <c r="AQ12" s="6">
        <v>196.0</v>
      </c>
      <c r="AR12" s="6" t="s">
        <v>616</v>
      </c>
      <c r="AS12" s="28">
        <v>1.630502193817E12</v>
      </c>
    </row>
    <row r="13">
      <c r="A13" s="22" t="b">
        <f t="shared" si="1"/>
        <v>1</v>
      </c>
      <c r="B13" s="29" t="s">
        <v>80</v>
      </c>
      <c r="C13" s="6">
        <v>108.0</v>
      </c>
      <c r="D13" s="6" t="s">
        <v>622</v>
      </c>
      <c r="E13" s="28">
        <v>1.630489928234E12</v>
      </c>
      <c r="F13" s="22" t="b">
        <f t="shared" si="2"/>
        <v>1</v>
      </c>
      <c r="G13" s="29" t="s">
        <v>80</v>
      </c>
      <c r="H13" s="6">
        <v>87.0</v>
      </c>
      <c r="I13" s="6" t="s">
        <v>623</v>
      </c>
      <c r="J13" s="28">
        <v>1.630490250186E12</v>
      </c>
      <c r="K13" s="22" t="b">
        <f t="shared" si="3"/>
        <v>1</v>
      </c>
      <c r="L13" s="29" t="s">
        <v>71</v>
      </c>
      <c r="M13" s="6">
        <v>78.0</v>
      </c>
      <c r="N13" s="6" t="s">
        <v>620</v>
      </c>
      <c r="O13" s="28">
        <v>1.630490576839E12</v>
      </c>
      <c r="P13" s="22" t="b">
        <f t="shared" si="4"/>
        <v>1</v>
      </c>
      <c r="Q13" s="29" t="s">
        <v>80</v>
      </c>
      <c r="R13" s="6">
        <v>142.0</v>
      </c>
      <c r="S13" s="6" t="s">
        <v>624</v>
      </c>
      <c r="T13" s="28">
        <v>1.630497963142E12</v>
      </c>
      <c r="U13" s="22" t="b">
        <f t="shared" si="5"/>
        <v>1</v>
      </c>
      <c r="V13" s="29" t="s">
        <v>80</v>
      </c>
      <c r="W13" s="6">
        <v>118.0</v>
      </c>
      <c r="X13" s="6" t="s">
        <v>618</v>
      </c>
      <c r="Y13" s="28">
        <v>1.630498326456E12</v>
      </c>
      <c r="Z13" s="22" t="b">
        <f t="shared" si="6"/>
        <v>1</v>
      </c>
      <c r="AA13" s="29" t="s">
        <v>102</v>
      </c>
      <c r="AB13" s="6">
        <v>135.0</v>
      </c>
      <c r="AC13" s="6" t="s">
        <v>621</v>
      </c>
      <c r="AD13" s="28">
        <v>1.630498692424E12</v>
      </c>
      <c r="AE13" s="22" t="b">
        <f t="shared" si="7"/>
        <v>0</v>
      </c>
      <c r="AF13" s="29" t="s">
        <v>417</v>
      </c>
      <c r="AG13" s="6">
        <v>116.0</v>
      </c>
      <c r="AH13" s="6" t="s">
        <v>625</v>
      </c>
      <c r="AI13" s="28">
        <v>1.630501401116E12</v>
      </c>
      <c r="AJ13" s="22" t="b">
        <f t="shared" si="8"/>
        <v>1</v>
      </c>
      <c r="AK13" s="29" t="s">
        <v>80</v>
      </c>
      <c r="AL13" s="6">
        <v>250.0</v>
      </c>
      <c r="AM13" s="6" t="s">
        <v>626</v>
      </c>
      <c r="AN13" s="28">
        <v>1.630501797089E12</v>
      </c>
      <c r="AO13" s="22" t="b">
        <f t="shared" si="9"/>
        <v>1</v>
      </c>
      <c r="AP13" s="29" t="s">
        <v>80</v>
      </c>
      <c r="AQ13" s="6">
        <v>147.0</v>
      </c>
      <c r="AR13" s="6" t="s">
        <v>616</v>
      </c>
      <c r="AS13" s="28">
        <v>1.630502193963E12</v>
      </c>
    </row>
    <row r="14">
      <c r="A14" s="22" t="b">
        <f t="shared" si="1"/>
        <v>1</v>
      </c>
      <c r="B14" s="29" t="s">
        <v>63</v>
      </c>
      <c r="C14" s="6">
        <v>210.0</v>
      </c>
      <c r="D14" s="6" t="s">
        <v>622</v>
      </c>
      <c r="E14" s="28">
        <v>1.630489928446E12</v>
      </c>
      <c r="F14" s="22" t="b">
        <f t="shared" si="2"/>
        <v>1</v>
      </c>
      <c r="G14" s="29" t="s">
        <v>63</v>
      </c>
      <c r="H14" s="6">
        <v>203.0</v>
      </c>
      <c r="I14" s="6" t="s">
        <v>623</v>
      </c>
      <c r="J14" s="28">
        <v>1.630490250389E12</v>
      </c>
      <c r="K14" s="22" t="b">
        <f t="shared" si="3"/>
        <v>1</v>
      </c>
      <c r="L14" s="29" t="s">
        <v>52</v>
      </c>
      <c r="M14" s="6">
        <v>202.0</v>
      </c>
      <c r="N14" s="6" t="s">
        <v>627</v>
      </c>
      <c r="O14" s="28">
        <v>1.630490577039E12</v>
      </c>
      <c r="P14" s="22" t="b">
        <f t="shared" si="4"/>
        <v>1</v>
      </c>
      <c r="Q14" s="29" t="s">
        <v>63</v>
      </c>
      <c r="R14" s="6">
        <v>208.0</v>
      </c>
      <c r="S14" s="6" t="s">
        <v>624</v>
      </c>
      <c r="T14" s="28">
        <v>1.630497963368E12</v>
      </c>
      <c r="U14" s="22" t="b">
        <f t="shared" si="5"/>
        <v>1</v>
      </c>
      <c r="V14" s="29" t="s">
        <v>63</v>
      </c>
      <c r="W14" s="6">
        <v>185.0</v>
      </c>
      <c r="X14" s="6" t="s">
        <v>618</v>
      </c>
      <c r="Y14" s="28">
        <v>1.630498326638E12</v>
      </c>
      <c r="Z14" s="22" t="b">
        <f t="shared" si="6"/>
        <v>1</v>
      </c>
      <c r="AA14" s="29" t="s">
        <v>58</v>
      </c>
      <c r="AB14" s="6">
        <v>213.0</v>
      </c>
      <c r="AC14" s="6" t="s">
        <v>621</v>
      </c>
      <c r="AD14" s="28">
        <v>1.630498692627E12</v>
      </c>
      <c r="AE14" s="22" t="b">
        <f t="shared" si="7"/>
        <v>0</v>
      </c>
      <c r="AF14" s="29" t="s">
        <v>418</v>
      </c>
      <c r="AG14" s="6">
        <v>126.0</v>
      </c>
      <c r="AH14" s="6" t="s">
        <v>625</v>
      </c>
      <c r="AI14" s="28">
        <v>1.63050140124E12</v>
      </c>
      <c r="AJ14" s="22" t="b">
        <f t="shared" si="8"/>
        <v>1</v>
      </c>
      <c r="AK14" s="29" t="s">
        <v>63</v>
      </c>
      <c r="AL14" s="6">
        <v>360.0</v>
      </c>
      <c r="AM14" s="6" t="s">
        <v>626</v>
      </c>
      <c r="AN14" s="28">
        <v>1.630501797449E12</v>
      </c>
      <c r="AO14" s="22" t="b">
        <f t="shared" si="9"/>
        <v>1</v>
      </c>
      <c r="AP14" s="29" t="s">
        <v>63</v>
      </c>
      <c r="AQ14" s="6">
        <v>214.0</v>
      </c>
      <c r="AR14" s="6" t="s">
        <v>628</v>
      </c>
      <c r="AS14" s="28">
        <v>1.630502194178E12</v>
      </c>
    </row>
    <row r="15">
      <c r="A15" s="22" t="b">
        <f t="shared" si="1"/>
        <v>1</v>
      </c>
      <c r="B15" s="29" t="s">
        <v>85</v>
      </c>
      <c r="C15" s="6">
        <v>856.0</v>
      </c>
      <c r="D15" s="6" t="s">
        <v>629</v>
      </c>
      <c r="E15" s="28">
        <v>1.630489929301E12</v>
      </c>
      <c r="F15" s="22" t="b">
        <f t="shared" si="2"/>
        <v>1</v>
      </c>
      <c r="G15" s="29" t="s">
        <v>85</v>
      </c>
      <c r="H15" s="6">
        <v>770.0</v>
      </c>
      <c r="I15" s="6" t="s">
        <v>630</v>
      </c>
      <c r="J15" s="28">
        <v>1.630490251163E12</v>
      </c>
      <c r="K15" s="22" t="b">
        <f t="shared" si="3"/>
        <v>1</v>
      </c>
      <c r="L15" s="29" t="s">
        <v>80</v>
      </c>
      <c r="M15" s="6">
        <v>83.0</v>
      </c>
      <c r="N15" s="6" t="s">
        <v>627</v>
      </c>
      <c r="O15" s="28">
        <v>1.630490577122E12</v>
      </c>
      <c r="P15" s="22" t="b">
        <f t="shared" si="4"/>
        <v>1</v>
      </c>
      <c r="Q15" s="29" t="s">
        <v>85</v>
      </c>
      <c r="R15" s="6">
        <v>948.0</v>
      </c>
      <c r="S15" s="6" t="s">
        <v>631</v>
      </c>
      <c r="T15" s="28">
        <v>1.630497964301E12</v>
      </c>
      <c r="U15" s="22" t="b">
        <f t="shared" si="5"/>
        <v>1</v>
      </c>
      <c r="V15" s="29" t="s">
        <v>85</v>
      </c>
      <c r="W15" s="6">
        <v>953.0</v>
      </c>
      <c r="X15" s="6" t="s">
        <v>632</v>
      </c>
      <c r="Y15" s="28">
        <v>1.630498327593E12</v>
      </c>
      <c r="Z15" s="22" t="b">
        <f t="shared" si="6"/>
        <v>1</v>
      </c>
      <c r="AA15" s="29" t="s">
        <v>53</v>
      </c>
      <c r="AB15" s="6">
        <v>126.0</v>
      </c>
      <c r="AC15" s="6" t="s">
        <v>621</v>
      </c>
      <c r="AD15" s="28">
        <v>1.630498692754E12</v>
      </c>
      <c r="AE15" s="22" t="b">
        <f t="shared" si="7"/>
        <v>0</v>
      </c>
      <c r="AF15" s="29" t="s">
        <v>417</v>
      </c>
      <c r="AG15" s="6">
        <v>227.0</v>
      </c>
      <c r="AH15" s="6" t="s">
        <v>625</v>
      </c>
      <c r="AI15" s="28">
        <v>1.630501401468E12</v>
      </c>
      <c r="AJ15" s="22" t="b">
        <f t="shared" si="8"/>
        <v>1</v>
      </c>
      <c r="AK15" s="29" t="s">
        <v>85</v>
      </c>
      <c r="AL15" s="6">
        <v>863.0</v>
      </c>
      <c r="AM15" s="6" t="s">
        <v>633</v>
      </c>
      <c r="AN15" s="28">
        <v>1.630501798313E12</v>
      </c>
      <c r="AO15" s="22" t="b">
        <f t="shared" si="9"/>
        <v>1</v>
      </c>
      <c r="AP15" s="29" t="s">
        <v>85</v>
      </c>
      <c r="AQ15" s="6">
        <v>770.0</v>
      </c>
      <c r="AR15" s="6" t="s">
        <v>628</v>
      </c>
      <c r="AS15" s="28">
        <v>1.630502194948E12</v>
      </c>
    </row>
    <row r="16">
      <c r="A16" s="22" t="b">
        <f t="shared" si="1"/>
        <v>1</v>
      </c>
      <c r="B16" s="29" t="s">
        <v>90</v>
      </c>
      <c r="C16" s="6">
        <v>441.0</v>
      </c>
      <c r="D16" s="6" t="s">
        <v>629</v>
      </c>
      <c r="E16" s="28">
        <v>1.630489929743E12</v>
      </c>
      <c r="F16" s="22" t="b">
        <f t="shared" si="2"/>
        <v>1</v>
      </c>
      <c r="G16" s="29" t="s">
        <v>90</v>
      </c>
      <c r="H16" s="6">
        <v>400.0</v>
      </c>
      <c r="I16" s="6" t="s">
        <v>630</v>
      </c>
      <c r="J16" s="28">
        <v>1.630490251559E12</v>
      </c>
      <c r="K16" s="22" t="b">
        <f t="shared" si="3"/>
        <v>1</v>
      </c>
      <c r="L16" s="29" t="s">
        <v>63</v>
      </c>
      <c r="M16" s="6">
        <v>192.0</v>
      </c>
      <c r="N16" s="6" t="s">
        <v>627</v>
      </c>
      <c r="O16" s="28">
        <v>1.63049057733E12</v>
      </c>
      <c r="P16" s="22" t="b">
        <f t="shared" si="4"/>
        <v>1</v>
      </c>
      <c r="Q16" s="29" t="s">
        <v>90</v>
      </c>
      <c r="R16" s="6">
        <v>416.0</v>
      </c>
      <c r="S16" s="6" t="s">
        <v>631</v>
      </c>
      <c r="T16" s="28">
        <v>1.630497964714E12</v>
      </c>
      <c r="U16" s="22" t="b">
        <f t="shared" si="5"/>
        <v>1</v>
      </c>
      <c r="V16" s="29" t="s">
        <v>90</v>
      </c>
      <c r="W16" s="6">
        <v>467.0</v>
      </c>
      <c r="X16" s="6" t="s">
        <v>634</v>
      </c>
      <c r="Y16" s="28">
        <v>1.630498328059E12</v>
      </c>
      <c r="Z16" s="22" t="b">
        <f t="shared" si="6"/>
        <v>1</v>
      </c>
      <c r="AA16" s="29" t="s">
        <v>55</v>
      </c>
      <c r="AB16" s="6">
        <v>254.0</v>
      </c>
      <c r="AC16" s="6" t="s">
        <v>635</v>
      </c>
      <c r="AD16" s="28">
        <v>1.630498693011E12</v>
      </c>
      <c r="AE16" s="22" t="b">
        <f t="shared" si="7"/>
        <v>0</v>
      </c>
      <c r="AF16" s="29" t="s">
        <v>416</v>
      </c>
      <c r="AG16" s="6">
        <v>150.0</v>
      </c>
      <c r="AH16" s="6" t="s">
        <v>625</v>
      </c>
      <c r="AI16" s="28">
        <v>1.630501401617E12</v>
      </c>
      <c r="AJ16" s="22" t="b">
        <f t="shared" si="8"/>
        <v>1</v>
      </c>
      <c r="AK16" s="29" t="s">
        <v>90</v>
      </c>
      <c r="AL16" s="6">
        <v>451.0</v>
      </c>
      <c r="AM16" s="6" t="s">
        <v>633</v>
      </c>
      <c r="AN16" s="28">
        <v>1.630501798765E12</v>
      </c>
      <c r="AO16" s="22" t="b">
        <f t="shared" si="9"/>
        <v>1</v>
      </c>
      <c r="AP16" s="29" t="s">
        <v>90</v>
      </c>
      <c r="AQ16" s="6">
        <v>409.0</v>
      </c>
      <c r="AR16" s="6" t="s">
        <v>636</v>
      </c>
      <c r="AS16" s="28">
        <v>1.630502195358E12</v>
      </c>
    </row>
    <row r="17">
      <c r="A17" s="22" t="b">
        <f t="shared" si="1"/>
        <v>1</v>
      </c>
      <c r="B17" s="29" t="s">
        <v>71</v>
      </c>
      <c r="C17" s="6">
        <v>156.0</v>
      </c>
      <c r="D17" s="6" t="s">
        <v>629</v>
      </c>
      <c r="E17" s="28">
        <v>1.630489929903E12</v>
      </c>
      <c r="F17" s="22" t="b">
        <f t="shared" si="2"/>
        <v>1</v>
      </c>
      <c r="G17" s="29" t="s">
        <v>71</v>
      </c>
      <c r="H17" s="6">
        <v>123.0</v>
      </c>
      <c r="I17" s="6" t="s">
        <v>630</v>
      </c>
      <c r="J17" s="28">
        <v>1.630490251682E12</v>
      </c>
      <c r="K17" s="22" t="b">
        <f t="shared" si="3"/>
        <v>1</v>
      </c>
      <c r="L17" s="29" t="s">
        <v>85</v>
      </c>
      <c r="M17" s="6">
        <v>922.0</v>
      </c>
      <c r="N17" s="6" t="s">
        <v>637</v>
      </c>
      <c r="O17" s="28">
        <v>1.630490578238E12</v>
      </c>
      <c r="P17" s="22" t="b">
        <f t="shared" si="4"/>
        <v>1</v>
      </c>
      <c r="Q17" s="29" t="s">
        <v>71</v>
      </c>
      <c r="R17" s="6">
        <v>122.0</v>
      </c>
      <c r="S17" s="6" t="s">
        <v>631</v>
      </c>
      <c r="T17" s="28">
        <v>1.63049796484E12</v>
      </c>
      <c r="U17" s="22" t="b">
        <f t="shared" si="5"/>
        <v>1</v>
      </c>
      <c r="V17" s="29" t="s">
        <v>71</v>
      </c>
      <c r="W17" s="6">
        <v>162.0</v>
      </c>
      <c r="X17" s="6" t="s">
        <v>634</v>
      </c>
      <c r="Y17" s="28">
        <v>1.630498328222E12</v>
      </c>
      <c r="Z17" s="22" t="b">
        <f t="shared" si="6"/>
        <v>1</v>
      </c>
      <c r="AA17" s="29" t="s">
        <v>58</v>
      </c>
      <c r="AB17" s="6">
        <v>131.0</v>
      </c>
      <c r="AC17" s="6" t="s">
        <v>635</v>
      </c>
      <c r="AD17" s="28">
        <v>1.630498693139E12</v>
      </c>
      <c r="AE17" s="22" t="b">
        <f t="shared" si="7"/>
        <v>0</v>
      </c>
      <c r="AF17" s="29" t="s">
        <v>412</v>
      </c>
      <c r="AG17" s="6">
        <v>119.0</v>
      </c>
      <c r="AH17" s="6" t="s">
        <v>625</v>
      </c>
      <c r="AI17" s="28">
        <v>1.630501401734E12</v>
      </c>
      <c r="AJ17" s="22" t="b">
        <f t="shared" si="8"/>
        <v>1</v>
      </c>
      <c r="AK17" s="29" t="s">
        <v>71</v>
      </c>
      <c r="AL17" s="6">
        <v>146.0</v>
      </c>
      <c r="AM17" s="6" t="s">
        <v>633</v>
      </c>
      <c r="AN17" s="28">
        <v>1.63050179891E12</v>
      </c>
      <c r="AO17" s="22" t="b">
        <f t="shared" si="9"/>
        <v>1</v>
      </c>
      <c r="AP17" s="29" t="s">
        <v>71</v>
      </c>
      <c r="AQ17" s="6">
        <v>140.0</v>
      </c>
      <c r="AR17" s="6" t="s">
        <v>636</v>
      </c>
      <c r="AS17" s="28">
        <v>1.630502195498E12</v>
      </c>
    </row>
    <row r="18">
      <c r="A18" s="22" t="b">
        <f t="shared" si="1"/>
        <v>1</v>
      </c>
      <c r="B18" s="29" t="s">
        <v>94</v>
      </c>
      <c r="C18" s="6">
        <v>303.0</v>
      </c>
      <c r="D18" s="6" t="s">
        <v>638</v>
      </c>
      <c r="E18" s="28">
        <v>1.630489930219E12</v>
      </c>
      <c r="F18" s="22" t="b">
        <f t="shared" si="2"/>
        <v>1</v>
      </c>
      <c r="G18" s="29" t="s">
        <v>90</v>
      </c>
      <c r="H18" s="6">
        <v>112.0</v>
      </c>
      <c r="I18" s="6" t="s">
        <v>630</v>
      </c>
      <c r="J18" s="28">
        <v>1.630490251794E12</v>
      </c>
      <c r="K18" s="22" t="b">
        <f t="shared" si="3"/>
        <v>1</v>
      </c>
      <c r="L18" s="29" t="s">
        <v>90</v>
      </c>
      <c r="M18" s="6">
        <v>309.0</v>
      </c>
      <c r="N18" s="6" t="s">
        <v>637</v>
      </c>
      <c r="O18" s="28">
        <v>1.630490578545E12</v>
      </c>
      <c r="P18" s="22" t="b">
        <f t="shared" si="4"/>
        <v>1</v>
      </c>
      <c r="Q18" s="29" t="s">
        <v>94</v>
      </c>
      <c r="R18" s="6">
        <v>213.0</v>
      </c>
      <c r="S18" s="6" t="s">
        <v>639</v>
      </c>
      <c r="T18" s="28">
        <v>1.630497965049E12</v>
      </c>
      <c r="U18" s="22" t="b">
        <f t="shared" si="5"/>
        <v>1</v>
      </c>
      <c r="V18" s="29" t="s">
        <v>94</v>
      </c>
      <c r="W18" s="6">
        <v>192.0</v>
      </c>
      <c r="X18" s="6" t="s">
        <v>634</v>
      </c>
      <c r="Y18" s="28">
        <v>1.630498328423E12</v>
      </c>
      <c r="Z18" s="22" t="b">
        <f t="shared" si="6"/>
        <v>1</v>
      </c>
      <c r="AA18" s="29" t="s">
        <v>62</v>
      </c>
      <c r="AB18" s="6">
        <v>83.0</v>
      </c>
      <c r="AC18" s="6" t="s">
        <v>635</v>
      </c>
      <c r="AD18" s="28">
        <v>1.630498693223E12</v>
      </c>
      <c r="AE18" s="22" t="b">
        <f t="shared" si="7"/>
        <v>0</v>
      </c>
      <c r="AF18" s="29" t="s">
        <v>409</v>
      </c>
      <c r="AG18" s="6">
        <v>74.0</v>
      </c>
      <c r="AH18" s="6" t="s">
        <v>625</v>
      </c>
      <c r="AI18" s="28">
        <v>1.630501401812E12</v>
      </c>
      <c r="AJ18" s="22" t="b">
        <f t="shared" si="8"/>
        <v>1</v>
      </c>
      <c r="AK18" s="29" t="s">
        <v>94</v>
      </c>
      <c r="AL18" s="6">
        <v>182.0</v>
      </c>
      <c r="AM18" s="6" t="s">
        <v>640</v>
      </c>
      <c r="AN18" s="28">
        <v>1.630501799088E12</v>
      </c>
      <c r="AO18" s="22" t="b">
        <f t="shared" si="9"/>
        <v>1</v>
      </c>
      <c r="AP18" s="29" t="s">
        <v>94</v>
      </c>
      <c r="AQ18" s="6">
        <v>177.0</v>
      </c>
      <c r="AR18" s="6" t="s">
        <v>636</v>
      </c>
      <c r="AS18" s="28">
        <v>1.630502195673E12</v>
      </c>
    </row>
    <row r="19">
      <c r="A19" s="22" t="b">
        <f t="shared" si="1"/>
        <v>1</v>
      </c>
      <c r="B19" s="29" t="s">
        <v>80</v>
      </c>
      <c r="C19" s="6">
        <v>127.0</v>
      </c>
      <c r="D19" s="6" t="s">
        <v>638</v>
      </c>
      <c r="E19" s="28">
        <v>1.630489930327E12</v>
      </c>
      <c r="F19" s="22" t="b">
        <f t="shared" si="2"/>
        <v>1</v>
      </c>
      <c r="G19" s="29" t="s">
        <v>71</v>
      </c>
      <c r="H19" s="6">
        <v>227.0</v>
      </c>
      <c r="I19" s="6" t="s">
        <v>641</v>
      </c>
      <c r="J19" s="28">
        <v>1.630490252023E12</v>
      </c>
      <c r="K19" s="22" t="b">
        <f t="shared" si="3"/>
        <v>1</v>
      </c>
      <c r="L19" s="29" t="s">
        <v>71</v>
      </c>
      <c r="M19" s="6">
        <v>97.0</v>
      </c>
      <c r="N19" s="6" t="s">
        <v>637</v>
      </c>
      <c r="O19" s="28">
        <v>1.630490578641E12</v>
      </c>
      <c r="P19" s="22" t="b">
        <f t="shared" si="4"/>
        <v>1</v>
      </c>
      <c r="Q19" s="29" t="s">
        <v>80</v>
      </c>
      <c r="R19" s="6">
        <v>125.0</v>
      </c>
      <c r="S19" s="6" t="s">
        <v>639</v>
      </c>
      <c r="T19" s="28">
        <v>1.630497965177E12</v>
      </c>
      <c r="U19" s="22" t="b">
        <f t="shared" si="5"/>
        <v>1</v>
      </c>
      <c r="V19" s="29" t="s">
        <v>80</v>
      </c>
      <c r="W19" s="6">
        <v>114.0</v>
      </c>
      <c r="X19" s="6" t="s">
        <v>634</v>
      </c>
      <c r="Y19" s="28">
        <v>1.630498328553E12</v>
      </c>
      <c r="Z19" s="22" t="b">
        <f t="shared" si="6"/>
        <v>1</v>
      </c>
      <c r="AA19" s="29" t="s">
        <v>63</v>
      </c>
      <c r="AB19" s="6">
        <v>161.0</v>
      </c>
      <c r="AC19" s="6" t="s">
        <v>635</v>
      </c>
      <c r="AD19" s="28">
        <v>1.630498693386E12</v>
      </c>
      <c r="AE19" s="22" t="b">
        <f t="shared" si="7"/>
        <v>0</v>
      </c>
      <c r="AF19" s="29" t="s">
        <v>42</v>
      </c>
      <c r="AG19" s="6">
        <v>118.0</v>
      </c>
      <c r="AH19" s="6" t="s">
        <v>625</v>
      </c>
      <c r="AI19" s="28">
        <v>1.630501401929E12</v>
      </c>
      <c r="AJ19" s="22" t="b">
        <f t="shared" si="8"/>
        <v>1</v>
      </c>
      <c r="AK19" s="29" t="s">
        <v>80</v>
      </c>
      <c r="AL19" s="6">
        <v>89.0</v>
      </c>
      <c r="AM19" s="6" t="s">
        <v>640</v>
      </c>
      <c r="AN19" s="28">
        <v>1.630501799181E12</v>
      </c>
      <c r="AO19" s="22" t="b">
        <f t="shared" si="9"/>
        <v>1</v>
      </c>
      <c r="AP19" s="29" t="s">
        <v>80</v>
      </c>
      <c r="AQ19" s="6">
        <v>101.0</v>
      </c>
      <c r="AR19" s="6" t="s">
        <v>636</v>
      </c>
      <c r="AS19" s="28">
        <v>1.630502195776E12</v>
      </c>
    </row>
    <row r="20">
      <c r="A20" s="22" t="b">
        <f t="shared" si="1"/>
        <v>1</v>
      </c>
      <c r="B20" s="29" t="s">
        <v>80</v>
      </c>
      <c r="C20" s="6">
        <v>134.0</v>
      </c>
      <c r="D20" s="6" t="s">
        <v>638</v>
      </c>
      <c r="E20" s="28">
        <v>1.630489930462E12</v>
      </c>
      <c r="F20" s="22" t="b">
        <f t="shared" si="2"/>
        <v>1</v>
      </c>
      <c r="G20" s="29" t="s">
        <v>94</v>
      </c>
      <c r="H20" s="6">
        <v>264.0</v>
      </c>
      <c r="I20" s="6" t="s">
        <v>641</v>
      </c>
      <c r="J20" s="28">
        <v>1.630490252286E12</v>
      </c>
      <c r="K20" s="22" t="b">
        <f t="shared" si="3"/>
        <v>1</v>
      </c>
      <c r="L20" s="29" t="s">
        <v>94</v>
      </c>
      <c r="M20" s="6">
        <v>313.0</v>
      </c>
      <c r="N20" s="6" t="s">
        <v>637</v>
      </c>
      <c r="O20" s="28">
        <v>1.630490578957E12</v>
      </c>
      <c r="P20" s="22" t="b">
        <f t="shared" si="4"/>
        <v>1</v>
      </c>
      <c r="Q20" s="29" t="s">
        <v>80</v>
      </c>
      <c r="R20" s="6">
        <v>143.0</v>
      </c>
      <c r="S20" s="6" t="s">
        <v>639</v>
      </c>
      <c r="T20" s="28">
        <v>1.630497965318E12</v>
      </c>
      <c r="U20" s="22" t="b">
        <f t="shared" si="5"/>
        <v>1</v>
      </c>
      <c r="V20" s="29" t="s">
        <v>80</v>
      </c>
      <c r="W20" s="6">
        <v>134.0</v>
      </c>
      <c r="X20" s="6" t="s">
        <v>634</v>
      </c>
      <c r="Y20" s="28">
        <v>1.63049832866E12</v>
      </c>
      <c r="Z20" s="22" t="b">
        <f t="shared" si="6"/>
        <v>1</v>
      </c>
      <c r="AA20" s="29" t="s">
        <v>65</v>
      </c>
      <c r="AB20" s="6">
        <v>480.0</v>
      </c>
      <c r="AC20" s="6" t="s">
        <v>635</v>
      </c>
      <c r="AD20" s="28">
        <v>1.630498693864E12</v>
      </c>
      <c r="AE20" s="22" t="b">
        <f t="shared" si="7"/>
        <v>1</v>
      </c>
      <c r="AF20" s="29" t="s">
        <v>430</v>
      </c>
      <c r="AG20" s="6">
        <v>222.0</v>
      </c>
      <c r="AH20" s="6" t="s">
        <v>642</v>
      </c>
      <c r="AI20" s="28">
        <v>1.630501402175E12</v>
      </c>
      <c r="AJ20" s="22" t="b">
        <f t="shared" si="8"/>
        <v>1</v>
      </c>
      <c r="AK20" s="29" t="s">
        <v>80</v>
      </c>
      <c r="AL20" s="6">
        <v>163.0</v>
      </c>
      <c r="AM20" s="6" t="s">
        <v>640</v>
      </c>
      <c r="AN20" s="28">
        <v>1.63050179934E12</v>
      </c>
      <c r="AO20" s="22" t="b">
        <f t="shared" si="9"/>
        <v>1</v>
      </c>
      <c r="AP20" s="29" t="s">
        <v>80</v>
      </c>
      <c r="AQ20" s="6">
        <v>166.0</v>
      </c>
      <c r="AR20" s="6" t="s">
        <v>636</v>
      </c>
      <c r="AS20" s="28">
        <v>1.630502195947E12</v>
      </c>
    </row>
    <row r="21">
      <c r="A21" s="22" t="b">
        <f t="shared" si="1"/>
        <v>1</v>
      </c>
      <c r="B21" s="29" t="s">
        <v>63</v>
      </c>
      <c r="C21" s="6">
        <v>175.0</v>
      </c>
      <c r="D21" s="6" t="s">
        <v>638</v>
      </c>
      <c r="E21" s="28">
        <v>1.630489930635E12</v>
      </c>
      <c r="F21" s="22" t="b">
        <f t="shared" si="2"/>
        <v>1</v>
      </c>
      <c r="G21" s="29" t="s">
        <v>80</v>
      </c>
      <c r="H21" s="6">
        <v>34.0</v>
      </c>
      <c r="I21" s="6" t="s">
        <v>641</v>
      </c>
      <c r="J21" s="28">
        <v>1.630490252315E12</v>
      </c>
      <c r="K21" s="22" t="b">
        <f t="shared" si="3"/>
        <v>1</v>
      </c>
      <c r="L21" s="29" t="s">
        <v>80</v>
      </c>
      <c r="M21" s="6">
        <v>167.0</v>
      </c>
      <c r="N21" s="6" t="s">
        <v>643</v>
      </c>
      <c r="O21" s="28">
        <v>1.630490579121E12</v>
      </c>
      <c r="P21" s="22" t="b">
        <f t="shared" si="4"/>
        <v>1</v>
      </c>
      <c r="Q21" s="29" t="s">
        <v>63</v>
      </c>
      <c r="R21" s="6">
        <v>186.0</v>
      </c>
      <c r="S21" s="6" t="s">
        <v>639</v>
      </c>
      <c r="T21" s="28">
        <v>1.630497965514E12</v>
      </c>
      <c r="U21" s="22" t="b">
        <f t="shared" si="5"/>
        <v>1</v>
      </c>
      <c r="V21" s="29" t="s">
        <v>63</v>
      </c>
      <c r="W21" s="6">
        <v>200.0</v>
      </c>
      <c r="X21" s="6" t="s">
        <v>634</v>
      </c>
      <c r="Y21" s="28">
        <v>1.630498328859E12</v>
      </c>
      <c r="Z21" s="22" t="b">
        <f t="shared" si="6"/>
        <v>1</v>
      </c>
      <c r="AA21" s="29" t="s">
        <v>71</v>
      </c>
      <c r="AB21" s="6">
        <v>137.0</v>
      </c>
      <c r="AC21" s="6" t="s">
        <v>644</v>
      </c>
      <c r="AD21" s="28">
        <v>1.630498694001E12</v>
      </c>
      <c r="AE21" s="22" t="b">
        <f t="shared" si="7"/>
        <v>0</v>
      </c>
      <c r="AF21" s="29" t="s">
        <v>42</v>
      </c>
      <c r="AG21" s="6">
        <v>889.0</v>
      </c>
      <c r="AH21" s="6" t="s">
        <v>645</v>
      </c>
      <c r="AI21" s="28">
        <v>1.630501403043E12</v>
      </c>
      <c r="AJ21" s="22" t="b">
        <f t="shared" si="8"/>
        <v>1</v>
      </c>
      <c r="AK21" s="29" t="s">
        <v>63</v>
      </c>
      <c r="AL21" s="6">
        <v>182.0</v>
      </c>
      <c r="AM21" s="6" t="s">
        <v>640</v>
      </c>
      <c r="AN21" s="28">
        <v>1.630501799524E12</v>
      </c>
      <c r="AO21" s="22" t="b">
        <f t="shared" si="9"/>
        <v>1</v>
      </c>
      <c r="AP21" s="29" t="s">
        <v>63</v>
      </c>
      <c r="AQ21" s="6">
        <v>186.0</v>
      </c>
      <c r="AR21" s="6" t="s">
        <v>646</v>
      </c>
      <c r="AS21" s="28">
        <v>1.630502196127E12</v>
      </c>
    </row>
    <row r="22">
      <c r="A22" s="22" t="b">
        <f t="shared" si="1"/>
        <v>1</v>
      </c>
      <c r="B22" s="29" t="s">
        <v>71</v>
      </c>
      <c r="C22" s="6">
        <v>168.0</v>
      </c>
      <c r="D22" s="6" t="s">
        <v>638</v>
      </c>
      <c r="E22" s="28">
        <v>1.630489930807E12</v>
      </c>
      <c r="F22" s="22" t="b">
        <f t="shared" si="2"/>
        <v>1</v>
      </c>
      <c r="G22" s="29" t="s">
        <v>80</v>
      </c>
      <c r="H22" s="6">
        <v>151.0</v>
      </c>
      <c r="I22" s="6" t="s">
        <v>641</v>
      </c>
      <c r="J22" s="28">
        <v>1.630490252472E12</v>
      </c>
      <c r="K22" s="22" t="b">
        <f t="shared" si="3"/>
        <v>1</v>
      </c>
      <c r="L22" s="29" t="s">
        <v>80</v>
      </c>
      <c r="M22" s="6">
        <v>267.0</v>
      </c>
      <c r="N22" s="6" t="s">
        <v>643</v>
      </c>
      <c r="O22" s="28">
        <v>1.630490579389E12</v>
      </c>
      <c r="P22" s="22" t="b">
        <f t="shared" si="4"/>
        <v>1</v>
      </c>
      <c r="Q22" s="29" t="s">
        <v>71</v>
      </c>
      <c r="R22" s="6">
        <v>136.0</v>
      </c>
      <c r="S22" s="6" t="s">
        <v>639</v>
      </c>
      <c r="T22" s="28">
        <v>1.630497965644E12</v>
      </c>
      <c r="U22" s="22" t="b">
        <f t="shared" si="5"/>
        <v>1</v>
      </c>
      <c r="V22" s="29" t="s">
        <v>71</v>
      </c>
      <c r="W22" s="6">
        <v>132.0</v>
      </c>
      <c r="X22" s="6" t="s">
        <v>634</v>
      </c>
      <c r="Y22" s="28">
        <v>1.630498328995E12</v>
      </c>
      <c r="Z22" s="22" t="b">
        <f t="shared" si="6"/>
        <v>1</v>
      </c>
      <c r="AA22" s="29" t="s">
        <v>52</v>
      </c>
      <c r="AB22" s="6">
        <v>284.0</v>
      </c>
      <c r="AC22" s="6" t="s">
        <v>644</v>
      </c>
      <c r="AD22" s="28">
        <v>1.630498694285E12</v>
      </c>
      <c r="AE22" s="22" t="b">
        <f t="shared" si="7"/>
        <v>1</v>
      </c>
      <c r="AF22" s="29" t="s">
        <v>53</v>
      </c>
      <c r="AG22" s="6">
        <v>870.0</v>
      </c>
      <c r="AH22" s="6" t="s">
        <v>645</v>
      </c>
      <c r="AI22" s="28">
        <v>1.63050140391E12</v>
      </c>
      <c r="AJ22" s="22" t="b">
        <f t="shared" si="8"/>
        <v>1</v>
      </c>
      <c r="AK22" s="29" t="s">
        <v>71</v>
      </c>
      <c r="AL22" s="6">
        <v>159.0</v>
      </c>
      <c r="AM22" s="6" t="s">
        <v>640</v>
      </c>
      <c r="AN22" s="28">
        <v>1.630501799682E12</v>
      </c>
      <c r="AO22" s="22" t="b">
        <f t="shared" si="9"/>
        <v>1</v>
      </c>
      <c r="AP22" s="29" t="s">
        <v>71</v>
      </c>
      <c r="AQ22" s="6">
        <v>147.0</v>
      </c>
      <c r="AR22" s="6" t="s">
        <v>646</v>
      </c>
      <c r="AS22" s="28">
        <v>1.630502196275E12</v>
      </c>
    </row>
    <row r="23">
      <c r="A23" s="22" t="b">
        <f t="shared" si="1"/>
        <v>1</v>
      </c>
      <c r="B23" s="29" t="s">
        <v>115</v>
      </c>
      <c r="C23" s="6">
        <v>107.0</v>
      </c>
      <c r="D23" s="6" t="s">
        <v>638</v>
      </c>
      <c r="E23" s="28">
        <v>1.630489930911E12</v>
      </c>
      <c r="F23" s="22" t="b">
        <f t="shared" si="2"/>
        <v>1</v>
      </c>
      <c r="G23" s="29" t="s">
        <v>63</v>
      </c>
      <c r="H23" s="6">
        <v>175.0</v>
      </c>
      <c r="I23" s="6" t="s">
        <v>641</v>
      </c>
      <c r="J23" s="28">
        <v>1.630490252643E12</v>
      </c>
      <c r="K23" s="22" t="b">
        <f t="shared" si="3"/>
        <v>1</v>
      </c>
      <c r="L23" s="29" t="s">
        <v>63</v>
      </c>
      <c r="M23" s="6">
        <v>385.0</v>
      </c>
      <c r="N23" s="6" t="s">
        <v>643</v>
      </c>
      <c r="O23" s="28">
        <v>1.630490579776E12</v>
      </c>
      <c r="P23" s="22" t="b">
        <f t="shared" si="4"/>
        <v>1</v>
      </c>
      <c r="Q23" s="29" t="s">
        <v>115</v>
      </c>
      <c r="R23" s="6">
        <v>166.0</v>
      </c>
      <c r="S23" s="6" t="s">
        <v>639</v>
      </c>
      <c r="T23" s="28">
        <v>1.630497965807E12</v>
      </c>
      <c r="U23" s="22" t="b">
        <f t="shared" si="5"/>
        <v>1</v>
      </c>
      <c r="V23" s="29" t="s">
        <v>115</v>
      </c>
      <c r="W23" s="6">
        <v>166.0</v>
      </c>
      <c r="X23" s="6" t="s">
        <v>647</v>
      </c>
      <c r="Y23" s="28">
        <v>1.630498329161E12</v>
      </c>
      <c r="Z23" s="22" t="b">
        <f t="shared" si="6"/>
        <v>1</v>
      </c>
      <c r="AA23" s="29" t="s">
        <v>80</v>
      </c>
      <c r="AB23" s="6">
        <v>184.0</v>
      </c>
      <c r="AC23" s="6" t="s">
        <v>644</v>
      </c>
      <c r="AD23" s="28">
        <v>1.630498694469E12</v>
      </c>
      <c r="AE23" s="22" t="b">
        <f t="shared" si="7"/>
        <v>1</v>
      </c>
      <c r="AF23" s="29" t="s">
        <v>52</v>
      </c>
      <c r="AG23" s="6">
        <v>201.0</v>
      </c>
      <c r="AH23" s="6" t="s">
        <v>648</v>
      </c>
      <c r="AI23" s="28">
        <v>1.63050140411E12</v>
      </c>
      <c r="AJ23" s="22" t="b">
        <f t="shared" si="8"/>
        <v>1</v>
      </c>
      <c r="AK23" s="29" t="s">
        <v>115</v>
      </c>
      <c r="AL23" s="6">
        <v>550.0</v>
      </c>
      <c r="AM23" s="6" t="s">
        <v>649</v>
      </c>
      <c r="AN23" s="28">
        <v>1.630501800236E12</v>
      </c>
      <c r="AO23" s="22" t="b">
        <f t="shared" si="9"/>
        <v>1</v>
      </c>
      <c r="AP23" s="29" t="s">
        <v>115</v>
      </c>
      <c r="AQ23" s="6">
        <v>130.0</v>
      </c>
      <c r="AR23" s="6" t="s">
        <v>646</v>
      </c>
      <c r="AS23" s="28">
        <v>1.630502196403E12</v>
      </c>
    </row>
    <row r="24">
      <c r="A24" s="22" t="b">
        <f t="shared" si="1"/>
        <v>1</v>
      </c>
      <c r="B24" s="29" t="s">
        <v>63</v>
      </c>
      <c r="C24" s="6">
        <v>210.0</v>
      </c>
      <c r="D24" s="6" t="s">
        <v>650</v>
      </c>
      <c r="E24" s="28">
        <v>1.630489931125E12</v>
      </c>
      <c r="F24" s="22" t="b">
        <f t="shared" si="2"/>
        <v>1</v>
      </c>
      <c r="G24" s="29" t="s">
        <v>71</v>
      </c>
      <c r="H24" s="6">
        <v>281.0</v>
      </c>
      <c r="I24" s="6" t="s">
        <v>641</v>
      </c>
      <c r="J24" s="28">
        <v>1.630490252926E12</v>
      </c>
      <c r="K24" s="22" t="b">
        <f t="shared" si="3"/>
        <v>1</v>
      </c>
      <c r="L24" s="29" t="s">
        <v>71</v>
      </c>
      <c r="M24" s="6">
        <v>173.0</v>
      </c>
      <c r="N24" s="6" t="s">
        <v>643</v>
      </c>
      <c r="O24" s="28">
        <v>1.630490579947E12</v>
      </c>
      <c r="P24" s="22" t="b">
        <f t="shared" si="4"/>
        <v>1</v>
      </c>
      <c r="Q24" s="29" t="s">
        <v>63</v>
      </c>
      <c r="R24" s="6">
        <v>232.0</v>
      </c>
      <c r="S24" s="6" t="s">
        <v>651</v>
      </c>
      <c r="T24" s="28">
        <v>1.630497966038E12</v>
      </c>
      <c r="U24" s="22" t="b">
        <f t="shared" si="5"/>
        <v>1</v>
      </c>
      <c r="V24" s="29" t="s">
        <v>63</v>
      </c>
      <c r="W24" s="6">
        <v>240.0</v>
      </c>
      <c r="X24" s="6" t="s">
        <v>647</v>
      </c>
      <c r="Y24" s="28">
        <v>1.630498329399E12</v>
      </c>
      <c r="Z24" s="22" t="b">
        <f t="shared" si="6"/>
        <v>1</v>
      </c>
      <c r="AA24" s="29" t="s">
        <v>63</v>
      </c>
      <c r="AB24" s="6">
        <v>285.0</v>
      </c>
      <c r="AC24" s="6" t="s">
        <v>644</v>
      </c>
      <c r="AD24" s="28">
        <v>1.630498694753E12</v>
      </c>
      <c r="AE24" s="22" t="b">
        <f t="shared" si="7"/>
        <v>1</v>
      </c>
      <c r="AF24" s="29" t="s">
        <v>53</v>
      </c>
      <c r="AG24" s="6">
        <v>286.0</v>
      </c>
      <c r="AH24" s="6" t="s">
        <v>648</v>
      </c>
      <c r="AI24" s="28">
        <v>1.630501404396E12</v>
      </c>
      <c r="AJ24" s="22" t="b">
        <f t="shared" si="8"/>
        <v>1</v>
      </c>
      <c r="AK24" s="29" t="s">
        <v>63</v>
      </c>
      <c r="AL24" s="6">
        <v>269.0</v>
      </c>
      <c r="AM24" s="6" t="s">
        <v>649</v>
      </c>
      <c r="AN24" s="28">
        <v>1.630501800504E12</v>
      </c>
      <c r="AO24" s="22" t="b">
        <f t="shared" si="9"/>
        <v>1</v>
      </c>
      <c r="AP24" s="29" t="s">
        <v>63</v>
      </c>
      <c r="AQ24" s="6">
        <v>258.0</v>
      </c>
      <c r="AR24" s="6" t="s">
        <v>646</v>
      </c>
      <c r="AS24" s="28">
        <v>1.630502196666E12</v>
      </c>
    </row>
    <row r="25">
      <c r="A25" s="22" t="b">
        <f t="shared" si="1"/>
        <v>1</v>
      </c>
      <c r="B25" s="29" t="s">
        <v>71</v>
      </c>
      <c r="C25" s="6">
        <v>90.0</v>
      </c>
      <c r="D25" s="6" t="s">
        <v>650</v>
      </c>
      <c r="E25" s="28">
        <v>1.630489931222E12</v>
      </c>
      <c r="F25" s="22" t="b">
        <f t="shared" si="2"/>
        <v>1</v>
      </c>
      <c r="G25" s="29" t="s">
        <v>115</v>
      </c>
      <c r="H25" s="6">
        <v>105.0</v>
      </c>
      <c r="I25" s="6" t="s">
        <v>652</v>
      </c>
      <c r="J25" s="28">
        <v>1.630490253028E12</v>
      </c>
      <c r="K25" s="22" t="b">
        <f t="shared" si="3"/>
        <v>1</v>
      </c>
      <c r="L25" s="29" t="s">
        <v>115</v>
      </c>
      <c r="M25" s="6">
        <v>137.0</v>
      </c>
      <c r="N25" s="6" t="s">
        <v>653</v>
      </c>
      <c r="O25" s="28">
        <v>1.630490580083E12</v>
      </c>
      <c r="P25" s="22" t="b">
        <f t="shared" si="4"/>
        <v>1</v>
      </c>
      <c r="Q25" s="29" t="s">
        <v>71</v>
      </c>
      <c r="R25" s="6">
        <v>447.0</v>
      </c>
      <c r="S25" s="6" t="s">
        <v>651</v>
      </c>
      <c r="T25" s="28">
        <v>1.630497966497E12</v>
      </c>
      <c r="U25" s="22" t="b">
        <f t="shared" si="5"/>
        <v>1</v>
      </c>
      <c r="V25" s="29" t="s">
        <v>71</v>
      </c>
      <c r="W25" s="6">
        <v>155.0</v>
      </c>
      <c r="X25" s="6" t="s">
        <v>647</v>
      </c>
      <c r="Y25" s="28">
        <v>1.630498329555E12</v>
      </c>
      <c r="Z25" s="22" t="b">
        <f t="shared" si="6"/>
        <v>1</v>
      </c>
      <c r="AA25" s="29" t="s">
        <v>85</v>
      </c>
      <c r="AB25" s="6">
        <v>895.0</v>
      </c>
      <c r="AC25" s="6" t="s">
        <v>654</v>
      </c>
      <c r="AD25" s="28">
        <v>1.630498695649E12</v>
      </c>
      <c r="AE25" s="22" t="b">
        <f t="shared" si="7"/>
        <v>0</v>
      </c>
      <c r="AF25" s="29" t="s">
        <v>42</v>
      </c>
      <c r="AG25" s="6">
        <v>135.0</v>
      </c>
      <c r="AH25" s="6" t="s">
        <v>648</v>
      </c>
      <c r="AI25" s="28">
        <v>1.630501404532E12</v>
      </c>
      <c r="AJ25" s="22" t="b">
        <f t="shared" si="8"/>
        <v>1</v>
      </c>
      <c r="AK25" s="29" t="s">
        <v>71</v>
      </c>
      <c r="AL25" s="6">
        <v>156.0</v>
      </c>
      <c r="AM25" s="6" t="s">
        <v>649</v>
      </c>
      <c r="AN25" s="28">
        <v>1.630501800658E12</v>
      </c>
      <c r="AO25" s="22" t="b">
        <f t="shared" si="9"/>
        <v>1</v>
      </c>
      <c r="AP25" s="29" t="s">
        <v>71</v>
      </c>
      <c r="AQ25" s="6">
        <v>223.0</v>
      </c>
      <c r="AR25" s="6" t="s">
        <v>646</v>
      </c>
      <c r="AS25" s="28">
        <v>1.630502196884E12</v>
      </c>
    </row>
    <row r="26">
      <c r="A26" s="22" t="b">
        <f t="shared" si="1"/>
        <v>0</v>
      </c>
      <c r="B26" s="29" t="s">
        <v>125</v>
      </c>
      <c r="C26" s="6">
        <v>441.0</v>
      </c>
      <c r="D26" s="6" t="s">
        <v>650</v>
      </c>
      <c r="E26" s="28">
        <v>1.630489931654E12</v>
      </c>
      <c r="F26" s="22" t="b">
        <f t="shared" si="2"/>
        <v>1</v>
      </c>
      <c r="G26" s="29" t="s">
        <v>63</v>
      </c>
      <c r="H26" s="6">
        <v>242.0</v>
      </c>
      <c r="I26" s="6" t="s">
        <v>652</v>
      </c>
      <c r="J26" s="28">
        <v>1.630490253272E12</v>
      </c>
      <c r="K26" s="22" t="b">
        <f t="shared" si="3"/>
        <v>1</v>
      </c>
      <c r="L26" s="29" t="s">
        <v>63</v>
      </c>
      <c r="M26" s="6">
        <v>218.0</v>
      </c>
      <c r="N26" s="6" t="s">
        <v>653</v>
      </c>
      <c r="O26" s="28">
        <v>1.6304905803E12</v>
      </c>
      <c r="P26" s="22" t="b">
        <f t="shared" si="4"/>
        <v>0</v>
      </c>
      <c r="Q26" s="29" t="s">
        <v>127</v>
      </c>
      <c r="R26" s="6">
        <v>413.0</v>
      </c>
      <c r="S26" s="6" t="s">
        <v>651</v>
      </c>
      <c r="T26" s="28">
        <v>1.6304979669E12</v>
      </c>
      <c r="U26" s="22" t="b">
        <f t="shared" si="5"/>
        <v>0</v>
      </c>
      <c r="V26" s="29" t="s">
        <v>125</v>
      </c>
      <c r="W26" s="6">
        <v>304.0</v>
      </c>
      <c r="X26" s="6" t="s">
        <v>647</v>
      </c>
      <c r="Y26" s="28">
        <v>1.630498329863E12</v>
      </c>
      <c r="Z26" s="22" t="b">
        <f t="shared" si="6"/>
        <v>1</v>
      </c>
      <c r="AA26" s="29" t="s">
        <v>90</v>
      </c>
      <c r="AB26" s="6">
        <v>451.0</v>
      </c>
      <c r="AC26" s="6" t="s">
        <v>655</v>
      </c>
      <c r="AD26" s="28">
        <v>1.630498696098E12</v>
      </c>
      <c r="AE26" s="22" t="b">
        <f t="shared" si="7"/>
        <v>1</v>
      </c>
      <c r="AF26" s="29" t="s">
        <v>52</v>
      </c>
      <c r="AG26" s="6">
        <v>211.0</v>
      </c>
      <c r="AH26" s="6" t="s">
        <v>648</v>
      </c>
      <c r="AI26" s="28">
        <v>1.630501404751E12</v>
      </c>
      <c r="AJ26" s="22" t="b">
        <f t="shared" si="8"/>
        <v>0</v>
      </c>
      <c r="AK26" s="29" t="s">
        <v>175</v>
      </c>
      <c r="AL26" s="6">
        <v>1559.0</v>
      </c>
      <c r="AM26" s="6" t="s">
        <v>656</v>
      </c>
      <c r="AN26" s="28">
        <v>1.630501802218E12</v>
      </c>
      <c r="AO26" s="22" t="b">
        <f t="shared" si="9"/>
        <v>0</v>
      </c>
      <c r="AP26" s="29" t="s">
        <v>127</v>
      </c>
      <c r="AQ26" s="6">
        <v>504.0</v>
      </c>
      <c r="AR26" s="6" t="s">
        <v>657</v>
      </c>
      <c r="AS26" s="28">
        <v>1.630502197391E12</v>
      </c>
    </row>
    <row r="27">
      <c r="A27" s="22" t="b">
        <f t="shared" si="1"/>
        <v>1</v>
      </c>
      <c r="B27" s="29" t="s">
        <v>131</v>
      </c>
      <c r="C27" s="6">
        <v>389.0</v>
      </c>
      <c r="D27" s="6" t="s">
        <v>658</v>
      </c>
      <c r="E27" s="28">
        <v>1.630489932043E12</v>
      </c>
      <c r="F27" s="22" t="b">
        <f t="shared" si="2"/>
        <v>1</v>
      </c>
      <c r="G27" s="29" t="s">
        <v>71</v>
      </c>
      <c r="H27" s="6">
        <v>106.0</v>
      </c>
      <c r="I27" s="6" t="s">
        <v>652</v>
      </c>
      <c r="J27" s="28">
        <v>1.630490253379E12</v>
      </c>
      <c r="K27" s="22" t="b">
        <f t="shared" si="3"/>
        <v>1</v>
      </c>
      <c r="L27" s="29" t="s">
        <v>71</v>
      </c>
      <c r="M27" s="6">
        <v>213.0</v>
      </c>
      <c r="N27" s="6" t="s">
        <v>653</v>
      </c>
      <c r="O27" s="28">
        <v>1.630490580515E12</v>
      </c>
      <c r="P27" s="22" t="b">
        <f t="shared" si="4"/>
        <v>1</v>
      </c>
      <c r="Q27" s="29" t="s">
        <v>133</v>
      </c>
      <c r="R27" s="6">
        <v>259.0</v>
      </c>
      <c r="S27" s="6" t="s">
        <v>659</v>
      </c>
      <c r="T27" s="28">
        <v>1.630497967156E12</v>
      </c>
      <c r="U27" s="22" t="b">
        <f t="shared" si="5"/>
        <v>1</v>
      </c>
      <c r="V27" s="29" t="s">
        <v>133</v>
      </c>
      <c r="W27" s="6">
        <v>234.0</v>
      </c>
      <c r="X27" s="6" t="s">
        <v>660</v>
      </c>
      <c r="Y27" s="28">
        <v>1.630498330107E12</v>
      </c>
      <c r="Z27" s="22" t="b">
        <f t="shared" si="6"/>
        <v>1</v>
      </c>
      <c r="AA27" s="29" t="s">
        <v>71</v>
      </c>
      <c r="AB27" s="6">
        <v>161.0</v>
      </c>
      <c r="AC27" s="6" t="s">
        <v>655</v>
      </c>
      <c r="AD27" s="28">
        <v>1.630498696261E12</v>
      </c>
      <c r="AE27" s="22" t="b">
        <f t="shared" si="7"/>
        <v>1</v>
      </c>
      <c r="AF27" s="29" t="s">
        <v>53</v>
      </c>
      <c r="AG27" s="6">
        <v>133.0</v>
      </c>
      <c r="AH27" s="6" t="s">
        <v>648</v>
      </c>
      <c r="AI27" s="28">
        <v>1.630501404885E12</v>
      </c>
      <c r="AJ27" s="22" t="b">
        <f t="shared" si="8"/>
        <v>1</v>
      </c>
      <c r="AK27" s="29" t="s">
        <v>133</v>
      </c>
      <c r="AL27" s="6">
        <v>334.0</v>
      </c>
      <c r="AM27" s="6" t="s">
        <v>656</v>
      </c>
      <c r="AN27" s="28">
        <v>1.630501802551E12</v>
      </c>
      <c r="AO27" s="22" t="b">
        <f t="shared" si="9"/>
        <v>1</v>
      </c>
      <c r="AP27" s="29" t="s">
        <v>133</v>
      </c>
      <c r="AQ27" s="6">
        <v>267.0</v>
      </c>
      <c r="AR27" s="6" t="s">
        <v>657</v>
      </c>
      <c r="AS27" s="28">
        <v>1.630502197656E12</v>
      </c>
    </row>
    <row r="28">
      <c r="A28" s="22" t="b">
        <f t="shared" si="1"/>
        <v>1</v>
      </c>
      <c r="B28" s="29" t="s">
        <v>143</v>
      </c>
      <c r="C28" s="6">
        <v>293.0</v>
      </c>
      <c r="D28" s="6" t="s">
        <v>658</v>
      </c>
      <c r="E28" s="28">
        <v>1.630489932333E12</v>
      </c>
      <c r="F28" s="22" t="b">
        <f t="shared" si="2"/>
        <v>0</v>
      </c>
      <c r="G28" s="29" t="s">
        <v>125</v>
      </c>
      <c r="H28" s="6">
        <v>447.0</v>
      </c>
      <c r="I28" s="6" t="s">
        <v>652</v>
      </c>
      <c r="J28" s="28">
        <v>1.630490253827E12</v>
      </c>
      <c r="K28" s="22" t="b">
        <f t="shared" si="3"/>
        <v>0</v>
      </c>
      <c r="L28" s="29" t="s">
        <v>127</v>
      </c>
      <c r="M28" s="6">
        <v>422.0</v>
      </c>
      <c r="N28" s="6" t="s">
        <v>653</v>
      </c>
      <c r="O28" s="28">
        <v>1.630490580938E12</v>
      </c>
      <c r="P28" s="22" t="b">
        <f t="shared" si="4"/>
        <v>1</v>
      </c>
      <c r="Q28" s="29" t="s">
        <v>143</v>
      </c>
      <c r="R28" s="6">
        <v>235.0</v>
      </c>
      <c r="S28" s="6" t="s">
        <v>659</v>
      </c>
      <c r="T28" s="28">
        <v>1.630497967392E12</v>
      </c>
      <c r="U28" s="22" t="b">
        <f t="shared" si="5"/>
        <v>1</v>
      </c>
      <c r="V28" s="29" t="s">
        <v>203</v>
      </c>
      <c r="W28" s="6">
        <v>201.0</v>
      </c>
      <c r="X28" s="6" t="s">
        <v>660</v>
      </c>
      <c r="Y28" s="28">
        <v>1.630498330295E12</v>
      </c>
      <c r="Z28" s="22" t="b">
        <f t="shared" si="6"/>
        <v>1</v>
      </c>
      <c r="AA28" s="29" t="s">
        <v>94</v>
      </c>
      <c r="AB28" s="6">
        <v>182.0</v>
      </c>
      <c r="AC28" s="6" t="s">
        <v>655</v>
      </c>
      <c r="AD28" s="28">
        <v>1.630498696458E12</v>
      </c>
      <c r="AE28" s="22" t="b">
        <f t="shared" si="7"/>
        <v>1</v>
      </c>
      <c r="AF28" s="29" t="s">
        <v>55</v>
      </c>
      <c r="AG28" s="6">
        <v>105.0</v>
      </c>
      <c r="AH28" s="6" t="s">
        <v>648</v>
      </c>
      <c r="AI28" s="28">
        <v>1.63050140498E12</v>
      </c>
      <c r="AJ28" s="22" t="b">
        <f t="shared" si="8"/>
        <v>1</v>
      </c>
      <c r="AK28" s="29" t="s">
        <v>133</v>
      </c>
      <c r="AL28" s="6">
        <v>294.0</v>
      </c>
      <c r="AM28" s="6" t="s">
        <v>656</v>
      </c>
      <c r="AN28" s="28">
        <v>1.630501802849E12</v>
      </c>
      <c r="AO28" s="22" t="b">
        <f t="shared" si="9"/>
        <v>1</v>
      </c>
      <c r="AP28" s="29" t="s">
        <v>219</v>
      </c>
      <c r="AQ28" s="6">
        <v>193.0</v>
      </c>
      <c r="AR28" s="6" t="s">
        <v>657</v>
      </c>
      <c r="AS28" s="28">
        <v>1.63050219785E12</v>
      </c>
    </row>
    <row r="29">
      <c r="A29" s="22" t="b">
        <f t="shared" si="1"/>
        <v>1</v>
      </c>
      <c r="B29" s="29" t="s">
        <v>71</v>
      </c>
      <c r="C29" s="6">
        <v>227.0</v>
      </c>
      <c r="D29" s="6" t="s">
        <v>658</v>
      </c>
      <c r="E29" s="28">
        <v>1.630489932565E12</v>
      </c>
      <c r="F29" s="22" t="b">
        <f t="shared" si="2"/>
        <v>1</v>
      </c>
      <c r="G29" s="29" t="s">
        <v>131</v>
      </c>
      <c r="H29" s="6">
        <v>309.0</v>
      </c>
      <c r="I29" s="6" t="s">
        <v>661</v>
      </c>
      <c r="J29" s="28">
        <v>1.630490254135E12</v>
      </c>
      <c r="K29" s="22" t="b">
        <f t="shared" si="3"/>
        <v>1</v>
      </c>
      <c r="L29" s="29" t="s">
        <v>133</v>
      </c>
      <c r="M29" s="6">
        <v>226.0</v>
      </c>
      <c r="N29" s="6" t="s">
        <v>662</v>
      </c>
      <c r="O29" s="28">
        <v>1.630490581164E12</v>
      </c>
      <c r="P29" s="22" t="b">
        <f t="shared" si="4"/>
        <v>1</v>
      </c>
      <c r="Q29" s="29" t="s">
        <v>71</v>
      </c>
      <c r="R29" s="6">
        <v>286.0</v>
      </c>
      <c r="S29" s="6" t="s">
        <v>659</v>
      </c>
      <c r="T29" s="28">
        <v>1.630497967693E12</v>
      </c>
      <c r="U29" s="22" t="b">
        <f t="shared" si="5"/>
        <v>1</v>
      </c>
      <c r="V29" s="29" t="s">
        <v>71</v>
      </c>
      <c r="W29" s="6">
        <v>260.0</v>
      </c>
      <c r="X29" s="6" t="s">
        <v>660</v>
      </c>
      <c r="Y29" s="28">
        <v>1.630498330553E12</v>
      </c>
      <c r="Z29" s="22" t="b">
        <f t="shared" si="6"/>
        <v>1</v>
      </c>
      <c r="AA29" s="29" t="s">
        <v>80</v>
      </c>
      <c r="AB29" s="6">
        <v>100.0</v>
      </c>
      <c r="AC29" s="6" t="s">
        <v>655</v>
      </c>
      <c r="AD29" s="28">
        <v>1.630498696558E12</v>
      </c>
      <c r="AE29" s="22" t="b">
        <f t="shared" si="7"/>
        <v>1</v>
      </c>
      <c r="AF29" s="29" t="s">
        <v>58</v>
      </c>
      <c r="AG29" s="6">
        <v>134.0</v>
      </c>
      <c r="AH29" s="6" t="s">
        <v>663</v>
      </c>
      <c r="AI29" s="28">
        <v>1.630501405113E12</v>
      </c>
      <c r="AJ29" s="22" t="b">
        <f t="shared" si="8"/>
        <v>1</v>
      </c>
      <c r="AK29" s="29" t="s">
        <v>71</v>
      </c>
      <c r="AL29" s="6">
        <v>460.0</v>
      </c>
      <c r="AM29" s="6" t="s">
        <v>664</v>
      </c>
      <c r="AN29" s="28">
        <v>1.630501803304E12</v>
      </c>
      <c r="AO29" s="22" t="b">
        <f t="shared" si="9"/>
        <v>1</v>
      </c>
      <c r="AP29" s="29" t="s">
        <v>71</v>
      </c>
      <c r="AQ29" s="6">
        <v>330.0</v>
      </c>
      <c r="AR29" s="6" t="s">
        <v>665</v>
      </c>
      <c r="AS29" s="28">
        <v>1.63050219818E12</v>
      </c>
    </row>
    <row r="30">
      <c r="A30" s="22" t="b">
        <f t="shared" si="1"/>
        <v>1</v>
      </c>
      <c r="B30" s="29" t="s">
        <v>144</v>
      </c>
      <c r="C30" s="6">
        <v>370.0</v>
      </c>
      <c r="D30" s="6" t="s">
        <v>658</v>
      </c>
      <c r="E30" s="28">
        <v>1.630489932947E12</v>
      </c>
      <c r="F30" s="22" t="b">
        <f t="shared" si="2"/>
        <v>1</v>
      </c>
      <c r="G30" s="29" t="s">
        <v>80</v>
      </c>
      <c r="H30" s="6">
        <v>200.0</v>
      </c>
      <c r="I30" s="6" t="s">
        <v>661</v>
      </c>
      <c r="J30" s="28">
        <v>1.630490254334E12</v>
      </c>
      <c r="K30" s="22" t="b">
        <f t="shared" si="3"/>
        <v>1</v>
      </c>
      <c r="L30" s="29" t="s">
        <v>133</v>
      </c>
      <c r="M30" s="6">
        <v>142.0</v>
      </c>
      <c r="N30" s="6" t="s">
        <v>662</v>
      </c>
      <c r="O30" s="28">
        <v>1.630490581306E12</v>
      </c>
      <c r="P30" s="22" t="b">
        <f t="shared" si="4"/>
        <v>1</v>
      </c>
      <c r="Q30" s="29" t="s">
        <v>144</v>
      </c>
      <c r="R30" s="6">
        <v>738.0</v>
      </c>
      <c r="S30" s="6" t="s">
        <v>666</v>
      </c>
      <c r="T30" s="28">
        <v>1.630497968418E12</v>
      </c>
      <c r="U30" s="22" t="b">
        <f t="shared" si="5"/>
        <v>1</v>
      </c>
      <c r="V30" s="29" t="s">
        <v>144</v>
      </c>
      <c r="W30" s="6">
        <v>530.0</v>
      </c>
      <c r="X30" s="6" t="s">
        <v>667</v>
      </c>
      <c r="Y30" s="28">
        <v>1.630498331083E12</v>
      </c>
      <c r="Z30" s="22" t="b">
        <f t="shared" si="6"/>
        <v>1</v>
      </c>
      <c r="AA30" s="29" t="s">
        <v>80</v>
      </c>
      <c r="AB30" s="6">
        <v>134.0</v>
      </c>
      <c r="AC30" s="6" t="s">
        <v>655</v>
      </c>
      <c r="AD30" s="28">
        <v>1.630498696677E12</v>
      </c>
      <c r="AE30" s="22" t="b">
        <f t="shared" si="7"/>
        <v>1</v>
      </c>
      <c r="AF30" s="29" t="s">
        <v>62</v>
      </c>
      <c r="AG30" s="6">
        <v>133.0</v>
      </c>
      <c r="AH30" s="6" t="s">
        <v>663</v>
      </c>
      <c r="AI30" s="28">
        <v>1.630501405246E12</v>
      </c>
      <c r="AJ30" s="22" t="b">
        <f t="shared" si="8"/>
        <v>1</v>
      </c>
      <c r="AK30" s="29" t="s">
        <v>144</v>
      </c>
      <c r="AL30" s="6">
        <v>1074.0</v>
      </c>
      <c r="AM30" s="6" t="s">
        <v>668</v>
      </c>
      <c r="AN30" s="28">
        <v>1.630501804381E12</v>
      </c>
      <c r="AO30" s="22" t="b">
        <f t="shared" si="9"/>
        <v>1</v>
      </c>
      <c r="AP30" s="29" t="s">
        <v>144</v>
      </c>
      <c r="AQ30" s="6">
        <v>537.0</v>
      </c>
      <c r="AR30" s="6" t="s">
        <v>665</v>
      </c>
      <c r="AS30" s="28">
        <v>1.630502198716E12</v>
      </c>
    </row>
    <row r="31">
      <c r="A31" s="22" t="b">
        <f t="shared" si="1"/>
        <v>1</v>
      </c>
      <c r="B31" s="29" t="s">
        <v>150</v>
      </c>
      <c r="C31" s="6">
        <v>198.0</v>
      </c>
      <c r="D31" s="6" t="s">
        <v>669</v>
      </c>
      <c r="E31" s="28">
        <v>1.630489933133E12</v>
      </c>
      <c r="F31" s="22" t="b">
        <f t="shared" si="2"/>
        <v>1</v>
      </c>
      <c r="G31" s="29" t="s">
        <v>71</v>
      </c>
      <c r="H31" s="6">
        <v>231.0</v>
      </c>
      <c r="I31" s="6" t="s">
        <v>661</v>
      </c>
      <c r="J31" s="28">
        <v>1.630490254566E12</v>
      </c>
      <c r="K31" s="22" t="b">
        <f t="shared" si="3"/>
        <v>1</v>
      </c>
      <c r="L31" s="29" t="s">
        <v>71</v>
      </c>
      <c r="M31" s="6">
        <v>121.0</v>
      </c>
      <c r="N31" s="6" t="s">
        <v>662</v>
      </c>
      <c r="O31" s="28">
        <v>1.630490581444E12</v>
      </c>
      <c r="P31" s="22" t="b">
        <f t="shared" si="4"/>
        <v>1</v>
      </c>
      <c r="Q31" s="29" t="s">
        <v>150</v>
      </c>
      <c r="R31" s="6">
        <v>331.0</v>
      </c>
      <c r="S31" s="6" t="s">
        <v>666</v>
      </c>
      <c r="T31" s="28">
        <v>1.630497968746E12</v>
      </c>
      <c r="U31" s="22" t="b">
        <f t="shared" si="5"/>
        <v>1</v>
      </c>
      <c r="V31" s="29" t="s">
        <v>150</v>
      </c>
      <c r="W31" s="6">
        <v>196.0</v>
      </c>
      <c r="X31" s="6" t="s">
        <v>667</v>
      </c>
      <c r="Y31" s="28">
        <v>1.63049833128E12</v>
      </c>
      <c r="Z31" s="22" t="b">
        <f t="shared" si="6"/>
        <v>1</v>
      </c>
      <c r="AA31" s="29" t="s">
        <v>63</v>
      </c>
      <c r="AB31" s="6">
        <v>201.0</v>
      </c>
      <c r="AC31" s="6" t="s">
        <v>655</v>
      </c>
      <c r="AD31" s="28">
        <v>1.630498696877E12</v>
      </c>
      <c r="AE31" s="22" t="b">
        <f t="shared" si="7"/>
        <v>1</v>
      </c>
      <c r="AF31" s="29" t="s">
        <v>63</v>
      </c>
      <c r="AG31" s="6">
        <v>151.0</v>
      </c>
      <c r="AH31" s="6" t="s">
        <v>663</v>
      </c>
      <c r="AI31" s="28">
        <v>1.630501405398E12</v>
      </c>
      <c r="AJ31" s="22" t="b">
        <f t="shared" si="8"/>
        <v>1</v>
      </c>
      <c r="AK31" s="29" t="s">
        <v>150</v>
      </c>
      <c r="AL31" s="6">
        <v>489.0</v>
      </c>
      <c r="AM31" s="6" t="s">
        <v>668</v>
      </c>
      <c r="AN31" s="28">
        <v>1.630501804868E12</v>
      </c>
      <c r="AO31" s="22" t="b">
        <f t="shared" si="9"/>
        <v>1</v>
      </c>
      <c r="AP31" s="29" t="s">
        <v>150</v>
      </c>
      <c r="AQ31" s="6">
        <v>230.0</v>
      </c>
      <c r="AR31" s="6" t="s">
        <v>665</v>
      </c>
      <c r="AS31" s="28">
        <v>1.630502198948E12</v>
      </c>
    </row>
    <row r="32">
      <c r="A32" s="22" t="b">
        <f t="shared" si="1"/>
        <v>1</v>
      </c>
      <c r="B32" s="29" t="s">
        <v>55</v>
      </c>
      <c r="C32" s="6">
        <v>167.0</v>
      </c>
      <c r="D32" s="6" t="s">
        <v>669</v>
      </c>
      <c r="E32" s="28">
        <v>1.630489933299E12</v>
      </c>
      <c r="F32" s="22" t="b">
        <f t="shared" si="2"/>
        <v>1</v>
      </c>
      <c r="G32" s="29" t="s">
        <v>80</v>
      </c>
      <c r="H32" s="6">
        <v>425.0</v>
      </c>
      <c r="I32" s="6" t="s">
        <v>661</v>
      </c>
      <c r="J32" s="28">
        <v>1.630490254996E12</v>
      </c>
      <c r="K32" s="22" t="b">
        <f t="shared" si="3"/>
        <v>1</v>
      </c>
      <c r="L32" s="29" t="s">
        <v>153</v>
      </c>
      <c r="M32" s="6">
        <v>572.0</v>
      </c>
      <c r="N32" s="6" t="s">
        <v>662</v>
      </c>
      <c r="O32" s="28">
        <v>1.630490581998E12</v>
      </c>
      <c r="P32" s="22" t="b">
        <f t="shared" si="4"/>
        <v>1</v>
      </c>
      <c r="Q32" s="29" t="s">
        <v>55</v>
      </c>
      <c r="R32" s="6">
        <v>177.0</v>
      </c>
      <c r="S32" s="6" t="s">
        <v>666</v>
      </c>
      <c r="T32" s="28">
        <v>1.630497968924E12</v>
      </c>
      <c r="U32" s="22" t="b">
        <f t="shared" si="5"/>
        <v>1</v>
      </c>
      <c r="V32" s="29" t="s">
        <v>55</v>
      </c>
      <c r="W32" s="6">
        <v>151.0</v>
      </c>
      <c r="X32" s="6" t="s">
        <v>667</v>
      </c>
      <c r="Y32" s="28">
        <v>1.630498331432E12</v>
      </c>
      <c r="Z32" s="22" t="b">
        <f t="shared" si="6"/>
        <v>1</v>
      </c>
      <c r="AA32" s="29" t="s">
        <v>71</v>
      </c>
      <c r="AB32" s="6">
        <v>173.0</v>
      </c>
      <c r="AC32" s="6" t="s">
        <v>670</v>
      </c>
      <c r="AD32" s="28">
        <v>1.63049869705E12</v>
      </c>
      <c r="AE32" s="22" t="b">
        <f t="shared" si="7"/>
        <v>1</v>
      </c>
      <c r="AF32" s="29" t="s">
        <v>65</v>
      </c>
      <c r="AG32" s="6">
        <v>609.0</v>
      </c>
      <c r="AH32" s="6" t="s">
        <v>671</v>
      </c>
      <c r="AI32" s="28">
        <v>1.630501406025E12</v>
      </c>
      <c r="AJ32" s="22" t="b">
        <f t="shared" si="8"/>
        <v>1</v>
      </c>
      <c r="AK32" s="29" t="s">
        <v>55</v>
      </c>
      <c r="AL32" s="6">
        <v>180.0</v>
      </c>
      <c r="AM32" s="6" t="s">
        <v>672</v>
      </c>
      <c r="AN32" s="28">
        <v>1.63050180505E12</v>
      </c>
      <c r="AO32" s="22" t="b">
        <f t="shared" si="9"/>
        <v>1</v>
      </c>
      <c r="AP32" s="29" t="s">
        <v>55</v>
      </c>
      <c r="AQ32" s="6">
        <v>174.0</v>
      </c>
      <c r="AR32" s="6" t="s">
        <v>673</v>
      </c>
      <c r="AS32" s="28">
        <v>1.630502199119E12</v>
      </c>
    </row>
    <row r="33">
      <c r="A33" s="22" t="b">
        <f t="shared" si="1"/>
        <v>1</v>
      </c>
      <c r="B33" s="29" t="s">
        <v>52</v>
      </c>
      <c r="C33" s="6">
        <v>209.0</v>
      </c>
      <c r="D33" s="6" t="s">
        <v>669</v>
      </c>
      <c r="E33" s="28">
        <v>1.630489933507E12</v>
      </c>
      <c r="F33" s="22" t="b">
        <f t="shared" si="2"/>
        <v>1</v>
      </c>
      <c r="G33" s="29" t="s">
        <v>131</v>
      </c>
      <c r="H33" s="6">
        <v>107.0</v>
      </c>
      <c r="I33" s="6" t="s">
        <v>674</v>
      </c>
      <c r="J33" s="28">
        <v>1.630490255098E12</v>
      </c>
      <c r="K33" s="22" t="b">
        <f t="shared" si="3"/>
        <v>1</v>
      </c>
      <c r="L33" s="29" t="s">
        <v>150</v>
      </c>
      <c r="M33" s="6">
        <v>229.0</v>
      </c>
      <c r="N33" s="6" t="s">
        <v>675</v>
      </c>
      <c r="O33" s="28">
        <v>1.630490582228E12</v>
      </c>
      <c r="P33" s="22" t="b">
        <f t="shared" si="4"/>
        <v>1</v>
      </c>
      <c r="Q33" s="29" t="s">
        <v>160</v>
      </c>
      <c r="R33" s="6">
        <v>175.0</v>
      </c>
      <c r="S33" s="6" t="s">
        <v>676</v>
      </c>
      <c r="T33" s="28">
        <v>1.630497969111E12</v>
      </c>
      <c r="U33" s="22" t="b">
        <f t="shared" si="5"/>
        <v>1</v>
      </c>
      <c r="V33" s="29" t="s">
        <v>52</v>
      </c>
      <c r="W33" s="6">
        <v>179.0</v>
      </c>
      <c r="X33" s="6" t="s">
        <v>667</v>
      </c>
      <c r="Y33" s="28">
        <v>1.63049833161E12</v>
      </c>
      <c r="Z33" s="22" t="b">
        <f t="shared" si="6"/>
        <v>1</v>
      </c>
      <c r="AA33" s="29" t="s">
        <v>115</v>
      </c>
      <c r="AB33" s="6">
        <v>128.0</v>
      </c>
      <c r="AC33" s="6" t="s">
        <v>670</v>
      </c>
      <c r="AD33" s="28">
        <v>1.630498697182E12</v>
      </c>
      <c r="AE33" s="22" t="b">
        <f t="shared" si="7"/>
        <v>1</v>
      </c>
      <c r="AF33" s="29" t="s">
        <v>71</v>
      </c>
      <c r="AG33" s="6">
        <v>185.0</v>
      </c>
      <c r="AH33" s="6" t="s">
        <v>671</v>
      </c>
      <c r="AI33" s="28">
        <v>1.630501406194E12</v>
      </c>
      <c r="AJ33" s="22" t="b">
        <f t="shared" si="8"/>
        <v>1</v>
      </c>
      <c r="AK33" s="29" t="s">
        <v>160</v>
      </c>
      <c r="AL33" s="6">
        <v>266.0</v>
      </c>
      <c r="AM33" s="6" t="s">
        <v>672</v>
      </c>
      <c r="AN33" s="28">
        <v>1.630501805315E12</v>
      </c>
      <c r="AO33" s="22" t="b">
        <f t="shared" si="9"/>
        <v>1</v>
      </c>
      <c r="AP33" s="29" t="s">
        <v>52</v>
      </c>
      <c r="AQ33" s="6">
        <v>195.0</v>
      </c>
      <c r="AR33" s="6" t="s">
        <v>673</v>
      </c>
      <c r="AS33" s="28">
        <v>1.630502199315E12</v>
      </c>
    </row>
    <row r="34">
      <c r="A34" s="22" t="b">
        <f t="shared" si="1"/>
        <v>1</v>
      </c>
      <c r="B34" s="29" t="s">
        <v>98</v>
      </c>
      <c r="C34" s="6">
        <v>105.0</v>
      </c>
      <c r="D34" s="6" t="s">
        <v>669</v>
      </c>
      <c r="E34" s="28">
        <v>1.630489933615E12</v>
      </c>
      <c r="F34" s="22" t="b">
        <f t="shared" si="2"/>
        <v>1</v>
      </c>
      <c r="G34" s="29" t="s">
        <v>137</v>
      </c>
      <c r="H34" s="6">
        <v>297.0</v>
      </c>
      <c r="I34" s="6" t="s">
        <v>674</v>
      </c>
      <c r="J34" s="28">
        <v>1.630490255398E12</v>
      </c>
      <c r="K34" s="22" t="b">
        <f t="shared" si="3"/>
        <v>1</v>
      </c>
      <c r="L34" s="29" t="s">
        <v>55</v>
      </c>
      <c r="M34" s="6">
        <v>184.0</v>
      </c>
      <c r="N34" s="6" t="s">
        <v>675</v>
      </c>
      <c r="O34" s="28">
        <v>1.630490582411E12</v>
      </c>
      <c r="P34" s="22" t="b">
        <f t="shared" si="4"/>
        <v>1</v>
      </c>
      <c r="Q34" s="29" t="s">
        <v>55</v>
      </c>
      <c r="R34" s="6">
        <v>514.0</v>
      </c>
      <c r="S34" s="6" t="s">
        <v>676</v>
      </c>
      <c r="T34" s="28">
        <v>1.630497969615E12</v>
      </c>
      <c r="U34" s="22" t="b">
        <f t="shared" si="5"/>
        <v>1</v>
      </c>
      <c r="V34" s="29" t="s">
        <v>160</v>
      </c>
      <c r="W34" s="6">
        <v>107.0</v>
      </c>
      <c r="X34" s="6" t="s">
        <v>667</v>
      </c>
      <c r="Y34" s="28">
        <v>1.630498331717E12</v>
      </c>
      <c r="Z34" s="22" t="b">
        <f t="shared" si="6"/>
        <v>1</v>
      </c>
      <c r="AA34" s="29" t="s">
        <v>63</v>
      </c>
      <c r="AB34" s="6">
        <v>234.0</v>
      </c>
      <c r="AC34" s="6" t="s">
        <v>670</v>
      </c>
      <c r="AD34" s="28">
        <v>1.630498697416E12</v>
      </c>
      <c r="AE34" s="22" t="b">
        <f t="shared" si="7"/>
        <v>1</v>
      </c>
      <c r="AF34" s="29" t="s">
        <v>52</v>
      </c>
      <c r="AG34" s="6">
        <v>1742.0</v>
      </c>
      <c r="AH34" s="6" t="s">
        <v>677</v>
      </c>
      <c r="AI34" s="28">
        <v>1.630501407933E12</v>
      </c>
      <c r="AJ34" s="22" t="b">
        <f t="shared" si="8"/>
        <v>1</v>
      </c>
      <c r="AK34" s="29" t="s">
        <v>55</v>
      </c>
      <c r="AL34" s="6">
        <v>443.0</v>
      </c>
      <c r="AM34" s="6" t="s">
        <v>672</v>
      </c>
      <c r="AN34" s="28">
        <v>1.630501805759E12</v>
      </c>
      <c r="AO34" s="22" t="b">
        <f t="shared" si="9"/>
        <v>1</v>
      </c>
      <c r="AP34" s="29" t="s">
        <v>160</v>
      </c>
      <c r="AQ34" s="6">
        <v>99.0</v>
      </c>
      <c r="AR34" s="6" t="s">
        <v>673</v>
      </c>
      <c r="AS34" s="28">
        <v>1.630502199414E12</v>
      </c>
    </row>
    <row r="35">
      <c r="A35" s="22" t="b">
        <f t="shared" si="1"/>
        <v>1</v>
      </c>
      <c r="B35" s="29" t="s">
        <v>55</v>
      </c>
      <c r="C35" s="6">
        <v>96.0</v>
      </c>
      <c r="D35" s="6" t="s">
        <v>669</v>
      </c>
      <c r="E35" s="28">
        <v>1.630489933707E12</v>
      </c>
      <c r="F35" s="22" t="b">
        <f t="shared" si="2"/>
        <v>1</v>
      </c>
      <c r="G35" s="29" t="s">
        <v>71</v>
      </c>
      <c r="H35" s="6">
        <v>98.0</v>
      </c>
      <c r="I35" s="6" t="s">
        <v>674</v>
      </c>
      <c r="J35" s="28">
        <v>1.630490255493E12</v>
      </c>
      <c r="K35" s="22" t="b">
        <f t="shared" si="3"/>
        <v>1</v>
      </c>
      <c r="L35" s="29" t="s">
        <v>150</v>
      </c>
      <c r="M35" s="6">
        <v>186.0</v>
      </c>
      <c r="N35" s="6" t="s">
        <v>675</v>
      </c>
      <c r="O35" s="28">
        <v>1.630490582603E12</v>
      </c>
      <c r="P35" s="22" t="b">
        <f t="shared" si="4"/>
        <v>1</v>
      </c>
      <c r="Q35" s="29" t="s">
        <v>52</v>
      </c>
      <c r="R35" s="6">
        <v>256.0</v>
      </c>
      <c r="S35" s="6" t="s">
        <v>676</v>
      </c>
      <c r="T35" s="28">
        <v>1.630497969867E12</v>
      </c>
      <c r="U35" s="22" t="b">
        <f t="shared" si="5"/>
        <v>1</v>
      </c>
      <c r="V35" s="29" t="s">
        <v>55</v>
      </c>
      <c r="W35" s="6">
        <v>191.0</v>
      </c>
      <c r="X35" s="6" t="s">
        <v>667</v>
      </c>
      <c r="Y35" s="28">
        <v>1.630498331907E12</v>
      </c>
      <c r="Z35" s="22" t="b">
        <f t="shared" si="6"/>
        <v>1</v>
      </c>
      <c r="AA35" s="29" t="s">
        <v>71</v>
      </c>
      <c r="AB35" s="6">
        <v>147.0</v>
      </c>
      <c r="AC35" s="6" t="s">
        <v>670</v>
      </c>
      <c r="AD35" s="28">
        <v>1.630498697564E12</v>
      </c>
      <c r="AE35" s="22" t="b">
        <f t="shared" si="7"/>
        <v>1</v>
      </c>
      <c r="AF35" s="29" t="s">
        <v>85</v>
      </c>
      <c r="AG35" s="6">
        <v>2242.0</v>
      </c>
      <c r="AH35" s="6" t="s">
        <v>678</v>
      </c>
      <c r="AI35" s="28">
        <v>1.630501410178E12</v>
      </c>
      <c r="AJ35" s="22" t="b">
        <f t="shared" si="8"/>
        <v>1</v>
      </c>
      <c r="AK35" s="29" t="s">
        <v>52</v>
      </c>
      <c r="AL35" s="6">
        <v>249.0</v>
      </c>
      <c r="AM35" s="6" t="s">
        <v>679</v>
      </c>
      <c r="AN35" s="28">
        <v>1.630501806008E12</v>
      </c>
      <c r="AO35" s="22" t="b">
        <f t="shared" si="9"/>
        <v>1</v>
      </c>
      <c r="AP35" s="29" t="s">
        <v>55</v>
      </c>
      <c r="AQ35" s="6">
        <v>161.0</v>
      </c>
      <c r="AR35" s="6" t="s">
        <v>673</v>
      </c>
      <c r="AS35" s="28">
        <v>1.630502199576E12</v>
      </c>
    </row>
    <row r="36">
      <c r="A36" s="22" t="b">
        <f t="shared" si="1"/>
        <v>1</v>
      </c>
      <c r="B36" s="29" t="s">
        <v>110</v>
      </c>
      <c r="C36" s="6">
        <v>169.0</v>
      </c>
      <c r="D36" s="6" t="s">
        <v>669</v>
      </c>
      <c r="E36" s="28">
        <v>1.630489933876E12</v>
      </c>
      <c r="F36" s="22" t="b">
        <f t="shared" si="2"/>
        <v>1</v>
      </c>
      <c r="G36" s="29" t="s">
        <v>144</v>
      </c>
      <c r="H36" s="6">
        <v>628.0</v>
      </c>
      <c r="I36" s="6" t="s">
        <v>680</v>
      </c>
      <c r="J36" s="28">
        <v>1.63049025612E12</v>
      </c>
      <c r="K36" s="22" t="b">
        <f t="shared" si="3"/>
        <v>1</v>
      </c>
      <c r="L36" s="29" t="s">
        <v>153</v>
      </c>
      <c r="M36" s="6">
        <v>141.0</v>
      </c>
      <c r="N36" s="6" t="s">
        <v>675</v>
      </c>
      <c r="O36" s="28">
        <v>1.630490582738E12</v>
      </c>
      <c r="P36" s="22" t="b">
        <f t="shared" si="4"/>
        <v>1</v>
      </c>
      <c r="Q36" s="29" t="s">
        <v>160</v>
      </c>
      <c r="R36" s="6">
        <v>98.0</v>
      </c>
      <c r="S36" s="6" t="s">
        <v>676</v>
      </c>
      <c r="T36" s="28">
        <v>1.630497969967E12</v>
      </c>
      <c r="U36" s="22" t="b">
        <f t="shared" si="5"/>
        <v>1</v>
      </c>
      <c r="V36" s="29" t="s">
        <v>110</v>
      </c>
      <c r="W36" s="6">
        <v>167.0</v>
      </c>
      <c r="X36" s="6" t="s">
        <v>681</v>
      </c>
      <c r="Y36" s="28">
        <v>1.630498332073E12</v>
      </c>
      <c r="Z36" s="22" t="b">
        <f t="shared" si="6"/>
        <v>0</v>
      </c>
      <c r="AA36" s="29" t="s">
        <v>175</v>
      </c>
      <c r="AB36" s="6">
        <v>581.0</v>
      </c>
      <c r="AC36" s="6" t="s">
        <v>682</v>
      </c>
      <c r="AD36" s="28">
        <v>1.63049869814E12</v>
      </c>
      <c r="AE36" s="22" t="b">
        <f t="shared" si="7"/>
        <v>1</v>
      </c>
      <c r="AF36" s="29" t="s">
        <v>52</v>
      </c>
      <c r="AG36" s="6">
        <v>1003.0</v>
      </c>
      <c r="AH36" s="6" t="s">
        <v>683</v>
      </c>
      <c r="AI36" s="28">
        <v>1.630501411181E12</v>
      </c>
      <c r="AJ36" s="22" t="b">
        <f t="shared" si="8"/>
        <v>1</v>
      </c>
      <c r="AK36" s="29" t="s">
        <v>160</v>
      </c>
      <c r="AL36" s="6">
        <v>109.0</v>
      </c>
      <c r="AM36" s="6" t="s">
        <v>679</v>
      </c>
      <c r="AN36" s="28">
        <v>1.630501806116E12</v>
      </c>
      <c r="AO36" s="22" t="b">
        <f t="shared" si="9"/>
        <v>1</v>
      </c>
      <c r="AP36" s="29" t="s">
        <v>110</v>
      </c>
      <c r="AQ36" s="6">
        <v>156.0</v>
      </c>
      <c r="AR36" s="6" t="s">
        <v>673</v>
      </c>
      <c r="AS36" s="28">
        <v>1.630502199733E12</v>
      </c>
    </row>
    <row r="37">
      <c r="A37" s="22" t="b">
        <f t="shared" si="1"/>
        <v>1</v>
      </c>
      <c r="B37" s="29" t="s">
        <v>58</v>
      </c>
      <c r="C37" s="6">
        <v>115.0</v>
      </c>
      <c r="D37" s="6" t="s">
        <v>669</v>
      </c>
      <c r="E37" s="28">
        <v>1.630489933989E12</v>
      </c>
      <c r="F37" s="22" t="b">
        <f t="shared" si="2"/>
        <v>1</v>
      </c>
      <c r="G37" s="29" t="s">
        <v>150</v>
      </c>
      <c r="H37" s="6">
        <v>197.0</v>
      </c>
      <c r="I37" s="6" t="s">
        <v>680</v>
      </c>
      <c r="J37" s="28">
        <v>1.630490256318E12</v>
      </c>
      <c r="K37" s="22" t="b">
        <f t="shared" si="3"/>
        <v>1</v>
      </c>
      <c r="L37" s="29" t="s">
        <v>71</v>
      </c>
      <c r="M37" s="6">
        <v>126.0</v>
      </c>
      <c r="N37" s="6" t="s">
        <v>675</v>
      </c>
      <c r="O37" s="28">
        <v>1.630490582864E12</v>
      </c>
      <c r="P37" s="22" t="b">
        <f t="shared" si="4"/>
        <v>1</v>
      </c>
      <c r="Q37" s="29" t="s">
        <v>55</v>
      </c>
      <c r="R37" s="6">
        <v>218.0</v>
      </c>
      <c r="S37" s="6" t="s">
        <v>684</v>
      </c>
      <c r="T37" s="28">
        <v>1.630497970184E12</v>
      </c>
      <c r="U37" s="22" t="b">
        <f t="shared" si="5"/>
        <v>1</v>
      </c>
      <c r="V37" s="29" t="s">
        <v>58</v>
      </c>
      <c r="W37" s="6">
        <v>109.0</v>
      </c>
      <c r="X37" s="6" t="s">
        <v>681</v>
      </c>
      <c r="Y37" s="28">
        <v>1.630498332188E12</v>
      </c>
      <c r="Z37" s="22" t="b">
        <f t="shared" si="6"/>
        <v>1</v>
      </c>
      <c r="AA37" s="29" t="s">
        <v>131</v>
      </c>
      <c r="AB37" s="6">
        <v>409.0</v>
      </c>
      <c r="AC37" s="6" t="s">
        <v>682</v>
      </c>
      <c r="AD37" s="28">
        <v>1.630498698551E12</v>
      </c>
      <c r="AE37" s="22" t="b">
        <f t="shared" si="7"/>
        <v>1</v>
      </c>
      <c r="AF37" s="29" t="s">
        <v>52</v>
      </c>
      <c r="AG37" s="6">
        <v>142.0</v>
      </c>
      <c r="AH37" s="6" t="s">
        <v>683</v>
      </c>
      <c r="AI37" s="28">
        <v>1.630501411321E12</v>
      </c>
      <c r="AJ37" s="22" t="b">
        <f t="shared" si="8"/>
        <v>1</v>
      </c>
      <c r="AK37" s="29" t="s">
        <v>55</v>
      </c>
      <c r="AL37" s="6">
        <v>125.0</v>
      </c>
      <c r="AM37" s="6" t="s">
        <v>679</v>
      </c>
      <c r="AN37" s="28">
        <v>1.630501806241E12</v>
      </c>
      <c r="AO37" s="22" t="b">
        <f t="shared" si="9"/>
        <v>1</v>
      </c>
      <c r="AP37" s="29" t="s">
        <v>58</v>
      </c>
      <c r="AQ37" s="6">
        <v>109.0</v>
      </c>
      <c r="AR37" s="6" t="s">
        <v>673</v>
      </c>
      <c r="AS37" s="28">
        <v>1.630502199841E12</v>
      </c>
    </row>
    <row r="38">
      <c r="A38" s="22" t="b">
        <f t="shared" si="1"/>
        <v>1</v>
      </c>
      <c r="B38" s="29" t="s">
        <v>110</v>
      </c>
      <c r="C38" s="6">
        <v>194.0</v>
      </c>
      <c r="D38" s="6" t="s">
        <v>685</v>
      </c>
      <c r="E38" s="28">
        <v>1.630489934186E12</v>
      </c>
      <c r="F38" s="22" t="b">
        <f t="shared" si="2"/>
        <v>1</v>
      </c>
      <c r="G38" s="29" t="s">
        <v>55</v>
      </c>
      <c r="H38" s="6">
        <v>177.0</v>
      </c>
      <c r="I38" s="6" t="s">
        <v>680</v>
      </c>
      <c r="J38" s="28">
        <v>1.630490256493E12</v>
      </c>
      <c r="K38" s="22" t="b">
        <f t="shared" si="3"/>
        <v>1</v>
      </c>
      <c r="L38" s="29" t="s">
        <v>144</v>
      </c>
      <c r="M38" s="6">
        <v>483.0</v>
      </c>
      <c r="N38" s="6" t="s">
        <v>686</v>
      </c>
      <c r="O38" s="28">
        <v>1.630490583348E12</v>
      </c>
      <c r="P38" s="22" t="b">
        <f t="shared" si="4"/>
        <v>1</v>
      </c>
      <c r="Q38" s="29" t="s">
        <v>110</v>
      </c>
      <c r="R38" s="6">
        <v>162.0</v>
      </c>
      <c r="S38" s="6" t="s">
        <v>684</v>
      </c>
      <c r="T38" s="28">
        <v>1.630497970347E12</v>
      </c>
      <c r="U38" s="22" t="b">
        <f t="shared" si="5"/>
        <v>1</v>
      </c>
      <c r="V38" s="29" t="s">
        <v>71</v>
      </c>
      <c r="W38" s="6">
        <v>157.0</v>
      </c>
      <c r="X38" s="6" t="s">
        <v>681</v>
      </c>
      <c r="Y38" s="28">
        <v>1.63049833234E12</v>
      </c>
      <c r="Z38" s="22" t="b">
        <f t="shared" si="6"/>
        <v>1</v>
      </c>
      <c r="AA38" s="29" t="s">
        <v>190</v>
      </c>
      <c r="AB38" s="6">
        <v>595.0</v>
      </c>
      <c r="AC38" s="6" t="s">
        <v>687</v>
      </c>
      <c r="AD38" s="28">
        <v>1.630498699143E12</v>
      </c>
      <c r="AE38" s="22" t="b">
        <f t="shared" si="7"/>
        <v>1</v>
      </c>
      <c r="AF38" s="29" t="s">
        <v>71</v>
      </c>
      <c r="AG38" s="6">
        <v>233.0</v>
      </c>
      <c r="AH38" s="6" t="s">
        <v>683</v>
      </c>
      <c r="AI38" s="28">
        <v>1.630501411555E12</v>
      </c>
      <c r="AJ38" s="22" t="b">
        <f t="shared" si="8"/>
        <v>1</v>
      </c>
      <c r="AK38" s="29" t="s">
        <v>110</v>
      </c>
      <c r="AL38" s="6">
        <v>193.0</v>
      </c>
      <c r="AM38" s="6" t="s">
        <v>679</v>
      </c>
      <c r="AN38" s="28">
        <v>1.630501806432E12</v>
      </c>
      <c r="AO38" s="22" t="b">
        <f t="shared" si="9"/>
        <v>1</v>
      </c>
      <c r="AP38" s="29" t="s">
        <v>71</v>
      </c>
      <c r="AQ38" s="6">
        <v>141.0</v>
      </c>
      <c r="AR38" s="6" t="s">
        <v>673</v>
      </c>
      <c r="AS38" s="28">
        <v>1.63050219998E12</v>
      </c>
    </row>
    <row r="39">
      <c r="A39" s="22" t="b">
        <f t="shared" si="1"/>
        <v>1</v>
      </c>
      <c r="B39" s="29" t="s">
        <v>55</v>
      </c>
      <c r="C39" s="6">
        <v>134.0</v>
      </c>
      <c r="D39" s="6" t="s">
        <v>685</v>
      </c>
      <c r="E39" s="28">
        <v>1.630489934319E12</v>
      </c>
      <c r="F39" s="22" t="b">
        <f t="shared" si="2"/>
        <v>1</v>
      </c>
      <c r="G39" s="29" t="s">
        <v>52</v>
      </c>
      <c r="H39" s="6">
        <v>452.0</v>
      </c>
      <c r="I39" s="6" t="s">
        <v>680</v>
      </c>
      <c r="J39" s="28">
        <v>1.630490256946E12</v>
      </c>
      <c r="K39" s="22" t="b">
        <f t="shared" si="3"/>
        <v>1</v>
      </c>
      <c r="L39" s="29" t="s">
        <v>150</v>
      </c>
      <c r="M39" s="6">
        <v>218.0</v>
      </c>
      <c r="N39" s="6" t="s">
        <v>686</v>
      </c>
      <c r="O39" s="28">
        <v>1.630490583564E12</v>
      </c>
      <c r="P39" s="22" t="b">
        <f t="shared" si="4"/>
        <v>1</v>
      </c>
      <c r="Q39" s="29" t="s">
        <v>58</v>
      </c>
      <c r="R39" s="6">
        <v>124.0</v>
      </c>
      <c r="S39" s="6" t="s">
        <v>684</v>
      </c>
      <c r="T39" s="28">
        <v>1.630497970471E12</v>
      </c>
      <c r="U39" s="22" t="b">
        <f t="shared" si="5"/>
        <v>1</v>
      </c>
      <c r="V39" s="29" t="s">
        <v>144</v>
      </c>
      <c r="W39" s="6">
        <v>663.0</v>
      </c>
      <c r="X39" s="6" t="s">
        <v>688</v>
      </c>
      <c r="Y39" s="28">
        <v>1.630498333005E12</v>
      </c>
      <c r="Z39" s="22" t="b">
        <f t="shared" si="6"/>
        <v>1</v>
      </c>
      <c r="AA39" s="29" t="s">
        <v>71</v>
      </c>
      <c r="AB39" s="6">
        <v>939.0</v>
      </c>
      <c r="AC39" s="6" t="s">
        <v>689</v>
      </c>
      <c r="AD39" s="28">
        <v>1.630498700084E12</v>
      </c>
      <c r="AE39" s="22" t="b">
        <f t="shared" si="7"/>
        <v>1</v>
      </c>
      <c r="AF39" s="29" t="s">
        <v>94</v>
      </c>
      <c r="AG39" s="6">
        <v>170.0</v>
      </c>
      <c r="AH39" s="6" t="s">
        <v>683</v>
      </c>
      <c r="AI39" s="28">
        <v>1.630501411722E12</v>
      </c>
      <c r="AJ39" s="22" t="b">
        <f t="shared" si="8"/>
        <v>1</v>
      </c>
      <c r="AK39" s="29" t="s">
        <v>58</v>
      </c>
      <c r="AL39" s="6">
        <v>188.0</v>
      </c>
      <c r="AM39" s="6" t="s">
        <v>679</v>
      </c>
      <c r="AN39" s="28">
        <v>1.630501806622E12</v>
      </c>
      <c r="AO39" s="22" t="b">
        <f t="shared" si="9"/>
        <v>1</v>
      </c>
      <c r="AP39" s="29" t="s">
        <v>144</v>
      </c>
      <c r="AQ39" s="6">
        <v>687.0</v>
      </c>
      <c r="AR39" s="6" t="s">
        <v>690</v>
      </c>
      <c r="AS39" s="28">
        <v>1.630502200667E12</v>
      </c>
    </row>
    <row r="40">
      <c r="A40" s="22" t="b">
        <f t="shared" si="1"/>
        <v>1</v>
      </c>
      <c r="B40" s="29" t="s">
        <v>98</v>
      </c>
      <c r="C40" s="6">
        <v>142.0</v>
      </c>
      <c r="D40" s="6" t="s">
        <v>685</v>
      </c>
      <c r="E40" s="28">
        <v>1.630489934459E12</v>
      </c>
      <c r="F40" s="22" t="b">
        <f t="shared" si="2"/>
        <v>1</v>
      </c>
      <c r="G40" s="29" t="s">
        <v>98</v>
      </c>
      <c r="H40" s="6">
        <v>301.0</v>
      </c>
      <c r="I40" s="6" t="s">
        <v>691</v>
      </c>
      <c r="J40" s="28">
        <v>1.630490257259E12</v>
      </c>
      <c r="K40" s="22" t="b">
        <f t="shared" si="3"/>
        <v>1</v>
      </c>
      <c r="L40" s="29" t="s">
        <v>55</v>
      </c>
      <c r="M40" s="6">
        <v>158.0</v>
      </c>
      <c r="N40" s="6" t="s">
        <v>686</v>
      </c>
      <c r="O40" s="28">
        <v>1.630490583743E12</v>
      </c>
      <c r="P40" s="22" t="b">
        <f t="shared" si="4"/>
        <v>1</v>
      </c>
      <c r="Q40" s="29" t="s">
        <v>71</v>
      </c>
      <c r="R40" s="6">
        <v>121.0</v>
      </c>
      <c r="S40" s="6" t="s">
        <v>684</v>
      </c>
      <c r="T40" s="28">
        <v>1.630497970597E12</v>
      </c>
      <c r="U40" s="22" t="b">
        <f t="shared" si="5"/>
        <v>1</v>
      </c>
      <c r="V40" s="29" t="s">
        <v>182</v>
      </c>
      <c r="W40" s="6">
        <v>234.0</v>
      </c>
      <c r="X40" s="6" t="s">
        <v>688</v>
      </c>
      <c r="Y40" s="28">
        <v>1.630498333238E12</v>
      </c>
      <c r="Z40" s="22" t="b">
        <f t="shared" si="6"/>
        <v>1</v>
      </c>
      <c r="AA40" s="29" t="s">
        <v>115</v>
      </c>
      <c r="AB40" s="6">
        <v>478.0</v>
      </c>
      <c r="AC40" s="6" t="s">
        <v>689</v>
      </c>
      <c r="AD40" s="28">
        <v>1.630498700564E12</v>
      </c>
      <c r="AE40" s="22" t="b">
        <f t="shared" si="7"/>
        <v>1</v>
      </c>
      <c r="AF40" s="29" t="s">
        <v>80</v>
      </c>
      <c r="AG40" s="6">
        <v>108.0</v>
      </c>
      <c r="AH40" s="6" t="s">
        <v>683</v>
      </c>
      <c r="AI40" s="28">
        <v>1.630501411834E12</v>
      </c>
      <c r="AJ40" s="22" t="b">
        <f t="shared" si="8"/>
        <v>1</v>
      </c>
      <c r="AK40" s="29" t="s">
        <v>71</v>
      </c>
      <c r="AL40" s="6">
        <v>527.0</v>
      </c>
      <c r="AM40" s="6" t="s">
        <v>692</v>
      </c>
      <c r="AN40" s="28">
        <v>1.630501807148E12</v>
      </c>
      <c r="AO40" s="22" t="b">
        <f t="shared" si="9"/>
        <v>1</v>
      </c>
      <c r="AP40" s="29" t="s">
        <v>182</v>
      </c>
      <c r="AQ40" s="6">
        <v>503.0</v>
      </c>
      <c r="AR40" s="6" t="s">
        <v>693</v>
      </c>
      <c r="AS40" s="28">
        <v>1.630502201171E12</v>
      </c>
    </row>
    <row r="41">
      <c r="A41" s="22" t="b">
        <f t="shared" si="1"/>
        <v>1</v>
      </c>
      <c r="B41" s="29" t="s">
        <v>52</v>
      </c>
      <c r="C41" s="6">
        <v>142.0</v>
      </c>
      <c r="D41" s="6" t="s">
        <v>685</v>
      </c>
      <c r="E41" s="28">
        <v>1.630489934604E12</v>
      </c>
      <c r="F41" s="22" t="b">
        <f t="shared" si="2"/>
        <v>1</v>
      </c>
      <c r="G41" s="29" t="s">
        <v>52</v>
      </c>
      <c r="H41" s="6">
        <v>469.0</v>
      </c>
      <c r="I41" s="6" t="s">
        <v>691</v>
      </c>
      <c r="J41" s="28">
        <v>1.630490257715E12</v>
      </c>
      <c r="K41" s="22" t="b">
        <f t="shared" si="3"/>
        <v>1</v>
      </c>
      <c r="L41" s="29" t="s">
        <v>52</v>
      </c>
      <c r="M41" s="6">
        <v>235.0</v>
      </c>
      <c r="N41" s="6" t="s">
        <v>686</v>
      </c>
      <c r="O41" s="28">
        <v>1.630490583958E12</v>
      </c>
      <c r="P41" s="22" t="b">
        <f t="shared" si="4"/>
        <v>1</v>
      </c>
      <c r="Q41" s="29" t="s">
        <v>144</v>
      </c>
      <c r="R41" s="6">
        <v>681.0</v>
      </c>
      <c r="S41" s="6" t="s">
        <v>694</v>
      </c>
      <c r="T41" s="28">
        <v>1.630497971272E12</v>
      </c>
      <c r="U41" s="22" t="b">
        <f t="shared" si="5"/>
        <v>1</v>
      </c>
      <c r="V41" s="29" t="s">
        <v>71</v>
      </c>
      <c r="W41" s="6">
        <v>258.0</v>
      </c>
      <c r="X41" s="6" t="s">
        <v>688</v>
      </c>
      <c r="Y41" s="28">
        <v>1.630498333494E12</v>
      </c>
      <c r="Z41" s="22" t="b">
        <f t="shared" si="6"/>
        <v>1</v>
      </c>
      <c r="AA41" s="29" t="s">
        <v>63</v>
      </c>
      <c r="AB41" s="6">
        <v>407.0</v>
      </c>
      <c r="AC41" s="6" t="s">
        <v>689</v>
      </c>
      <c r="AD41" s="28">
        <v>1.630498700967E12</v>
      </c>
      <c r="AE41" s="22" t="b">
        <f t="shared" si="7"/>
        <v>1</v>
      </c>
      <c r="AF41" s="29" t="s">
        <v>94</v>
      </c>
      <c r="AG41" s="6">
        <v>329.0</v>
      </c>
      <c r="AH41" s="6" t="s">
        <v>695</v>
      </c>
      <c r="AI41" s="28">
        <v>1.630501412168E12</v>
      </c>
      <c r="AJ41" s="22" t="b">
        <f t="shared" si="8"/>
        <v>1</v>
      </c>
      <c r="AK41" s="29" t="s">
        <v>144</v>
      </c>
      <c r="AL41" s="6">
        <v>549.0</v>
      </c>
      <c r="AM41" s="6" t="s">
        <v>692</v>
      </c>
      <c r="AN41" s="28">
        <v>1.630501807697E12</v>
      </c>
      <c r="AO41" s="22" t="b">
        <f t="shared" si="9"/>
        <v>1</v>
      </c>
      <c r="AP41" s="29" t="s">
        <v>71</v>
      </c>
      <c r="AQ41" s="6">
        <v>238.0</v>
      </c>
      <c r="AR41" s="6" t="s">
        <v>693</v>
      </c>
      <c r="AS41" s="28">
        <v>1.630502201411E12</v>
      </c>
    </row>
    <row r="42">
      <c r="A42" s="22" t="b">
        <f t="shared" si="1"/>
        <v>1</v>
      </c>
      <c r="B42" s="29" t="s">
        <v>98</v>
      </c>
      <c r="C42" s="6">
        <v>348.0</v>
      </c>
      <c r="D42" s="6" t="s">
        <v>685</v>
      </c>
      <c r="E42" s="28">
        <v>1.630489934955E12</v>
      </c>
      <c r="F42" s="22" t="b">
        <f t="shared" si="2"/>
        <v>1</v>
      </c>
      <c r="G42" s="29" t="s">
        <v>160</v>
      </c>
      <c r="H42" s="6">
        <v>175.0</v>
      </c>
      <c r="I42" s="6" t="s">
        <v>691</v>
      </c>
      <c r="J42" s="28">
        <v>1.630490257892E12</v>
      </c>
      <c r="K42" s="22" t="b">
        <f t="shared" si="3"/>
        <v>1</v>
      </c>
      <c r="L42" s="29" t="s">
        <v>160</v>
      </c>
      <c r="M42" s="6">
        <v>200.0</v>
      </c>
      <c r="N42" s="6" t="s">
        <v>696</v>
      </c>
      <c r="O42" s="28">
        <v>1.630490584159E12</v>
      </c>
      <c r="P42" s="22" t="b">
        <f t="shared" si="4"/>
        <v>1</v>
      </c>
      <c r="Q42" s="29" t="s">
        <v>182</v>
      </c>
      <c r="R42" s="6">
        <v>243.0</v>
      </c>
      <c r="S42" s="6" t="s">
        <v>694</v>
      </c>
      <c r="T42" s="28">
        <v>1.630497971517E12</v>
      </c>
      <c r="U42" s="22" t="b">
        <f t="shared" si="5"/>
        <v>1</v>
      </c>
      <c r="V42" s="29" t="s">
        <v>190</v>
      </c>
      <c r="W42" s="6">
        <v>2193.0</v>
      </c>
      <c r="X42" s="6" t="s">
        <v>697</v>
      </c>
      <c r="Y42" s="28">
        <v>1.630498335697E12</v>
      </c>
      <c r="Z42" s="22" t="b">
        <f t="shared" si="6"/>
        <v>1</v>
      </c>
      <c r="AA42" s="29" t="s">
        <v>115</v>
      </c>
      <c r="AB42" s="6">
        <v>914.0</v>
      </c>
      <c r="AC42" s="6" t="s">
        <v>698</v>
      </c>
      <c r="AD42" s="28">
        <v>1.630498701884E12</v>
      </c>
      <c r="AE42" s="22" t="b">
        <f t="shared" si="7"/>
        <v>1</v>
      </c>
      <c r="AF42" s="29" t="s">
        <v>71</v>
      </c>
      <c r="AG42" s="6">
        <v>125.0</v>
      </c>
      <c r="AH42" s="6" t="s">
        <v>695</v>
      </c>
      <c r="AI42" s="28">
        <v>1.630501412298E12</v>
      </c>
      <c r="AJ42" s="22" t="b">
        <f t="shared" si="8"/>
        <v>1</v>
      </c>
      <c r="AK42" s="29" t="s">
        <v>182</v>
      </c>
      <c r="AL42" s="6">
        <v>258.0</v>
      </c>
      <c r="AM42" s="6" t="s">
        <v>692</v>
      </c>
      <c r="AN42" s="28">
        <v>1.630501807955E12</v>
      </c>
      <c r="AO42" s="22" t="b">
        <f t="shared" si="9"/>
        <v>1</v>
      </c>
      <c r="AP42" s="29" t="s">
        <v>143</v>
      </c>
      <c r="AQ42" s="6">
        <v>5231.0</v>
      </c>
      <c r="AR42" s="6" t="s">
        <v>699</v>
      </c>
      <c r="AS42" s="28">
        <v>1.630502206643E12</v>
      </c>
    </row>
    <row r="43">
      <c r="A43" s="22" t="b">
        <f t="shared" si="1"/>
        <v>1</v>
      </c>
      <c r="B43" s="29" t="s">
        <v>55</v>
      </c>
      <c r="C43" s="6">
        <v>128.0</v>
      </c>
      <c r="D43" s="6" t="s">
        <v>700</v>
      </c>
      <c r="E43" s="28">
        <v>1.630489935075E12</v>
      </c>
      <c r="F43" s="22" t="b">
        <f t="shared" si="2"/>
        <v>1</v>
      </c>
      <c r="G43" s="29" t="s">
        <v>55</v>
      </c>
      <c r="H43" s="6">
        <v>150.0</v>
      </c>
      <c r="I43" s="6" t="s">
        <v>701</v>
      </c>
      <c r="J43" s="28">
        <v>1.63049025804E12</v>
      </c>
      <c r="K43" s="22" t="b">
        <f t="shared" si="3"/>
        <v>1</v>
      </c>
      <c r="L43" s="29" t="s">
        <v>52</v>
      </c>
      <c r="M43" s="6">
        <v>792.0</v>
      </c>
      <c r="N43" s="6" t="s">
        <v>696</v>
      </c>
      <c r="O43" s="28">
        <v>1.630490584952E12</v>
      </c>
      <c r="P43" s="22" t="b">
        <f t="shared" si="4"/>
        <v>1</v>
      </c>
      <c r="Q43" s="29" t="s">
        <v>71</v>
      </c>
      <c r="R43" s="6">
        <v>203.0</v>
      </c>
      <c r="S43" s="6" t="s">
        <v>694</v>
      </c>
      <c r="T43" s="28">
        <v>1.63049797172E12</v>
      </c>
      <c r="U43" s="22" t="b">
        <f t="shared" si="5"/>
        <v>1</v>
      </c>
      <c r="V43" s="29" t="s">
        <v>71</v>
      </c>
      <c r="W43" s="6">
        <v>1670.0</v>
      </c>
      <c r="X43" s="6" t="s">
        <v>702</v>
      </c>
      <c r="Y43" s="28">
        <v>1.630498337361E12</v>
      </c>
      <c r="Z43" s="22" t="b">
        <f t="shared" si="6"/>
        <v>1</v>
      </c>
      <c r="AA43" s="29" t="s">
        <v>71</v>
      </c>
      <c r="AB43" s="6">
        <v>141.0</v>
      </c>
      <c r="AC43" s="6" t="s">
        <v>703</v>
      </c>
      <c r="AD43" s="28">
        <v>1.630498702028E12</v>
      </c>
      <c r="AE43" s="22" t="b">
        <f t="shared" si="7"/>
        <v>1</v>
      </c>
      <c r="AF43" s="29" t="s">
        <v>52</v>
      </c>
      <c r="AG43" s="6">
        <v>132.0</v>
      </c>
      <c r="AH43" s="6" t="s">
        <v>695</v>
      </c>
      <c r="AI43" s="28">
        <v>1.63050141242E12</v>
      </c>
      <c r="AJ43" s="22" t="b">
        <f t="shared" si="8"/>
        <v>1</v>
      </c>
      <c r="AK43" s="29" t="s">
        <v>71</v>
      </c>
      <c r="AL43" s="6">
        <v>248.0</v>
      </c>
      <c r="AM43" s="6" t="s">
        <v>704</v>
      </c>
      <c r="AN43" s="28">
        <v>1.630501808203E12</v>
      </c>
      <c r="AO43" s="22" t="b">
        <f t="shared" si="9"/>
        <v>1</v>
      </c>
      <c r="AP43" s="29" t="s">
        <v>195</v>
      </c>
      <c r="AQ43" s="6">
        <v>674.0</v>
      </c>
      <c r="AR43" s="6" t="s">
        <v>705</v>
      </c>
      <c r="AS43" s="28">
        <v>1.630502207317E12</v>
      </c>
    </row>
    <row r="44">
      <c r="A44" s="22" t="b">
        <f t="shared" si="1"/>
        <v>1</v>
      </c>
      <c r="B44" s="29" t="s">
        <v>110</v>
      </c>
      <c r="C44" s="6">
        <v>193.0</v>
      </c>
      <c r="D44" s="6" t="s">
        <v>700</v>
      </c>
      <c r="E44" s="28">
        <v>1.630489935272E12</v>
      </c>
      <c r="F44" s="22" t="b">
        <f t="shared" si="2"/>
        <v>1</v>
      </c>
      <c r="G44" s="29" t="s">
        <v>110</v>
      </c>
      <c r="H44" s="6">
        <v>181.0</v>
      </c>
      <c r="I44" s="6" t="s">
        <v>701</v>
      </c>
      <c r="J44" s="28">
        <v>1.630490258225E12</v>
      </c>
      <c r="K44" s="22" t="b">
        <f t="shared" si="3"/>
        <v>1</v>
      </c>
      <c r="L44" s="29" t="s">
        <v>55</v>
      </c>
      <c r="M44" s="6">
        <v>105.0</v>
      </c>
      <c r="N44" s="6" t="s">
        <v>706</v>
      </c>
      <c r="O44" s="28">
        <v>1.630490585053E12</v>
      </c>
      <c r="P44" s="22" t="b">
        <f t="shared" si="4"/>
        <v>1</v>
      </c>
      <c r="Q44" s="29" t="s">
        <v>282</v>
      </c>
      <c r="R44" s="6">
        <v>3192.0</v>
      </c>
      <c r="S44" s="6" t="s">
        <v>707</v>
      </c>
      <c r="T44" s="28">
        <v>1.630497974923E12</v>
      </c>
      <c r="U44" s="22" t="b">
        <f t="shared" si="5"/>
        <v>1</v>
      </c>
      <c r="V44" s="29" t="s">
        <v>324</v>
      </c>
      <c r="W44" s="6">
        <v>739.0</v>
      </c>
      <c r="X44" s="6" t="s">
        <v>708</v>
      </c>
      <c r="Y44" s="28">
        <v>1.630498338097E12</v>
      </c>
      <c r="Z44" s="22" t="b">
        <f t="shared" si="6"/>
        <v>1</v>
      </c>
      <c r="AA44" s="29" t="s">
        <v>115</v>
      </c>
      <c r="AB44" s="6">
        <v>850.0</v>
      </c>
      <c r="AC44" s="6" t="s">
        <v>703</v>
      </c>
      <c r="AD44" s="28">
        <v>1.630498702876E12</v>
      </c>
      <c r="AE44" s="22" t="b">
        <f t="shared" si="7"/>
        <v>1</v>
      </c>
      <c r="AF44" s="29" t="s">
        <v>52</v>
      </c>
      <c r="AG44" s="6">
        <v>152.0</v>
      </c>
      <c r="AH44" s="6" t="s">
        <v>695</v>
      </c>
      <c r="AI44" s="28">
        <v>1.630501412569E12</v>
      </c>
      <c r="AJ44" s="22" t="b">
        <f t="shared" si="8"/>
        <v>1</v>
      </c>
      <c r="AK44" s="29" t="s">
        <v>219</v>
      </c>
      <c r="AL44" s="6">
        <v>4695.0</v>
      </c>
      <c r="AM44" s="6" t="s">
        <v>709</v>
      </c>
      <c r="AN44" s="28">
        <v>1.6305018129E12</v>
      </c>
      <c r="AO44" s="22" t="b">
        <f t="shared" si="9"/>
        <v>1</v>
      </c>
      <c r="AP44" s="29" t="s">
        <v>137</v>
      </c>
      <c r="AQ44" s="6">
        <v>457.0</v>
      </c>
      <c r="AR44" s="6" t="s">
        <v>705</v>
      </c>
      <c r="AS44" s="28">
        <v>1.630502207774E12</v>
      </c>
    </row>
    <row r="45">
      <c r="A45" s="22" t="b">
        <f t="shared" si="1"/>
        <v>1</v>
      </c>
      <c r="B45" s="29" t="s">
        <v>55</v>
      </c>
      <c r="C45" s="6">
        <v>288.0</v>
      </c>
      <c r="D45" s="6" t="s">
        <v>700</v>
      </c>
      <c r="E45" s="28">
        <v>1.63048993556E12</v>
      </c>
      <c r="F45" s="22" t="b">
        <f t="shared" si="2"/>
        <v>1</v>
      </c>
      <c r="G45" s="29" t="s">
        <v>58</v>
      </c>
      <c r="H45" s="6">
        <v>130.0</v>
      </c>
      <c r="I45" s="6" t="s">
        <v>701</v>
      </c>
      <c r="J45" s="28">
        <v>1.630490258352E12</v>
      </c>
      <c r="K45" s="22" t="b">
        <f t="shared" si="3"/>
        <v>1</v>
      </c>
      <c r="L45" s="29" t="s">
        <v>52</v>
      </c>
      <c r="M45" s="6">
        <v>525.0</v>
      </c>
      <c r="N45" s="6" t="s">
        <v>706</v>
      </c>
      <c r="O45" s="28">
        <v>1.63049058558E12</v>
      </c>
      <c r="P45" s="22" t="b">
        <f t="shared" si="4"/>
        <v>1</v>
      </c>
      <c r="Q45" s="29" t="s">
        <v>195</v>
      </c>
      <c r="R45" s="6">
        <v>1262.0</v>
      </c>
      <c r="S45" s="6" t="s">
        <v>710</v>
      </c>
      <c r="T45" s="28">
        <v>1.630497976176E12</v>
      </c>
      <c r="U45" s="22" t="b">
        <f t="shared" si="5"/>
        <v>1</v>
      </c>
      <c r="V45" s="29" t="s">
        <v>195</v>
      </c>
      <c r="W45" s="6">
        <v>515.0</v>
      </c>
      <c r="X45" s="6" t="s">
        <v>708</v>
      </c>
      <c r="Y45" s="28">
        <v>1.630498338611E12</v>
      </c>
      <c r="Z45" s="22" t="b">
        <f t="shared" si="6"/>
        <v>1</v>
      </c>
      <c r="AA45" s="29" t="s">
        <v>63</v>
      </c>
      <c r="AB45" s="6">
        <v>277.0</v>
      </c>
      <c r="AC45" s="6" t="s">
        <v>711</v>
      </c>
      <c r="AD45" s="28">
        <v>1.630498703151E12</v>
      </c>
      <c r="AE45" s="22" t="b">
        <f t="shared" si="7"/>
        <v>1</v>
      </c>
      <c r="AF45" s="29" t="s">
        <v>85</v>
      </c>
      <c r="AG45" s="6">
        <v>490.0</v>
      </c>
      <c r="AH45" s="6" t="s">
        <v>712</v>
      </c>
      <c r="AI45" s="28">
        <v>1.630501413078E12</v>
      </c>
      <c r="AJ45" s="22" t="b">
        <f t="shared" si="8"/>
        <v>1</v>
      </c>
      <c r="AK45" s="29" t="s">
        <v>195</v>
      </c>
      <c r="AL45" s="6">
        <v>1090.0</v>
      </c>
      <c r="AM45" s="6" t="s">
        <v>713</v>
      </c>
      <c r="AN45" s="28">
        <v>1.630501813989E12</v>
      </c>
      <c r="AO45" s="22" t="b">
        <f t="shared" si="9"/>
        <v>1</v>
      </c>
      <c r="AP45" s="29" t="s">
        <v>203</v>
      </c>
      <c r="AQ45" s="6">
        <v>77.0</v>
      </c>
      <c r="AR45" s="6" t="s">
        <v>705</v>
      </c>
      <c r="AS45" s="28">
        <v>1.630502207855E12</v>
      </c>
    </row>
    <row r="46">
      <c r="A46" s="22" t="b">
        <f t="shared" si="1"/>
        <v>1</v>
      </c>
      <c r="B46" s="29" t="s">
        <v>98</v>
      </c>
      <c r="C46" s="6">
        <v>131.0</v>
      </c>
      <c r="D46" s="6" t="s">
        <v>700</v>
      </c>
      <c r="E46" s="28">
        <v>1.630489935691E12</v>
      </c>
      <c r="F46" s="22" t="b">
        <f t="shared" si="2"/>
        <v>1</v>
      </c>
      <c r="G46" s="29" t="s">
        <v>71</v>
      </c>
      <c r="H46" s="6">
        <v>653.0</v>
      </c>
      <c r="I46" s="6" t="s">
        <v>714</v>
      </c>
      <c r="J46" s="28">
        <v>1.630490259008E12</v>
      </c>
      <c r="K46" s="22" t="b">
        <f t="shared" si="3"/>
        <v>1</v>
      </c>
      <c r="L46" s="29" t="s">
        <v>160</v>
      </c>
      <c r="M46" s="6">
        <v>109.0</v>
      </c>
      <c r="N46" s="6" t="s">
        <v>706</v>
      </c>
      <c r="O46" s="28">
        <v>1.63049058569E12</v>
      </c>
      <c r="P46" s="22" t="b">
        <f t="shared" si="4"/>
        <v>1</v>
      </c>
      <c r="Q46" s="29" t="s">
        <v>131</v>
      </c>
      <c r="R46" s="6">
        <v>435.0</v>
      </c>
      <c r="S46" s="6" t="s">
        <v>710</v>
      </c>
      <c r="T46" s="28">
        <v>1.630497976609E12</v>
      </c>
      <c r="U46" s="22" t="b">
        <f t="shared" si="5"/>
        <v>1</v>
      </c>
      <c r="V46" s="29" t="s">
        <v>133</v>
      </c>
      <c r="W46" s="6">
        <v>539.0</v>
      </c>
      <c r="X46" s="6" t="s">
        <v>715</v>
      </c>
      <c r="Y46" s="28">
        <v>1.630498339151E12</v>
      </c>
      <c r="Z46" s="22" t="b">
        <f t="shared" si="6"/>
        <v>1</v>
      </c>
      <c r="AA46" s="29" t="s">
        <v>71</v>
      </c>
      <c r="AB46" s="6">
        <v>256.0</v>
      </c>
      <c r="AC46" s="6" t="s">
        <v>711</v>
      </c>
      <c r="AD46" s="28">
        <v>1.630498703407E12</v>
      </c>
      <c r="AE46" s="22" t="b">
        <f t="shared" si="7"/>
        <v>1</v>
      </c>
      <c r="AF46" s="29" t="s">
        <v>52</v>
      </c>
      <c r="AG46" s="6">
        <v>338.0</v>
      </c>
      <c r="AH46" s="6" t="s">
        <v>712</v>
      </c>
      <c r="AI46" s="28">
        <v>1.630501413399E12</v>
      </c>
      <c r="AJ46" s="22" t="b">
        <f t="shared" si="8"/>
        <v>1</v>
      </c>
      <c r="AK46" s="29" t="s">
        <v>137</v>
      </c>
      <c r="AL46" s="6">
        <v>526.0</v>
      </c>
      <c r="AM46" s="6" t="s">
        <v>716</v>
      </c>
      <c r="AN46" s="28">
        <v>1.630501814513E12</v>
      </c>
      <c r="AO46" s="22" t="b">
        <f t="shared" si="9"/>
        <v>1</v>
      </c>
      <c r="AP46" s="29" t="s">
        <v>71</v>
      </c>
      <c r="AQ46" s="6">
        <v>175.0</v>
      </c>
      <c r="AR46" s="6" t="s">
        <v>717</v>
      </c>
      <c r="AS46" s="28">
        <v>1.630502208036E12</v>
      </c>
    </row>
    <row r="47">
      <c r="A47" s="22" t="b">
        <f t="shared" si="1"/>
        <v>1</v>
      </c>
      <c r="B47" s="29" t="s">
        <v>52</v>
      </c>
      <c r="C47" s="6">
        <v>133.0</v>
      </c>
      <c r="D47" s="6" t="s">
        <v>700</v>
      </c>
      <c r="E47" s="28">
        <v>1.630489935826E12</v>
      </c>
      <c r="F47" s="22" t="b">
        <f t="shared" si="2"/>
        <v>1</v>
      </c>
      <c r="G47" s="29" t="s">
        <v>144</v>
      </c>
      <c r="H47" s="6">
        <v>759.0</v>
      </c>
      <c r="I47" s="6" t="s">
        <v>714</v>
      </c>
      <c r="J47" s="28">
        <v>1.630490259766E12</v>
      </c>
      <c r="K47" s="22" t="b">
        <f t="shared" si="3"/>
        <v>1</v>
      </c>
      <c r="L47" s="29" t="s">
        <v>55</v>
      </c>
      <c r="M47" s="6">
        <v>192.0</v>
      </c>
      <c r="N47" s="6" t="s">
        <v>706</v>
      </c>
      <c r="O47" s="28">
        <v>1.630490585883E12</v>
      </c>
      <c r="P47" s="22" t="b">
        <f t="shared" si="4"/>
        <v>1</v>
      </c>
      <c r="Q47" s="29" t="s">
        <v>203</v>
      </c>
      <c r="R47" s="6">
        <v>97.0</v>
      </c>
      <c r="S47" s="6" t="s">
        <v>710</v>
      </c>
      <c r="T47" s="28">
        <v>1.630497976717E12</v>
      </c>
      <c r="U47" s="22" t="b">
        <f t="shared" si="5"/>
        <v>1</v>
      </c>
      <c r="V47" s="29" t="s">
        <v>203</v>
      </c>
      <c r="W47" s="6">
        <v>138.0</v>
      </c>
      <c r="X47" s="6" t="s">
        <v>715</v>
      </c>
      <c r="Y47" s="28">
        <v>1.630498339289E12</v>
      </c>
      <c r="Z47" s="22" t="b">
        <f t="shared" si="6"/>
        <v>1</v>
      </c>
      <c r="AA47" s="29" t="s">
        <v>133</v>
      </c>
      <c r="AB47" s="6">
        <v>1527.0</v>
      </c>
      <c r="AC47" s="6" t="s">
        <v>718</v>
      </c>
      <c r="AD47" s="28">
        <v>1.630498704935E12</v>
      </c>
      <c r="AE47" s="22" t="b">
        <f t="shared" si="7"/>
        <v>1</v>
      </c>
      <c r="AF47" s="29" t="s">
        <v>85</v>
      </c>
      <c r="AG47" s="6">
        <v>2191.0</v>
      </c>
      <c r="AH47" s="6" t="s">
        <v>719</v>
      </c>
      <c r="AI47" s="28">
        <v>1.630501415587E12</v>
      </c>
      <c r="AJ47" s="22" t="b">
        <f t="shared" si="8"/>
        <v>1</v>
      </c>
      <c r="AK47" s="29" t="s">
        <v>203</v>
      </c>
      <c r="AL47" s="6">
        <v>112.0</v>
      </c>
      <c r="AM47" s="6" t="s">
        <v>716</v>
      </c>
      <c r="AN47" s="28">
        <v>1.630501814637E12</v>
      </c>
      <c r="AO47" s="22" t="b">
        <f t="shared" si="9"/>
        <v>1</v>
      </c>
      <c r="AP47" s="29" t="s">
        <v>221</v>
      </c>
      <c r="AQ47" s="6">
        <v>307.0</v>
      </c>
      <c r="AR47" s="6" t="s">
        <v>717</v>
      </c>
      <c r="AS47" s="28">
        <v>1.630502208329E12</v>
      </c>
    </row>
    <row r="48">
      <c r="A48" s="22" t="b">
        <f t="shared" si="1"/>
        <v>1</v>
      </c>
      <c r="B48" s="29" t="s">
        <v>160</v>
      </c>
      <c r="C48" s="6">
        <v>251.0</v>
      </c>
      <c r="D48" s="6" t="s">
        <v>720</v>
      </c>
      <c r="E48" s="28">
        <v>1.630489936078E12</v>
      </c>
      <c r="F48" s="22" t="b">
        <f t="shared" si="2"/>
        <v>1</v>
      </c>
      <c r="G48" s="29" t="s">
        <v>182</v>
      </c>
      <c r="H48" s="6">
        <v>255.0</v>
      </c>
      <c r="I48" s="6" t="s">
        <v>721</v>
      </c>
      <c r="J48" s="28">
        <v>1.630490260032E12</v>
      </c>
      <c r="K48" s="22" t="b">
        <f t="shared" si="3"/>
        <v>1</v>
      </c>
      <c r="L48" s="29" t="s">
        <v>110</v>
      </c>
      <c r="M48" s="6">
        <v>184.0</v>
      </c>
      <c r="N48" s="6" t="s">
        <v>722</v>
      </c>
      <c r="O48" s="28">
        <v>1.630490586081E12</v>
      </c>
      <c r="P48" s="22" t="b">
        <f t="shared" si="4"/>
        <v>1</v>
      </c>
      <c r="Q48" s="29" t="s">
        <v>71</v>
      </c>
      <c r="R48" s="6">
        <v>266.0</v>
      </c>
      <c r="S48" s="6" t="s">
        <v>710</v>
      </c>
      <c r="T48" s="28">
        <v>1.63049797697E12</v>
      </c>
      <c r="U48" s="22" t="b">
        <f t="shared" si="5"/>
        <v>1</v>
      </c>
      <c r="V48" s="29" t="s">
        <v>71</v>
      </c>
      <c r="W48" s="6">
        <v>879.0</v>
      </c>
      <c r="X48" s="6" t="s">
        <v>723</v>
      </c>
      <c r="Y48" s="28">
        <v>1.630498340169E12</v>
      </c>
      <c r="Z48" s="22" t="b">
        <f t="shared" si="6"/>
        <v>1</v>
      </c>
      <c r="AA48" s="29" t="s">
        <v>71</v>
      </c>
      <c r="AB48" s="6">
        <v>294.0</v>
      </c>
      <c r="AC48" s="6" t="s">
        <v>724</v>
      </c>
      <c r="AD48" s="28">
        <v>1.630498705228E12</v>
      </c>
      <c r="AE48" s="22" t="b">
        <f t="shared" si="7"/>
        <v>1</v>
      </c>
      <c r="AF48" s="29" t="s">
        <v>52</v>
      </c>
      <c r="AG48" s="6">
        <v>1678.0</v>
      </c>
      <c r="AH48" s="6" t="s">
        <v>725</v>
      </c>
      <c r="AI48" s="28">
        <v>1.630501417269E12</v>
      </c>
      <c r="AJ48" s="22" t="b">
        <f t="shared" si="8"/>
        <v>1</v>
      </c>
      <c r="AK48" s="29" t="s">
        <v>71</v>
      </c>
      <c r="AL48" s="6">
        <v>190.0</v>
      </c>
      <c r="AM48" s="6" t="s">
        <v>716</v>
      </c>
      <c r="AN48" s="28">
        <v>1.630501814839E12</v>
      </c>
      <c r="AO48" s="22" t="b">
        <f t="shared" si="9"/>
        <v>1</v>
      </c>
      <c r="AP48" s="29" t="s">
        <v>94</v>
      </c>
      <c r="AQ48" s="6">
        <v>234.0</v>
      </c>
      <c r="AR48" s="6" t="s">
        <v>717</v>
      </c>
      <c r="AS48" s="28">
        <v>1.630502208564E12</v>
      </c>
    </row>
    <row r="49">
      <c r="A49" s="22" t="b">
        <f t="shared" si="1"/>
        <v>1</v>
      </c>
      <c r="B49" s="29" t="s">
        <v>55</v>
      </c>
      <c r="C49" s="6">
        <v>108.0</v>
      </c>
      <c r="D49" s="6" t="s">
        <v>720</v>
      </c>
      <c r="E49" s="28">
        <v>1.630489936226E12</v>
      </c>
      <c r="F49" s="22" t="b">
        <f t="shared" si="2"/>
        <v>1</v>
      </c>
      <c r="G49" s="29" t="s">
        <v>71</v>
      </c>
      <c r="H49" s="6">
        <v>276.0</v>
      </c>
      <c r="I49" s="6" t="s">
        <v>721</v>
      </c>
      <c r="J49" s="28">
        <v>1.630490260295E12</v>
      </c>
      <c r="K49" s="22" t="b">
        <f t="shared" si="3"/>
        <v>1</v>
      </c>
      <c r="L49" s="29" t="s">
        <v>58</v>
      </c>
      <c r="M49" s="6">
        <v>126.0</v>
      </c>
      <c r="N49" s="6" t="s">
        <v>722</v>
      </c>
      <c r="O49" s="28">
        <v>1.630490586198E12</v>
      </c>
      <c r="P49" s="22" t="b">
        <f t="shared" si="4"/>
        <v>1</v>
      </c>
      <c r="Q49" s="29" t="s">
        <v>221</v>
      </c>
      <c r="R49" s="6">
        <v>978.0</v>
      </c>
      <c r="S49" s="6" t="s">
        <v>726</v>
      </c>
      <c r="T49" s="28">
        <v>1.63049797795E12</v>
      </c>
      <c r="U49" s="22" t="b">
        <f t="shared" si="5"/>
        <v>1</v>
      </c>
      <c r="V49" s="29" t="s">
        <v>221</v>
      </c>
      <c r="W49" s="6">
        <v>1637.0</v>
      </c>
      <c r="X49" s="6" t="s">
        <v>727</v>
      </c>
      <c r="Y49" s="28">
        <v>1.630498341806E12</v>
      </c>
      <c r="Z49" s="22" t="b">
        <f t="shared" si="6"/>
        <v>1</v>
      </c>
      <c r="AA49" s="29" t="s">
        <v>131</v>
      </c>
      <c r="AB49" s="6">
        <v>198.0</v>
      </c>
      <c r="AC49" s="6" t="s">
        <v>724</v>
      </c>
      <c r="AD49" s="28">
        <v>1.630498705425E12</v>
      </c>
      <c r="AE49" s="22" t="b">
        <f t="shared" si="7"/>
        <v>1</v>
      </c>
      <c r="AF49" s="29" t="s">
        <v>52</v>
      </c>
      <c r="AG49" s="6">
        <v>104.0</v>
      </c>
      <c r="AH49" s="6" t="s">
        <v>725</v>
      </c>
      <c r="AI49" s="28">
        <v>1.630501417372E12</v>
      </c>
      <c r="AJ49" s="22" t="b">
        <f t="shared" si="8"/>
        <v>1</v>
      </c>
      <c r="AK49" s="29" t="s">
        <v>221</v>
      </c>
      <c r="AL49" s="6">
        <v>250.0</v>
      </c>
      <c r="AM49" s="6" t="s">
        <v>728</v>
      </c>
      <c r="AN49" s="28">
        <v>1.630501815067E12</v>
      </c>
      <c r="AO49" s="22" t="b">
        <f t="shared" si="9"/>
        <v>1</v>
      </c>
      <c r="AP49" s="29" t="s">
        <v>71</v>
      </c>
      <c r="AQ49" s="6">
        <v>222.0</v>
      </c>
      <c r="AR49" s="6" t="s">
        <v>717</v>
      </c>
      <c r="AS49" s="28">
        <v>1.630502208787E12</v>
      </c>
    </row>
    <row r="50">
      <c r="A50" s="31" t="b">
        <f t="shared" si="1"/>
        <v>1</v>
      </c>
      <c r="B50" s="29" t="s">
        <v>110</v>
      </c>
      <c r="C50" s="6">
        <v>176.0</v>
      </c>
      <c r="D50" s="6" t="s">
        <v>720</v>
      </c>
      <c r="E50" s="28">
        <v>1.630489936361E12</v>
      </c>
      <c r="F50" s="31" t="b">
        <f t="shared" si="2"/>
        <v>1</v>
      </c>
      <c r="G50" s="29" t="s">
        <v>137</v>
      </c>
      <c r="H50" s="6">
        <v>2680.0</v>
      </c>
      <c r="I50" s="6" t="s">
        <v>729</v>
      </c>
      <c r="J50" s="28">
        <v>1.630490262992E12</v>
      </c>
      <c r="K50" s="31" t="b">
        <f t="shared" si="3"/>
        <v>1</v>
      </c>
      <c r="L50" s="29" t="s">
        <v>71</v>
      </c>
      <c r="M50" s="6">
        <v>262.0</v>
      </c>
      <c r="N50" s="6" t="s">
        <v>722</v>
      </c>
      <c r="O50" s="28">
        <v>1.630490586454E12</v>
      </c>
      <c r="P50" s="31" t="b">
        <f t="shared" si="4"/>
        <v>1</v>
      </c>
      <c r="Q50" s="29" t="s">
        <v>94</v>
      </c>
      <c r="R50" s="6">
        <v>206.0</v>
      </c>
      <c r="S50" s="6" t="s">
        <v>730</v>
      </c>
      <c r="T50" s="28">
        <v>1.630497978155E12</v>
      </c>
      <c r="U50" s="31" t="b">
        <f t="shared" si="5"/>
        <v>1</v>
      </c>
      <c r="V50" s="29" t="s">
        <v>94</v>
      </c>
      <c r="W50" s="6">
        <v>224.0</v>
      </c>
      <c r="X50" s="6" t="s">
        <v>731</v>
      </c>
      <c r="Y50" s="28">
        <v>1.630498342037E12</v>
      </c>
      <c r="Z50" s="31" t="b">
        <f t="shared" si="6"/>
        <v>1</v>
      </c>
      <c r="AA50" s="29" t="s">
        <v>195</v>
      </c>
      <c r="AB50" s="6">
        <v>1277.0</v>
      </c>
      <c r="AC50" s="6" t="s">
        <v>732</v>
      </c>
      <c r="AD50" s="28">
        <v>1.630498706702E12</v>
      </c>
      <c r="AE50" s="31" t="b">
        <f t="shared" si="7"/>
        <v>1</v>
      </c>
      <c r="AF50" s="29" t="s">
        <v>71</v>
      </c>
      <c r="AG50" s="6">
        <v>222.0</v>
      </c>
      <c r="AH50" s="6" t="s">
        <v>725</v>
      </c>
      <c r="AI50" s="28">
        <v>1.630501417594E12</v>
      </c>
      <c r="AJ50" s="31" t="b">
        <f t="shared" si="8"/>
        <v>1</v>
      </c>
      <c r="AK50" s="29" t="s">
        <v>94</v>
      </c>
      <c r="AL50" s="6">
        <v>190.0</v>
      </c>
      <c r="AM50" s="6" t="s">
        <v>728</v>
      </c>
      <c r="AN50" s="28">
        <v>1.630501815257E12</v>
      </c>
      <c r="AO50" s="31" t="b">
        <f t="shared" si="9"/>
        <v>1</v>
      </c>
      <c r="AP50" s="29" t="s">
        <v>236</v>
      </c>
      <c r="AQ50" s="6">
        <v>237.0</v>
      </c>
      <c r="AR50" s="6" t="s">
        <v>733</v>
      </c>
      <c r="AS50" s="28">
        <v>1.630502209024E12</v>
      </c>
    </row>
    <row r="51">
      <c r="A51" s="31" t="b">
        <f t="shared" si="1"/>
        <v>1</v>
      </c>
      <c r="B51" s="29" t="s">
        <v>58</v>
      </c>
      <c r="C51" s="6">
        <v>126.0</v>
      </c>
      <c r="D51" s="6" t="s">
        <v>720</v>
      </c>
      <c r="E51" s="28">
        <v>1.630489936484E12</v>
      </c>
      <c r="F51" s="31" t="b">
        <f t="shared" si="2"/>
        <v>1</v>
      </c>
      <c r="G51" s="29" t="s">
        <v>195</v>
      </c>
      <c r="H51" s="6">
        <v>913.0</v>
      </c>
      <c r="I51" s="6" t="s">
        <v>734</v>
      </c>
      <c r="J51" s="28">
        <v>1.630490263889E12</v>
      </c>
      <c r="K51" s="31" t="b">
        <f t="shared" si="3"/>
        <v>1</v>
      </c>
      <c r="L51" s="29" t="s">
        <v>115</v>
      </c>
      <c r="M51" s="6">
        <v>659.0</v>
      </c>
      <c r="N51" s="6" t="s">
        <v>735</v>
      </c>
      <c r="O51" s="28">
        <v>1.630490587113E12</v>
      </c>
      <c r="P51" s="31" t="b">
        <f t="shared" si="4"/>
        <v>1</v>
      </c>
      <c r="Q51" s="29" t="s">
        <v>71</v>
      </c>
      <c r="R51" s="6">
        <v>239.0</v>
      </c>
      <c r="S51" s="6" t="s">
        <v>730</v>
      </c>
      <c r="T51" s="28">
        <v>1.630497978393E12</v>
      </c>
      <c r="U51" s="31" t="b">
        <f t="shared" si="5"/>
        <v>1</v>
      </c>
      <c r="V51" s="29" t="s">
        <v>71</v>
      </c>
      <c r="W51" s="6">
        <v>281.0</v>
      </c>
      <c r="X51" s="6" t="s">
        <v>731</v>
      </c>
      <c r="Y51" s="28">
        <v>1.630498342311E12</v>
      </c>
      <c r="Z51" s="31" t="b">
        <f t="shared" si="6"/>
        <v>1</v>
      </c>
      <c r="AA51" s="29" t="s">
        <v>131</v>
      </c>
      <c r="AB51" s="6">
        <v>421.0</v>
      </c>
      <c r="AC51" s="6" t="s">
        <v>736</v>
      </c>
      <c r="AD51" s="28">
        <v>1.630498707123E12</v>
      </c>
      <c r="AE51" s="31" t="b">
        <f t="shared" si="7"/>
        <v>1</v>
      </c>
      <c r="AF51" s="29" t="s">
        <v>94</v>
      </c>
      <c r="AG51" s="6">
        <v>169.0</v>
      </c>
      <c r="AH51" s="6" t="s">
        <v>725</v>
      </c>
      <c r="AI51" s="28">
        <v>1.630501417771E12</v>
      </c>
      <c r="AJ51" s="31" t="b">
        <f t="shared" si="8"/>
        <v>1</v>
      </c>
      <c r="AK51" s="29" t="s">
        <v>71</v>
      </c>
      <c r="AL51" s="6">
        <v>258.0</v>
      </c>
      <c r="AM51" s="6" t="s">
        <v>728</v>
      </c>
      <c r="AN51" s="28">
        <v>1.630501815514E12</v>
      </c>
      <c r="AO51" s="31" t="b">
        <f t="shared" si="9"/>
        <v>1</v>
      </c>
      <c r="AP51" s="29" t="s">
        <v>110</v>
      </c>
      <c r="AQ51" s="6">
        <v>178.0</v>
      </c>
      <c r="AR51" s="6" t="s">
        <v>733</v>
      </c>
      <c r="AS51" s="28">
        <v>1.6305022092E12</v>
      </c>
    </row>
    <row r="52">
      <c r="A52" s="31" t="b">
        <f t="shared" si="1"/>
        <v>1</v>
      </c>
      <c r="B52" s="29" t="s">
        <v>71</v>
      </c>
      <c r="C52" s="6">
        <v>286.0</v>
      </c>
      <c r="D52" s="6" t="s">
        <v>720</v>
      </c>
      <c r="E52" s="28">
        <v>1.630489936771E12</v>
      </c>
      <c r="F52" s="31" t="b">
        <f t="shared" si="2"/>
        <v>1</v>
      </c>
      <c r="G52" s="29" t="s">
        <v>133</v>
      </c>
      <c r="H52" s="6">
        <v>377.0</v>
      </c>
      <c r="I52" s="6" t="s">
        <v>737</v>
      </c>
      <c r="J52" s="28">
        <v>1.630490264266E12</v>
      </c>
      <c r="K52" s="31" t="b">
        <f t="shared" si="3"/>
        <v>1</v>
      </c>
      <c r="L52" s="29" t="s">
        <v>63</v>
      </c>
      <c r="M52" s="6">
        <v>375.0</v>
      </c>
      <c r="N52" s="6" t="s">
        <v>735</v>
      </c>
      <c r="O52" s="28">
        <v>1.630490587491E12</v>
      </c>
      <c r="P52" s="31" t="b">
        <f t="shared" si="4"/>
        <v>1</v>
      </c>
      <c r="Q52" s="29" t="s">
        <v>236</v>
      </c>
      <c r="R52" s="6">
        <v>280.0</v>
      </c>
      <c r="S52" s="6" t="s">
        <v>730</v>
      </c>
      <c r="T52" s="28">
        <v>1.630497978693E12</v>
      </c>
      <c r="U52" s="31" t="b">
        <f t="shared" si="5"/>
        <v>1</v>
      </c>
      <c r="V52" s="29" t="s">
        <v>115</v>
      </c>
      <c r="W52" s="6">
        <v>305.0</v>
      </c>
      <c r="X52" s="6" t="s">
        <v>731</v>
      </c>
      <c r="Y52" s="28">
        <v>1.630498342614E12</v>
      </c>
      <c r="Z52" s="31" t="b">
        <f t="shared" si="6"/>
        <v>1</v>
      </c>
      <c r="AA52" s="29" t="s">
        <v>203</v>
      </c>
      <c r="AB52" s="6">
        <v>121.0</v>
      </c>
      <c r="AC52" s="6" t="s">
        <v>736</v>
      </c>
      <c r="AD52" s="28">
        <v>1.630498707248E12</v>
      </c>
      <c r="AE52" s="31" t="b">
        <f t="shared" si="7"/>
        <v>1</v>
      </c>
      <c r="AF52" s="29" t="s">
        <v>80</v>
      </c>
      <c r="AG52" s="6">
        <v>268.0</v>
      </c>
      <c r="AH52" s="6" t="s">
        <v>738</v>
      </c>
      <c r="AI52" s="28">
        <v>1.630501418028E12</v>
      </c>
      <c r="AJ52" s="31" t="b">
        <f t="shared" si="8"/>
        <v>1</v>
      </c>
      <c r="AK52" s="29" t="s">
        <v>236</v>
      </c>
      <c r="AL52" s="6">
        <v>498.0</v>
      </c>
      <c r="AM52" s="6" t="s">
        <v>739</v>
      </c>
      <c r="AN52" s="28">
        <v>1.63050181601E12</v>
      </c>
      <c r="AO52" s="31" t="b">
        <f t="shared" si="9"/>
        <v>1</v>
      </c>
      <c r="AP52" s="29" t="s">
        <v>71</v>
      </c>
      <c r="AQ52" s="6">
        <v>195.0</v>
      </c>
      <c r="AR52" s="6" t="s">
        <v>733</v>
      </c>
      <c r="AS52" s="28">
        <v>1.630502209406E12</v>
      </c>
    </row>
    <row r="53">
      <c r="A53" s="31" t="b">
        <f t="shared" si="1"/>
        <v>1</v>
      </c>
      <c r="B53" s="29" t="s">
        <v>144</v>
      </c>
      <c r="C53" s="6">
        <v>500.0</v>
      </c>
      <c r="D53" s="6" t="s">
        <v>740</v>
      </c>
      <c r="E53" s="28">
        <v>1.630489937271E12</v>
      </c>
      <c r="F53" s="31" t="b">
        <f t="shared" si="2"/>
        <v>1</v>
      </c>
      <c r="G53" s="29" t="s">
        <v>203</v>
      </c>
      <c r="H53" s="6">
        <v>79.0</v>
      </c>
      <c r="I53" s="6" t="s">
        <v>737</v>
      </c>
      <c r="J53" s="28">
        <v>1.630490264346E12</v>
      </c>
      <c r="K53" s="31" t="b">
        <f t="shared" si="3"/>
        <v>1</v>
      </c>
      <c r="L53" s="29" t="s">
        <v>115</v>
      </c>
      <c r="M53" s="6">
        <v>907.0</v>
      </c>
      <c r="N53" s="6" t="s">
        <v>741</v>
      </c>
      <c r="O53" s="28">
        <v>1.63049058841E12</v>
      </c>
      <c r="P53" s="31" t="b">
        <f t="shared" si="4"/>
        <v>1</v>
      </c>
      <c r="Q53" s="29" t="s">
        <v>110</v>
      </c>
      <c r="R53" s="6">
        <v>227.0</v>
      </c>
      <c r="S53" s="6" t="s">
        <v>730</v>
      </c>
      <c r="T53" s="28">
        <v>1.630497978906E12</v>
      </c>
      <c r="U53" s="31" t="b">
        <f t="shared" si="5"/>
        <v>1</v>
      </c>
      <c r="V53" s="29" t="s">
        <v>71</v>
      </c>
      <c r="W53" s="6">
        <v>321.0</v>
      </c>
      <c r="X53" s="6" t="s">
        <v>731</v>
      </c>
      <c r="Y53" s="28">
        <v>1.63049834294E12</v>
      </c>
      <c r="Z53" s="31" t="b">
        <f t="shared" si="6"/>
        <v>1</v>
      </c>
      <c r="AA53" s="29" t="s">
        <v>71</v>
      </c>
      <c r="AB53" s="6">
        <v>543.0</v>
      </c>
      <c r="AC53" s="6" t="s">
        <v>736</v>
      </c>
      <c r="AD53" s="28">
        <v>1.630498707787E12</v>
      </c>
      <c r="AE53" s="31" t="b">
        <f t="shared" si="7"/>
        <v>1</v>
      </c>
      <c r="AF53" s="29" t="s">
        <v>115</v>
      </c>
      <c r="AG53" s="6">
        <v>621.0</v>
      </c>
      <c r="AH53" s="6" t="s">
        <v>738</v>
      </c>
      <c r="AI53" s="28">
        <v>1.630501418652E12</v>
      </c>
      <c r="AJ53" s="31" t="b">
        <f t="shared" si="8"/>
        <v>1</v>
      </c>
      <c r="AK53" s="29" t="s">
        <v>110</v>
      </c>
      <c r="AL53" s="6">
        <v>199.0</v>
      </c>
      <c r="AM53" s="6" t="s">
        <v>739</v>
      </c>
      <c r="AN53" s="28">
        <v>1.630501816211E12</v>
      </c>
      <c r="AO53" s="31" t="b">
        <f t="shared" si="9"/>
        <v>1</v>
      </c>
      <c r="AP53" s="29" t="s">
        <v>282</v>
      </c>
      <c r="AQ53" s="6">
        <v>908.0</v>
      </c>
      <c r="AR53" s="6" t="s">
        <v>742</v>
      </c>
      <c r="AS53" s="28">
        <v>1.630502210307E12</v>
      </c>
    </row>
    <row r="54">
      <c r="A54" s="31" t="b">
        <f t="shared" si="1"/>
        <v>1</v>
      </c>
      <c r="B54" s="29" t="s">
        <v>182</v>
      </c>
      <c r="C54" s="6">
        <v>260.0</v>
      </c>
      <c r="D54" s="6" t="s">
        <v>740</v>
      </c>
      <c r="E54" s="28">
        <v>1.630489937534E12</v>
      </c>
      <c r="F54" s="31" t="b">
        <f t="shared" si="2"/>
        <v>1</v>
      </c>
      <c r="G54" s="29" t="s">
        <v>71</v>
      </c>
      <c r="H54" s="6">
        <v>225.0</v>
      </c>
      <c r="I54" s="6" t="s">
        <v>737</v>
      </c>
      <c r="J54" s="28">
        <v>1.630490264569E12</v>
      </c>
      <c r="K54" s="31" t="b">
        <f t="shared" si="3"/>
        <v>1</v>
      </c>
      <c r="L54" s="29" t="s">
        <v>71</v>
      </c>
      <c r="M54" s="6">
        <v>115.0</v>
      </c>
      <c r="N54" s="6" t="s">
        <v>741</v>
      </c>
      <c r="O54" s="28">
        <v>1.630490588512E12</v>
      </c>
      <c r="P54" s="31" t="b">
        <f t="shared" si="4"/>
        <v>1</v>
      </c>
      <c r="Q54" s="29" t="s">
        <v>71</v>
      </c>
      <c r="R54" s="6">
        <v>272.0</v>
      </c>
      <c r="S54" s="6" t="s">
        <v>743</v>
      </c>
      <c r="T54" s="28">
        <v>1.630497979175E12</v>
      </c>
      <c r="U54" s="31" t="b">
        <f t="shared" si="5"/>
        <v>1</v>
      </c>
      <c r="V54" s="29" t="s">
        <v>236</v>
      </c>
      <c r="W54" s="6">
        <v>389.0</v>
      </c>
      <c r="X54" s="6" t="s">
        <v>744</v>
      </c>
      <c r="Y54" s="28">
        <v>1.630498343326E12</v>
      </c>
      <c r="Z54" s="31" t="b">
        <f t="shared" si="6"/>
        <v>1</v>
      </c>
      <c r="AA54" s="29" t="s">
        <v>221</v>
      </c>
      <c r="AB54" s="6">
        <v>349.0</v>
      </c>
      <c r="AC54" s="6" t="s">
        <v>745</v>
      </c>
      <c r="AD54" s="28">
        <v>1.630498708136E12</v>
      </c>
      <c r="AE54" s="31" t="b">
        <f t="shared" si="7"/>
        <v>1</v>
      </c>
      <c r="AF54" s="29" t="s">
        <v>63</v>
      </c>
      <c r="AG54" s="6">
        <v>368.0</v>
      </c>
      <c r="AH54" s="6" t="s">
        <v>746</v>
      </c>
      <c r="AI54" s="28">
        <v>1.630501419017E12</v>
      </c>
      <c r="AJ54" s="31" t="b">
        <f t="shared" si="8"/>
        <v>1</v>
      </c>
      <c r="AK54" s="29" t="s">
        <v>71</v>
      </c>
      <c r="AL54" s="6">
        <v>221.0</v>
      </c>
      <c r="AM54" s="6" t="s">
        <v>739</v>
      </c>
      <c r="AN54" s="28">
        <v>1.630501816433E12</v>
      </c>
      <c r="AO54" s="31" t="b">
        <f t="shared" si="9"/>
        <v>1</v>
      </c>
      <c r="AP54" s="29" t="s">
        <v>257</v>
      </c>
      <c r="AQ54" s="6">
        <v>866.0</v>
      </c>
      <c r="AR54" s="6" t="s">
        <v>747</v>
      </c>
      <c r="AS54" s="28">
        <v>1.630502211171E12</v>
      </c>
    </row>
    <row r="55">
      <c r="A55" s="31" t="b">
        <f t="shared" si="1"/>
        <v>1</v>
      </c>
      <c r="B55" s="29" t="s">
        <v>71</v>
      </c>
      <c r="C55" s="6">
        <v>247.0</v>
      </c>
      <c r="D55" s="6" t="s">
        <v>740</v>
      </c>
      <c r="E55" s="28">
        <v>1.630489937779E12</v>
      </c>
      <c r="F55" s="31" t="b">
        <f t="shared" si="2"/>
        <v>1</v>
      </c>
      <c r="G55" s="29" t="s">
        <v>221</v>
      </c>
      <c r="H55" s="6">
        <v>281.0</v>
      </c>
      <c r="I55" s="6" t="s">
        <v>737</v>
      </c>
      <c r="J55" s="28">
        <v>1.630490264852E12</v>
      </c>
      <c r="K55" s="31" t="b">
        <f t="shared" si="3"/>
        <v>1</v>
      </c>
      <c r="L55" s="29" t="s">
        <v>153</v>
      </c>
      <c r="M55" s="6">
        <v>544.0</v>
      </c>
      <c r="N55" s="6" t="s">
        <v>748</v>
      </c>
      <c r="O55" s="28">
        <v>1.63049058905E12</v>
      </c>
      <c r="P55" s="31" t="b">
        <f t="shared" si="4"/>
        <v>1</v>
      </c>
      <c r="Q55" s="29" t="s">
        <v>324</v>
      </c>
      <c r="R55" s="6">
        <v>824.0</v>
      </c>
      <c r="S55" s="6" t="s">
        <v>743</v>
      </c>
      <c r="T55" s="28">
        <v>1.630497979999E12</v>
      </c>
      <c r="U55" s="31" t="b">
        <f t="shared" si="5"/>
        <v>1</v>
      </c>
      <c r="V55" s="29" t="s">
        <v>110</v>
      </c>
      <c r="W55" s="6">
        <v>179.0</v>
      </c>
      <c r="X55" s="6" t="s">
        <v>744</v>
      </c>
      <c r="Y55" s="28">
        <v>1.630498343504E12</v>
      </c>
      <c r="Z55" s="31" t="b">
        <f t="shared" si="6"/>
        <v>1</v>
      </c>
      <c r="AA55" s="29" t="s">
        <v>94</v>
      </c>
      <c r="AB55" s="6">
        <v>199.0</v>
      </c>
      <c r="AC55" s="6" t="s">
        <v>745</v>
      </c>
      <c r="AD55" s="28">
        <v>1.630498708336E12</v>
      </c>
      <c r="AE55" s="31" t="b">
        <f t="shared" si="7"/>
        <v>1</v>
      </c>
      <c r="AF55" s="29" t="s">
        <v>115</v>
      </c>
      <c r="AG55" s="6">
        <v>188.0</v>
      </c>
      <c r="AH55" s="6" t="s">
        <v>746</v>
      </c>
      <c r="AI55" s="28">
        <v>1.630501419208E12</v>
      </c>
      <c r="AJ55" s="31" t="b">
        <f t="shared" si="8"/>
        <v>1</v>
      </c>
      <c r="AK55" s="29" t="s">
        <v>190</v>
      </c>
      <c r="AL55" s="6">
        <v>1485.0</v>
      </c>
      <c r="AM55" s="6" t="s">
        <v>749</v>
      </c>
      <c r="AN55" s="28">
        <v>1.630501817932E12</v>
      </c>
      <c r="AO55" s="31" t="b">
        <f t="shared" si="9"/>
        <v>1</v>
      </c>
      <c r="AP55" s="29" t="s">
        <v>131</v>
      </c>
      <c r="AQ55" s="6">
        <v>230.0</v>
      </c>
      <c r="AR55" s="6" t="s">
        <v>747</v>
      </c>
      <c r="AS55" s="28">
        <v>1.630502211402E12</v>
      </c>
    </row>
    <row r="56">
      <c r="A56" s="31" t="b">
        <f t="shared" si="1"/>
        <v>1</v>
      </c>
      <c r="B56" s="29" t="s">
        <v>245</v>
      </c>
      <c r="C56" s="6">
        <v>2170.0</v>
      </c>
      <c r="D56" s="6" t="s">
        <v>750</v>
      </c>
      <c r="E56" s="28">
        <v>1.630489939953E12</v>
      </c>
      <c r="F56" s="31" t="b">
        <f t="shared" si="2"/>
        <v>1</v>
      </c>
      <c r="G56" s="29" t="s">
        <v>94</v>
      </c>
      <c r="H56" s="6">
        <v>200.0</v>
      </c>
      <c r="I56" s="6" t="s">
        <v>751</v>
      </c>
      <c r="J56" s="28">
        <v>1.630490265051E12</v>
      </c>
      <c r="K56" s="31" t="b">
        <f t="shared" si="3"/>
        <v>1</v>
      </c>
      <c r="L56" s="29" t="s">
        <v>182</v>
      </c>
      <c r="M56" s="6">
        <v>451.0</v>
      </c>
      <c r="N56" s="6" t="s">
        <v>748</v>
      </c>
      <c r="O56" s="28">
        <v>1.630490589504E12</v>
      </c>
      <c r="P56" s="31" t="b">
        <f t="shared" si="4"/>
        <v>1</v>
      </c>
      <c r="Q56" s="29" t="s">
        <v>257</v>
      </c>
      <c r="R56" s="6">
        <v>1078.0</v>
      </c>
      <c r="S56" s="6" t="s">
        <v>752</v>
      </c>
      <c r="T56" s="28">
        <v>1.630497981076E12</v>
      </c>
      <c r="U56" s="31" t="b">
        <f t="shared" si="5"/>
        <v>1</v>
      </c>
      <c r="V56" s="29" t="s">
        <v>71</v>
      </c>
      <c r="W56" s="6">
        <v>205.0</v>
      </c>
      <c r="X56" s="6" t="s">
        <v>744</v>
      </c>
      <c r="Y56" s="28">
        <v>1.630498343711E12</v>
      </c>
      <c r="Z56" s="31" t="b">
        <f t="shared" si="6"/>
        <v>1</v>
      </c>
      <c r="AA56" s="29" t="s">
        <v>71</v>
      </c>
      <c r="AB56" s="6">
        <v>224.0</v>
      </c>
      <c r="AC56" s="6" t="s">
        <v>745</v>
      </c>
      <c r="AD56" s="28">
        <v>1.630498708558E12</v>
      </c>
      <c r="AE56" s="31" t="b">
        <f t="shared" si="7"/>
        <v>1</v>
      </c>
      <c r="AF56" s="29" t="s">
        <v>80</v>
      </c>
      <c r="AG56" s="6">
        <v>140.0</v>
      </c>
      <c r="AH56" s="6" t="s">
        <v>746</v>
      </c>
      <c r="AI56" s="28">
        <v>1.630501419346E12</v>
      </c>
      <c r="AJ56" s="31" t="b">
        <f t="shared" si="8"/>
        <v>1</v>
      </c>
      <c r="AK56" s="29" t="s">
        <v>753</v>
      </c>
      <c r="AL56" s="6">
        <v>798.0</v>
      </c>
      <c r="AM56" s="6" t="s">
        <v>754</v>
      </c>
      <c r="AN56" s="28">
        <v>1.630501818719E12</v>
      </c>
      <c r="AO56" s="31" t="b">
        <f t="shared" si="9"/>
        <v>1</v>
      </c>
      <c r="AP56" s="29" t="s">
        <v>203</v>
      </c>
      <c r="AQ56" s="6">
        <v>79.0</v>
      </c>
      <c r="AR56" s="6" t="s">
        <v>747</v>
      </c>
      <c r="AS56" s="28">
        <v>1.630502211483E12</v>
      </c>
    </row>
    <row r="57">
      <c r="A57" s="31" t="b">
        <f t="shared" si="1"/>
        <v>1</v>
      </c>
      <c r="B57" s="29" t="s">
        <v>755</v>
      </c>
      <c r="C57" s="6">
        <v>1447.0</v>
      </c>
      <c r="D57" s="6" t="s">
        <v>756</v>
      </c>
      <c r="E57" s="28">
        <v>1.630489941396E12</v>
      </c>
      <c r="F57" s="31" t="b">
        <f t="shared" si="2"/>
        <v>1</v>
      </c>
      <c r="G57" s="29" t="s">
        <v>71</v>
      </c>
      <c r="H57" s="6">
        <v>214.0</v>
      </c>
      <c r="I57" s="6" t="s">
        <v>751</v>
      </c>
      <c r="J57" s="28">
        <v>1.630490265263E12</v>
      </c>
      <c r="K57" s="31" t="b">
        <f t="shared" si="3"/>
        <v>1</v>
      </c>
      <c r="L57" s="29" t="s">
        <v>153</v>
      </c>
      <c r="M57" s="6">
        <v>353.0</v>
      </c>
      <c r="N57" s="6" t="s">
        <v>748</v>
      </c>
      <c r="O57" s="28">
        <v>1.630490589858E12</v>
      </c>
      <c r="P57" s="31" t="b">
        <f t="shared" si="4"/>
        <v>1</v>
      </c>
      <c r="Q57" s="29" t="s">
        <v>131</v>
      </c>
      <c r="R57" s="6">
        <v>434.0</v>
      </c>
      <c r="S57" s="6" t="s">
        <v>752</v>
      </c>
      <c r="T57" s="28">
        <v>1.63049798151E12</v>
      </c>
      <c r="U57" s="31" t="b">
        <f t="shared" si="5"/>
        <v>1</v>
      </c>
      <c r="V57" s="29" t="s">
        <v>324</v>
      </c>
      <c r="W57" s="6">
        <v>1424.0</v>
      </c>
      <c r="X57" s="6" t="s">
        <v>757</v>
      </c>
      <c r="Y57" s="28">
        <v>1.630498345137E12</v>
      </c>
      <c r="Z57" s="31" t="b">
        <f t="shared" si="6"/>
        <v>1</v>
      </c>
      <c r="AA57" s="29" t="s">
        <v>236</v>
      </c>
      <c r="AB57" s="6">
        <v>239.0</v>
      </c>
      <c r="AC57" s="6" t="s">
        <v>745</v>
      </c>
      <c r="AD57" s="28">
        <v>1.630498708797E12</v>
      </c>
      <c r="AE57" s="31" t="b">
        <f t="shared" si="7"/>
        <v>1</v>
      </c>
      <c r="AF57" s="29" t="s">
        <v>80</v>
      </c>
      <c r="AG57" s="6">
        <v>520.0</v>
      </c>
      <c r="AH57" s="6" t="s">
        <v>746</v>
      </c>
      <c r="AI57" s="28">
        <v>1.630501419865E12</v>
      </c>
      <c r="AJ57" s="31" t="b">
        <f t="shared" si="8"/>
        <v>1</v>
      </c>
      <c r="AK57" s="29" t="s">
        <v>190</v>
      </c>
      <c r="AL57" s="6">
        <v>301.0</v>
      </c>
      <c r="AM57" s="6" t="s">
        <v>758</v>
      </c>
      <c r="AN57" s="28">
        <v>1.630501819017E12</v>
      </c>
      <c r="AO57" s="31" t="b">
        <f t="shared" si="9"/>
        <v>1</v>
      </c>
      <c r="AP57" s="29" t="s">
        <v>269</v>
      </c>
      <c r="AQ57" s="6">
        <v>242.0</v>
      </c>
      <c r="AR57" s="6" t="s">
        <v>747</v>
      </c>
      <c r="AS57" s="28">
        <v>1.630502211723E12</v>
      </c>
    </row>
    <row r="58">
      <c r="A58" s="31" t="b">
        <f t="shared" si="1"/>
        <v>1</v>
      </c>
      <c r="B58" s="29" t="s">
        <v>245</v>
      </c>
      <c r="C58" s="6">
        <v>323.0</v>
      </c>
      <c r="D58" s="6" t="s">
        <v>756</v>
      </c>
      <c r="E58" s="28">
        <v>1.63048994172E12</v>
      </c>
      <c r="F58" s="31" t="b">
        <f t="shared" si="2"/>
        <v>1</v>
      </c>
      <c r="G58" s="29" t="s">
        <v>236</v>
      </c>
      <c r="H58" s="6">
        <v>583.0</v>
      </c>
      <c r="I58" s="6" t="s">
        <v>751</v>
      </c>
      <c r="J58" s="28">
        <v>1.630490265847E12</v>
      </c>
      <c r="K58" s="31" t="b">
        <f t="shared" si="3"/>
        <v>1</v>
      </c>
      <c r="L58" s="29" t="s">
        <v>71</v>
      </c>
      <c r="M58" s="6">
        <v>138.0</v>
      </c>
      <c r="N58" s="6" t="s">
        <v>748</v>
      </c>
      <c r="O58" s="28">
        <v>1.630490589993E12</v>
      </c>
      <c r="P58" s="31" t="b">
        <f t="shared" si="4"/>
        <v>1</v>
      </c>
      <c r="Q58" s="29" t="s">
        <v>203</v>
      </c>
      <c r="R58" s="6">
        <v>106.0</v>
      </c>
      <c r="S58" s="6" t="s">
        <v>752</v>
      </c>
      <c r="T58" s="28">
        <v>1.630497981619E12</v>
      </c>
      <c r="U58" s="31" t="b">
        <f t="shared" si="5"/>
        <v>1</v>
      </c>
      <c r="V58" s="29" t="s">
        <v>257</v>
      </c>
      <c r="W58" s="6">
        <v>955.0</v>
      </c>
      <c r="X58" s="6" t="s">
        <v>759</v>
      </c>
      <c r="Y58" s="28">
        <v>1.630498346089E12</v>
      </c>
      <c r="Z58" s="31" t="b">
        <f t="shared" si="6"/>
        <v>1</v>
      </c>
      <c r="AA58" s="29" t="s">
        <v>110</v>
      </c>
      <c r="AB58" s="6">
        <v>187.0</v>
      </c>
      <c r="AC58" s="6" t="s">
        <v>745</v>
      </c>
      <c r="AD58" s="28">
        <v>1.630498708987E12</v>
      </c>
      <c r="AE58" s="31" t="b">
        <f t="shared" si="7"/>
        <v>1</v>
      </c>
      <c r="AF58" s="29" t="s">
        <v>63</v>
      </c>
      <c r="AG58" s="6">
        <v>222.0</v>
      </c>
      <c r="AH58" s="6" t="s">
        <v>760</v>
      </c>
      <c r="AI58" s="28">
        <v>1.630501420088E12</v>
      </c>
      <c r="AJ58" s="31" t="b">
        <f t="shared" si="8"/>
        <v>1</v>
      </c>
      <c r="AK58" s="29" t="s">
        <v>257</v>
      </c>
      <c r="AL58" s="6">
        <v>182.0</v>
      </c>
      <c r="AM58" s="6" t="s">
        <v>758</v>
      </c>
      <c r="AN58" s="28">
        <v>1.630501819199E12</v>
      </c>
      <c r="AO58" s="31" t="b">
        <f t="shared" si="9"/>
        <v>1</v>
      </c>
      <c r="AS58" s="33"/>
    </row>
    <row r="59">
      <c r="A59" s="31" t="b">
        <f t="shared" si="1"/>
        <v>1</v>
      </c>
      <c r="B59" s="29" t="s">
        <v>195</v>
      </c>
      <c r="C59" s="6">
        <v>338.0</v>
      </c>
      <c r="D59" s="6" t="s">
        <v>761</v>
      </c>
      <c r="E59" s="28">
        <v>1.630489942059E12</v>
      </c>
      <c r="F59" s="31" t="b">
        <f t="shared" si="2"/>
        <v>1</v>
      </c>
      <c r="G59" s="29" t="s">
        <v>110</v>
      </c>
      <c r="H59" s="6">
        <v>258.0</v>
      </c>
      <c r="I59" s="6" t="s">
        <v>762</v>
      </c>
      <c r="J59" s="28">
        <v>1.630490266106E12</v>
      </c>
      <c r="K59" s="31" t="b">
        <f t="shared" si="3"/>
        <v>1</v>
      </c>
      <c r="L59" s="29" t="s">
        <v>144</v>
      </c>
      <c r="M59" s="6">
        <v>304.0</v>
      </c>
      <c r="N59" s="6" t="s">
        <v>763</v>
      </c>
      <c r="O59" s="28">
        <v>1.6304905903E12</v>
      </c>
      <c r="P59" s="31" t="b">
        <f t="shared" si="4"/>
        <v>1</v>
      </c>
      <c r="Q59" s="29" t="s">
        <v>269</v>
      </c>
      <c r="R59" s="6">
        <v>325.0</v>
      </c>
      <c r="S59" s="6" t="s">
        <v>752</v>
      </c>
      <c r="T59" s="28">
        <v>1.630497981942E12</v>
      </c>
      <c r="U59" s="31" t="b">
        <f t="shared" si="5"/>
        <v>1</v>
      </c>
      <c r="V59" s="29" t="s">
        <v>137</v>
      </c>
      <c r="W59" s="6">
        <v>283.0</v>
      </c>
      <c r="X59" s="6" t="s">
        <v>759</v>
      </c>
      <c r="Y59" s="28">
        <v>1.630498346374E12</v>
      </c>
      <c r="Z59" s="31" t="b">
        <f t="shared" si="6"/>
        <v>1</v>
      </c>
      <c r="AA59" s="29" t="s">
        <v>71</v>
      </c>
      <c r="AB59" s="6">
        <v>301.0</v>
      </c>
      <c r="AC59" s="6" t="s">
        <v>764</v>
      </c>
      <c r="AD59" s="28">
        <v>1.630498709285E12</v>
      </c>
      <c r="AE59" s="31" t="b">
        <f t="shared" si="7"/>
        <v>1</v>
      </c>
      <c r="AF59" s="29" t="s">
        <v>71</v>
      </c>
      <c r="AG59" s="6">
        <v>223.0</v>
      </c>
      <c r="AH59" s="6" t="s">
        <v>760</v>
      </c>
      <c r="AI59" s="28">
        <v>1.630501420311E12</v>
      </c>
      <c r="AJ59" s="31" t="b">
        <f t="shared" si="8"/>
        <v>1</v>
      </c>
      <c r="AK59" s="29" t="s">
        <v>131</v>
      </c>
      <c r="AL59" s="6">
        <v>259.0</v>
      </c>
      <c r="AM59" s="6" t="s">
        <v>758</v>
      </c>
      <c r="AN59" s="28">
        <v>1.630501819458E12</v>
      </c>
      <c r="AO59" s="31" t="b">
        <f t="shared" si="9"/>
        <v>1</v>
      </c>
      <c r="AS59" s="33"/>
    </row>
    <row r="60">
      <c r="A60" s="31" t="b">
        <f t="shared" si="1"/>
        <v>1</v>
      </c>
      <c r="B60" s="29" t="s">
        <v>245</v>
      </c>
      <c r="C60" s="6">
        <v>476.0</v>
      </c>
      <c r="D60" s="6" t="s">
        <v>761</v>
      </c>
      <c r="E60" s="28">
        <v>1.630489942535E12</v>
      </c>
      <c r="F60" s="31" t="b">
        <f t="shared" si="2"/>
        <v>1</v>
      </c>
      <c r="G60" s="29" t="s">
        <v>71</v>
      </c>
      <c r="H60" s="6">
        <v>214.0</v>
      </c>
      <c r="I60" s="6" t="s">
        <v>762</v>
      </c>
      <c r="J60" s="28">
        <v>1.63049026632E12</v>
      </c>
      <c r="K60" s="31" t="b">
        <f t="shared" si="3"/>
        <v>1</v>
      </c>
      <c r="L60" s="29" t="s">
        <v>182</v>
      </c>
      <c r="M60" s="6">
        <v>300.0</v>
      </c>
      <c r="N60" s="6" t="s">
        <v>763</v>
      </c>
      <c r="O60" s="28">
        <v>1.630490590599E12</v>
      </c>
      <c r="P60" s="31" t="b">
        <f t="shared" si="4"/>
        <v>1</v>
      </c>
      <c r="T60" s="33"/>
      <c r="U60" s="31" t="b">
        <f t="shared" si="5"/>
        <v>1</v>
      </c>
      <c r="V60" s="29" t="s">
        <v>203</v>
      </c>
      <c r="W60" s="6">
        <v>103.0</v>
      </c>
      <c r="X60" s="6" t="s">
        <v>759</v>
      </c>
      <c r="Y60" s="28">
        <v>1.630498346489E12</v>
      </c>
      <c r="Z60" s="31" t="b">
        <f t="shared" si="6"/>
        <v>1</v>
      </c>
      <c r="AA60" s="29" t="s">
        <v>219</v>
      </c>
      <c r="AB60" s="6">
        <v>1257.0</v>
      </c>
      <c r="AC60" s="6" t="s">
        <v>765</v>
      </c>
      <c r="AD60" s="28">
        <v>1.630498710546E12</v>
      </c>
      <c r="AE60" s="31" t="b">
        <f t="shared" si="7"/>
        <v>1</v>
      </c>
      <c r="AF60" s="29" t="s">
        <v>144</v>
      </c>
      <c r="AG60" s="6">
        <v>2321.0</v>
      </c>
      <c r="AH60" s="6" t="s">
        <v>766</v>
      </c>
      <c r="AI60" s="28">
        <v>1.630501422634E12</v>
      </c>
      <c r="AJ60" s="31" t="b">
        <f t="shared" si="8"/>
        <v>1</v>
      </c>
      <c r="AK60" s="29" t="s">
        <v>203</v>
      </c>
      <c r="AL60" s="6">
        <v>105.0</v>
      </c>
      <c r="AM60" s="6" t="s">
        <v>758</v>
      </c>
      <c r="AN60" s="28">
        <v>1.630501819573E12</v>
      </c>
      <c r="AO60" s="31" t="b">
        <f t="shared" si="9"/>
        <v>1</v>
      </c>
      <c r="AS60" s="33"/>
    </row>
    <row r="61">
      <c r="A61" s="31" t="b">
        <f t="shared" si="1"/>
        <v>1</v>
      </c>
      <c r="B61" s="29" t="s">
        <v>203</v>
      </c>
      <c r="C61" s="6">
        <v>112.0</v>
      </c>
      <c r="D61" s="6" t="s">
        <v>761</v>
      </c>
      <c r="E61" s="28">
        <v>1.630489942645E12</v>
      </c>
      <c r="F61" s="31" t="b">
        <f t="shared" si="2"/>
        <v>1</v>
      </c>
      <c r="G61" s="29" t="s">
        <v>190</v>
      </c>
      <c r="H61" s="6">
        <v>915.0</v>
      </c>
      <c r="I61" s="6" t="s">
        <v>767</v>
      </c>
      <c r="J61" s="28">
        <v>1.630490267241E12</v>
      </c>
      <c r="K61" s="31" t="b">
        <f t="shared" si="3"/>
        <v>1</v>
      </c>
      <c r="L61" s="29" t="s">
        <v>71</v>
      </c>
      <c r="M61" s="6">
        <v>291.0</v>
      </c>
      <c r="N61" s="6" t="s">
        <v>763</v>
      </c>
      <c r="O61" s="28">
        <v>1.630490590889E12</v>
      </c>
      <c r="P61" s="31" t="b">
        <f t="shared" si="4"/>
        <v>1</v>
      </c>
      <c r="T61" s="33"/>
      <c r="U61" s="31" t="b">
        <f t="shared" si="5"/>
        <v>1</v>
      </c>
      <c r="V61" s="29" t="s">
        <v>269</v>
      </c>
      <c r="W61" s="6">
        <v>252.0</v>
      </c>
      <c r="X61" s="6" t="s">
        <v>759</v>
      </c>
      <c r="Y61" s="28">
        <v>1.630498346728E12</v>
      </c>
      <c r="Z61" s="31" t="b">
        <f t="shared" si="6"/>
        <v>1</v>
      </c>
      <c r="AA61" s="29" t="s">
        <v>257</v>
      </c>
      <c r="AB61" s="6">
        <v>1156.0</v>
      </c>
      <c r="AC61" s="6" t="s">
        <v>768</v>
      </c>
      <c r="AD61" s="28">
        <v>1.630498711712E12</v>
      </c>
      <c r="AE61" s="31" t="b">
        <f t="shared" si="7"/>
        <v>1</v>
      </c>
      <c r="AF61" s="29" t="s">
        <v>182</v>
      </c>
      <c r="AG61" s="6">
        <v>317.0</v>
      </c>
      <c r="AH61" s="6" t="s">
        <v>766</v>
      </c>
      <c r="AI61" s="28">
        <v>1.63050142295E12</v>
      </c>
      <c r="AJ61" s="31" t="b">
        <f t="shared" si="8"/>
        <v>1</v>
      </c>
      <c r="AK61" s="29" t="s">
        <v>269</v>
      </c>
      <c r="AL61" s="6">
        <v>235.0</v>
      </c>
      <c r="AM61" s="6" t="s">
        <v>758</v>
      </c>
      <c r="AN61" s="28">
        <v>1.630501819797E12</v>
      </c>
      <c r="AO61" s="31" t="b">
        <f t="shared" si="9"/>
        <v>1</v>
      </c>
      <c r="AS61" s="33"/>
    </row>
    <row r="62">
      <c r="A62" s="31" t="b">
        <f t="shared" si="1"/>
        <v>1</v>
      </c>
      <c r="B62" s="29" t="s">
        <v>71</v>
      </c>
      <c r="C62" s="6">
        <v>226.0</v>
      </c>
      <c r="D62" s="6" t="s">
        <v>761</v>
      </c>
      <c r="E62" s="28">
        <v>1.630489942871E12</v>
      </c>
      <c r="F62" s="31" t="b">
        <f t="shared" si="2"/>
        <v>1</v>
      </c>
      <c r="G62" s="29" t="s">
        <v>257</v>
      </c>
      <c r="H62" s="6">
        <v>1063.0</v>
      </c>
      <c r="I62" s="6" t="s">
        <v>769</v>
      </c>
      <c r="J62" s="28">
        <v>1.630490268298E12</v>
      </c>
      <c r="K62" s="31" t="b">
        <f t="shared" si="3"/>
        <v>1</v>
      </c>
      <c r="L62" s="29" t="s">
        <v>190</v>
      </c>
      <c r="M62" s="6">
        <v>2253.0</v>
      </c>
      <c r="N62" s="6" t="s">
        <v>770</v>
      </c>
      <c r="O62" s="28">
        <v>1.630490593144E12</v>
      </c>
      <c r="P62" s="31" t="b">
        <f t="shared" si="4"/>
        <v>1</v>
      </c>
      <c r="T62" s="33"/>
      <c r="U62" s="31" t="b">
        <f t="shared" si="5"/>
        <v>1</v>
      </c>
      <c r="Y62" s="33"/>
      <c r="Z62" s="31" t="b">
        <f t="shared" si="6"/>
        <v>1</v>
      </c>
      <c r="AA62" s="29" t="s">
        <v>131</v>
      </c>
      <c r="AB62" s="6">
        <v>433.0</v>
      </c>
      <c r="AC62" s="6" t="s">
        <v>771</v>
      </c>
      <c r="AD62" s="28">
        <v>1.630498712133E12</v>
      </c>
      <c r="AE62" s="31" t="b">
        <f t="shared" si="7"/>
        <v>1</v>
      </c>
      <c r="AF62" s="29" t="s">
        <v>144</v>
      </c>
      <c r="AG62" s="6">
        <v>481.0</v>
      </c>
      <c r="AH62" s="6" t="s">
        <v>772</v>
      </c>
      <c r="AI62" s="28">
        <v>1.630501423446E12</v>
      </c>
      <c r="AJ62" s="31" t="b">
        <f t="shared" si="8"/>
        <v>1</v>
      </c>
      <c r="AN62" s="33"/>
      <c r="AO62" s="31" t="b">
        <f t="shared" si="9"/>
        <v>1</v>
      </c>
      <c r="AS62" s="33"/>
    </row>
    <row r="63">
      <c r="A63" s="31" t="b">
        <f t="shared" si="1"/>
        <v>1</v>
      </c>
      <c r="B63" s="29" t="s">
        <v>221</v>
      </c>
      <c r="C63" s="6">
        <v>337.0</v>
      </c>
      <c r="D63" s="6" t="s">
        <v>773</v>
      </c>
      <c r="E63" s="28">
        <v>1.630489943207E12</v>
      </c>
      <c r="F63" s="31" t="b">
        <f t="shared" si="2"/>
        <v>1</v>
      </c>
      <c r="G63" s="29" t="s">
        <v>137</v>
      </c>
      <c r="H63" s="6">
        <v>601.0</v>
      </c>
      <c r="I63" s="6" t="s">
        <v>769</v>
      </c>
      <c r="J63" s="28">
        <v>1.6304902689E12</v>
      </c>
      <c r="K63" s="31" t="b">
        <f t="shared" si="3"/>
        <v>1</v>
      </c>
      <c r="L63" s="29" t="s">
        <v>195</v>
      </c>
      <c r="M63" s="6">
        <v>786.0</v>
      </c>
      <c r="N63" s="6" t="s">
        <v>770</v>
      </c>
      <c r="O63" s="28">
        <v>1.630490593931E12</v>
      </c>
      <c r="P63" s="31" t="b">
        <f t="shared" si="4"/>
        <v>1</v>
      </c>
      <c r="T63" s="33"/>
      <c r="U63" s="31" t="b">
        <f t="shared" si="5"/>
        <v>1</v>
      </c>
      <c r="Y63" s="33"/>
      <c r="Z63" s="31" t="b">
        <f t="shared" si="6"/>
        <v>1</v>
      </c>
      <c r="AA63" s="29" t="s">
        <v>203</v>
      </c>
      <c r="AB63" s="6">
        <v>89.0</v>
      </c>
      <c r="AC63" s="6" t="s">
        <v>771</v>
      </c>
      <c r="AD63" s="28">
        <v>1.630498712233E12</v>
      </c>
      <c r="AE63" s="31" t="b">
        <f t="shared" si="7"/>
        <v>1</v>
      </c>
      <c r="AF63" s="29" t="s">
        <v>71</v>
      </c>
      <c r="AG63" s="6">
        <v>149.0</v>
      </c>
      <c r="AH63" s="6" t="s">
        <v>772</v>
      </c>
      <c r="AI63" s="28">
        <v>1.630501423581E12</v>
      </c>
      <c r="AJ63" s="31" t="b">
        <f t="shared" si="8"/>
        <v>1</v>
      </c>
      <c r="AN63" s="33"/>
      <c r="AO63" s="31" t="b">
        <f t="shared" si="9"/>
        <v>1</v>
      </c>
      <c r="AS63" s="33"/>
    </row>
    <row r="64">
      <c r="A64" s="31" t="b">
        <f t="shared" si="1"/>
        <v>1</v>
      </c>
      <c r="B64" s="29" t="s">
        <v>94</v>
      </c>
      <c r="C64" s="6">
        <v>196.0</v>
      </c>
      <c r="D64" s="6" t="s">
        <v>773</v>
      </c>
      <c r="E64" s="28">
        <v>1.630489943404E12</v>
      </c>
      <c r="F64" s="31" t="b">
        <f t="shared" si="2"/>
        <v>1</v>
      </c>
      <c r="G64" s="29" t="s">
        <v>203</v>
      </c>
      <c r="H64" s="6">
        <v>149.0</v>
      </c>
      <c r="I64" s="6" t="s">
        <v>774</v>
      </c>
      <c r="J64" s="28">
        <v>1.630490269051E12</v>
      </c>
      <c r="K64" s="31" t="b">
        <f t="shared" si="3"/>
        <v>1</v>
      </c>
      <c r="L64" s="29" t="s">
        <v>203</v>
      </c>
      <c r="M64" s="6">
        <v>351.0</v>
      </c>
      <c r="N64" s="6" t="s">
        <v>775</v>
      </c>
      <c r="O64" s="28">
        <v>1.630490594281E12</v>
      </c>
      <c r="P64" s="31" t="b">
        <f t="shared" si="4"/>
        <v>1</v>
      </c>
      <c r="T64" s="33"/>
      <c r="U64" s="31" t="b">
        <f t="shared" si="5"/>
        <v>1</v>
      </c>
      <c r="Y64" s="33"/>
      <c r="Z64" s="31" t="b">
        <f t="shared" si="6"/>
        <v>1</v>
      </c>
      <c r="AA64" s="29" t="s">
        <v>269</v>
      </c>
      <c r="AB64" s="6">
        <v>291.0</v>
      </c>
      <c r="AC64" s="6" t="s">
        <v>771</v>
      </c>
      <c r="AD64" s="28">
        <v>1.630498712516E12</v>
      </c>
      <c r="AE64" s="31" t="b">
        <f t="shared" si="7"/>
        <v>1</v>
      </c>
      <c r="AF64" s="29" t="s">
        <v>63</v>
      </c>
      <c r="AG64" s="6">
        <v>124.0</v>
      </c>
      <c r="AH64" s="6" t="s">
        <v>772</v>
      </c>
      <c r="AI64" s="28">
        <v>1.630501423703E12</v>
      </c>
      <c r="AJ64" s="31" t="b">
        <f t="shared" si="8"/>
        <v>1</v>
      </c>
      <c r="AN64" s="33"/>
      <c r="AO64" s="31" t="b">
        <f t="shared" si="9"/>
        <v>1</v>
      </c>
      <c r="AS64" s="33"/>
    </row>
    <row r="65">
      <c r="A65" s="31" t="b">
        <f t="shared" si="1"/>
        <v>1</v>
      </c>
      <c r="B65" s="29" t="s">
        <v>71</v>
      </c>
      <c r="C65" s="6">
        <v>239.0</v>
      </c>
      <c r="D65" s="6" t="s">
        <v>773</v>
      </c>
      <c r="E65" s="28">
        <v>1.630489943643E12</v>
      </c>
      <c r="F65" s="31" t="b">
        <f t="shared" si="2"/>
        <v>1</v>
      </c>
      <c r="G65" s="29" t="s">
        <v>269</v>
      </c>
      <c r="H65" s="6">
        <v>541.0</v>
      </c>
      <c r="I65" s="6" t="s">
        <v>774</v>
      </c>
      <c r="J65" s="28">
        <v>1.630490269593E12</v>
      </c>
      <c r="K65" s="31" t="b">
        <f t="shared" si="3"/>
        <v>1</v>
      </c>
      <c r="L65" s="29" t="s">
        <v>203</v>
      </c>
      <c r="M65" s="6">
        <v>137.0</v>
      </c>
      <c r="N65" s="6" t="s">
        <v>775</v>
      </c>
      <c r="O65" s="28">
        <v>1.630490594419E12</v>
      </c>
      <c r="P65" s="31" t="b">
        <f t="shared" si="4"/>
        <v>1</v>
      </c>
      <c r="T65" s="33"/>
      <c r="U65" s="31" t="b">
        <f t="shared" si="5"/>
        <v>1</v>
      </c>
      <c r="Y65" s="33"/>
      <c r="Z65" s="31" t="b">
        <f t="shared" si="6"/>
        <v>1</v>
      </c>
      <c r="AD65" s="33"/>
      <c r="AE65" s="31" t="b">
        <f t="shared" si="7"/>
        <v>1</v>
      </c>
      <c r="AF65" s="29" t="s">
        <v>80</v>
      </c>
      <c r="AG65" s="6">
        <v>126.0</v>
      </c>
      <c r="AH65" s="6" t="s">
        <v>772</v>
      </c>
      <c r="AI65" s="28">
        <v>1.630501423831E12</v>
      </c>
      <c r="AJ65" s="31" t="b">
        <f t="shared" si="8"/>
        <v>1</v>
      </c>
      <c r="AN65" s="33"/>
      <c r="AO65" s="31" t="b">
        <f t="shared" si="9"/>
        <v>1</v>
      </c>
      <c r="AS65" s="33"/>
    </row>
    <row r="66">
      <c r="A66" s="31" t="b">
        <f t="shared" si="1"/>
        <v>1</v>
      </c>
      <c r="B66" s="29" t="s">
        <v>236</v>
      </c>
      <c r="C66" s="6">
        <v>430.0</v>
      </c>
      <c r="D66" s="6" t="s">
        <v>776</v>
      </c>
      <c r="E66" s="28">
        <v>1.630489944073E12</v>
      </c>
      <c r="F66" s="31" t="b">
        <f t="shared" si="2"/>
        <v>1</v>
      </c>
      <c r="J66" s="33"/>
      <c r="K66" s="31" t="b">
        <f t="shared" si="3"/>
        <v>1</v>
      </c>
      <c r="L66" s="29" t="s">
        <v>71</v>
      </c>
      <c r="M66" s="6">
        <v>269.0</v>
      </c>
      <c r="N66" s="6" t="s">
        <v>775</v>
      </c>
      <c r="O66" s="28">
        <v>1.630490594687E12</v>
      </c>
      <c r="P66" s="31" t="b">
        <f t="shared" si="4"/>
        <v>1</v>
      </c>
      <c r="T66" s="33"/>
      <c r="U66" s="31" t="b">
        <f t="shared" si="5"/>
        <v>1</v>
      </c>
      <c r="Y66" s="33"/>
      <c r="Z66" s="31" t="b">
        <f t="shared" si="6"/>
        <v>1</v>
      </c>
      <c r="AD66" s="33"/>
      <c r="AE66" s="31" t="b">
        <f t="shared" si="7"/>
        <v>1</v>
      </c>
      <c r="AF66" s="29" t="s">
        <v>80</v>
      </c>
      <c r="AG66" s="6">
        <v>125.0</v>
      </c>
      <c r="AH66" s="6" t="s">
        <v>772</v>
      </c>
      <c r="AI66" s="28">
        <v>1.630501423953E12</v>
      </c>
      <c r="AJ66" s="31" t="b">
        <f t="shared" si="8"/>
        <v>1</v>
      </c>
      <c r="AN66" s="33"/>
      <c r="AO66" s="31" t="b">
        <f t="shared" si="9"/>
        <v>1</v>
      </c>
      <c r="AS66" s="33"/>
    </row>
    <row r="67">
      <c r="A67" s="31" t="b">
        <f t="shared" si="1"/>
        <v>1</v>
      </c>
      <c r="B67" s="29" t="s">
        <v>110</v>
      </c>
      <c r="C67" s="6">
        <v>243.0</v>
      </c>
      <c r="D67" s="6" t="s">
        <v>776</v>
      </c>
      <c r="E67" s="28">
        <v>1.630489944315E12</v>
      </c>
      <c r="F67" s="31" t="b">
        <f t="shared" si="2"/>
        <v>1</v>
      </c>
      <c r="J67" s="33"/>
      <c r="K67" s="31" t="b">
        <f t="shared" si="3"/>
        <v>1</v>
      </c>
      <c r="L67" s="29" t="s">
        <v>221</v>
      </c>
      <c r="M67" s="6">
        <v>619.0</v>
      </c>
      <c r="N67" s="6" t="s">
        <v>777</v>
      </c>
      <c r="O67" s="28">
        <v>1.630490595305E12</v>
      </c>
      <c r="P67" s="31" t="b">
        <f t="shared" si="4"/>
        <v>1</v>
      </c>
      <c r="T67" s="33"/>
      <c r="U67" s="31" t="b">
        <f t="shared" si="5"/>
        <v>1</v>
      </c>
      <c r="Y67" s="33"/>
      <c r="Z67" s="31" t="b">
        <f t="shared" si="6"/>
        <v>1</v>
      </c>
      <c r="AD67" s="33"/>
      <c r="AE67" s="31" t="b">
        <f t="shared" si="7"/>
        <v>1</v>
      </c>
      <c r="AF67" s="29" t="s">
        <v>94</v>
      </c>
      <c r="AG67" s="6">
        <v>135.0</v>
      </c>
      <c r="AH67" s="6" t="s">
        <v>778</v>
      </c>
      <c r="AI67" s="28">
        <v>1.63050142409E12</v>
      </c>
      <c r="AJ67" s="31" t="b">
        <f t="shared" si="8"/>
        <v>1</v>
      </c>
      <c r="AN67" s="33"/>
      <c r="AO67" s="31" t="b">
        <f t="shared" si="9"/>
        <v>1</v>
      </c>
      <c r="AS67" s="33"/>
    </row>
    <row r="68">
      <c r="A68" s="31" t="b">
        <f t="shared" si="1"/>
        <v>1</v>
      </c>
      <c r="B68" s="29" t="s">
        <v>71</v>
      </c>
      <c r="C68" s="6">
        <v>272.0</v>
      </c>
      <c r="D68" s="6" t="s">
        <v>776</v>
      </c>
      <c r="E68" s="28">
        <v>1.630489944585E12</v>
      </c>
      <c r="F68" s="31" t="b">
        <f t="shared" si="2"/>
        <v>1</v>
      </c>
      <c r="J68" s="33"/>
      <c r="K68" s="31" t="b">
        <f t="shared" si="3"/>
        <v>1</v>
      </c>
      <c r="L68" s="29" t="s">
        <v>94</v>
      </c>
      <c r="M68" s="6">
        <v>207.0</v>
      </c>
      <c r="N68" s="6" t="s">
        <v>777</v>
      </c>
      <c r="O68" s="28">
        <v>1.630490595513E12</v>
      </c>
      <c r="P68" s="31" t="b">
        <f t="shared" si="4"/>
        <v>1</v>
      </c>
      <c r="T68" s="33"/>
      <c r="U68" s="31" t="b">
        <f t="shared" si="5"/>
        <v>1</v>
      </c>
      <c r="Y68" s="33"/>
      <c r="Z68" s="31" t="b">
        <f t="shared" si="6"/>
        <v>1</v>
      </c>
      <c r="AD68" s="33"/>
      <c r="AE68" s="31" t="b">
        <f t="shared" si="7"/>
        <v>1</v>
      </c>
      <c r="AF68" s="29" t="s">
        <v>71</v>
      </c>
      <c r="AG68" s="6">
        <v>166.0</v>
      </c>
      <c r="AH68" s="6" t="s">
        <v>778</v>
      </c>
      <c r="AI68" s="28">
        <v>1.630501424258E12</v>
      </c>
      <c r="AJ68" s="31" t="b">
        <f t="shared" si="8"/>
        <v>1</v>
      </c>
      <c r="AN68" s="33"/>
      <c r="AO68" s="31" t="b">
        <f t="shared" si="9"/>
        <v>1</v>
      </c>
      <c r="AS68" s="33"/>
    </row>
    <row r="69">
      <c r="A69" s="31" t="b">
        <f t="shared" si="1"/>
        <v>1</v>
      </c>
      <c r="B69" s="29" t="s">
        <v>324</v>
      </c>
      <c r="C69" s="6">
        <v>573.0</v>
      </c>
      <c r="D69" s="6" t="s">
        <v>779</v>
      </c>
      <c r="E69" s="28">
        <v>1.630489945161E12</v>
      </c>
      <c r="F69" s="31" t="b">
        <f t="shared" si="2"/>
        <v>1</v>
      </c>
      <c r="J69" s="33"/>
      <c r="K69" s="31" t="b">
        <f t="shared" si="3"/>
        <v>1</v>
      </c>
      <c r="L69" s="29" t="s">
        <v>71</v>
      </c>
      <c r="M69" s="6">
        <v>220.0</v>
      </c>
      <c r="N69" s="6" t="s">
        <v>777</v>
      </c>
      <c r="O69" s="28">
        <v>1.630490595731E12</v>
      </c>
      <c r="P69" s="31" t="b">
        <f t="shared" si="4"/>
        <v>1</v>
      </c>
      <c r="T69" s="33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F69" s="29" t="s">
        <v>52</v>
      </c>
      <c r="AG69" s="6">
        <v>143.0</v>
      </c>
      <c r="AH69" s="6" t="s">
        <v>778</v>
      </c>
      <c r="AI69" s="28">
        <v>1.6305014244E12</v>
      </c>
      <c r="AJ69" s="31" t="b">
        <f t="shared" si="8"/>
        <v>1</v>
      </c>
      <c r="AN69" s="33"/>
      <c r="AO69" s="31" t="b">
        <f t="shared" si="9"/>
        <v>1</v>
      </c>
      <c r="AS69" s="33"/>
    </row>
    <row r="70">
      <c r="A70" s="31" t="b">
        <f t="shared" si="1"/>
        <v>1</v>
      </c>
      <c r="B70" s="29" t="s">
        <v>257</v>
      </c>
      <c r="C70" s="6">
        <v>755.0</v>
      </c>
      <c r="D70" s="6" t="s">
        <v>779</v>
      </c>
      <c r="E70" s="28">
        <v>1.630489945915E12</v>
      </c>
      <c r="F70" s="31" t="b">
        <f t="shared" si="2"/>
        <v>1</v>
      </c>
      <c r="J70" s="33"/>
      <c r="K70" s="31" t="b">
        <f t="shared" si="3"/>
        <v>1</v>
      </c>
      <c r="L70" s="29" t="s">
        <v>236</v>
      </c>
      <c r="M70" s="6">
        <v>265.0</v>
      </c>
      <c r="N70" s="6" t="s">
        <v>777</v>
      </c>
      <c r="O70" s="28">
        <v>1.630490595997E12</v>
      </c>
      <c r="P70" s="31" t="b">
        <f t="shared" si="4"/>
        <v>1</v>
      </c>
      <c r="T70" s="33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F70" s="29" t="s">
        <v>52</v>
      </c>
      <c r="AG70" s="6">
        <v>144.0</v>
      </c>
      <c r="AH70" s="6" t="s">
        <v>778</v>
      </c>
      <c r="AI70" s="28">
        <v>1.630501424545E12</v>
      </c>
      <c r="AJ70" s="31" t="b">
        <f t="shared" si="8"/>
        <v>1</v>
      </c>
      <c r="AN70" s="33"/>
      <c r="AO70" s="31" t="b">
        <f t="shared" si="9"/>
        <v>1</v>
      </c>
      <c r="AS70" s="33"/>
    </row>
    <row r="71">
      <c r="A71" s="31" t="b">
        <f t="shared" si="1"/>
        <v>1</v>
      </c>
      <c r="B71" s="29" t="s">
        <v>131</v>
      </c>
      <c r="C71" s="6">
        <v>309.0</v>
      </c>
      <c r="D71" s="6" t="s">
        <v>780</v>
      </c>
      <c r="E71" s="28">
        <v>1.630489946227E12</v>
      </c>
      <c r="F71" s="31" t="b">
        <f t="shared" si="2"/>
        <v>1</v>
      </c>
      <c r="J71" s="33"/>
      <c r="K71" s="31" t="b">
        <f t="shared" si="3"/>
        <v>1</v>
      </c>
      <c r="L71" s="29" t="s">
        <v>110</v>
      </c>
      <c r="M71" s="6">
        <v>227.0</v>
      </c>
      <c r="N71" s="6" t="s">
        <v>781</v>
      </c>
      <c r="O71" s="28">
        <v>1.630490596224E12</v>
      </c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F71" s="29" t="s">
        <v>85</v>
      </c>
      <c r="AG71" s="6">
        <v>141.0</v>
      </c>
      <c r="AH71" s="6" t="s">
        <v>778</v>
      </c>
      <c r="AI71" s="28">
        <v>1.630501424686E12</v>
      </c>
      <c r="AJ71" s="31" t="b">
        <f t="shared" si="8"/>
        <v>1</v>
      </c>
      <c r="AN71" s="33"/>
      <c r="AO71" s="31" t="b">
        <f t="shared" si="9"/>
        <v>1</v>
      </c>
      <c r="AS71" s="33"/>
    </row>
    <row r="72">
      <c r="A72" s="31" t="b">
        <f t="shared" si="1"/>
        <v>1</v>
      </c>
      <c r="B72" s="29" t="s">
        <v>203</v>
      </c>
      <c r="C72" s="6">
        <v>112.0</v>
      </c>
      <c r="D72" s="6" t="s">
        <v>780</v>
      </c>
      <c r="E72" s="28">
        <v>1.630489946346E12</v>
      </c>
      <c r="F72" s="31" t="b">
        <f t="shared" si="2"/>
        <v>1</v>
      </c>
      <c r="J72" s="33"/>
      <c r="K72" s="31" t="b">
        <f t="shared" si="3"/>
        <v>1</v>
      </c>
      <c r="L72" s="29" t="s">
        <v>71</v>
      </c>
      <c r="M72" s="6">
        <v>218.0</v>
      </c>
      <c r="N72" s="6" t="s">
        <v>781</v>
      </c>
      <c r="O72" s="28">
        <v>1.630490596445E12</v>
      </c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F72" s="29" t="s">
        <v>52</v>
      </c>
      <c r="AG72" s="6">
        <v>192.0</v>
      </c>
      <c r="AH72" s="6" t="s">
        <v>778</v>
      </c>
      <c r="AI72" s="28">
        <v>1.630501424875E12</v>
      </c>
      <c r="AJ72" s="31" t="b">
        <f t="shared" si="8"/>
        <v>1</v>
      </c>
      <c r="AN72" s="33"/>
      <c r="AO72" s="31" t="b">
        <f t="shared" si="9"/>
        <v>1</v>
      </c>
      <c r="AS72" s="33"/>
    </row>
    <row r="73">
      <c r="A73" s="31" t="b">
        <f t="shared" si="1"/>
        <v>1</v>
      </c>
      <c r="B73" s="29" t="s">
        <v>269</v>
      </c>
      <c r="C73" s="6">
        <v>351.0</v>
      </c>
      <c r="D73" s="6" t="s">
        <v>780</v>
      </c>
      <c r="E73" s="28">
        <v>1.63048994669E12</v>
      </c>
      <c r="F73" s="31" t="b">
        <f t="shared" si="2"/>
        <v>1</v>
      </c>
      <c r="J73" s="33"/>
      <c r="K73" s="31" t="b">
        <f t="shared" si="3"/>
        <v>1</v>
      </c>
      <c r="L73" s="29" t="s">
        <v>190</v>
      </c>
      <c r="M73" s="6">
        <v>558.0</v>
      </c>
      <c r="N73" s="6" t="s">
        <v>782</v>
      </c>
      <c r="O73" s="28">
        <v>1.630490597002E12</v>
      </c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F73" s="29" t="s">
        <v>71</v>
      </c>
      <c r="AG73" s="6">
        <v>289.0</v>
      </c>
      <c r="AH73" s="6" t="s">
        <v>783</v>
      </c>
      <c r="AI73" s="28">
        <v>1.630501425186E12</v>
      </c>
      <c r="AJ73" s="31" t="b">
        <f t="shared" si="8"/>
        <v>1</v>
      </c>
      <c r="AN73" s="33"/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L74" s="29" t="s">
        <v>257</v>
      </c>
      <c r="M74" s="6">
        <v>863.0</v>
      </c>
      <c r="N74" s="6" t="s">
        <v>782</v>
      </c>
      <c r="O74" s="28">
        <v>1.630490597863E12</v>
      </c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F74" s="29" t="s">
        <v>52</v>
      </c>
      <c r="AG74" s="6">
        <v>337.0</v>
      </c>
      <c r="AH74" s="6" t="s">
        <v>783</v>
      </c>
      <c r="AI74" s="28">
        <v>1.630501425502E12</v>
      </c>
      <c r="AJ74" s="31" t="b">
        <f t="shared" si="8"/>
        <v>1</v>
      </c>
      <c r="AN74" s="33"/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L75" s="29" t="s">
        <v>137</v>
      </c>
      <c r="M75" s="6">
        <v>325.0</v>
      </c>
      <c r="N75" s="6" t="s">
        <v>784</v>
      </c>
      <c r="O75" s="28">
        <v>1.63049059819E12</v>
      </c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F75" s="29" t="s">
        <v>71</v>
      </c>
      <c r="AG75" s="6">
        <v>220.0</v>
      </c>
      <c r="AH75" s="6" t="s">
        <v>783</v>
      </c>
      <c r="AI75" s="28">
        <v>1.630501425725E12</v>
      </c>
      <c r="AJ75" s="31" t="b">
        <f t="shared" si="8"/>
        <v>1</v>
      </c>
      <c r="AN75" s="33"/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L76" s="29" t="s">
        <v>203</v>
      </c>
      <c r="M76" s="6">
        <v>95.0</v>
      </c>
      <c r="N76" s="6" t="s">
        <v>784</v>
      </c>
      <c r="O76" s="28">
        <v>1.630490598295E12</v>
      </c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F76" s="29" t="s">
        <v>65</v>
      </c>
      <c r="AG76" s="6">
        <v>579.0</v>
      </c>
      <c r="AH76" s="6" t="s">
        <v>785</v>
      </c>
      <c r="AI76" s="28">
        <v>1.630501426301E12</v>
      </c>
      <c r="AJ76" s="31" t="b">
        <f t="shared" si="8"/>
        <v>1</v>
      </c>
      <c r="AN76" s="33"/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L77" s="29" t="s">
        <v>269</v>
      </c>
      <c r="M77" s="6">
        <v>318.0</v>
      </c>
      <c r="N77" s="6" t="s">
        <v>784</v>
      </c>
      <c r="O77" s="28">
        <v>1.630490598602E12</v>
      </c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F77" s="29" t="s">
        <v>71</v>
      </c>
      <c r="AG77" s="6">
        <v>958.0</v>
      </c>
      <c r="AH77" s="6" t="s">
        <v>786</v>
      </c>
      <c r="AI77" s="28">
        <v>1.630501427259E12</v>
      </c>
      <c r="AJ77" s="31" t="b">
        <f t="shared" si="8"/>
        <v>1</v>
      </c>
      <c r="AN77" s="33"/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F78" s="29" t="s">
        <v>52</v>
      </c>
      <c r="AG78" s="6">
        <v>1791.0</v>
      </c>
      <c r="AH78" s="6" t="s">
        <v>787</v>
      </c>
      <c r="AI78" s="28">
        <v>1.630501429051E12</v>
      </c>
      <c r="AJ78" s="31" t="b">
        <f t="shared" si="8"/>
        <v>1</v>
      </c>
      <c r="AN78" s="33"/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F79" s="29" t="s">
        <v>80</v>
      </c>
      <c r="AG79" s="6">
        <v>401.0</v>
      </c>
      <c r="AH79" s="6" t="s">
        <v>787</v>
      </c>
      <c r="AI79" s="28">
        <v>1.630501429454E12</v>
      </c>
      <c r="AJ79" s="31" t="b">
        <f t="shared" si="8"/>
        <v>1</v>
      </c>
      <c r="AN79" s="33"/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F80" s="29" t="s">
        <v>63</v>
      </c>
      <c r="AG80" s="6">
        <v>243.0</v>
      </c>
      <c r="AH80" s="6" t="s">
        <v>787</v>
      </c>
      <c r="AI80" s="28">
        <v>1.630501429694E12</v>
      </c>
      <c r="AJ80" s="31" t="b">
        <f t="shared" si="8"/>
        <v>1</v>
      </c>
      <c r="AN80" s="33"/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F81" s="29" t="s">
        <v>85</v>
      </c>
      <c r="AG81" s="6">
        <v>1840.0</v>
      </c>
      <c r="AH81" s="6" t="s">
        <v>788</v>
      </c>
      <c r="AI81" s="28">
        <v>1.630501431537E12</v>
      </c>
      <c r="AJ81" s="31" t="b">
        <f t="shared" si="8"/>
        <v>1</v>
      </c>
      <c r="AN81" s="33"/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F82" s="29" t="s">
        <v>90</v>
      </c>
      <c r="AG82" s="6">
        <v>452.0</v>
      </c>
      <c r="AH82" s="6" t="s">
        <v>788</v>
      </c>
      <c r="AI82" s="28">
        <v>1.630501431986E12</v>
      </c>
      <c r="AJ82" s="31" t="b">
        <f t="shared" si="8"/>
        <v>1</v>
      </c>
      <c r="AN82" s="33"/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F83" s="29" t="s">
        <v>71</v>
      </c>
      <c r="AG83" s="6">
        <v>172.0</v>
      </c>
      <c r="AH83" s="6" t="s">
        <v>789</v>
      </c>
      <c r="AI83" s="28">
        <v>1.630501432175E12</v>
      </c>
      <c r="AJ83" s="31" t="b">
        <f t="shared" si="8"/>
        <v>1</v>
      </c>
      <c r="AN83" s="33"/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F84" s="29" t="s">
        <v>94</v>
      </c>
      <c r="AG84" s="6">
        <v>187.0</v>
      </c>
      <c r="AH84" s="6" t="s">
        <v>789</v>
      </c>
      <c r="AI84" s="28">
        <v>1.630501432345E12</v>
      </c>
      <c r="AJ84" s="31" t="b">
        <f t="shared" si="8"/>
        <v>1</v>
      </c>
      <c r="AN84" s="33"/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F85" s="29" t="s">
        <v>80</v>
      </c>
      <c r="AG85" s="6">
        <v>76.0</v>
      </c>
      <c r="AH85" s="6" t="s">
        <v>789</v>
      </c>
      <c r="AI85" s="28">
        <v>1.63050143242E12</v>
      </c>
      <c r="AJ85" s="31" t="b">
        <f t="shared" si="8"/>
        <v>1</v>
      </c>
      <c r="AN85" s="33"/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F86" s="29" t="s">
        <v>80</v>
      </c>
      <c r="AG86" s="6">
        <v>162.0</v>
      </c>
      <c r="AH86" s="6" t="s">
        <v>789</v>
      </c>
      <c r="AI86" s="28">
        <v>1.630501432582E12</v>
      </c>
      <c r="AJ86" s="31" t="b">
        <f t="shared" si="8"/>
        <v>1</v>
      </c>
      <c r="AN86" s="33"/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F87" s="29" t="s">
        <v>63</v>
      </c>
      <c r="AG87" s="6">
        <v>238.0</v>
      </c>
      <c r="AH87" s="6" t="s">
        <v>789</v>
      </c>
      <c r="AI87" s="28">
        <v>1.630501432821E12</v>
      </c>
      <c r="AJ87" s="31" t="b">
        <f t="shared" si="8"/>
        <v>1</v>
      </c>
      <c r="AN87" s="33"/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F88" s="29" t="s">
        <v>71</v>
      </c>
      <c r="AG88" s="6">
        <v>206.0</v>
      </c>
      <c r="AH88" s="6" t="s">
        <v>790</v>
      </c>
      <c r="AI88" s="28">
        <v>1.630501433026E12</v>
      </c>
      <c r="AJ88" s="31" t="b">
        <f t="shared" si="8"/>
        <v>1</v>
      </c>
      <c r="AN88" s="33"/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F89" s="29" t="s">
        <v>115</v>
      </c>
      <c r="AG89" s="6">
        <v>280.0</v>
      </c>
      <c r="AH89" s="6" t="s">
        <v>790</v>
      </c>
      <c r="AI89" s="28">
        <v>1.630501433315E12</v>
      </c>
      <c r="AJ89" s="31" t="b">
        <f t="shared" si="8"/>
        <v>1</v>
      </c>
      <c r="AN89" s="33"/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F90" s="29" t="s">
        <v>63</v>
      </c>
      <c r="AG90" s="6">
        <v>845.0</v>
      </c>
      <c r="AH90" s="6" t="s">
        <v>791</v>
      </c>
      <c r="AI90" s="28">
        <v>1.630501434156E12</v>
      </c>
      <c r="AJ90" s="31" t="b">
        <f t="shared" si="8"/>
        <v>1</v>
      </c>
      <c r="AN90" s="33"/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F91" s="29" t="s">
        <v>71</v>
      </c>
      <c r="AG91" s="6">
        <v>423.0</v>
      </c>
      <c r="AH91" s="6" t="s">
        <v>791</v>
      </c>
      <c r="AI91" s="28">
        <v>1.630501434574E12</v>
      </c>
      <c r="AJ91" s="31" t="b">
        <f t="shared" si="8"/>
        <v>1</v>
      </c>
      <c r="AN91" s="33"/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0</v>
      </c>
      <c r="AF92" s="29" t="s">
        <v>125</v>
      </c>
      <c r="AG92" s="6">
        <v>422.0</v>
      </c>
      <c r="AH92" s="6" t="s">
        <v>792</v>
      </c>
      <c r="AI92" s="28">
        <v>1.630501435003E12</v>
      </c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F93" s="29" t="s">
        <v>793</v>
      </c>
      <c r="AG93" s="6">
        <v>226.0</v>
      </c>
      <c r="AH93" s="6" t="s">
        <v>792</v>
      </c>
      <c r="AI93" s="28">
        <v>1.630501435224E12</v>
      </c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F94" s="29" t="s">
        <v>190</v>
      </c>
      <c r="AG94" s="6">
        <v>193.0</v>
      </c>
      <c r="AH94" s="6" t="s">
        <v>792</v>
      </c>
      <c r="AI94" s="28">
        <v>1.630501435415E12</v>
      </c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F95" s="29" t="s">
        <v>793</v>
      </c>
      <c r="AG95" s="6">
        <v>403.0</v>
      </c>
      <c r="AH95" s="6" t="s">
        <v>792</v>
      </c>
      <c r="AI95" s="28">
        <v>1.630501435821E12</v>
      </c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0</v>
      </c>
      <c r="AF96" s="29" t="s">
        <v>125</v>
      </c>
      <c r="AG96" s="6">
        <v>109.0</v>
      </c>
      <c r="AH96" s="6" t="s">
        <v>792</v>
      </c>
      <c r="AI96" s="28">
        <v>1.63050143593E12</v>
      </c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F97" s="29" t="s">
        <v>133</v>
      </c>
      <c r="AG97" s="6">
        <v>140.0</v>
      </c>
      <c r="AH97" s="6" t="s">
        <v>794</v>
      </c>
      <c r="AI97" s="28">
        <v>1.630501436067E12</v>
      </c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F98" s="29" t="s">
        <v>190</v>
      </c>
      <c r="AG98" s="6">
        <v>150.0</v>
      </c>
      <c r="AH98" s="6" t="s">
        <v>794</v>
      </c>
      <c r="AI98" s="28">
        <v>1.630501436219E12</v>
      </c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F99" s="29" t="s">
        <v>71</v>
      </c>
      <c r="AG99" s="6">
        <v>196.0</v>
      </c>
      <c r="AH99" s="6" t="s">
        <v>794</v>
      </c>
      <c r="AI99" s="28">
        <v>1.630501436416E12</v>
      </c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F100" s="29" t="s">
        <v>144</v>
      </c>
      <c r="AG100" s="6">
        <v>485.0</v>
      </c>
      <c r="AH100" s="6" t="s">
        <v>794</v>
      </c>
      <c r="AI100" s="28">
        <v>1.630501436901E12</v>
      </c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F101" s="29" t="s">
        <v>150</v>
      </c>
      <c r="AG101" s="6">
        <v>257.0</v>
      </c>
      <c r="AH101" s="6" t="s">
        <v>795</v>
      </c>
      <c r="AI101" s="28">
        <v>1.630501437166E12</v>
      </c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E102" s="31" t="b">
        <f t="shared" si="7"/>
        <v>1</v>
      </c>
      <c r="AF102" s="29" t="s">
        <v>55</v>
      </c>
      <c r="AG102" s="6">
        <v>176.0</v>
      </c>
      <c r="AH102" s="6" t="s">
        <v>795</v>
      </c>
      <c r="AI102" s="28">
        <v>1.630501437335E12</v>
      </c>
      <c r="AN102" s="33"/>
      <c r="AS102" s="33"/>
    </row>
    <row r="103">
      <c r="E103" s="33"/>
      <c r="J103" s="33"/>
      <c r="O103" s="33"/>
      <c r="T103" s="33"/>
      <c r="Y103" s="33"/>
      <c r="AD103" s="33"/>
      <c r="AE103" s="31" t="b">
        <f t="shared" si="7"/>
        <v>1</v>
      </c>
      <c r="AF103" s="29" t="s">
        <v>52</v>
      </c>
      <c r="AG103" s="6">
        <v>192.0</v>
      </c>
      <c r="AH103" s="6" t="s">
        <v>795</v>
      </c>
      <c r="AI103" s="28">
        <v>1.630501437523E12</v>
      </c>
      <c r="AN103" s="33"/>
      <c r="AS103" s="33"/>
    </row>
    <row r="104">
      <c r="E104" s="33"/>
      <c r="J104" s="33"/>
      <c r="O104" s="33"/>
      <c r="T104" s="33"/>
      <c r="Y104" s="33"/>
      <c r="AD104" s="33"/>
      <c r="AE104" s="31" t="b">
        <f t="shared" si="7"/>
        <v>1</v>
      </c>
      <c r="AF104" s="29" t="s">
        <v>160</v>
      </c>
      <c r="AG104" s="6">
        <v>134.0</v>
      </c>
      <c r="AH104" s="6" t="s">
        <v>795</v>
      </c>
      <c r="AI104" s="28">
        <v>1.630501437656E12</v>
      </c>
      <c r="AN104" s="33"/>
      <c r="AS104" s="33"/>
    </row>
    <row r="105">
      <c r="E105" s="33"/>
      <c r="J105" s="33"/>
      <c r="O105" s="33"/>
      <c r="T105" s="33"/>
      <c r="Y105" s="33"/>
      <c r="AD105" s="33"/>
      <c r="AE105" s="31" t="b">
        <f t="shared" si="7"/>
        <v>1</v>
      </c>
      <c r="AF105" s="29" t="s">
        <v>55</v>
      </c>
      <c r="AG105" s="6">
        <v>100.0</v>
      </c>
      <c r="AH105" s="6" t="s">
        <v>795</v>
      </c>
      <c r="AI105" s="28">
        <v>1.630501437758E12</v>
      </c>
      <c r="AN105" s="33"/>
      <c r="AS105" s="33"/>
    </row>
    <row r="106">
      <c r="E106" s="33"/>
      <c r="J106" s="33"/>
      <c r="O106" s="33"/>
      <c r="T106" s="33"/>
      <c r="Y106" s="33"/>
      <c r="AD106" s="33"/>
      <c r="AE106" s="31" t="b">
        <f t="shared" si="7"/>
        <v>1</v>
      </c>
      <c r="AF106" s="29" t="s">
        <v>110</v>
      </c>
      <c r="AG106" s="6">
        <v>168.0</v>
      </c>
      <c r="AH106" s="6" t="s">
        <v>795</v>
      </c>
      <c r="AI106" s="28">
        <v>1.630501437923E12</v>
      </c>
      <c r="AN106" s="33"/>
      <c r="AS106" s="33"/>
    </row>
    <row r="107">
      <c r="E107" s="33"/>
      <c r="J107" s="33"/>
      <c r="O107" s="33"/>
      <c r="T107" s="33"/>
      <c r="Y107" s="33"/>
      <c r="AD107" s="33"/>
      <c r="AE107" s="31" t="b">
        <f t="shared" si="7"/>
        <v>1</v>
      </c>
      <c r="AF107" s="29" t="s">
        <v>58</v>
      </c>
      <c r="AG107" s="6">
        <v>155.0</v>
      </c>
      <c r="AH107" s="6" t="s">
        <v>796</v>
      </c>
      <c r="AI107" s="28">
        <v>1.630501438079E12</v>
      </c>
      <c r="AN107" s="33"/>
      <c r="AS107" s="33"/>
    </row>
    <row r="108">
      <c r="E108" s="33"/>
      <c r="J108" s="33"/>
      <c r="O108" s="33"/>
      <c r="T108" s="33"/>
      <c r="Y108" s="33"/>
      <c r="AD108" s="33"/>
      <c r="AE108" s="31" t="b">
        <f t="shared" si="7"/>
        <v>1</v>
      </c>
      <c r="AF108" s="29" t="s">
        <v>71</v>
      </c>
      <c r="AG108" s="6">
        <v>174.0</v>
      </c>
      <c r="AH108" s="6" t="s">
        <v>796</v>
      </c>
      <c r="AI108" s="28">
        <v>1.630501438254E12</v>
      </c>
      <c r="AN108" s="33"/>
      <c r="AS108" s="33"/>
    </row>
    <row r="109">
      <c r="E109" s="33"/>
      <c r="J109" s="33"/>
      <c r="O109" s="33"/>
      <c r="T109" s="33"/>
      <c r="Y109" s="33"/>
      <c r="AD109" s="33"/>
      <c r="AE109" s="31" t="b">
        <f t="shared" si="7"/>
        <v>1</v>
      </c>
      <c r="AF109" s="29" t="s">
        <v>144</v>
      </c>
      <c r="AG109" s="6">
        <v>1219.0</v>
      </c>
      <c r="AH109" s="6" t="s">
        <v>797</v>
      </c>
      <c r="AI109" s="28">
        <v>1.630501439475E12</v>
      </c>
      <c r="AN109" s="33"/>
      <c r="AS109" s="33"/>
    </row>
    <row r="110">
      <c r="E110" s="33"/>
      <c r="J110" s="33"/>
      <c r="O110" s="33"/>
      <c r="T110" s="33"/>
      <c r="Y110" s="33"/>
      <c r="AD110" s="33"/>
      <c r="AE110" s="31" t="b">
        <f t="shared" si="7"/>
        <v>1</v>
      </c>
      <c r="AF110" s="29" t="s">
        <v>182</v>
      </c>
      <c r="AG110" s="6">
        <v>271.0</v>
      </c>
      <c r="AH110" s="6" t="s">
        <v>797</v>
      </c>
      <c r="AI110" s="28">
        <v>1.630501439757E12</v>
      </c>
      <c r="AN110" s="33"/>
      <c r="AS110" s="33"/>
    </row>
    <row r="111">
      <c r="E111" s="33"/>
      <c r="J111" s="33"/>
      <c r="O111" s="33"/>
      <c r="T111" s="33"/>
      <c r="Y111" s="33"/>
      <c r="AD111" s="33"/>
      <c r="AE111" s="31" t="b">
        <f t="shared" si="7"/>
        <v>1</v>
      </c>
      <c r="AF111" s="29" t="s">
        <v>71</v>
      </c>
      <c r="AG111" s="6">
        <v>252.0</v>
      </c>
      <c r="AH111" s="6" t="s">
        <v>797</v>
      </c>
      <c r="AI111" s="28">
        <v>1.630501439998E12</v>
      </c>
      <c r="AN111" s="33"/>
      <c r="AS111" s="33"/>
    </row>
    <row r="112">
      <c r="E112" s="33"/>
      <c r="J112" s="33"/>
      <c r="O112" s="33"/>
      <c r="T112" s="33"/>
      <c r="Y112" s="33"/>
      <c r="AD112" s="33"/>
      <c r="AE112" s="31" t="b">
        <f t="shared" si="7"/>
        <v>1</v>
      </c>
      <c r="AF112" s="29" t="s">
        <v>143</v>
      </c>
      <c r="AG112" s="6">
        <v>2448.0</v>
      </c>
      <c r="AH112" s="6" t="s">
        <v>798</v>
      </c>
      <c r="AI112" s="28">
        <v>1.630501442446E12</v>
      </c>
      <c r="AN112" s="33"/>
      <c r="AS112" s="33"/>
    </row>
    <row r="113">
      <c r="E113" s="33"/>
      <c r="J113" s="33"/>
      <c r="O113" s="33"/>
      <c r="T113" s="33"/>
      <c r="Y113" s="33"/>
      <c r="AD113" s="33"/>
      <c r="AE113" s="31" t="b">
        <f t="shared" si="7"/>
        <v>1</v>
      </c>
      <c r="AF113" s="29" t="s">
        <v>195</v>
      </c>
      <c r="AG113" s="6">
        <v>698.0</v>
      </c>
      <c r="AH113" s="6" t="s">
        <v>799</v>
      </c>
      <c r="AI113" s="28">
        <v>1.630501443144E12</v>
      </c>
      <c r="AN113" s="33"/>
      <c r="AS113" s="33"/>
    </row>
    <row r="114">
      <c r="E114" s="33"/>
      <c r="J114" s="33"/>
      <c r="O114" s="33"/>
      <c r="T114" s="33"/>
      <c r="Y114" s="33"/>
      <c r="AD114" s="33"/>
      <c r="AE114" s="31" t="b">
        <f t="shared" si="7"/>
        <v>1</v>
      </c>
      <c r="AF114" s="29" t="s">
        <v>131</v>
      </c>
      <c r="AG114" s="6">
        <v>488.0</v>
      </c>
      <c r="AH114" s="6" t="s">
        <v>799</v>
      </c>
      <c r="AI114" s="28">
        <v>1.630501443631E12</v>
      </c>
      <c r="AN114" s="33"/>
      <c r="AS114" s="33"/>
    </row>
    <row r="115">
      <c r="E115" s="33"/>
      <c r="J115" s="33"/>
      <c r="O115" s="33"/>
      <c r="T115" s="33"/>
      <c r="Y115" s="33"/>
      <c r="AD115" s="33"/>
      <c r="AE115" s="31" t="b">
        <f t="shared" si="7"/>
        <v>1</v>
      </c>
      <c r="AF115" s="29" t="s">
        <v>203</v>
      </c>
      <c r="AG115" s="6">
        <v>171.0</v>
      </c>
      <c r="AH115" s="6" t="s">
        <v>799</v>
      </c>
      <c r="AI115" s="28">
        <v>1.630501443807E12</v>
      </c>
      <c r="AN115" s="33"/>
      <c r="AS115" s="33"/>
    </row>
    <row r="116">
      <c r="E116" s="33"/>
      <c r="J116" s="33"/>
      <c r="O116" s="33"/>
      <c r="T116" s="33"/>
      <c r="Y116" s="33"/>
      <c r="AD116" s="33"/>
      <c r="AE116" s="31" t="b">
        <f t="shared" si="7"/>
        <v>1</v>
      </c>
      <c r="AF116" s="29" t="s">
        <v>71</v>
      </c>
      <c r="AG116" s="6">
        <v>286.0</v>
      </c>
      <c r="AH116" s="6" t="s">
        <v>800</v>
      </c>
      <c r="AI116" s="28">
        <v>1.630501444089E12</v>
      </c>
      <c r="AN116" s="33"/>
      <c r="AS116" s="33"/>
    </row>
    <row r="117">
      <c r="E117" s="33"/>
      <c r="J117" s="33"/>
      <c r="O117" s="33"/>
      <c r="T117" s="33"/>
      <c r="Y117" s="33"/>
      <c r="AD117" s="33"/>
      <c r="AE117" s="31" t="b">
        <f t="shared" si="7"/>
        <v>1</v>
      </c>
      <c r="AF117" s="29" t="s">
        <v>221</v>
      </c>
      <c r="AG117" s="6">
        <v>767.0</v>
      </c>
      <c r="AH117" s="6" t="s">
        <v>800</v>
      </c>
      <c r="AI117" s="28">
        <v>1.630501444855E12</v>
      </c>
      <c r="AN117" s="33"/>
      <c r="AS117" s="33"/>
    </row>
    <row r="118">
      <c r="E118" s="33"/>
      <c r="J118" s="33"/>
      <c r="O118" s="33"/>
      <c r="T118" s="33"/>
      <c r="Y118" s="33"/>
      <c r="AD118" s="33"/>
      <c r="AE118" s="31" t="b">
        <f t="shared" si="7"/>
        <v>1</v>
      </c>
      <c r="AF118" s="29" t="s">
        <v>94</v>
      </c>
      <c r="AG118" s="6">
        <v>216.0</v>
      </c>
      <c r="AH118" s="6" t="s">
        <v>801</v>
      </c>
      <c r="AI118" s="28">
        <v>1.630501445072E12</v>
      </c>
      <c r="AN118" s="33"/>
      <c r="AS118" s="33"/>
    </row>
    <row r="119">
      <c r="E119" s="33"/>
      <c r="J119" s="33"/>
      <c r="O119" s="33"/>
      <c r="T119" s="33"/>
      <c r="Y119" s="33"/>
      <c r="AD119" s="33"/>
      <c r="AE119" s="31" t="b">
        <f t="shared" si="7"/>
        <v>1</v>
      </c>
      <c r="AF119" s="29" t="s">
        <v>71</v>
      </c>
      <c r="AG119" s="6">
        <v>247.0</v>
      </c>
      <c r="AH119" s="6" t="s">
        <v>801</v>
      </c>
      <c r="AI119" s="28">
        <v>1.630501445319E12</v>
      </c>
      <c r="AN119" s="33"/>
      <c r="AS119" s="33"/>
    </row>
    <row r="120">
      <c r="E120" s="33"/>
      <c r="J120" s="33"/>
      <c r="O120" s="33"/>
      <c r="T120" s="33"/>
      <c r="Y120" s="33"/>
      <c r="AD120" s="33"/>
      <c r="AE120" s="31" t="b">
        <f t="shared" si="7"/>
        <v>1</v>
      </c>
      <c r="AF120" s="29" t="s">
        <v>236</v>
      </c>
      <c r="AG120" s="6">
        <v>715.0</v>
      </c>
      <c r="AH120" s="6" t="s">
        <v>802</v>
      </c>
      <c r="AI120" s="28">
        <v>1.630501446034E12</v>
      </c>
      <c r="AN120" s="33"/>
      <c r="AS120" s="33"/>
    </row>
    <row r="121">
      <c r="E121" s="33"/>
      <c r="J121" s="33"/>
      <c r="O121" s="33"/>
      <c r="T121" s="33"/>
      <c r="Y121" s="33"/>
      <c r="AD121" s="33"/>
      <c r="AE121" s="31" t="b">
        <f t="shared" si="7"/>
        <v>1</v>
      </c>
      <c r="AF121" s="29" t="s">
        <v>110</v>
      </c>
      <c r="AG121" s="6">
        <v>209.0</v>
      </c>
      <c r="AH121" s="6" t="s">
        <v>802</v>
      </c>
      <c r="AI121" s="28">
        <v>1.630501446242E12</v>
      </c>
      <c r="AN121" s="33"/>
      <c r="AS121" s="33"/>
    </row>
    <row r="122">
      <c r="E122" s="33"/>
      <c r="J122" s="33"/>
      <c r="O122" s="33"/>
      <c r="T122" s="33"/>
      <c r="Y122" s="33"/>
      <c r="AD122" s="33"/>
      <c r="AE122" s="31" t="b">
        <f t="shared" si="7"/>
        <v>1</v>
      </c>
      <c r="AF122" s="29" t="s">
        <v>71</v>
      </c>
      <c r="AG122" s="6">
        <v>275.0</v>
      </c>
      <c r="AH122" s="6" t="s">
        <v>802</v>
      </c>
      <c r="AI122" s="28">
        <v>1.630501446517E12</v>
      </c>
      <c r="AN122" s="33"/>
      <c r="AT122" s="63"/>
    </row>
    <row r="123">
      <c r="E123" s="33"/>
      <c r="J123" s="33"/>
      <c r="O123" s="33"/>
      <c r="T123" s="33"/>
      <c r="Y123" s="33"/>
      <c r="AD123" s="33"/>
      <c r="AE123" s="31" t="b">
        <f t="shared" si="7"/>
        <v>1</v>
      </c>
      <c r="AF123" s="29" t="s">
        <v>282</v>
      </c>
      <c r="AG123" s="6">
        <v>728.0</v>
      </c>
      <c r="AH123" s="6" t="s">
        <v>803</v>
      </c>
      <c r="AI123" s="28">
        <v>1.630501447248E12</v>
      </c>
      <c r="AN123" s="33"/>
      <c r="AT123" s="63"/>
    </row>
    <row r="124">
      <c r="E124" s="33"/>
      <c r="J124" s="33"/>
      <c r="O124" s="33"/>
      <c r="T124" s="33"/>
      <c r="Y124" s="33"/>
      <c r="AD124" s="33"/>
      <c r="AE124" s="31" t="b">
        <f t="shared" si="7"/>
        <v>1</v>
      </c>
      <c r="AF124" s="29" t="s">
        <v>257</v>
      </c>
      <c r="AG124" s="6">
        <v>870.0</v>
      </c>
      <c r="AH124" s="6" t="s">
        <v>804</v>
      </c>
      <c r="AI124" s="28">
        <v>1.630501448115E12</v>
      </c>
      <c r="AN124" s="33"/>
      <c r="AT124" s="63"/>
    </row>
    <row r="125">
      <c r="Y125" s="33"/>
      <c r="AD125" s="33"/>
      <c r="AE125" s="31" t="b">
        <f t="shared" si="7"/>
        <v>1</v>
      </c>
      <c r="AF125" s="29" t="s">
        <v>131</v>
      </c>
      <c r="AG125" s="6">
        <v>454.0</v>
      </c>
      <c r="AH125" s="6" t="s">
        <v>804</v>
      </c>
      <c r="AI125" s="28">
        <v>1.630501448569E12</v>
      </c>
      <c r="AT125" s="64"/>
      <c r="AU125" s="5"/>
    </row>
    <row r="126">
      <c r="Y126" s="33"/>
      <c r="AD126" s="33"/>
      <c r="AE126" s="31" t="b">
        <f t="shared" si="7"/>
        <v>1</v>
      </c>
      <c r="AF126" s="29" t="s">
        <v>203</v>
      </c>
      <c r="AG126" s="6">
        <v>69.0</v>
      </c>
      <c r="AH126" s="6" t="s">
        <v>804</v>
      </c>
      <c r="AI126" s="28">
        <v>1.630501448641E12</v>
      </c>
      <c r="AT126" s="64"/>
      <c r="AU126" s="19"/>
    </row>
    <row r="127">
      <c r="Y127" s="33"/>
      <c r="AD127" s="33"/>
      <c r="AE127" s="31" t="b">
        <f t="shared" si="7"/>
        <v>1</v>
      </c>
      <c r="AF127" s="29" t="s">
        <v>269</v>
      </c>
      <c r="AG127" s="6">
        <v>328.0</v>
      </c>
      <c r="AH127" s="6" t="s">
        <v>804</v>
      </c>
      <c r="AI127" s="28">
        <v>1.630501448968E12</v>
      </c>
      <c r="AT127" s="64"/>
      <c r="AU127" s="65"/>
    </row>
    <row r="128">
      <c r="Y128" s="33"/>
      <c r="AD128" s="33"/>
      <c r="AI128" s="33"/>
      <c r="AT128" s="64"/>
      <c r="AU128" s="65"/>
    </row>
    <row r="129">
      <c r="Y129" s="33"/>
      <c r="AD129" s="33"/>
      <c r="AI129" s="33"/>
      <c r="AT129" s="64"/>
      <c r="AU129" s="65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T150" s="64"/>
      <c r="AU150" s="65"/>
    </row>
    <row r="151">
      <c r="A151" s="44"/>
      <c r="B151" s="45" t="s">
        <v>369</v>
      </c>
      <c r="C151" s="46">
        <f> AVERAGE(C4:C124)</f>
        <v>295.0714286</v>
      </c>
      <c r="E151" s="33"/>
      <c r="F151" s="48"/>
      <c r="G151" s="45" t="s">
        <v>369</v>
      </c>
      <c r="H151" s="46">
        <f> AVERAGE(H4:H124)</f>
        <v>343.4516129</v>
      </c>
      <c r="J151" s="33"/>
      <c r="K151" s="48"/>
      <c r="L151" s="45" t="s">
        <v>369</v>
      </c>
      <c r="M151" s="46">
        <f> AVERAGE(M4:M124)</f>
        <v>323.4459459</v>
      </c>
      <c r="O151" s="33"/>
      <c r="P151" s="48"/>
      <c r="Q151" s="45" t="s">
        <v>369</v>
      </c>
      <c r="R151" s="46">
        <f> AVERAGE(R4:R124)</f>
        <v>377.6785714</v>
      </c>
      <c r="T151" s="33"/>
      <c r="U151" s="48"/>
      <c r="V151" s="45" t="s">
        <v>369</v>
      </c>
      <c r="W151" s="46">
        <f> AVERAGE(W4:W124)</f>
        <v>386.6724138</v>
      </c>
      <c r="Y151" s="33"/>
      <c r="Z151" s="48"/>
      <c r="AA151" s="45" t="s">
        <v>369</v>
      </c>
      <c r="AB151" s="46">
        <f> AVERAGE(AB4:AB124)</f>
        <v>358.9672131</v>
      </c>
      <c r="AD151" s="33"/>
      <c r="AE151" s="48"/>
      <c r="AF151" s="45" t="s">
        <v>369</v>
      </c>
      <c r="AG151" s="46">
        <f> AVERAGE(AG4:AG129)</f>
        <v>405.2983871</v>
      </c>
      <c r="AI151" s="33"/>
      <c r="AJ151" s="48"/>
      <c r="AK151" s="45" t="s">
        <v>369</v>
      </c>
      <c r="AL151" s="46">
        <f> AVERAGE(AL4:AL124)</f>
        <v>445.6896552</v>
      </c>
      <c r="AN151" s="33"/>
      <c r="AO151" s="48"/>
      <c r="AP151" s="45" t="s">
        <v>369</v>
      </c>
      <c r="AQ151" s="46">
        <f> AVERAGE(AQ4:AQ124)</f>
        <v>367.537037</v>
      </c>
      <c r="AT151" s="64"/>
      <c r="AU151" s="65"/>
    </row>
    <row r="152">
      <c r="A152" s="44"/>
      <c r="B152" s="49" t="s">
        <v>370</v>
      </c>
      <c r="C152" s="50">
        <f>STDEV(C4:C124)</f>
        <v>309.9050963</v>
      </c>
      <c r="E152" s="33"/>
      <c r="F152" s="48"/>
      <c r="G152" s="49" t="s">
        <v>370</v>
      </c>
      <c r="H152" s="50">
        <f>STDEV(H4:H124)</f>
        <v>378.5556969</v>
      </c>
      <c r="J152" s="33"/>
      <c r="K152" s="48"/>
      <c r="L152" s="49" t="s">
        <v>370</v>
      </c>
      <c r="M152" s="50">
        <f>STDEV(M4:M124)</f>
        <v>306.7817993</v>
      </c>
      <c r="O152" s="33"/>
      <c r="P152" s="48"/>
      <c r="Q152" s="49" t="s">
        <v>370</v>
      </c>
      <c r="R152" s="50">
        <f>STDEV(R4:R124)</f>
        <v>467.4487082</v>
      </c>
      <c r="T152" s="33"/>
      <c r="U152" s="48"/>
      <c r="V152" s="49" t="s">
        <v>370</v>
      </c>
      <c r="W152" s="50">
        <f>STDEV(W4:W124)</f>
        <v>429.4713759</v>
      </c>
      <c r="Y152" s="33"/>
      <c r="Z152" s="48"/>
      <c r="AA152" s="49" t="s">
        <v>370</v>
      </c>
      <c r="AB152" s="50">
        <f>STDEV(AB4:AB124)</f>
        <v>327.2862135</v>
      </c>
      <c r="AD152" s="33"/>
      <c r="AE152" s="48"/>
      <c r="AF152" s="49" t="s">
        <v>370</v>
      </c>
      <c r="AG152" s="50">
        <f>STDEV(AG4:AG129)</f>
        <v>488.4455014</v>
      </c>
      <c r="AI152" s="33"/>
      <c r="AJ152" s="48"/>
      <c r="AK152" s="49" t="s">
        <v>370</v>
      </c>
      <c r="AL152" s="50">
        <f>STDEV(AL4:AL124)</f>
        <v>650.220454</v>
      </c>
      <c r="AN152" s="33"/>
      <c r="AO152" s="48"/>
      <c r="AP152" s="49" t="s">
        <v>370</v>
      </c>
      <c r="AQ152" s="50">
        <f>STDEV(AQ4:AQ124)</f>
        <v>703.0592641</v>
      </c>
      <c r="AT152" s="64"/>
      <c r="AU152" s="65"/>
    </row>
    <row r="153">
      <c r="A153" s="44"/>
      <c r="B153" s="51" t="s">
        <v>371</v>
      </c>
      <c r="C153" s="50">
        <f>MEDIAN(C4:C124)</f>
        <v>209.5</v>
      </c>
      <c r="E153" s="33"/>
      <c r="F153" s="48"/>
      <c r="G153" s="51" t="s">
        <v>371</v>
      </c>
      <c r="H153" s="50">
        <f>MEDIAN(H4:H124)</f>
        <v>223.5</v>
      </c>
      <c r="J153" s="33"/>
      <c r="K153" s="48"/>
      <c r="L153" s="51" t="s">
        <v>371</v>
      </c>
      <c r="M153" s="50">
        <f>MEDIAN(M4:M124)</f>
        <v>223</v>
      </c>
      <c r="O153" s="33"/>
      <c r="P153" s="48"/>
      <c r="Q153" s="51" t="s">
        <v>371</v>
      </c>
      <c r="R153" s="50">
        <f>MEDIAN(R4:R124)</f>
        <v>232.5</v>
      </c>
      <c r="T153" s="33"/>
      <c r="U153" s="48"/>
      <c r="V153" s="51" t="s">
        <v>371</v>
      </c>
      <c r="W153" s="50">
        <f>MEDIAN(W4:W124)</f>
        <v>224</v>
      </c>
      <c r="Y153" s="33"/>
      <c r="Z153" s="48"/>
      <c r="AA153" s="51" t="s">
        <v>371</v>
      </c>
      <c r="AB153" s="50">
        <f>MEDIAN(AB4:AB124)</f>
        <v>234</v>
      </c>
      <c r="AD153" s="33"/>
      <c r="AE153" s="48"/>
      <c r="AF153" s="51" t="s">
        <v>371</v>
      </c>
      <c r="AG153" s="50">
        <f>MEDIAN(AG4:AG129)</f>
        <v>219</v>
      </c>
      <c r="AI153" s="33"/>
      <c r="AJ153" s="48"/>
      <c r="AK153" s="51" t="s">
        <v>371</v>
      </c>
      <c r="AL153" s="50">
        <f>MEDIAN(AL4:AL124)</f>
        <v>254</v>
      </c>
      <c r="AN153" s="33"/>
      <c r="AO153" s="48"/>
      <c r="AP153" s="51" t="s">
        <v>371</v>
      </c>
      <c r="AQ153" s="50">
        <f>MEDIAN(AQ4:AQ124)</f>
        <v>200</v>
      </c>
      <c r="AT153" s="63"/>
    </row>
    <row r="154">
      <c r="A154" s="44"/>
      <c r="B154" s="51" t="s">
        <v>372</v>
      </c>
      <c r="C154" s="50">
        <f>min(C4:C124)</f>
        <v>90</v>
      </c>
      <c r="E154" s="33"/>
      <c r="F154" s="48"/>
      <c r="G154" s="51" t="s">
        <v>372</v>
      </c>
      <c r="H154" s="50">
        <f>min(H4:H124)</f>
        <v>34</v>
      </c>
      <c r="J154" s="33"/>
      <c r="K154" s="48"/>
      <c r="L154" s="51" t="s">
        <v>372</v>
      </c>
      <c r="M154" s="50">
        <f>min(M4:M124)</f>
        <v>78</v>
      </c>
      <c r="O154" s="33"/>
      <c r="P154" s="48"/>
      <c r="Q154" s="51" t="s">
        <v>372</v>
      </c>
      <c r="R154" s="50">
        <f>min(R4:R124)</f>
        <v>97</v>
      </c>
      <c r="T154" s="33"/>
      <c r="U154" s="48"/>
      <c r="V154" s="51" t="s">
        <v>372</v>
      </c>
      <c r="W154" s="50">
        <f>min(W4:W124)</f>
        <v>97</v>
      </c>
      <c r="Y154" s="33"/>
      <c r="Z154" s="48"/>
      <c r="AA154" s="51" t="s">
        <v>372</v>
      </c>
      <c r="AB154" s="50">
        <f>min(AB4:AB124)</f>
        <v>79</v>
      </c>
      <c r="AD154" s="33"/>
      <c r="AE154" s="48"/>
      <c r="AF154" s="51" t="s">
        <v>372</v>
      </c>
      <c r="AG154" s="50">
        <f>min(AG4:AG129)</f>
        <v>69</v>
      </c>
      <c r="AI154" s="33"/>
      <c r="AJ154" s="48"/>
      <c r="AK154" s="51" t="s">
        <v>372</v>
      </c>
      <c r="AL154" s="50">
        <f>min(AL4:AL124)</f>
        <v>89</v>
      </c>
      <c r="AN154" s="33"/>
      <c r="AO154" s="48"/>
      <c r="AP154" s="51" t="s">
        <v>372</v>
      </c>
      <c r="AQ154" s="50">
        <f>min(AQ4:AQ124)</f>
        <v>77</v>
      </c>
      <c r="AT154" s="63"/>
    </row>
    <row r="155">
      <c r="A155" s="44"/>
      <c r="B155" s="51" t="s">
        <v>373</v>
      </c>
      <c r="C155" s="50">
        <f>max(C4:C124)</f>
        <v>2170</v>
      </c>
      <c r="E155" s="33"/>
      <c r="F155" s="48"/>
      <c r="G155" s="51" t="s">
        <v>373</v>
      </c>
      <c r="H155" s="50">
        <f>max(H4:H124)</f>
        <v>2680</v>
      </c>
      <c r="J155" s="33"/>
      <c r="K155" s="48"/>
      <c r="L155" s="51" t="s">
        <v>373</v>
      </c>
      <c r="M155" s="50">
        <f>max(M4:M124)</f>
        <v>2253</v>
      </c>
      <c r="O155" s="33"/>
      <c r="P155" s="48"/>
      <c r="Q155" s="51" t="s">
        <v>373</v>
      </c>
      <c r="R155" s="50">
        <f>max(R4:R124)</f>
        <v>3192</v>
      </c>
      <c r="T155" s="33"/>
      <c r="U155" s="48"/>
      <c r="V155" s="51" t="s">
        <v>373</v>
      </c>
      <c r="W155" s="50">
        <f>max(W4:W124)</f>
        <v>2193</v>
      </c>
      <c r="Y155" s="33"/>
      <c r="Z155" s="48"/>
      <c r="AA155" s="51" t="s">
        <v>373</v>
      </c>
      <c r="AB155" s="50">
        <f>max(AB4:AB124)</f>
        <v>1527</v>
      </c>
      <c r="AD155" s="33"/>
      <c r="AE155" s="48"/>
      <c r="AF155" s="51" t="s">
        <v>373</v>
      </c>
      <c r="AG155" s="50">
        <f>max(AG4:AG129)</f>
        <v>2448</v>
      </c>
      <c r="AI155" s="33"/>
      <c r="AJ155" s="48"/>
      <c r="AK155" s="51" t="s">
        <v>373</v>
      </c>
      <c r="AL155" s="50">
        <f>max(AL4:AL124)</f>
        <v>4695</v>
      </c>
      <c r="AN155" s="33"/>
      <c r="AO155" s="48"/>
      <c r="AP155" s="51" t="s">
        <v>373</v>
      </c>
      <c r="AQ155" s="50">
        <f>max(AQ4:AQ124)</f>
        <v>5231</v>
      </c>
      <c r="AS155" s="33"/>
    </row>
    <row r="156">
      <c r="A156" s="44"/>
      <c r="B156" s="51" t="s">
        <v>374</v>
      </c>
      <c r="C156" s="50">
        <f>sum(C4:C124)/1000</f>
        <v>20.655</v>
      </c>
      <c r="E156" s="33"/>
      <c r="F156" s="48"/>
      <c r="G156" s="51" t="s">
        <v>374</v>
      </c>
      <c r="H156" s="50">
        <f>sum(H4:H124)/1000</f>
        <v>21.294</v>
      </c>
      <c r="J156" s="33"/>
      <c r="K156" s="48"/>
      <c r="L156" s="51" t="s">
        <v>374</v>
      </c>
      <c r="M156" s="50">
        <f>sum(M4:M124)/1000</f>
        <v>23.935</v>
      </c>
      <c r="O156" s="33"/>
      <c r="P156" s="48"/>
      <c r="Q156" s="51" t="s">
        <v>374</v>
      </c>
      <c r="R156" s="50">
        <f>sum(R4:R124)/1000</f>
        <v>21.15</v>
      </c>
      <c r="T156" s="33"/>
      <c r="U156" s="48"/>
      <c r="V156" s="51" t="s">
        <v>374</v>
      </c>
      <c r="W156" s="50">
        <f>sum(W4:W124)/1000</f>
        <v>22.427</v>
      </c>
      <c r="Y156" s="33"/>
      <c r="Z156" s="48"/>
      <c r="AA156" s="51" t="s">
        <v>374</v>
      </c>
      <c r="AB156" s="50">
        <f>sum(AB4:AB124)/1000</f>
        <v>21.897</v>
      </c>
      <c r="AD156" s="33"/>
      <c r="AE156" s="48"/>
      <c r="AF156" s="51" t="s">
        <v>374</v>
      </c>
      <c r="AG156" s="50">
        <f>sum(AG4:AG129)/1000</f>
        <v>50.257</v>
      </c>
      <c r="AI156" s="33"/>
      <c r="AJ156" s="48"/>
      <c r="AK156" s="51" t="s">
        <v>374</v>
      </c>
      <c r="AL156" s="50">
        <f>sum(AL4:AL124)/1000</f>
        <v>25.85</v>
      </c>
      <c r="AN156" s="33"/>
      <c r="AO156" s="48"/>
      <c r="AP156" s="51" t="s">
        <v>374</v>
      </c>
      <c r="AQ156" s="50">
        <f>sum(AQ4:AQ124)/1000</f>
        <v>19.847</v>
      </c>
      <c r="AS156" s="33"/>
    </row>
    <row r="157">
      <c r="A157" s="44"/>
      <c r="B157" s="51" t="s">
        <v>375</v>
      </c>
      <c r="C157" s="50">
        <f>COUNTA(C4:C73)+1</f>
        <v>71</v>
      </c>
      <c r="E157" s="33"/>
      <c r="F157" s="48"/>
      <c r="G157" s="51" t="s">
        <v>375</v>
      </c>
      <c r="H157" s="50">
        <f>COUNTA(H4:H65)+1</f>
        <v>63</v>
      </c>
      <c r="J157" s="33"/>
      <c r="K157" s="48"/>
      <c r="L157" s="51" t="s">
        <v>375</v>
      </c>
      <c r="M157" s="50">
        <f>COUNTA(M4:M77)+1</f>
        <v>75</v>
      </c>
      <c r="O157" s="33"/>
      <c r="P157" s="48"/>
      <c r="Q157" s="51" t="s">
        <v>375</v>
      </c>
      <c r="R157" s="50">
        <f>COUNTA(R4:R59)+1</f>
        <v>57</v>
      </c>
      <c r="T157" s="33"/>
      <c r="U157" s="48"/>
      <c r="V157" s="51" t="s">
        <v>375</v>
      </c>
      <c r="W157" s="50">
        <f>COUNTA(W4:W61)+1</f>
        <v>59</v>
      </c>
      <c r="Y157" s="33"/>
      <c r="Z157" s="48"/>
      <c r="AA157" s="51" t="s">
        <v>375</v>
      </c>
      <c r="AB157" s="50">
        <f>COUNTA(AB4:AB64)+1</f>
        <v>62</v>
      </c>
      <c r="AD157" s="33"/>
      <c r="AE157" s="48"/>
      <c r="AF157" s="51" t="s">
        <v>375</v>
      </c>
      <c r="AG157" s="50">
        <f>COUNTA(AG4:AG127)+1</f>
        <v>125</v>
      </c>
      <c r="AI157" s="33"/>
      <c r="AJ157" s="48"/>
      <c r="AK157" s="51" t="s">
        <v>375</v>
      </c>
      <c r="AL157" s="50">
        <f>COUNTA(AL4:AL61)+1</f>
        <v>59</v>
      </c>
      <c r="AN157" s="33"/>
      <c r="AO157" s="48"/>
      <c r="AP157" s="51" t="s">
        <v>375</v>
      </c>
      <c r="AQ157" s="50">
        <f>COUNTA(AQ4:AQ57)+1</f>
        <v>55</v>
      </c>
      <c r="AS157" s="33"/>
    </row>
    <row r="158">
      <c r="A158" s="44"/>
      <c r="B158" s="51" t="s">
        <v>376</v>
      </c>
      <c r="C158" s="52">
        <f>C160+C159+C161+C162</f>
        <v>71</v>
      </c>
      <c r="E158" s="33"/>
      <c r="F158" s="48"/>
      <c r="G158" s="51" t="s">
        <v>376</v>
      </c>
      <c r="H158" s="52">
        <f>H160+H159+H161+H162</f>
        <v>63</v>
      </c>
      <c r="J158" s="33"/>
      <c r="K158" s="48"/>
      <c r="L158" s="51" t="s">
        <v>376</v>
      </c>
      <c r="M158" s="52">
        <f>M160+M159+M161+M162</f>
        <v>75</v>
      </c>
      <c r="O158" s="33"/>
      <c r="P158" s="48"/>
      <c r="Q158" s="51" t="s">
        <v>376</v>
      </c>
      <c r="R158" s="52">
        <f>R160+R159+R161+R162</f>
        <v>57</v>
      </c>
      <c r="T158" s="33"/>
      <c r="U158" s="48"/>
      <c r="V158" s="51" t="s">
        <v>376</v>
      </c>
      <c r="W158" s="52">
        <f>W160+W159+W161+W162</f>
        <v>59</v>
      </c>
      <c r="Y158" s="33"/>
      <c r="Z158" s="48"/>
      <c r="AA158" s="51" t="s">
        <v>376</v>
      </c>
      <c r="AB158" s="52">
        <f>AB160+AB159+AB161+AB162</f>
        <v>80</v>
      </c>
      <c r="AD158" s="33"/>
      <c r="AE158" s="48"/>
      <c r="AF158" s="51" t="s">
        <v>376</v>
      </c>
      <c r="AG158" s="52">
        <f>AG160+AG159+AG161+AG162</f>
        <v>125</v>
      </c>
      <c r="AI158" s="33"/>
      <c r="AJ158" s="48"/>
      <c r="AK158" s="51" t="s">
        <v>376</v>
      </c>
      <c r="AL158" s="52">
        <f>AL160+AL159+AL161+AL162</f>
        <v>59</v>
      </c>
      <c r="AN158" s="33"/>
      <c r="AO158" s="48"/>
      <c r="AP158" s="51" t="s">
        <v>376</v>
      </c>
      <c r="AQ158" s="52">
        <f>AQ160+AQ159+AQ161+AQ162</f>
        <v>55</v>
      </c>
      <c r="AS158" s="33"/>
    </row>
    <row r="159">
      <c r="A159" s="5"/>
      <c r="B159" s="51" t="s">
        <v>377</v>
      </c>
      <c r="C159" s="53">
        <f>(C157-55)/2</f>
        <v>8</v>
      </c>
      <c r="E159" s="33"/>
      <c r="F159" s="54"/>
      <c r="G159" s="51" t="s">
        <v>377</v>
      </c>
      <c r="H159" s="53">
        <f>(H157-55)/2</f>
        <v>4</v>
      </c>
      <c r="J159" s="33"/>
      <c r="K159" s="54"/>
      <c r="L159" s="51" t="s">
        <v>377</v>
      </c>
      <c r="M159" s="53">
        <f>(M157-55)/2</f>
        <v>10</v>
      </c>
      <c r="O159" s="33"/>
      <c r="P159" s="54"/>
      <c r="Q159" s="51" t="s">
        <v>377</v>
      </c>
      <c r="R159" s="53">
        <f>(R157-55)/2</f>
        <v>1</v>
      </c>
      <c r="T159" s="33"/>
      <c r="U159" s="54"/>
      <c r="V159" s="51" t="s">
        <v>377</v>
      </c>
      <c r="W159" s="53">
        <f>(W157-55)/2</f>
        <v>2</v>
      </c>
      <c r="Y159" s="33"/>
      <c r="Z159" s="54"/>
      <c r="AA159" s="51" t="s">
        <v>377</v>
      </c>
      <c r="AB159" s="62">
        <f>(AB157-46)/2</f>
        <v>8</v>
      </c>
      <c r="AD159" s="33"/>
      <c r="AE159" s="54"/>
      <c r="AF159" s="51" t="s">
        <v>377</v>
      </c>
      <c r="AG159" s="53">
        <f>(AG157-55)/2</f>
        <v>35</v>
      </c>
      <c r="AI159" s="33"/>
      <c r="AJ159" s="54"/>
      <c r="AK159" s="51" t="s">
        <v>377</v>
      </c>
      <c r="AL159" s="53">
        <f>(AL157-55)/2</f>
        <v>2</v>
      </c>
      <c r="AN159" s="33"/>
      <c r="AO159" s="54"/>
      <c r="AP159" s="51" t="s">
        <v>377</v>
      </c>
      <c r="AQ159" s="53">
        <f>(AQ157-55)/2</f>
        <v>0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8</v>
      </c>
      <c r="E161" s="33"/>
      <c r="G161" s="45" t="s">
        <v>379</v>
      </c>
      <c r="H161" s="58">
        <f>H159</f>
        <v>4</v>
      </c>
      <c r="J161" s="33"/>
      <c r="L161" s="45" t="s">
        <v>379</v>
      </c>
      <c r="M161" s="58">
        <f>M159</f>
        <v>10</v>
      </c>
      <c r="O161" s="33"/>
      <c r="Q161" s="45" t="s">
        <v>379</v>
      </c>
      <c r="R161" s="58">
        <f>R159</f>
        <v>1</v>
      </c>
      <c r="T161" s="33"/>
      <c r="V161" s="45" t="s">
        <v>379</v>
      </c>
      <c r="W161" s="58">
        <f>W159</f>
        <v>2</v>
      </c>
      <c r="Y161" s="33"/>
      <c r="AA161" s="45" t="s">
        <v>379</v>
      </c>
      <c r="AB161" s="58">
        <f>AB159</f>
        <v>8</v>
      </c>
      <c r="AD161" s="33"/>
      <c r="AF161" s="45" t="s">
        <v>379</v>
      </c>
      <c r="AG161" s="58">
        <f>AG159</f>
        <v>35</v>
      </c>
      <c r="AI161" s="33"/>
      <c r="AK161" s="45" t="s">
        <v>379</v>
      </c>
      <c r="AL161" s="58">
        <f>AL159</f>
        <v>2</v>
      </c>
      <c r="AN161" s="33"/>
      <c r="AP161" s="45" t="s">
        <v>379</v>
      </c>
      <c r="AQ161" s="58">
        <f>AQ159</f>
        <v>0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9">
        <v>9.0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COUNTIF(AE3:AE100,FALSE)-12+8</f>
        <v>16</v>
      </c>
      <c r="AI163" s="33"/>
      <c r="AK163" s="56" t="s">
        <v>381</v>
      </c>
      <c r="AL163" s="58">
        <f>COUNTIF(AJ3:AJ100,FALSE)+5</f>
        <v>7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78</v>
      </c>
      <c r="E164" s="33"/>
      <c r="G164" s="45" t="s">
        <v>382</v>
      </c>
      <c r="H164" s="58">
        <f>H158+H163</f>
        <v>70</v>
      </c>
      <c r="J164" s="33"/>
      <c r="L164" s="45" t="s">
        <v>382</v>
      </c>
      <c r="M164" s="58">
        <f>M158+M163</f>
        <v>82</v>
      </c>
      <c r="O164" s="33"/>
      <c r="Q164" s="45" t="s">
        <v>382</v>
      </c>
      <c r="R164" s="58">
        <f>R158+R163</f>
        <v>64</v>
      </c>
      <c r="T164" s="33"/>
      <c r="V164" s="45" t="s">
        <v>382</v>
      </c>
      <c r="W164" s="58">
        <f>W158+W163</f>
        <v>66</v>
      </c>
      <c r="Y164" s="33"/>
      <c r="AA164" s="45" t="s">
        <v>382</v>
      </c>
      <c r="AB164" s="58">
        <f>AB158+AB163</f>
        <v>87</v>
      </c>
      <c r="AD164" s="33"/>
      <c r="AF164" s="45" t="s">
        <v>382</v>
      </c>
      <c r="AG164" s="58">
        <f>AG158+AG163</f>
        <v>141</v>
      </c>
      <c r="AI164" s="33"/>
      <c r="AK164" s="45" t="s">
        <v>382</v>
      </c>
      <c r="AL164" s="58">
        <f>AL158+AL163</f>
        <v>66</v>
      </c>
      <c r="AN164" s="33"/>
      <c r="AP164" s="45" t="s">
        <v>382</v>
      </c>
      <c r="AQ164" s="58">
        <f>AQ158+AQ163</f>
        <v>62</v>
      </c>
      <c r="AS164" s="33"/>
    </row>
    <row r="165">
      <c r="B165" s="45" t="s">
        <v>383</v>
      </c>
      <c r="C165" s="58">
        <f>C157-C159</f>
        <v>63</v>
      </c>
      <c r="E165" s="33"/>
      <c r="G165" s="45" t="s">
        <v>383</v>
      </c>
      <c r="H165" s="58">
        <f>H157-H159</f>
        <v>59</v>
      </c>
      <c r="J165" s="33"/>
      <c r="L165" s="45" t="s">
        <v>383</v>
      </c>
      <c r="M165" s="58">
        <f>M157-M159</f>
        <v>65</v>
      </c>
      <c r="O165" s="33"/>
      <c r="Q165" s="45" t="s">
        <v>383</v>
      </c>
      <c r="R165" s="58">
        <f>R157-R159</f>
        <v>56</v>
      </c>
      <c r="T165" s="33"/>
      <c r="V165" s="45" t="s">
        <v>383</v>
      </c>
      <c r="W165" s="58">
        <f>W157-W159</f>
        <v>57</v>
      </c>
      <c r="Y165" s="33"/>
      <c r="AA165" s="45" t="s">
        <v>383</v>
      </c>
      <c r="AB165" s="58">
        <f>AB157-AB159</f>
        <v>54</v>
      </c>
      <c r="AD165" s="33"/>
      <c r="AF165" s="45" t="s">
        <v>383</v>
      </c>
      <c r="AG165" s="58">
        <f>AG157-AG159</f>
        <v>90</v>
      </c>
      <c r="AI165" s="33"/>
      <c r="AK165" s="45" t="s">
        <v>383</v>
      </c>
      <c r="AL165" s="58">
        <f>AL157-AL159</f>
        <v>57</v>
      </c>
      <c r="AN165" s="33"/>
      <c r="AP165" s="45" t="s">
        <v>383</v>
      </c>
      <c r="AQ165" s="58">
        <f>AQ157-AQ159</f>
        <v>55</v>
      </c>
      <c r="AS165" s="33"/>
    </row>
    <row r="166">
      <c r="B166" s="60" t="s">
        <v>384</v>
      </c>
      <c r="C166" s="58">
        <f>((ABS(C165)-1)/C156)*1/5</f>
        <v>0.600338901</v>
      </c>
      <c r="E166" s="33"/>
      <c r="G166" s="60" t="s">
        <v>384</v>
      </c>
      <c r="H166" s="58">
        <f>((ABS(H165)-1)/H156)*1/5</f>
        <v>0.5447543909</v>
      </c>
      <c r="J166" s="33"/>
      <c r="L166" s="60" t="s">
        <v>384</v>
      </c>
      <c r="M166" s="58">
        <f>((ABS(M165)-1)/M156)*1/5</f>
        <v>0.5347817004</v>
      </c>
      <c r="O166" s="33"/>
      <c r="Q166" s="60" t="s">
        <v>384</v>
      </c>
      <c r="R166" s="58">
        <f>((ABS(R165)-1)/R156)*1/5</f>
        <v>0.5200945626</v>
      </c>
      <c r="T166" s="33"/>
      <c r="V166" s="60" t="s">
        <v>384</v>
      </c>
      <c r="W166" s="58">
        <f>((ABS(W165)-1)/W156)*1/5</f>
        <v>0.499398047</v>
      </c>
      <c r="Y166" s="33"/>
      <c r="AA166" s="60" t="s">
        <v>384</v>
      </c>
      <c r="AB166" s="58">
        <f>((ABS(AB165)-1)/AB156)*1/5</f>
        <v>0.4840845778</v>
      </c>
      <c r="AD166" s="33"/>
      <c r="AF166" s="60" t="s">
        <v>384</v>
      </c>
      <c r="AG166" s="58">
        <f>((ABS(AG165)-1)/AG156)*1/5</f>
        <v>0.3541795173</v>
      </c>
      <c r="AI166" s="33"/>
      <c r="AK166" s="60" t="s">
        <v>384</v>
      </c>
      <c r="AL166" s="58">
        <f>((ABS(AL165)-1)/AL156)*1/5</f>
        <v>0.4332688588</v>
      </c>
      <c r="AN166" s="33"/>
      <c r="AP166" s="60" t="s">
        <v>384</v>
      </c>
      <c r="AQ166" s="58">
        <f>((ABS(AQ165)-1)/AQ156)*1/5</f>
        <v>0.5441628458</v>
      </c>
      <c r="AS166" s="33"/>
    </row>
    <row r="167">
      <c r="B167" s="60" t="s">
        <v>385</v>
      </c>
      <c r="C167" s="58">
        <f>((ABS(C165)-1)/C156)*1/5*60</f>
        <v>36.02033406</v>
      </c>
      <c r="E167" s="33"/>
      <c r="G167" s="60" t="s">
        <v>385</v>
      </c>
      <c r="H167" s="58">
        <f>((ABS(H165)-1)/H156)*1/5*60</f>
        <v>32.68526345</v>
      </c>
      <c r="J167" s="33"/>
      <c r="L167" s="60" t="s">
        <v>385</v>
      </c>
      <c r="M167" s="58">
        <f>((ABS(M165)-1)/M156)*1/5*60</f>
        <v>32.08690203</v>
      </c>
      <c r="O167" s="33"/>
      <c r="Q167" s="60" t="s">
        <v>385</v>
      </c>
      <c r="R167" s="58">
        <f>((ABS(R165)-1)/R156)*1/5*60</f>
        <v>31.20567376</v>
      </c>
      <c r="T167" s="33"/>
      <c r="V167" s="60" t="s">
        <v>385</v>
      </c>
      <c r="W167" s="58">
        <f>((ABS(W165)-1)/W156)*1/5*60</f>
        <v>29.96388282</v>
      </c>
      <c r="Y167" s="33"/>
      <c r="AA167" s="60" t="s">
        <v>385</v>
      </c>
      <c r="AB167" s="58">
        <f>((ABS(AB165)-1)/AB156)*1/5*60</f>
        <v>29.04507467</v>
      </c>
      <c r="AD167" s="33"/>
      <c r="AF167" s="60" t="s">
        <v>385</v>
      </c>
      <c r="AG167" s="58">
        <f>((ABS(AG165)-1)/AG156)*1/5*60</f>
        <v>21.25077104</v>
      </c>
      <c r="AI167" s="33"/>
      <c r="AK167" s="60" t="s">
        <v>385</v>
      </c>
      <c r="AL167" s="58">
        <f>((ABS(AL165)-1)/AL156)*1/5*60</f>
        <v>25.99613153</v>
      </c>
      <c r="AN167" s="33"/>
      <c r="AP167" s="60" t="s">
        <v>385</v>
      </c>
      <c r="AQ167" s="58">
        <f>((ABS(AQ165)-1)/AQ156)*1/5*60</f>
        <v>32.64977075</v>
      </c>
      <c r="AS167" s="33"/>
    </row>
    <row r="168">
      <c r="B168" s="60" t="s">
        <v>386</v>
      </c>
      <c r="C168" s="58">
        <f>C166*(1-C177)</f>
        <v>0.600338901</v>
      </c>
      <c r="E168" s="33"/>
      <c r="G168" s="60" t="s">
        <v>386</v>
      </c>
      <c r="H168" s="58">
        <f>H166*(1-H177)</f>
        <v>0.5447543909</v>
      </c>
      <c r="J168" s="33"/>
      <c r="L168" s="60" t="s">
        <v>386</v>
      </c>
      <c r="M168" s="58">
        <f>M166*(1-M177)</f>
        <v>0.5347817004</v>
      </c>
      <c r="O168" s="33"/>
      <c r="Q168" s="60" t="s">
        <v>386</v>
      </c>
      <c r="R168" s="58">
        <f>R166*(1-R177)</f>
        <v>0.5200945626</v>
      </c>
      <c r="T168" s="33"/>
      <c r="V168" s="60" t="s">
        <v>386</v>
      </c>
      <c r="W168" s="58">
        <f>W166*(1-W177)</f>
        <v>0.499398047</v>
      </c>
      <c r="Y168" s="33"/>
      <c r="AA168" s="60" t="s">
        <v>386</v>
      </c>
      <c r="AB168" s="58">
        <f>AB166*(1-AB177)</f>
        <v>0.4235740056</v>
      </c>
      <c r="AD168" s="33"/>
      <c r="AF168" s="60" t="s">
        <v>386</v>
      </c>
      <c r="AG168" s="58">
        <f>AG166*(1-AG177)</f>
        <v>0.3541795173</v>
      </c>
      <c r="AI168" s="33"/>
      <c r="AK168" s="60" t="s">
        <v>386</v>
      </c>
      <c r="AL168" s="58">
        <f>AL166*(1-AL177)</f>
        <v>0.4332688588</v>
      </c>
      <c r="AN168" s="33"/>
      <c r="AP168" s="60" t="s">
        <v>386</v>
      </c>
      <c r="AQ168" s="58">
        <f>AQ166*(1-AQ177)</f>
        <v>0.5441628458</v>
      </c>
      <c r="AS168" s="33"/>
    </row>
    <row r="169">
      <c r="B169" s="60" t="s">
        <v>387</v>
      </c>
      <c r="C169" s="58">
        <f>C167*(1-C177)</f>
        <v>36.02033406</v>
      </c>
      <c r="E169" s="33"/>
      <c r="G169" s="60" t="s">
        <v>387</v>
      </c>
      <c r="H169" s="58">
        <f>H167*(1-H177)</f>
        <v>32.68526345</v>
      </c>
      <c r="J169" s="33"/>
      <c r="L169" s="60" t="s">
        <v>387</v>
      </c>
      <c r="M169" s="58">
        <f>M167*(1-M177)</f>
        <v>32.08690203</v>
      </c>
      <c r="O169" s="33"/>
      <c r="Q169" s="60" t="s">
        <v>387</v>
      </c>
      <c r="R169" s="58">
        <f>R167*(1-R177)</f>
        <v>31.20567376</v>
      </c>
      <c r="T169" s="33"/>
      <c r="V169" s="60" t="s">
        <v>387</v>
      </c>
      <c r="W169" s="58">
        <f>W167*(1-W177)</f>
        <v>29.96388282</v>
      </c>
      <c r="Y169" s="33"/>
      <c r="AA169" s="60" t="s">
        <v>387</v>
      </c>
      <c r="AB169" s="58">
        <f>AB167*(1-AB177)</f>
        <v>25.41444033</v>
      </c>
      <c r="AD169" s="33"/>
      <c r="AF169" s="60" t="s">
        <v>387</v>
      </c>
      <c r="AG169" s="58">
        <f>AG167*(1-AG177)</f>
        <v>21.25077104</v>
      </c>
      <c r="AI169" s="33"/>
      <c r="AK169" s="60" t="s">
        <v>387</v>
      </c>
      <c r="AL169" s="58">
        <f>AL167*(1-AL177)</f>
        <v>25.99613153</v>
      </c>
      <c r="AN169" s="33"/>
      <c r="AP169" s="60" t="s">
        <v>387</v>
      </c>
      <c r="AQ169" s="58">
        <f>AQ167*(1-AQ177)</f>
        <v>32.64977075</v>
      </c>
      <c r="AS169" s="33"/>
    </row>
    <row r="170">
      <c r="B170" s="60" t="s">
        <v>388</v>
      </c>
      <c r="C170" s="58">
        <f>(ABS(C165)-1)/C156</f>
        <v>3.001694505</v>
      </c>
      <c r="E170" s="33"/>
      <c r="G170" s="60" t="s">
        <v>388</v>
      </c>
      <c r="H170" s="58">
        <f>(ABS(H165)-1)/H156</f>
        <v>2.723771955</v>
      </c>
      <c r="J170" s="33"/>
      <c r="L170" s="60" t="s">
        <v>388</v>
      </c>
      <c r="M170" s="58">
        <f>(ABS(M165)-1)/M156</f>
        <v>2.673908502</v>
      </c>
      <c r="O170" s="33"/>
      <c r="Q170" s="60" t="s">
        <v>388</v>
      </c>
      <c r="R170" s="58">
        <f>(ABS(R165)-1)/R156</f>
        <v>2.600472813</v>
      </c>
      <c r="T170" s="33"/>
      <c r="V170" s="60" t="s">
        <v>388</v>
      </c>
      <c r="W170" s="58">
        <f>(ABS(W165)-1)/W156</f>
        <v>2.496990235</v>
      </c>
      <c r="Y170" s="33"/>
      <c r="AA170" s="60" t="s">
        <v>388</v>
      </c>
      <c r="AB170" s="58">
        <f>(ABS(AB165)-1)/AB156</f>
        <v>2.420422889</v>
      </c>
      <c r="AD170" s="33"/>
      <c r="AF170" s="60" t="s">
        <v>388</v>
      </c>
      <c r="AG170" s="58">
        <f>(ABS(AG165)-1)/AG156</f>
        <v>1.770897586</v>
      </c>
      <c r="AI170" s="33"/>
      <c r="AK170" s="60" t="s">
        <v>388</v>
      </c>
      <c r="AL170" s="58">
        <f>(ABS(AL165)-1)/AL156</f>
        <v>2.166344294</v>
      </c>
      <c r="AN170" s="33"/>
      <c r="AP170" s="60" t="s">
        <v>388</v>
      </c>
      <c r="AQ170" s="58">
        <f>(ABS(AQ165)-1)/AQ156</f>
        <v>2.720814229</v>
      </c>
      <c r="AS170" s="33"/>
    </row>
    <row r="171">
      <c r="B171" s="60" t="s">
        <v>389</v>
      </c>
      <c r="C171" s="58">
        <f>(ABS(C158)-1)/C156</f>
        <v>3.389009925</v>
      </c>
      <c r="E171" s="33"/>
      <c r="G171" s="60" t="s">
        <v>389</v>
      </c>
      <c r="H171" s="58">
        <f>(ABS(H158)-1)/H156</f>
        <v>2.911618296</v>
      </c>
      <c r="J171" s="33"/>
      <c r="L171" s="60" t="s">
        <v>389</v>
      </c>
      <c r="M171" s="58">
        <f>(ABS(M158)-1)/M156</f>
        <v>3.091706706</v>
      </c>
      <c r="O171" s="33"/>
      <c r="Q171" s="60" t="s">
        <v>389</v>
      </c>
      <c r="R171" s="58">
        <f>(ABS(R158)-1)/R156</f>
        <v>2.647754137</v>
      </c>
      <c r="T171" s="33"/>
      <c r="V171" s="60" t="s">
        <v>389</v>
      </c>
      <c r="W171" s="58">
        <f>(ABS(W158)-1)/W156</f>
        <v>2.586168458</v>
      </c>
      <c r="Y171" s="33"/>
      <c r="AA171" s="60" t="s">
        <v>389</v>
      </c>
      <c r="AB171" s="58">
        <f>(ABS(AB158)-1)/AB156</f>
        <v>3.607800155</v>
      </c>
      <c r="AD171" s="33"/>
      <c r="AF171" s="60" t="s">
        <v>389</v>
      </c>
      <c r="AG171" s="58">
        <f>(ABS(AG158)-1)/AG156</f>
        <v>2.467317986</v>
      </c>
      <c r="AI171" s="33"/>
      <c r="AK171" s="60" t="s">
        <v>389</v>
      </c>
      <c r="AL171" s="58">
        <f>(ABS(AL158)-1)/AL156</f>
        <v>2.243713733</v>
      </c>
      <c r="AN171" s="33"/>
      <c r="AP171" s="60" t="s">
        <v>389</v>
      </c>
      <c r="AQ171" s="58">
        <f>(ABS(AQ158)-1)/AQ156</f>
        <v>2.720814229</v>
      </c>
      <c r="AS171" s="33"/>
    </row>
    <row r="172">
      <c r="B172" s="5" t="s">
        <v>390</v>
      </c>
      <c r="C172" s="58">
        <f>(ABS(C164)-1)/C156</f>
        <v>3.727910917</v>
      </c>
      <c r="E172" s="33"/>
      <c r="G172" s="5" t="s">
        <v>390</v>
      </c>
      <c r="H172" s="58">
        <f>(ABS(H164)-1)/H156</f>
        <v>3.240349394</v>
      </c>
      <c r="J172" s="33"/>
      <c r="L172" s="5" t="s">
        <v>390</v>
      </c>
      <c r="M172" s="58">
        <f>(ABS(M164)-1)/M156</f>
        <v>3.384165448</v>
      </c>
      <c r="O172" s="33"/>
      <c r="Q172" s="5" t="s">
        <v>390</v>
      </c>
      <c r="R172" s="58">
        <f>(ABS(R164)-1)/R156</f>
        <v>2.978723404</v>
      </c>
      <c r="T172" s="33"/>
      <c r="V172" s="5" t="s">
        <v>390</v>
      </c>
      <c r="W172" s="58">
        <f>(ABS(W164)-1)/W156</f>
        <v>2.898292237</v>
      </c>
      <c r="Y172" s="33"/>
      <c r="AA172" s="5" t="s">
        <v>390</v>
      </c>
      <c r="AB172" s="58">
        <f>(ABS(AB164)-1)/AB156</f>
        <v>3.92747865</v>
      </c>
      <c r="AD172" s="33"/>
      <c r="AF172" s="5" t="s">
        <v>390</v>
      </c>
      <c r="AG172" s="58">
        <f>(ABS(AG164)-1)/AG156</f>
        <v>2.785681597</v>
      </c>
      <c r="AI172" s="33"/>
      <c r="AK172" s="5" t="s">
        <v>390</v>
      </c>
      <c r="AL172" s="58">
        <f>(ABS(AL164)-1)/AL156</f>
        <v>2.51450677</v>
      </c>
      <c r="AN172" s="33"/>
      <c r="AP172" s="5" t="s">
        <v>390</v>
      </c>
      <c r="AQ172" s="58">
        <f>(ABS(AQ164)-1)/AQ156</f>
        <v>3.07351237</v>
      </c>
      <c r="AS172" s="33"/>
    </row>
    <row r="173">
      <c r="B173" s="5" t="s">
        <v>391</v>
      </c>
      <c r="C173" s="58">
        <f>ABS(C158)/ABS(C165)</f>
        <v>1.126984127</v>
      </c>
      <c r="E173" s="33"/>
      <c r="G173" s="5" t="s">
        <v>391</v>
      </c>
      <c r="H173" s="58">
        <f>ABS(H158)/ABS(H165)</f>
        <v>1.06779661</v>
      </c>
      <c r="J173" s="33"/>
      <c r="L173" s="5" t="s">
        <v>391</v>
      </c>
      <c r="M173" s="58">
        <f>ABS(M158)/ABS(M165)</f>
        <v>1.153846154</v>
      </c>
      <c r="O173" s="33"/>
      <c r="Q173" s="5" t="s">
        <v>391</v>
      </c>
      <c r="R173" s="58">
        <f>ABS(R158)/ABS(R165)</f>
        <v>1.017857143</v>
      </c>
      <c r="T173" s="33"/>
      <c r="V173" s="5" t="s">
        <v>391</v>
      </c>
      <c r="W173" s="58">
        <f>ABS(W158)/ABS(W165)</f>
        <v>1.035087719</v>
      </c>
      <c r="Y173" s="33"/>
      <c r="AA173" s="5" t="s">
        <v>391</v>
      </c>
      <c r="AB173" s="58">
        <f>ABS(AB158)/ABS(AB165)</f>
        <v>1.481481481</v>
      </c>
      <c r="AD173" s="33"/>
      <c r="AF173" s="5" t="s">
        <v>391</v>
      </c>
      <c r="AG173" s="58">
        <f>ABS(AG158)/ABS(AG165)</f>
        <v>1.388888889</v>
      </c>
      <c r="AI173" s="33"/>
      <c r="AK173" s="5" t="s">
        <v>391</v>
      </c>
      <c r="AL173" s="58">
        <f>ABS(AL158)/ABS(AL165)</f>
        <v>1.035087719</v>
      </c>
      <c r="AN173" s="33"/>
      <c r="AP173" s="5" t="s">
        <v>391</v>
      </c>
      <c r="AQ173" s="58">
        <f>ABS(AQ158)/ABS(AQ165)</f>
        <v>1</v>
      </c>
      <c r="AS173" s="33"/>
    </row>
    <row r="174">
      <c r="B174" s="5" t="s">
        <v>392</v>
      </c>
      <c r="C174" s="58">
        <f>ABS(C164)/ABS(C165)</f>
        <v>1.238095238</v>
      </c>
      <c r="E174" s="33"/>
      <c r="G174" s="5" t="s">
        <v>392</v>
      </c>
      <c r="H174" s="58">
        <f>ABS(H164)/ABS(H165)</f>
        <v>1.186440678</v>
      </c>
      <c r="J174" s="33"/>
      <c r="L174" s="5" t="s">
        <v>392</v>
      </c>
      <c r="M174" s="58">
        <f>ABS(M164)/ABS(M165)</f>
        <v>1.261538462</v>
      </c>
      <c r="O174" s="33"/>
      <c r="Q174" s="5" t="s">
        <v>392</v>
      </c>
      <c r="R174" s="58">
        <f>ABS(R164)/ABS(R165)</f>
        <v>1.142857143</v>
      </c>
      <c r="T174" s="33"/>
      <c r="V174" s="5" t="s">
        <v>392</v>
      </c>
      <c r="W174" s="58">
        <f>ABS(W164)/ABS(W165)</f>
        <v>1.157894737</v>
      </c>
      <c r="Y174" s="33"/>
      <c r="AA174" s="5" t="s">
        <v>392</v>
      </c>
      <c r="AB174" s="58">
        <f>ABS(AB164)/ABS(AB165)</f>
        <v>1.611111111</v>
      </c>
      <c r="AD174" s="33"/>
      <c r="AF174" s="5" t="s">
        <v>392</v>
      </c>
      <c r="AG174" s="58">
        <f>ABS(AG164)/ABS(AG165)</f>
        <v>1.566666667</v>
      </c>
      <c r="AI174" s="33"/>
      <c r="AK174" s="5" t="s">
        <v>392</v>
      </c>
      <c r="AL174" s="58">
        <f>ABS(AL164)/ABS(AL165)</f>
        <v>1.157894737</v>
      </c>
      <c r="AN174" s="33"/>
      <c r="AP174" s="5" t="s">
        <v>392</v>
      </c>
      <c r="AQ174" s="58">
        <f>ABS(AQ164)/ABS(AQ165)</f>
        <v>1.127272727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0.1636363636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0.126984127</v>
      </c>
      <c r="E176" s="33"/>
      <c r="G176" s="60" t="s">
        <v>394</v>
      </c>
      <c r="H176" s="58">
        <f>H161/(H160+H162+H161)</f>
        <v>0.06779661017</v>
      </c>
      <c r="J176" s="33"/>
      <c r="L176" s="60" t="s">
        <v>394</v>
      </c>
      <c r="M176" s="58">
        <f>M161/(M160+M162+M161)</f>
        <v>0.1538461538</v>
      </c>
      <c r="O176" s="33"/>
      <c r="Q176" s="60" t="s">
        <v>394</v>
      </c>
      <c r="R176" s="58">
        <f>R161/(R160+R162+R161)</f>
        <v>0.01785714286</v>
      </c>
      <c r="T176" s="33"/>
      <c r="V176" s="60" t="s">
        <v>394</v>
      </c>
      <c r="W176" s="58">
        <f>W161/(W160+W162+W161)</f>
        <v>0.0350877193</v>
      </c>
      <c r="Y176" s="33"/>
      <c r="AA176" s="60" t="s">
        <v>394</v>
      </c>
      <c r="AB176" s="58">
        <f>AB161/(AB160+AB162+AB161)</f>
        <v>0.1111111111</v>
      </c>
      <c r="AD176" s="33"/>
      <c r="AF176" s="60" t="s">
        <v>394</v>
      </c>
      <c r="AG176" s="58">
        <f>AG161/(AG160+AG162+AG161)</f>
        <v>0.3888888889</v>
      </c>
      <c r="AI176" s="33"/>
      <c r="AK176" s="60" t="s">
        <v>394</v>
      </c>
      <c r="AL176" s="58">
        <f>AL161/(AL160+AL162+AL161)</f>
        <v>0.0350877193</v>
      </c>
      <c r="AN176" s="33"/>
      <c r="AP176" s="60" t="s">
        <v>394</v>
      </c>
      <c r="AQ176" s="58">
        <f>AQ161/(AQ160+AQ162+AQ161)</f>
        <v>0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0.125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0.126984127</v>
      </c>
      <c r="E178" s="33"/>
      <c r="G178" s="60" t="s">
        <v>396</v>
      </c>
      <c r="H178" s="58">
        <f>(H161+H162)/(H160+H161+H162)</f>
        <v>0.06779661017</v>
      </c>
      <c r="J178" s="33"/>
      <c r="L178" s="60" t="s">
        <v>396</v>
      </c>
      <c r="M178" s="58">
        <f>(M161+M162)/(M160+M161+M162)</f>
        <v>0.1538461538</v>
      </c>
      <c r="O178" s="33"/>
      <c r="Q178" s="60" t="s">
        <v>396</v>
      </c>
      <c r="R178" s="58">
        <f>(R161+R162)/(R160+R161+R162)</f>
        <v>0.01785714286</v>
      </c>
      <c r="T178" s="33"/>
      <c r="V178" s="60" t="s">
        <v>396</v>
      </c>
      <c r="W178" s="58">
        <f>(W161+W162)/(W160+W161+W162)</f>
        <v>0.0350877193</v>
      </c>
      <c r="Y178" s="33"/>
      <c r="AA178" s="60" t="s">
        <v>396</v>
      </c>
      <c r="AB178" s="58">
        <f>(AB161+AB162)/(AB160+AB161+AB162)</f>
        <v>0.2361111111</v>
      </c>
      <c r="AD178" s="33"/>
      <c r="AF178" s="60" t="s">
        <v>396</v>
      </c>
      <c r="AG178" s="58">
        <f>(AG161+AG162)/(AG160+AG161+AG162)</f>
        <v>0.3888888889</v>
      </c>
      <c r="AI178" s="33"/>
      <c r="AK178" s="60" t="s">
        <v>396</v>
      </c>
      <c r="AL178" s="58">
        <f>(AL161+AL162)/(AL160+AL161+AL162)</f>
        <v>0.0350877193</v>
      </c>
      <c r="AN178" s="33"/>
      <c r="AP178" s="60" t="s">
        <v>396</v>
      </c>
      <c r="AQ178" s="58">
        <f>(AQ161+AQ162)/(AQ160+AQ161+AQ162)</f>
        <v>0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 t="str">
        <f>ABS(AQ161)/ABS(AQ159)</f>
        <v>#DIV/0!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0.4705882353</v>
      </c>
      <c r="AD180" s="33"/>
      <c r="AF180" s="60" t="s">
        <v>398</v>
      </c>
      <c r="AG180" s="61">
        <f>AG161/(AG161+AG162)</f>
        <v>1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 t="str">
        <f>AQ161/(AQ161+AQ162)</f>
        <v>#DIV/0!</v>
      </c>
      <c r="AS180" s="33"/>
    </row>
    <row r="181">
      <c r="B181" s="60" t="s">
        <v>399</v>
      </c>
      <c r="C181" s="58">
        <f>C160/(C159+C160+C161+C162)</f>
        <v>0.7746478873</v>
      </c>
      <c r="E181" s="33"/>
      <c r="G181" s="60" t="s">
        <v>399</v>
      </c>
      <c r="H181" s="58">
        <f>H160/(H159+H160+H161+H162)</f>
        <v>0.873015873</v>
      </c>
      <c r="J181" s="33"/>
      <c r="L181" s="60" t="s">
        <v>399</v>
      </c>
      <c r="M181" s="58">
        <f>M160/(M159+M160+M161+M162)</f>
        <v>0.7333333333</v>
      </c>
      <c r="O181" s="33"/>
      <c r="Q181" s="60" t="s">
        <v>399</v>
      </c>
      <c r="R181" s="58">
        <f>R160/(R159+R160+R161+R162)</f>
        <v>0.9649122807</v>
      </c>
      <c r="T181" s="33"/>
      <c r="V181" s="60" t="s">
        <v>399</v>
      </c>
      <c r="W181" s="58">
        <f>W160/(W159+W160+W161+W162)</f>
        <v>0.9322033898</v>
      </c>
      <c r="Y181" s="33"/>
      <c r="AA181" s="60" t="s">
        <v>399</v>
      </c>
      <c r="AB181" s="58">
        <f>AB160/(AB159+AB160+AB161+AB162)</f>
        <v>0.6875</v>
      </c>
      <c r="AD181" s="33"/>
      <c r="AF181" s="60" t="s">
        <v>399</v>
      </c>
      <c r="AG181" s="58">
        <f>AG160/(AG159+AG160+AG161+AG162)</f>
        <v>0.44</v>
      </c>
      <c r="AI181" s="33"/>
      <c r="AK181" s="60" t="s">
        <v>399</v>
      </c>
      <c r="AL181" s="58">
        <f>AL160/(AL159+AL160+AL161+AL162)</f>
        <v>0.9322033898</v>
      </c>
      <c r="AN181" s="33"/>
      <c r="AP181" s="60" t="s">
        <v>399</v>
      </c>
      <c r="AQ181" s="58">
        <f>AQ160/(AQ159+AQ160+AQ161+AQ162)</f>
        <v>1</v>
      </c>
      <c r="AS181" s="33"/>
    </row>
    <row r="182">
      <c r="B182" s="60" t="s">
        <v>400</v>
      </c>
      <c r="C182" s="58">
        <f>(C162+C161+C159)/(C160+C162+C161+C159)</f>
        <v>0.2253521127</v>
      </c>
      <c r="E182" s="33"/>
      <c r="G182" s="60" t="s">
        <v>400</v>
      </c>
      <c r="H182" s="58">
        <f>(H162+H161+H159)/(H160+H162+H161+H159)</f>
        <v>0.126984127</v>
      </c>
      <c r="J182" s="33"/>
      <c r="L182" s="60" t="s">
        <v>400</v>
      </c>
      <c r="M182" s="58">
        <f>(M162+M161+M159)/(M160+M162+M161+M159)</f>
        <v>0.2666666667</v>
      </c>
      <c r="O182" s="33"/>
      <c r="Q182" s="60" t="s">
        <v>400</v>
      </c>
      <c r="R182" s="58">
        <f>(R162+R161+R159)/(R160+R162+R161+R159)</f>
        <v>0.0350877193</v>
      </c>
      <c r="T182" s="33"/>
      <c r="V182" s="60" t="s">
        <v>400</v>
      </c>
      <c r="W182" s="58">
        <f>(W162+W161+W159)/(W160+W162+W161+W159)</f>
        <v>0.06779661017</v>
      </c>
      <c r="Y182" s="33"/>
      <c r="AA182" s="60" t="s">
        <v>400</v>
      </c>
      <c r="AB182" s="58">
        <f>(AB162+AB161+AB159)/(AB160+AB162+AB161+AB159)</f>
        <v>0.3125</v>
      </c>
      <c r="AD182" s="33"/>
      <c r="AF182" s="60" t="s">
        <v>400</v>
      </c>
      <c r="AG182" s="58">
        <f>(AG162+AG161+AG159)/(AG160+AG162+AG161+AG159)</f>
        <v>0.56</v>
      </c>
      <c r="AI182" s="33"/>
      <c r="AK182" s="60" t="s">
        <v>400</v>
      </c>
      <c r="AL182" s="58">
        <f>(AL162+AL161+AL159)/(AL160+AL162+AL161+AL159)</f>
        <v>0.06779661017</v>
      </c>
      <c r="AN182" s="33"/>
      <c r="AP182" s="60" t="s">
        <v>400</v>
      </c>
      <c r="AQ182" s="58">
        <f>(AQ162+AQ161+AQ159)/(AQ160+AQ162+AQ161+AQ159)</f>
        <v>0</v>
      </c>
      <c r="AS182" s="33"/>
    </row>
    <row r="183">
      <c r="B183" s="60" t="s">
        <v>401</v>
      </c>
      <c r="C183" s="58">
        <f>(C161+C159)/C160</f>
        <v>0.2909090909</v>
      </c>
      <c r="E183" s="33"/>
      <c r="G183" s="60" t="s">
        <v>401</v>
      </c>
      <c r="H183" s="58">
        <f>(H161+H159)/H160</f>
        <v>0.1454545455</v>
      </c>
      <c r="J183" s="33"/>
      <c r="L183" s="60" t="s">
        <v>401</v>
      </c>
      <c r="M183" s="58">
        <f>(M161+M159)/M160</f>
        <v>0.3636363636</v>
      </c>
      <c r="O183" s="33"/>
      <c r="Q183" s="60" t="s">
        <v>401</v>
      </c>
      <c r="R183" s="58">
        <f>(R161+R159)/R160</f>
        <v>0.03636363636</v>
      </c>
      <c r="T183" s="33"/>
      <c r="V183" s="60" t="s">
        <v>401</v>
      </c>
      <c r="W183" s="58">
        <f>(W161+W159)/W160</f>
        <v>0.07272727273</v>
      </c>
      <c r="Y183" s="33"/>
      <c r="AA183" s="60" t="s">
        <v>401</v>
      </c>
      <c r="AB183" s="58">
        <f>(AB161+AB159)/AB160</f>
        <v>0.2909090909</v>
      </c>
      <c r="AD183" s="33"/>
      <c r="AF183" s="60" t="s">
        <v>401</v>
      </c>
      <c r="AG183" s="58">
        <f>(AG161+AG159)/AG160</f>
        <v>1.272727273</v>
      </c>
      <c r="AI183" s="33"/>
      <c r="AK183" s="60" t="s">
        <v>401</v>
      </c>
      <c r="AL183" s="58">
        <f>(AL161+AL159)/AL160</f>
        <v>0.07272727273</v>
      </c>
      <c r="AN183" s="33"/>
      <c r="AP183" s="60" t="s">
        <v>401</v>
      </c>
      <c r="AQ183" s="58">
        <f>(AQ161+AQ159)/AQ160</f>
        <v>0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14288.0</v>
      </c>
      <c r="D3" s="6" t="s">
        <v>805</v>
      </c>
      <c r="E3" s="28">
        <v>1.630495675426E12</v>
      </c>
      <c r="F3" s="22" t="b">
        <f t="shared" ref="F3:F101" si="2"> EXACT(G3, LOWER(G3))</f>
        <v>0</v>
      </c>
      <c r="G3" s="29" t="s">
        <v>42</v>
      </c>
      <c r="H3" s="6">
        <v>16541.0</v>
      </c>
      <c r="I3" s="6" t="s">
        <v>806</v>
      </c>
      <c r="J3" s="28">
        <v>1.630496118915E12</v>
      </c>
      <c r="K3" s="22" t="b">
        <f t="shared" ref="K3:K101" si="3"> EXACT(L3, LOWER(L3))</f>
        <v>0</v>
      </c>
      <c r="L3" s="29" t="s">
        <v>42</v>
      </c>
      <c r="M3" s="6">
        <v>17583.0</v>
      </c>
      <c r="N3" s="6" t="s">
        <v>807</v>
      </c>
      <c r="O3" s="28">
        <v>1.630496688797E12</v>
      </c>
      <c r="P3" s="22" t="b">
        <f t="shared" ref="P3:P101" si="4"> EXACT(Q3, LOWER(Q3))</f>
        <v>0</v>
      </c>
      <c r="Q3" s="29" t="s">
        <v>42</v>
      </c>
      <c r="R3" s="6">
        <v>16265.0</v>
      </c>
      <c r="S3" s="6" t="s">
        <v>808</v>
      </c>
      <c r="T3" s="28">
        <v>1.630500336846E12</v>
      </c>
      <c r="U3" s="22" t="b">
        <f t="shared" ref="U3:U101" si="5"> EXACT(V3, LOWER(V3))</f>
        <v>0</v>
      </c>
      <c r="V3" s="29" t="s">
        <v>42</v>
      </c>
      <c r="W3" s="6">
        <v>17779.0</v>
      </c>
      <c r="X3" s="6" t="s">
        <v>809</v>
      </c>
      <c r="Y3" s="28">
        <v>1.630500785805E12</v>
      </c>
      <c r="Z3" s="22" t="b">
        <f t="shared" ref="Z3:Z101" si="6"> EXACT(AA3, LOWER(AA3))</f>
        <v>1</v>
      </c>
      <c r="AA3" s="29" t="s">
        <v>115</v>
      </c>
      <c r="AB3" s="6">
        <v>18414.0</v>
      </c>
      <c r="AC3" s="6" t="s">
        <v>810</v>
      </c>
      <c r="AD3" s="28">
        <v>1.63050120655E12</v>
      </c>
      <c r="AE3" s="22" t="b">
        <f t="shared" ref="AE3:AE110" si="7"> EXACT(AF3, LOWER(AF3))</f>
        <v>0</v>
      </c>
      <c r="AF3" s="29" t="s">
        <v>42</v>
      </c>
      <c r="AG3" s="6">
        <v>16174.0</v>
      </c>
      <c r="AH3" s="6" t="s">
        <v>811</v>
      </c>
      <c r="AI3" s="28">
        <v>1.630504737994E12</v>
      </c>
      <c r="AJ3" s="22" t="b">
        <f t="shared" ref="AJ3:AJ101" si="8"> EXACT(AK3, LOWER(AK3))</f>
        <v>0</v>
      </c>
      <c r="AK3" s="29" t="s">
        <v>42</v>
      </c>
      <c r="AL3" s="6">
        <v>16167.0</v>
      </c>
      <c r="AM3" s="6" t="s">
        <v>812</v>
      </c>
      <c r="AN3" s="28">
        <v>1.630505467324E12</v>
      </c>
      <c r="AO3" s="22" t="b">
        <f t="shared" ref="AO3:AO101" si="9"> EXACT(AP3, LOWER(AP3))</f>
        <v>0</v>
      </c>
      <c r="AP3" s="29" t="s">
        <v>42</v>
      </c>
      <c r="AQ3" s="6">
        <v>16022.0</v>
      </c>
      <c r="AR3" s="6" t="s">
        <v>813</v>
      </c>
      <c r="AS3" s="28">
        <v>1.630506008296E12</v>
      </c>
    </row>
    <row r="4">
      <c r="A4" s="22" t="b">
        <f t="shared" si="1"/>
        <v>1</v>
      </c>
      <c r="B4" s="29" t="s">
        <v>52</v>
      </c>
      <c r="C4" s="6">
        <v>166.0</v>
      </c>
      <c r="D4" s="6" t="s">
        <v>805</v>
      </c>
      <c r="E4" s="28">
        <v>1.630495675591E12</v>
      </c>
      <c r="F4" s="22" t="b">
        <f t="shared" si="2"/>
        <v>0</v>
      </c>
      <c r="G4" s="29" t="s">
        <v>409</v>
      </c>
      <c r="H4" s="6">
        <v>190.0</v>
      </c>
      <c r="I4" s="6" t="s">
        <v>814</v>
      </c>
      <c r="J4" s="28">
        <v>1.630496119106E12</v>
      </c>
      <c r="K4" s="22" t="b">
        <f t="shared" si="3"/>
        <v>1</v>
      </c>
      <c r="L4" s="29" t="s">
        <v>52</v>
      </c>
      <c r="M4" s="6">
        <v>129.0</v>
      </c>
      <c r="N4" s="6" t="s">
        <v>807</v>
      </c>
      <c r="O4" s="28">
        <v>1.630496688926E12</v>
      </c>
      <c r="P4" s="22" t="b">
        <f t="shared" si="4"/>
        <v>1</v>
      </c>
      <c r="Q4" s="29" t="s">
        <v>52</v>
      </c>
      <c r="R4" s="6">
        <v>156.0</v>
      </c>
      <c r="S4" s="6" t="s">
        <v>808</v>
      </c>
      <c r="T4" s="28">
        <v>1.630500336988E12</v>
      </c>
      <c r="U4" s="22" t="b">
        <f t="shared" si="5"/>
        <v>1</v>
      </c>
      <c r="V4" s="29" t="s">
        <v>52</v>
      </c>
      <c r="W4" s="6">
        <v>116.0</v>
      </c>
      <c r="X4" s="6" t="s">
        <v>809</v>
      </c>
      <c r="Y4" s="28">
        <v>1.630500785918E12</v>
      </c>
      <c r="Z4" s="22" t="b">
        <f t="shared" si="6"/>
        <v>1</v>
      </c>
      <c r="AA4" s="29" t="s">
        <v>52</v>
      </c>
      <c r="AB4" s="6">
        <v>576.0</v>
      </c>
      <c r="AC4" s="6" t="s">
        <v>815</v>
      </c>
      <c r="AD4" s="28">
        <v>1.630501207126E12</v>
      </c>
      <c r="AE4" s="22" t="b">
        <f t="shared" si="7"/>
        <v>1</v>
      </c>
      <c r="AF4" s="29" t="s">
        <v>52</v>
      </c>
      <c r="AG4" s="6">
        <v>139.0</v>
      </c>
      <c r="AH4" s="6" t="s">
        <v>816</v>
      </c>
      <c r="AI4" s="28">
        <v>1.630504738131E12</v>
      </c>
      <c r="AJ4" s="22" t="b">
        <f t="shared" si="8"/>
        <v>1</v>
      </c>
      <c r="AK4" s="29" t="s">
        <v>52</v>
      </c>
      <c r="AL4" s="6">
        <v>98.0</v>
      </c>
      <c r="AM4" s="6" t="s">
        <v>812</v>
      </c>
      <c r="AN4" s="28">
        <v>1.630505467427E12</v>
      </c>
      <c r="AO4" s="22" t="b">
        <f t="shared" si="9"/>
        <v>1</v>
      </c>
      <c r="AP4" s="29" t="s">
        <v>52</v>
      </c>
      <c r="AQ4" s="6">
        <v>147.0</v>
      </c>
      <c r="AR4" s="6" t="s">
        <v>813</v>
      </c>
      <c r="AS4" s="28">
        <v>1.630506008441E12</v>
      </c>
    </row>
    <row r="5">
      <c r="A5" s="22" t="b">
        <f t="shared" si="1"/>
        <v>1</v>
      </c>
      <c r="B5" s="29" t="s">
        <v>53</v>
      </c>
      <c r="C5" s="6">
        <v>334.0</v>
      </c>
      <c r="D5" s="6" t="s">
        <v>805</v>
      </c>
      <c r="E5" s="28">
        <v>1.630495675928E12</v>
      </c>
      <c r="F5" s="22" t="b">
        <f t="shared" si="2"/>
        <v>0</v>
      </c>
      <c r="G5" s="29" t="s">
        <v>42</v>
      </c>
      <c r="H5" s="6">
        <v>254.0</v>
      </c>
      <c r="I5" s="6" t="s">
        <v>814</v>
      </c>
      <c r="J5" s="28">
        <v>1.630496119355E12</v>
      </c>
      <c r="K5" s="22" t="b">
        <f t="shared" si="3"/>
        <v>1</v>
      </c>
      <c r="L5" s="29" t="s">
        <v>53</v>
      </c>
      <c r="M5" s="6">
        <v>293.0</v>
      </c>
      <c r="N5" s="6" t="s">
        <v>817</v>
      </c>
      <c r="O5" s="28">
        <v>1.630496689224E12</v>
      </c>
      <c r="P5" s="22" t="b">
        <f t="shared" si="4"/>
        <v>1</v>
      </c>
      <c r="Q5" s="29" t="s">
        <v>53</v>
      </c>
      <c r="R5" s="6">
        <v>436.0</v>
      </c>
      <c r="S5" s="6" t="s">
        <v>818</v>
      </c>
      <c r="T5" s="28">
        <v>1.630500337428E12</v>
      </c>
      <c r="U5" s="22" t="b">
        <f t="shared" si="5"/>
        <v>1</v>
      </c>
      <c r="V5" s="29" t="s">
        <v>53</v>
      </c>
      <c r="W5" s="6">
        <v>592.0</v>
      </c>
      <c r="X5" s="6" t="s">
        <v>819</v>
      </c>
      <c r="Y5" s="28">
        <v>1.630500786527E12</v>
      </c>
      <c r="Z5" s="22" t="b">
        <f t="shared" si="6"/>
        <v>1</v>
      </c>
      <c r="AA5" s="29" t="s">
        <v>115</v>
      </c>
      <c r="AB5" s="6">
        <v>226.0</v>
      </c>
      <c r="AC5" s="6" t="s">
        <v>815</v>
      </c>
      <c r="AD5" s="28">
        <v>1.630501207351E12</v>
      </c>
      <c r="AE5" s="22" t="b">
        <f t="shared" si="7"/>
        <v>1</v>
      </c>
      <c r="AF5" s="29" t="s">
        <v>53</v>
      </c>
      <c r="AG5" s="6">
        <v>226.0</v>
      </c>
      <c r="AH5" s="6" t="s">
        <v>816</v>
      </c>
      <c r="AI5" s="28">
        <v>1.630504738356E12</v>
      </c>
      <c r="AJ5" s="22" t="b">
        <f t="shared" si="8"/>
        <v>1</v>
      </c>
      <c r="AK5" s="29" t="s">
        <v>53</v>
      </c>
      <c r="AL5" s="6">
        <v>227.0</v>
      </c>
      <c r="AM5" s="6" t="s">
        <v>812</v>
      </c>
      <c r="AN5" s="28">
        <v>1.630505467643E12</v>
      </c>
      <c r="AO5" s="22" t="b">
        <f t="shared" si="9"/>
        <v>1</v>
      </c>
      <c r="AP5" s="29" t="s">
        <v>53</v>
      </c>
      <c r="AQ5" s="6">
        <v>352.0</v>
      </c>
      <c r="AR5" s="6" t="s">
        <v>813</v>
      </c>
      <c r="AS5" s="28">
        <v>1.63050600879E12</v>
      </c>
    </row>
    <row r="6">
      <c r="A6" s="22" t="b">
        <f t="shared" si="1"/>
        <v>1</v>
      </c>
      <c r="B6" s="29" t="s">
        <v>55</v>
      </c>
      <c r="C6" s="6">
        <v>109.0</v>
      </c>
      <c r="D6" s="6" t="s">
        <v>820</v>
      </c>
      <c r="E6" s="28">
        <v>1.630495676033E12</v>
      </c>
      <c r="F6" s="22" t="b">
        <f t="shared" si="2"/>
        <v>1</v>
      </c>
      <c r="G6" s="29" t="s">
        <v>52</v>
      </c>
      <c r="H6" s="6">
        <v>492.0</v>
      </c>
      <c r="I6" s="6" t="s">
        <v>814</v>
      </c>
      <c r="J6" s="28">
        <v>1.630496119846E12</v>
      </c>
      <c r="K6" s="22" t="b">
        <f t="shared" si="3"/>
        <v>1</v>
      </c>
      <c r="L6" s="29" t="s">
        <v>150</v>
      </c>
      <c r="M6" s="6">
        <v>118.0</v>
      </c>
      <c r="N6" s="6" t="s">
        <v>817</v>
      </c>
      <c r="O6" s="28">
        <v>1.630496689334E12</v>
      </c>
      <c r="P6" s="22" t="b">
        <f t="shared" si="4"/>
        <v>1</v>
      </c>
      <c r="Q6" s="29" t="s">
        <v>55</v>
      </c>
      <c r="R6" s="6">
        <v>122.0</v>
      </c>
      <c r="S6" s="6" t="s">
        <v>818</v>
      </c>
      <c r="T6" s="28">
        <v>1.63050033755E12</v>
      </c>
      <c r="U6" s="22" t="b">
        <f t="shared" si="5"/>
        <v>1</v>
      </c>
      <c r="V6" s="29" t="s">
        <v>55</v>
      </c>
      <c r="W6" s="6">
        <v>142.0</v>
      </c>
      <c r="X6" s="6" t="s">
        <v>819</v>
      </c>
      <c r="Y6" s="28">
        <v>1.630500786652E12</v>
      </c>
      <c r="Z6" s="22" t="b">
        <f t="shared" si="6"/>
        <v>1</v>
      </c>
      <c r="AA6" s="29" t="s">
        <v>430</v>
      </c>
      <c r="AB6" s="6">
        <v>157.0</v>
      </c>
      <c r="AC6" s="6" t="s">
        <v>815</v>
      </c>
      <c r="AD6" s="28">
        <v>1.630501207508E12</v>
      </c>
      <c r="AE6" s="22" t="b">
        <f t="shared" si="7"/>
        <v>1</v>
      </c>
      <c r="AF6" s="29" t="s">
        <v>55</v>
      </c>
      <c r="AG6" s="6">
        <v>101.0</v>
      </c>
      <c r="AH6" s="6" t="s">
        <v>816</v>
      </c>
      <c r="AI6" s="28">
        <v>1.630504738459E12</v>
      </c>
      <c r="AJ6" s="22" t="b">
        <f t="shared" si="8"/>
        <v>1</v>
      </c>
      <c r="AK6" s="29" t="s">
        <v>55</v>
      </c>
      <c r="AL6" s="6">
        <v>126.0</v>
      </c>
      <c r="AM6" s="6" t="s">
        <v>812</v>
      </c>
      <c r="AN6" s="28">
        <v>1.630505467769E12</v>
      </c>
      <c r="AO6" s="22" t="b">
        <f t="shared" si="9"/>
        <v>1</v>
      </c>
      <c r="AP6" s="29" t="s">
        <v>55</v>
      </c>
      <c r="AQ6" s="6">
        <v>125.0</v>
      </c>
      <c r="AR6" s="6" t="s">
        <v>813</v>
      </c>
      <c r="AS6" s="28">
        <v>1.630506008916E12</v>
      </c>
    </row>
    <row r="7">
      <c r="A7" s="22" t="b">
        <f t="shared" si="1"/>
        <v>1</v>
      </c>
      <c r="B7" s="29" t="s">
        <v>58</v>
      </c>
      <c r="C7" s="6">
        <v>92.0</v>
      </c>
      <c r="D7" s="6" t="s">
        <v>820</v>
      </c>
      <c r="E7" s="28">
        <v>1.630495676125E12</v>
      </c>
      <c r="F7" s="22" t="b">
        <f t="shared" si="2"/>
        <v>1</v>
      </c>
      <c r="G7" s="29" t="s">
        <v>53</v>
      </c>
      <c r="H7" s="6">
        <v>366.0</v>
      </c>
      <c r="I7" s="6" t="s">
        <v>821</v>
      </c>
      <c r="J7" s="28">
        <v>1.630496120211E12</v>
      </c>
      <c r="K7" s="22" t="b">
        <f t="shared" si="3"/>
        <v>1</v>
      </c>
      <c r="L7" s="29" t="s">
        <v>58</v>
      </c>
      <c r="M7" s="6">
        <v>92.0</v>
      </c>
      <c r="N7" s="6" t="s">
        <v>817</v>
      </c>
      <c r="O7" s="28">
        <v>1.63049668943E12</v>
      </c>
      <c r="P7" s="22" t="b">
        <f t="shared" si="4"/>
        <v>1</v>
      </c>
      <c r="Q7" s="29" t="s">
        <v>58</v>
      </c>
      <c r="R7" s="6">
        <v>143.0</v>
      </c>
      <c r="S7" s="6" t="s">
        <v>818</v>
      </c>
      <c r="T7" s="28">
        <v>1.630500337692E12</v>
      </c>
      <c r="U7" s="22" t="b">
        <f t="shared" si="5"/>
        <v>1</v>
      </c>
      <c r="V7" s="29" t="s">
        <v>58</v>
      </c>
      <c r="W7" s="6">
        <v>93.0</v>
      </c>
      <c r="X7" s="6" t="s">
        <v>819</v>
      </c>
      <c r="Y7" s="28">
        <v>1.63050078676E12</v>
      </c>
      <c r="Z7" s="22" t="b">
        <f t="shared" si="6"/>
        <v>0</v>
      </c>
      <c r="AA7" s="29" t="s">
        <v>42</v>
      </c>
      <c r="AB7" s="6">
        <v>377.0</v>
      </c>
      <c r="AC7" s="6" t="s">
        <v>815</v>
      </c>
      <c r="AD7" s="28">
        <v>1.630501207886E12</v>
      </c>
      <c r="AE7" s="22" t="b">
        <f t="shared" si="7"/>
        <v>1</v>
      </c>
      <c r="AF7" s="29" t="s">
        <v>153</v>
      </c>
      <c r="AG7" s="6">
        <v>133.0</v>
      </c>
      <c r="AH7" s="6" t="s">
        <v>816</v>
      </c>
      <c r="AI7" s="28">
        <v>1.630504738591E12</v>
      </c>
      <c r="AJ7" s="22" t="b">
        <f t="shared" si="8"/>
        <v>1</v>
      </c>
      <c r="AK7" s="29" t="s">
        <v>98</v>
      </c>
      <c r="AL7" s="6">
        <v>116.0</v>
      </c>
      <c r="AM7" s="6" t="s">
        <v>812</v>
      </c>
      <c r="AN7" s="28">
        <v>1.630505467887E12</v>
      </c>
      <c r="AO7" s="22" t="b">
        <f t="shared" si="9"/>
        <v>1</v>
      </c>
      <c r="AP7" s="29" t="s">
        <v>98</v>
      </c>
      <c r="AQ7" s="6">
        <v>92.0</v>
      </c>
      <c r="AR7" s="6" t="s">
        <v>822</v>
      </c>
      <c r="AS7" s="28">
        <v>1.630506009006E12</v>
      </c>
    </row>
    <row r="8">
      <c r="A8" s="22" t="b">
        <f t="shared" si="1"/>
        <v>1</v>
      </c>
      <c r="B8" s="29" t="s">
        <v>62</v>
      </c>
      <c r="C8" s="6">
        <v>135.0</v>
      </c>
      <c r="D8" s="6" t="s">
        <v>820</v>
      </c>
      <c r="E8" s="28">
        <v>1.630495676262E12</v>
      </c>
      <c r="F8" s="22" t="b">
        <f t="shared" si="2"/>
        <v>1</v>
      </c>
      <c r="G8" s="29" t="s">
        <v>55</v>
      </c>
      <c r="H8" s="6">
        <v>125.0</v>
      </c>
      <c r="I8" s="6" t="s">
        <v>821</v>
      </c>
      <c r="J8" s="28">
        <v>1.630496120337E12</v>
      </c>
      <c r="K8" s="22" t="b">
        <f t="shared" si="3"/>
        <v>1</v>
      </c>
      <c r="L8" s="29" t="s">
        <v>62</v>
      </c>
      <c r="M8" s="6">
        <v>146.0</v>
      </c>
      <c r="N8" s="6" t="s">
        <v>817</v>
      </c>
      <c r="O8" s="28">
        <v>1.630496689573E12</v>
      </c>
      <c r="P8" s="22" t="b">
        <f t="shared" si="4"/>
        <v>1</v>
      </c>
      <c r="Q8" s="29" t="s">
        <v>62</v>
      </c>
      <c r="R8" s="6">
        <v>103.0</v>
      </c>
      <c r="S8" s="6" t="s">
        <v>818</v>
      </c>
      <c r="T8" s="28">
        <v>1.630500337794E12</v>
      </c>
      <c r="U8" s="22" t="b">
        <f t="shared" si="5"/>
        <v>1</v>
      </c>
      <c r="V8" s="29" t="s">
        <v>62</v>
      </c>
      <c r="W8" s="6">
        <v>125.0</v>
      </c>
      <c r="X8" s="6" t="s">
        <v>819</v>
      </c>
      <c r="Y8" s="28">
        <v>1.63050078687E12</v>
      </c>
      <c r="Z8" s="22" t="b">
        <f t="shared" si="6"/>
        <v>0</v>
      </c>
      <c r="AA8" s="29" t="s">
        <v>409</v>
      </c>
      <c r="AB8" s="6">
        <v>126.0</v>
      </c>
      <c r="AC8" s="6" t="s">
        <v>823</v>
      </c>
      <c r="AD8" s="28">
        <v>1.63050120801E12</v>
      </c>
      <c r="AE8" s="22" t="b">
        <f t="shared" si="7"/>
        <v>1</v>
      </c>
      <c r="AF8" s="29" t="s">
        <v>62</v>
      </c>
      <c r="AG8" s="6">
        <v>118.0</v>
      </c>
      <c r="AH8" s="6" t="s">
        <v>816</v>
      </c>
      <c r="AI8" s="28">
        <v>1.630504738711E12</v>
      </c>
      <c r="AJ8" s="22" t="b">
        <f t="shared" si="8"/>
        <v>1</v>
      </c>
      <c r="AK8" s="29" t="s">
        <v>62</v>
      </c>
      <c r="AL8" s="6">
        <v>117.0</v>
      </c>
      <c r="AM8" s="6" t="s">
        <v>824</v>
      </c>
      <c r="AN8" s="28">
        <v>1.630505468002E12</v>
      </c>
      <c r="AO8" s="22" t="b">
        <f t="shared" si="9"/>
        <v>1</v>
      </c>
      <c r="AP8" s="29" t="s">
        <v>62</v>
      </c>
      <c r="AQ8" s="6">
        <v>161.0</v>
      </c>
      <c r="AR8" s="6" t="s">
        <v>822</v>
      </c>
      <c r="AS8" s="28">
        <v>1.630506009172E12</v>
      </c>
    </row>
    <row r="9">
      <c r="A9" s="22" t="b">
        <f t="shared" si="1"/>
        <v>1</v>
      </c>
      <c r="B9" s="29" t="s">
        <v>63</v>
      </c>
      <c r="C9" s="6">
        <v>75.0</v>
      </c>
      <c r="D9" s="6" t="s">
        <v>820</v>
      </c>
      <c r="E9" s="28">
        <v>1.630495676334E12</v>
      </c>
      <c r="F9" s="22" t="b">
        <f t="shared" si="2"/>
        <v>1</v>
      </c>
      <c r="G9" s="29" t="s">
        <v>58</v>
      </c>
      <c r="H9" s="6">
        <v>67.0</v>
      </c>
      <c r="I9" s="6" t="s">
        <v>821</v>
      </c>
      <c r="J9" s="28">
        <v>1.630496120406E12</v>
      </c>
      <c r="K9" s="22" t="b">
        <f t="shared" si="3"/>
        <v>1</v>
      </c>
      <c r="L9" s="29" t="s">
        <v>63</v>
      </c>
      <c r="M9" s="6">
        <v>72.0</v>
      </c>
      <c r="N9" s="6" t="s">
        <v>817</v>
      </c>
      <c r="O9" s="28">
        <v>1.630496689644E12</v>
      </c>
      <c r="P9" s="22" t="b">
        <f t="shared" si="4"/>
        <v>1</v>
      </c>
      <c r="Q9" s="29" t="s">
        <v>63</v>
      </c>
      <c r="R9" s="6">
        <v>116.0</v>
      </c>
      <c r="S9" s="6" t="s">
        <v>818</v>
      </c>
      <c r="T9" s="28">
        <v>1.630500337912E12</v>
      </c>
      <c r="U9" s="22" t="b">
        <f t="shared" si="5"/>
        <v>1</v>
      </c>
      <c r="V9" s="29" t="s">
        <v>63</v>
      </c>
      <c r="W9" s="6">
        <v>110.0</v>
      </c>
      <c r="X9" s="6" t="s">
        <v>819</v>
      </c>
      <c r="Y9" s="28">
        <v>1.630500786982E12</v>
      </c>
      <c r="Z9" s="22" t="b">
        <f t="shared" si="6"/>
        <v>0</v>
      </c>
      <c r="AA9" s="29" t="s">
        <v>412</v>
      </c>
      <c r="AB9" s="6">
        <v>225.0</v>
      </c>
      <c r="AC9" s="6" t="s">
        <v>823</v>
      </c>
      <c r="AD9" s="28">
        <v>1.630501208235E12</v>
      </c>
      <c r="AE9" s="22" t="b">
        <f t="shared" si="7"/>
        <v>1</v>
      </c>
      <c r="AF9" s="29" t="s">
        <v>63</v>
      </c>
      <c r="AG9" s="6">
        <v>142.0</v>
      </c>
      <c r="AH9" s="6" t="s">
        <v>816</v>
      </c>
      <c r="AI9" s="28">
        <v>1.630504738851E12</v>
      </c>
      <c r="AJ9" s="22" t="b">
        <f t="shared" si="8"/>
        <v>1</v>
      </c>
      <c r="AK9" s="29" t="s">
        <v>63</v>
      </c>
      <c r="AL9" s="6">
        <v>118.0</v>
      </c>
      <c r="AM9" s="6" t="s">
        <v>824</v>
      </c>
      <c r="AN9" s="28">
        <v>1.630505468118E12</v>
      </c>
      <c r="AO9" s="22" t="b">
        <f t="shared" si="9"/>
        <v>1</v>
      </c>
      <c r="AP9" s="29" t="s">
        <v>63</v>
      </c>
      <c r="AQ9" s="6">
        <v>83.0</v>
      </c>
      <c r="AR9" s="6" t="s">
        <v>822</v>
      </c>
      <c r="AS9" s="28">
        <v>1.630506009251E12</v>
      </c>
    </row>
    <row r="10">
      <c r="A10" s="22" t="b">
        <f t="shared" si="1"/>
        <v>1</v>
      </c>
      <c r="B10" s="29" t="s">
        <v>65</v>
      </c>
      <c r="C10" s="6">
        <v>347.0</v>
      </c>
      <c r="D10" s="6" t="s">
        <v>820</v>
      </c>
      <c r="E10" s="28">
        <v>1.630495676684E12</v>
      </c>
      <c r="F10" s="22" t="b">
        <f t="shared" si="2"/>
        <v>1</v>
      </c>
      <c r="G10" s="29" t="s">
        <v>62</v>
      </c>
      <c r="H10" s="6">
        <v>173.0</v>
      </c>
      <c r="I10" s="6" t="s">
        <v>821</v>
      </c>
      <c r="J10" s="28">
        <v>1.63049612059E12</v>
      </c>
      <c r="K10" s="22" t="b">
        <f t="shared" si="3"/>
        <v>1</v>
      </c>
      <c r="L10" s="29" t="s">
        <v>65</v>
      </c>
      <c r="M10" s="6">
        <v>373.0</v>
      </c>
      <c r="N10" s="6" t="s">
        <v>825</v>
      </c>
      <c r="O10" s="28">
        <v>1.630496690023E12</v>
      </c>
      <c r="P10" s="22" t="b">
        <f t="shared" si="4"/>
        <v>1</v>
      </c>
      <c r="Q10" s="29" t="s">
        <v>65</v>
      </c>
      <c r="R10" s="6">
        <v>814.0</v>
      </c>
      <c r="S10" s="6" t="s">
        <v>826</v>
      </c>
      <c r="T10" s="28">
        <v>1.630500338726E12</v>
      </c>
      <c r="U10" s="22" t="b">
        <f t="shared" si="5"/>
        <v>1</v>
      </c>
      <c r="V10" s="29" t="s">
        <v>65</v>
      </c>
      <c r="W10" s="6">
        <v>321.0</v>
      </c>
      <c r="X10" s="6" t="s">
        <v>827</v>
      </c>
      <c r="Y10" s="28">
        <v>1.630500787298E12</v>
      </c>
      <c r="Z10" s="22" t="b">
        <f t="shared" si="6"/>
        <v>0</v>
      </c>
      <c r="AA10" s="29" t="s">
        <v>828</v>
      </c>
      <c r="AB10" s="6">
        <v>136.0</v>
      </c>
      <c r="AC10" s="6" t="s">
        <v>823</v>
      </c>
      <c r="AD10" s="28">
        <v>1.63050120837E12</v>
      </c>
      <c r="AE10" s="22" t="b">
        <f t="shared" si="7"/>
        <v>1</v>
      </c>
      <c r="AF10" s="29" t="s">
        <v>65</v>
      </c>
      <c r="AG10" s="6">
        <v>432.0</v>
      </c>
      <c r="AH10" s="6" t="s">
        <v>829</v>
      </c>
      <c r="AI10" s="28">
        <v>1.630504739287E12</v>
      </c>
      <c r="AJ10" s="22" t="b">
        <f t="shared" si="8"/>
        <v>1</v>
      </c>
      <c r="AK10" s="29" t="s">
        <v>62</v>
      </c>
      <c r="AL10" s="6">
        <v>436.0</v>
      </c>
      <c r="AM10" s="6" t="s">
        <v>824</v>
      </c>
      <c r="AN10" s="28">
        <v>1.630505468559E12</v>
      </c>
      <c r="AO10" s="22" t="b">
        <f t="shared" si="9"/>
        <v>1</v>
      </c>
      <c r="AP10" s="29" t="s">
        <v>65</v>
      </c>
      <c r="AQ10" s="6">
        <v>297.0</v>
      </c>
      <c r="AR10" s="6" t="s">
        <v>822</v>
      </c>
      <c r="AS10" s="28">
        <v>1.630506009552E12</v>
      </c>
    </row>
    <row r="11">
      <c r="A11" s="22" t="b">
        <f t="shared" si="1"/>
        <v>1</v>
      </c>
      <c r="B11" s="29" t="s">
        <v>71</v>
      </c>
      <c r="C11" s="6">
        <v>133.0</v>
      </c>
      <c r="D11" s="6" t="s">
        <v>820</v>
      </c>
      <c r="E11" s="28">
        <v>1.630495676816E12</v>
      </c>
      <c r="F11" s="22" t="b">
        <f t="shared" si="2"/>
        <v>1</v>
      </c>
      <c r="G11" s="29" t="s">
        <v>63</v>
      </c>
      <c r="H11" s="6">
        <v>100.0</v>
      </c>
      <c r="I11" s="6" t="s">
        <v>821</v>
      </c>
      <c r="J11" s="28">
        <v>1.630496120686E12</v>
      </c>
      <c r="K11" s="22" t="b">
        <f t="shared" si="3"/>
        <v>1</v>
      </c>
      <c r="L11" s="29" t="s">
        <v>71</v>
      </c>
      <c r="M11" s="6">
        <v>255.0</v>
      </c>
      <c r="N11" s="6" t="s">
        <v>825</v>
      </c>
      <c r="O11" s="28">
        <v>1.630496690272E12</v>
      </c>
      <c r="P11" s="22" t="b">
        <f t="shared" si="4"/>
        <v>1</v>
      </c>
      <c r="Q11" s="29" t="s">
        <v>71</v>
      </c>
      <c r="R11" s="6">
        <v>177.0</v>
      </c>
      <c r="S11" s="6" t="s">
        <v>826</v>
      </c>
      <c r="T11" s="28">
        <v>1.630500338902E12</v>
      </c>
      <c r="U11" s="22" t="b">
        <f t="shared" si="5"/>
        <v>1</v>
      </c>
      <c r="V11" s="29" t="s">
        <v>71</v>
      </c>
      <c r="W11" s="6">
        <v>184.0</v>
      </c>
      <c r="X11" s="6" t="s">
        <v>827</v>
      </c>
      <c r="Y11" s="28">
        <v>1.630500787495E12</v>
      </c>
      <c r="Z11" s="22" t="b">
        <f t="shared" si="6"/>
        <v>0</v>
      </c>
      <c r="AA11" s="29" t="s">
        <v>417</v>
      </c>
      <c r="AB11" s="6">
        <v>99.0</v>
      </c>
      <c r="AC11" s="6" t="s">
        <v>823</v>
      </c>
      <c r="AD11" s="28">
        <v>1.63050120847E12</v>
      </c>
      <c r="AE11" s="22" t="b">
        <f t="shared" si="7"/>
        <v>1</v>
      </c>
      <c r="AF11" s="29" t="s">
        <v>71</v>
      </c>
      <c r="AG11" s="6">
        <v>229.0</v>
      </c>
      <c r="AH11" s="6" t="s">
        <v>829</v>
      </c>
      <c r="AI11" s="28">
        <v>1.630504739511E12</v>
      </c>
      <c r="AJ11" s="22" t="b">
        <f t="shared" si="8"/>
        <v>1</v>
      </c>
      <c r="AK11" s="29" t="s">
        <v>98</v>
      </c>
      <c r="AL11" s="6">
        <v>176.0</v>
      </c>
      <c r="AM11" s="6" t="s">
        <v>824</v>
      </c>
      <c r="AN11" s="28">
        <v>1.630505468735E12</v>
      </c>
      <c r="AO11" s="22" t="b">
        <f t="shared" si="9"/>
        <v>1</v>
      </c>
      <c r="AP11" s="29" t="s">
        <v>71</v>
      </c>
      <c r="AQ11" s="6">
        <v>184.0</v>
      </c>
      <c r="AR11" s="6" t="s">
        <v>822</v>
      </c>
      <c r="AS11" s="28">
        <v>1.630506009733E12</v>
      </c>
    </row>
    <row r="12">
      <c r="A12" s="22" t="b">
        <f t="shared" si="1"/>
        <v>1</v>
      </c>
      <c r="B12" s="29" t="s">
        <v>52</v>
      </c>
      <c r="C12" s="6">
        <v>733.0</v>
      </c>
      <c r="D12" s="6" t="s">
        <v>830</v>
      </c>
      <c r="E12" s="28">
        <v>1.630495677549E12</v>
      </c>
      <c r="F12" s="22" t="b">
        <f t="shared" si="2"/>
        <v>1</v>
      </c>
      <c r="G12" s="29" t="s">
        <v>65</v>
      </c>
      <c r="H12" s="6">
        <v>702.0</v>
      </c>
      <c r="I12" s="6" t="s">
        <v>831</v>
      </c>
      <c r="J12" s="28">
        <v>1.630496121379E12</v>
      </c>
      <c r="K12" s="22" t="b">
        <f t="shared" si="3"/>
        <v>1</v>
      </c>
      <c r="L12" s="29" t="s">
        <v>65</v>
      </c>
      <c r="M12" s="6">
        <v>296.0</v>
      </c>
      <c r="N12" s="6" t="s">
        <v>825</v>
      </c>
      <c r="O12" s="28">
        <v>1.630496690596E12</v>
      </c>
      <c r="P12" s="22" t="b">
        <f t="shared" si="4"/>
        <v>1</v>
      </c>
      <c r="Q12" s="29" t="s">
        <v>52</v>
      </c>
      <c r="R12" s="6">
        <v>1325.0</v>
      </c>
      <c r="S12" s="6" t="s">
        <v>832</v>
      </c>
      <c r="T12" s="28">
        <v>1.630500340241E12</v>
      </c>
      <c r="U12" s="22" t="b">
        <f t="shared" si="5"/>
        <v>1</v>
      </c>
      <c r="V12" s="29" t="s">
        <v>52</v>
      </c>
      <c r="W12" s="6">
        <v>246.0</v>
      </c>
      <c r="X12" s="6" t="s">
        <v>827</v>
      </c>
      <c r="Y12" s="28">
        <v>1.630500787732E12</v>
      </c>
      <c r="Z12" s="22" t="b">
        <f t="shared" si="6"/>
        <v>0</v>
      </c>
      <c r="AA12" s="29" t="s">
        <v>418</v>
      </c>
      <c r="AB12" s="6">
        <v>150.0</v>
      </c>
      <c r="AC12" s="6" t="s">
        <v>823</v>
      </c>
      <c r="AD12" s="28">
        <v>1.630501208621E12</v>
      </c>
      <c r="AE12" s="22" t="b">
        <f t="shared" si="7"/>
        <v>1</v>
      </c>
      <c r="AF12" s="29" t="s">
        <v>65</v>
      </c>
      <c r="AG12" s="6">
        <v>230.0</v>
      </c>
      <c r="AH12" s="6" t="s">
        <v>829</v>
      </c>
      <c r="AI12" s="28">
        <v>1.630504739769E12</v>
      </c>
      <c r="AJ12" s="22" t="b">
        <f t="shared" si="8"/>
        <v>1</v>
      </c>
      <c r="AK12" s="29" t="s">
        <v>55</v>
      </c>
      <c r="AL12" s="6">
        <v>149.0</v>
      </c>
      <c r="AM12" s="6" t="s">
        <v>824</v>
      </c>
      <c r="AN12" s="28">
        <v>1.630505468886E12</v>
      </c>
      <c r="AO12" s="22" t="b">
        <f t="shared" si="9"/>
        <v>1</v>
      </c>
      <c r="AP12" s="29" t="s">
        <v>65</v>
      </c>
      <c r="AQ12" s="6">
        <v>395.0</v>
      </c>
      <c r="AR12" s="6" t="s">
        <v>833</v>
      </c>
      <c r="AS12" s="28">
        <v>1.63050601015E12</v>
      </c>
    </row>
    <row r="13">
      <c r="A13" s="22" t="b">
        <f t="shared" si="1"/>
        <v>1</v>
      </c>
      <c r="B13" s="29" t="s">
        <v>80</v>
      </c>
      <c r="C13" s="6">
        <v>100.0</v>
      </c>
      <c r="D13" s="6" t="s">
        <v>830</v>
      </c>
      <c r="E13" s="28">
        <v>1.630495677649E12</v>
      </c>
      <c r="F13" s="22" t="b">
        <f t="shared" si="2"/>
        <v>1</v>
      </c>
      <c r="G13" s="29" t="s">
        <v>71</v>
      </c>
      <c r="H13" s="6">
        <v>98.0</v>
      </c>
      <c r="I13" s="6" t="s">
        <v>831</v>
      </c>
      <c r="J13" s="28">
        <v>1.630496121476E12</v>
      </c>
      <c r="K13" s="22" t="b">
        <f t="shared" si="3"/>
        <v>1</v>
      </c>
      <c r="L13" s="29" t="s">
        <v>63</v>
      </c>
      <c r="M13" s="6">
        <v>139.0</v>
      </c>
      <c r="N13" s="6" t="s">
        <v>825</v>
      </c>
      <c r="O13" s="28">
        <v>1.630496690709E12</v>
      </c>
      <c r="P13" s="22" t="b">
        <f t="shared" si="4"/>
        <v>1</v>
      </c>
      <c r="Q13" s="29" t="s">
        <v>80</v>
      </c>
      <c r="R13" s="6">
        <v>133.0</v>
      </c>
      <c r="S13" s="6" t="s">
        <v>832</v>
      </c>
      <c r="T13" s="28">
        <v>1.630500340363E12</v>
      </c>
      <c r="U13" s="22" t="b">
        <f t="shared" si="5"/>
        <v>1</v>
      </c>
      <c r="V13" s="29" t="s">
        <v>80</v>
      </c>
      <c r="W13" s="6">
        <v>118.0</v>
      </c>
      <c r="X13" s="6" t="s">
        <v>827</v>
      </c>
      <c r="Y13" s="28">
        <v>1.630500787851E12</v>
      </c>
      <c r="Z13" s="22" t="b">
        <f t="shared" si="6"/>
        <v>0</v>
      </c>
      <c r="AA13" s="29" t="s">
        <v>834</v>
      </c>
      <c r="AB13" s="6">
        <v>117.0</v>
      </c>
      <c r="AC13" s="6" t="s">
        <v>823</v>
      </c>
      <c r="AD13" s="28">
        <v>1.630501208737E12</v>
      </c>
      <c r="AE13" s="22" t="b">
        <f t="shared" si="7"/>
        <v>1</v>
      </c>
      <c r="AF13" s="29" t="s">
        <v>63</v>
      </c>
      <c r="AG13" s="6">
        <v>157.0</v>
      </c>
      <c r="AH13" s="6" t="s">
        <v>829</v>
      </c>
      <c r="AI13" s="28">
        <v>1.630504739899E12</v>
      </c>
      <c r="AJ13" s="22" t="b">
        <f t="shared" si="8"/>
        <v>1</v>
      </c>
      <c r="AK13" s="29" t="s">
        <v>53</v>
      </c>
      <c r="AL13" s="6">
        <v>156.0</v>
      </c>
      <c r="AM13" s="6" t="s">
        <v>835</v>
      </c>
      <c r="AN13" s="28">
        <v>1.630505469051E12</v>
      </c>
      <c r="AO13" s="22" t="b">
        <f t="shared" si="9"/>
        <v>1</v>
      </c>
      <c r="AP13" s="29" t="s">
        <v>63</v>
      </c>
      <c r="AQ13" s="6">
        <v>144.0</v>
      </c>
      <c r="AR13" s="6" t="s">
        <v>833</v>
      </c>
      <c r="AS13" s="28">
        <v>1.630506010273E12</v>
      </c>
    </row>
    <row r="14">
      <c r="A14" s="22" t="b">
        <f t="shared" si="1"/>
        <v>1</v>
      </c>
      <c r="B14" s="29" t="s">
        <v>63</v>
      </c>
      <c r="C14" s="6">
        <v>197.0</v>
      </c>
      <c r="D14" s="6" t="s">
        <v>830</v>
      </c>
      <c r="E14" s="28">
        <v>1.630495677846E12</v>
      </c>
      <c r="F14" s="22" t="b">
        <f t="shared" si="2"/>
        <v>1</v>
      </c>
      <c r="G14" s="29" t="s">
        <v>52</v>
      </c>
      <c r="H14" s="6">
        <v>292.0</v>
      </c>
      <c r="I14" s="6" t="s">
        <v>831</v>
      </c>
      <c r="J14" s="28">
        <v>1.630496121769E12</v>
      </c>
      <c r="K14" s="22" t="b">
        <f t="shared" si="3"/>
        <v>1</v>
      </c>
      <c r="L14" s="29" t="s">
        <v>62</v>
      </c>
      <c r="M14" s="6">
        <v>143.0</v>
      </c>
      <c r="N14" s="6" t="s">
        <v>825</v>
      </c>
      <c r="O14" s="28">
        <v>1.630496690853E12</v>
      </c>
      <c r="P14" s="22" t="b">
        <f t="shared" si="4"/>
        <v>1</v>
      </c>
      <c r="Q14" s="29" t="s">
        <v>63</v>
      </c>
      <c r="R14" s="6">
        <v>244.0</v>
      </c>
      <c r="S14" s="6" t="s">
        <v>832</v>
      </c>
      <c r="T14" s="28">
        <v>1.630500340603E12</v>
      </c>
      <c r="U14" s="22" t="b">
        <f t="shared" si="5"/>
        <v>1</v>
      </c>
      <c r="V14" s="29" t="s">
        <v>63</v>
      </c>
      <c r="W14" s="6">
        <v>150.0</v>
      </c>
      <c r="X14" s="6" t="s">
        <v>836</v>
      </c>
      <c r="Y14" s="28">
        <v>1.630500788001E12</v>
      </c>
      <c r="Z14" s="22" t="b">
        <f t="shared" si="6"/>
        <v>0</v>
      </c>
      <c r="AA14" s="29" t="s">
        <v>418</v>
      </c>
      <c r="AB14" s="6">
        <v>152.0</v>
      </c>
      <c r="AC14" s="6" t="s">
        <v>823</v>
      </c>
      <c r="AD14" s="28">
        <v>1.630501208888E12</v>
      </c>
      <c r="AE14" s="22" t="b">
        <f t="shared" si="7"/>
        <v>1</v>
      </c>
      <c r="AF14" s="29" t="s">
        <v>62</v>
      </c>
      <c r="AG14" s="6">
        <v>158.0</v>
      </c>
      <c r="AH14" s="6" t="s">
        <v>837</v>
      </c>
      <c r="AI14" s="28">
        <v>1.630504740054E12</v>
      </c>
      <c r="AJ14" s="22" t="b">
        <f t="shared" si="8"/>
        <v>1</v>
      </c>
      <c r="AK14" s="29" t="s">
        <v>52</v>
      </c>
      <c r="AL14" s="6">
        <v>150.0</v>
      </c>
      <c r="AM14" s="6" t="s">
        <v>835</v>
      </c>
      <c r="AN14" s="28">
        <v>1.6305054692E12</v>
      </c>
      <c r="AO14" s="22" t="b">
        <f t="shared" si="9"/>
        <v>1</v>
      </c>
      <c r="AP14" s="29" t="s">
        <v>62</v>
      </c>
      <c r="AQ14" s="6">
        <v>150.0</v>
      </c>
      <c r="AR14" s="6" t="s">
        <v>833</v>
      </c>
      <c r="AS14" s="28">
        <v>1.63050601044E12</v>
      </c>
    </row>
    <row r="15">
      <c r="A15" s="22" t="b">
        <f t="shared" si="1"/>
        <v>1</v>
      </c>
      <c r="B15" s="29" t="s">
        <v>85</v>
      </c>
      <c r="C15" s="6">
        <v>899.0</v>
      </c>
      <c r="D15" s="6" t="s">
        <v>838</v>
      </c>
      <c r="E15" s="28">
        <v>1.63049567877E12</v>
      </c>
      <c r="F15" s="22" t="b">
        <f t="shared" si="2"/>
        <v>1</v>
      </c>
      <c r="G15" s="29" t="s">
        <v>80</v>
      </c>
      <c r="H15" s="6">
        <v>101.0</v>
      </c>
      <c r="I15" s="6" t="s">
        <v>831</v>
      </c>
      <c r="J15" s="28">
        <v>1.630496121868E12</v>
      </c>
      <c r="K15" s="22" t="b">
        <f t="shared" si="3"/>
        <v>1</v>
      </c>
      <c r="L15" s="29" t="s">
        <v>58</v>
      </c>
      <c r="M15" s="6">
        <v>159.0</v>
      </c>
      <c r="N15" s="6" t="s">
        <v>839</v>
      </c>
      <c r="O15" s="28">
        <v>1.630496691011E12</v>
      </c>
      <c r="P15" s="22" t="b">
        <f t="shared" si="4"/>
        <v>1</v>
      </c>
      <c r="Q15" s="29" t="s">
        <v>85</v>
      </c>
      <c r="R15" s="6">
        <v>1623.0</v>
      </c>
      <c r="S15" s="6" t="s">
        <v>840</v>
      </c>
      <c r="T15" s="28">
        <v>1.630500342226E12</v>
      </c>
      <c r="U15" s="22" t="b">
        <f t="shared" si="5"/>
        <v>1</v>
      </c>
      <c r="V15" s="29" t="s">
        <v>85</v>
      </c>
      <c r="W15" s="6">
        <v>1733.0</v>
      </c>
      <c r="X15" s="6" t="s">
        <v>841</v>
      </c>
      <c r="Y15" s="28">
        <v>1.63050078974E12</v>
      </c>
      <c r="Z15" s="22" t="b">
        <f t="shared" si="6"/>
        <v>0</v>
      </c>
      <c r="AA15" s="29" t="s">
        <v>417</v>
      </c>
      <c r="AB15" s="6">
        <v>167.0</v>
      </c>
      <c r="AC15" s="6" t="s">
        <v>842</v>
      </c>
      <c r="AD15" s="28">
        <v>1.630501209057E12</v>
      </c>
      <c r="AE15" s="22" t="b">
        <f t="shared" si="7"/>
        <v>1</v>
      </c>
      <c r="AF15" s="29" t="s">
        <v>153</v>
      </c>
      <c r="AG15" s="6">
        <v>176.0</v>
      </c>
      <c r="AH15" s="6" t="s">
        <v>837</v>
      </c>
      <c r="AI15" s="28">
        <v>1.630504740235E12</v>
      </c>
      <c r="AJ15" s="22" t="b">
        <f t="shared" si="8"/>
        <v>1</v>
      </c>
      <c r="AK15" s="29" t="s">
        <v>53</v>
      </c>
      <c r="AL15" s="6">
        <v>572.0</v>
      </c>
      <c r="AM15" s="6" t="s">
        <v>835</v>
      </c>
      <c r="AN15" s="28">
        <v>1.630505469762E12</v>
      </c>
      <c r="AO15" s="22" t="b">
        <f t="shared" si="9"/>
        <v>1</v>
      </c>
      <c r="AP15" s="29" t="s">
        <v>98</v>
      </c>
      <c r="AQ15" s="6">
        <v>143.0</v>
      </c>
      <c r="AR15" s="6" t="s">
        <v>833</v>
      </c>
      <c r="AS15" s="28">
        <v>1.630506010565E12</v>
      </c>
    </row>
    <row r="16">
      <c r="A16" s="22" t="b">
        <f t="shared" si="1"/>
        <v>1</v>
      </c>
      <c r="B16" s="29" t="s">
        <v>90</v>
      </c>
      <c r="C16" s="6">
        <v>712.0</v>
      </c>
      <c r="D16" s="6" t="s">
        <v>843</v>
      </c>
      <c r="E16" s="28">
        <v>1.630495679456E12</v>
      </c>
      <c r="F16" s="22" t="b">
        <f t="shared" si="2"/>
        <v>1</v>
      </c>
      <c r="G16" s="29" t="s">
        <v>63</v>
      </c>
      <c r="H16" s="6">
        <v>200.0</v>
      </c>
      <c r="I16" s="6" t="s">
        <v>844</v>
      </c>
      <c r="J16" s="28">
        <v>1.630496122069E12</v>
      </c>
      <c r="K16" s="22" t="b">
        <f t="shared" si="3"/>
        <v>1</v>
      </c>
      <c r="L16" s="29" t="s">
        <v>150</v>
      </c>
      <c r="M16" s="6">
        <v>151.0</v>
      </c>
      <c r="N16" s="6" t="s">
        <v>839</v>
      </c>
      <c r="O16" s="28">
        <v>1.630496691163E12</v>
      </c>
      <c r="P16" s="22" t="b">
        <f t="shared" si="4"/>
        <v>1</v>
      </c>
      <c r="Q16" s="29" t="s">
        <v>183</v>
      </c>
      <c r="R16" s="6">
        <v>595.0</v>
      </c>
      <c r="S16" s="6" t="s">
        <v>840</v>
      </c>
      <c r="T16" s="28">
        <v>1.630500342823E12</v>
      </c>
      <c r="U16" s="22" t="b">
        <f t="shared" si="5"/>
        <v>1</v>
      </c>
      <c r="V16" s="29" t="s">
        <v>183</v>
      </c>
      <c r="W16" s="6">
        <v>644.0</v>
      </c>
      <c r="X16" s="6" t="s">
        <v>845</v>
      </c>
      <c r="Y16" s="28">
        <v>1.630500790378E12</v>
      </c>
      <c r="Z16" s="22" t="b">
        <f t="shared" si="6"/>
        <v>0</v>
      </c>
      <c r="AA16" s="29" t="s">
        <v>828</v>
      </c>
      <c r="AB16" s="6">
        <v>150.0</v>
      </c>
      <c r="AC16" s="6" t="s">
        <v>842</v>
      </c>
      <c r="AD16" s="28">
        <v>1.630501209221E12</v>
      </c>
      <c r="AE16" s="22" t="b">
        <f t="shared" si="7"/>
        <v>1</v>
      </c>
      <c r="AF16" s="29" t="s">
        <v>55</v>
      </c>
      <c r="AG16" s="6">
        <v>142.0</v>
      </c>
      <c r="AH16" s="6" t="s">
        <v>837</v>
      </c>
      <c r="AI16" s="28">
        <v>1.630504740378E12</v>
      </c>
      <c r="AJ16" s="22" t="b">
        <f t="shared" si="8"/>
        <v>1</v>
      </c>
      <c r="AK16" s="29" t="s">
        <v>150</v>
      </c>
      <c r="AL16" s="6">
        <v>126.0</v>
      </c>
      <c r="AM16" s="6" t="s">
        <v>835</v>
      </c>
      <c r="AN16" s="28">
        <v>1.630505469901E12</v>
      </c>
      <c r="AO16" s="22" t="b">
        <f t="shared" si="9"/>
        <v>1</v>
      </c>
      <c r="AP16" s="29" t="s">
        <v>55</v>
      </c>
      <c r="AQ16" s="6">
        <v>159.0</v>
      </c>
      <c r="AR16" s="6" t="s">
        <v>833</v>
      </c>
      <c r="AS16" s="28">
        <v>1.630506010723E12</v>
      </c>
    </row>
    <row r="17">
      <c r="A17" s="22" t="b">
        <f t="shared" si="1"/>
        <v>1</v>
      </c>
      <c r="B17" s="29" t="s">
        <v>71</v>
      </c>
      <c r="C17" s="6">
        <v>114.0</v>
      </c>
      <c r="D17" s="6" t="s">
        <v>843</v>
      </c>
      <c r="E17" s="28">
        <v>1.630495679571E12</v>
      </c>
      <c r="F17" s="22" t="b">
        <f t="shared" si="2"/>
        <v>1</v>
      </c>
      <c r="G17" s="29" t="s">
        <v>85</v>
      </c>
      <c r="H17" s="6">
        <v>2092.0</v>
      </c>
      <c r="I17" s="6" t="s">
        <v>846</v>
      </c>
      <c r="J17" s="28">
        <v>1.630496124163E12</v>
      </c>
      <c r="K17" s="22" t="b">
        <f t="shared" si="3"/>
        <v>1</v>
      </c>
      <c r="L17" s="29" t="s">
        <v>53</v>
      </c>
      <c r="M17" s="6">
        <v>318.0</v>
      </c>
      <c r="N17" s="6" t="s">
        <v>839</v>
      </c>
      <c r="O17" s="28">
        <v>1.630496691479E12</v>
      </c>
      <c r="P17" s="22" t="b">
        <f t="shared" si="4"/>
        <v>1</v>
      </c>
      <c r="Q17" s="29" t="s">
        <v>85</v>
      </c>
      <c r="R17" s="6">
        <v>283.0</v>
      </c>
      <c r="S17" s="6" t="s">
        <v>847</v>
      </c>
      <c r="T17" s="28">
        <v>1.63050034312E12</v>
      </c>
      <c r="U17" s="22" t="b">
        <f t="shared" si="5"/>
        <v>1</v>
      </c>
      <c r="V17" s="29" t="s">
        <v>85</v>
      </c>
      <c r="W17" s="6">
        <v>311.0</v>
      </c>
      <c r="X17" s="6" t="s">
        <v>845</v>
      </c>
      <c r="Y17" s="28">
        <v>1.630500790689E12</v>
      </c>
      <c r="Z17" s="22" t="b">
        <f t="shared" si="6"/>
        <v>0</v>
      </c>
      <c r="AA17" s="29" t="s">
        <v>412</v>
      </c>
      <c r="AB17" s="6">
        <v>152.0</v>
      </c>
      <c r="AC17" s="6" t="s">
        <v>842</v>
      </c>
      <c r="AD17" s="28">
        <v>1.630501209357E12</v>
      </c>
      <c r="AE17" s="22" t="b">
        <f t="shared" si="7"/>
        <v>1</v>
      </c>
      <c r="AF17" s="29" t="s">
        <v>53</v>
      </c>
      <c r="AG17" s="6">
        <v>159.0</v>
      </c>
      <c r="AH17" s="6" t="s">
        <v>837</v>
      </c>
      <c r="AI17" s="28">
        <v>1.630504740536E12</v>
      </c>
      <c r="AJ17" s="22" t="b">
        <f t="shared" si="8"/>
        <v>1</v>
      </c>
      <c r="AK17" s="29" t="s">
        <v>153</v>
      </c>
      <c r="AL17" s="6">
        <v>109.0</v>
      </c>
      <c r="AM17" s="6" t="s">
        <v>848</v>
      </c>
      <c r="AN17" s="28">
        <v>1.630505470003E12</v>
      </c>
      <c r="AO17" s="22" t="b">
        <f t="shared" si="9"/>
        <v>1</v>
      </c>
      <c r="AP17" s="29" t="s">
        <v>53</v>
      </c>
      <c r="AQ17" s="6">
        <v>158.0</v>
      </c>
      <c r="AR17" s="6" t="s">
        <v>833</v>
      </c>
      <c r="AS17" s="28">
        <v>1.630506010884E12</v>
      </c>
    </row>
    <row r="18">
      <c r="A18" s="22" t="b">
        <f t="shared" si="1"/>
        <v>1</v>
      </c>
      <c r="B18" s="29" t="s">
        <v>94</v>
      </c>
      <c r="C18" s="6">
        <v>203.0</v>
      </c>
      <c r="D18" s="6" t="s">
        <v>843</v>
      </c>
      <c r="E18" s="28">
        <v>1.630495679775E12</v>
      </c>
      <c r="F18" s="22" t="b">
        <f t="shared" si="2"/>
        <v>1</v>
      </c>
      <c r="G18" s="29" t="s">
        <v>90</v>
      </c>
      <c r="H18" s="6">
        <v>676.0</v>
      </c>
      <c r="I18" s="6" t="s">
        <v>846</v>
      </c>
      <c r="J18" s="28">
        <v>1.630496124839E12</v>
      </c>
      <c r="K18" s="22" t="b">
        <f t="shared" si="3"/>
        <v>1</v>
      </c>
      <c r="L18" s="29" t="s">
        <v>55</v>
      </c>
      <c r="M18" s="6">
        <v>481.0</v>
      </c>
      <c r="N18" s="6" t="s">
        <v>839</v>
      </c>
      <c r="O18" s="28">
        <v>1.630496691974E12</v>
      </c>
      <c r="P18" s="22" t="b">
        <f t="shared" si="4"/>
        <v>1</v>
      </c>
      <c r="Q18" s="29" t="s">
        <v>90</v>
      </c>
      <c r="R18" s="6">
        <v>2161.0</v>
      </c>
      <c r="S18" s="6" t="s">
        <v>849</v>
      </c>
      <c r="T18" s="28">
        <v>1.630500345274E12</v>
      </c>
      <c r="U18" s="22" t="b">
        <f t="shared" si="5"/>
        <v>1</v>
      </c>
      <c r="V18" s="29" t="s">
        <v>90</v>
      </c>
      <c r="W18" s="6">
        <v>2589.0</v>
      </c>
      <c r="X18" s="6" t="s">
        <v>850</v>
      </c>
      <c r="Y18" s="28">
        <v>1.630500793293E12</v>
      </c>
      <c r="Z18" s="22" t="b">
        <f t="shared" si="6"/>
        <v>0</v>
      </c>
      <c r="AA18" s="29" t="s">
        <v>409</v>
      </c>
      <c r="AB18" s="6">
        <v>169.0</v>
      </c>
      <c r="AC18" s="6" t="s">
        <v>842</v>
      </c>
      <c r="AD18" s="28">
        <v>1.630501209539E12</v>
      </c>
      <c r="AE18" s="22" t="b">
        <f t="shared" si="7"/>
        <v>1</v>
      </c>
      <c r="AF18" s="29" t="s">
        <v>55</v>
      </c>
      <c r="AG18" s="6">
        <v>702.0</v>
      </c>
      <c r="AH18" s="6" t="s">
        <v>851</v>
      </c>
      <c r="AI18" s="28">
        <v>1.630504741244E12</v>
      </c>
      <c r="AJ18" s="22" t="b">
        <f t="shared" si="8"/>
        <v>1</v>
      </c>
      <c r="AK18" s="29" t="s">
        <v>62</v>
      </c>
      <c r="AL18" s="6">
        <v>126.0</v>
      </c>
      <c r="AM18" s="6" t="s">
        <v>848</v>
      </c>
      <c r="AN18" s="28">
        <v>1.630505470123E12</v>
      </c>
      <c r="AO18" s="22" t="b">
        <f t="shared" si="9"/>
        <v>1</v>
      </c>
      <c r="AP18" s="29" t="s">
        <v>55</v>
      </c>
      <c r="AQ18" s="6">
        <v>691.0</v>
      </c>
      <c r="AR18" s="6" t="s">
        <v>852</v>
      </c>
      <c r="AS18" s="28">
        <v>1.630506011576E12</v>
      </c>
    </row>
    <row r="19">
      <c r="A19" s="22" t="b">
        <f t="shared" si="1"/>
        <v>1</v>
      </c>
      <c r="B19" s="29" t="s">
        <v>80</v>
      </c>
      <c r="C19" s="6">
        <v>83.0</v>
      </c>
      <c r="D19" s="6" t="s">
        <v>843</v>
      </c>
      <c r="E19" s="28">
        <v>1.630495679855E12</v>
      </c>
      <c r="F19" s="22" t="b">
        <f t="shared" si="2"/>
        <v>1</v>
      </c>
      <c r="G19" s="29" t="s">
        <v>71</v>
      </c>
      <c r="H19" s="6">
        <v>82.0</v>
      </c>
      <c r="I19" s="6" t="s">
        <v>846</v>
      </c>
      <c r="J19" s="28">
        <v>1.630496124924E12</v>
      </c>
      <c r="K19" s="22" t="b">
        <f t="shared" si="3"/>
        <v>1</v>
      </c>
      <c r="L19" s="29" t="s">
        <v>58</v>
      </c>
      <c r="M19" s="6">
        <v>172.0</v>
      </c>
      <c r="N19" s="6" t="s">
        <v>853</v>
      </c>
      <c r="O19" s="28">
        <v>1.630496692145E12</v>
      </c>
      <c r="P19" s="22" t="b">
        <f t="shared" si="4"/>
        <v>1</v>
      </c>
      <c r="Q19" s="29" t="s">
        <v>71</v>
      </c>
      <c r="R19" s="6">
        <v>151.0</v>
      </c>
      <c r="S19" s="6" t="s">
        <v>849</v>
      </c>
      <c r="T19" s="28">
        <v>1.630500345416E12</v>
      </c>
      <c r="U19" s="22" t="b">
        <f t="shared" si="5"/>
        <v>1</v>
      </c>
      <c r="V19" s="29" t="s">
        <v>71</v>
      </c>
      <c r="W19" s="6">
        <v>116.0</v>
      </c>
      <c r="X19" s="6" t="s">
        <v>850</v>
      </c>
      <c r="Y19" s="28">
        <v>1.630500793392E12</v>
      </c>
      <c r="Z19" s="22" t="b">
        <f t="shared" si="6"/>
        <v>0</v>
      </c>
      <c r="AA19" s="29" t="s">
        <v>42</v>
      </c>
      <c r="AB19" s="6">
        <v>168.0</v>
      </c>
      <c r="AC19" s="6" t="s">
        <v>842</v>
      </c>
      <c r="AD19" s="28">
        <v>1.630501209706E12</v>
      </c>
      <c r="AE19" s="22" t="b">
        <f t="shared" si="7"/>
        <v>1</v>
      </c>
      <c r="AF19" s="29" t="s">
        <v>53</v>
      </c>
      <c r="AG19" s="6">
        <v>397.0</v>
      </c>
      <c r="AH19" s="6" t="s">
        <v>851</v>
      </c>
      <c r="AI19" s="28">
        <v>1.630504741646E12</v>
      </c>
      <c r="AJ19" s="22" t="b">
        <f t="shared" si="8"/>
        <v>1</v>
      </c>
      <c r="AK19" s="29" t="s">
        <v>63</v>
      </c>
      <c r="AL19" s="6">
        <v>134.0</v>
      </c>
      <c r="AM19" s="6" t="s">
        <v>848</v>
      </c>
      <c r="AN19" s="28">
        <v>1.630505470255E12</v>
      </c>
      <c r="AO19" s="22" t="b">
        <f t="shared" si="9"/>
        <v>1</v>
      </c>
      <c r="AP19" s="29" t="s">
        <v>58</v>
      </c>
      <c r="AQ19" s="6">
        <v>246.0</v>
      </c>
      <c r="AR19" s="6" t="s">
        <v>852</v>
      </c>
      <c r="AS19" s="28">
        <v>1.630506011819E12</v>
      </c>
    </row>
    <row r="20">
      <c r="A20" s="22" t="b">
        <f t="shared" si="1"/>
        <v>1</v>
      </c>
      <c r="B20" s="29" t="s">
        <v>80</v>
      </c>
      <c r="C20" s="6">
        <v>182.0</v>
      </c>
      <c r="D20" s="6" t="s">
        <v>854</v>
      </c>
      <c r="E20" s="28">
        <v>1.630495680041E12</v>
      </c>
      <c r="F20" s="22" t="b">
        <f t="shared" si="2"/>
        <v>1</v>
      </c>
      <c r="G20" s="29" t="s">
        <v>94</v>
      </c>
      <c r="H20" s="6">
        <v>200.0</v>
      </c>
      <c r="I20" s="6" t="s">
        <v>855</v>
      </c>
      <c r="J20" s="28">
        <v>1.630496125118E12</v>
      </c>
      <c r="K20" s="22" t="b">
        <f t="shared" si="3"/>
        <v>1</v>
      </c>
      <c r="L20" s="29" t="s">
        <v>62</v>
      </c>
      <c r="M20" s="6">
        <v>130.0</v>
      </c>
      <c r="N20" s="6" t="s">
        <v>853</v>
      </c>
      <c r="O20" s="28">
        <v>1.630496692262E12</v>
      </c>
      <c r="P20" s="22" t="b">
        <f t="shared" si="4"/>
        <v>1</v>
      </c>
      <c r="Q20" s="29" t="s">
        <v>94</v>
      </c>
      <c r="R20" s="6">
        <v>221.0</v>
      </c>
      <c r="S20" s="6" t="s">
        <v>849</v>
      </c>
      <c r="T20" s="28">
        <v>1.630500345637E12</v>
      </c>
      <c r="U20" s="22" t="b">
        <f t="shared" si="5"/>
        <v>1</v>
      </c>
      <c r="V20" s="29" t="s">
        <v>94</v>
      </c>
      <c r="W20" s="6">
        <v>206.0</v>
      </c>
      <c r="X20" s="6" t="s">
        <v>850</v>
      </c>
      <c r="Y20" s="28">
        <v>1.630500793596E12</v>
      </c>
      <c r="Z20" s="22" t="b">
        <f t="shared" si="6"/>
        <v>1</v>
      </c>
      <c r="AA20" s="29" t="s">
        <v>52</v>
      </c>
      <c r="AB20" s="6">
        <v>422.0</v>
      </c>
      <c r="AC20" s="6" t="s">
        <v>856</v>
      </c>
      <c r="AD20" s="28">
        <v>1.630501210116E12</v>
      </c>
      <c r="AE20" s="22" t="b">
        <f t="shared" si="7"/>
        <v>1</v>
      </c>
      <c r="AF20" s="29" t="s">
        <v>58</v>
      </c>
      <c r="AG20" s="6">
        <v>360.0</v>
      </c>
      <c r="AH20" s="6" t="s">
        <v>851</v>
      </c>
      <c r="AI20" s="28">
        <v>1.630504741995E12</v>
      </c>
      <c r="AJ20" s="22" t="b">
        <f t="shared" si="8"/>
        <v>1</v>
      </c>
      <c r="AK20" s="29" t="s">
        <v>62</v>
      </c>
      <c r="AL20" s="6">
        <v>360.0</v>
      </c>
      <c r="AM20" s="6" t="s">
        <v>848</v>
      </c>
      <c r="AN20" s="28">
        <v>1.630505470619E12</v>
      </c>
      <c r="AO20" s="22" t="b">
        <f t="shared" si="9"/>
        <v>1</v>
      </c>
      <c r="AP20" s="29" t="s">
        <v>62</v>
      </c>
      <c r="AQ20" s="6">
        <v>141.0</v>
      </c>
      <c r="AR20" s="6" t="s">
        <v>852</v>
      </c>
      <c r="AS20" s="28">
        <v>1.630506011962E12</v>
      </c>
    </row>
    <row r="21">
      <c r="A21" s="22" t="b">
        <f t="shared" si="1"/>
        <v>1</v>
      </c>
      <c r="B21" s="29" t="s">
        <v>63</v>
      </c>
      <c r="C21" s="6">
        <v>120.0</v>
      </c>
      <c r="D21" s="6" t="s">
        <v>854</v>
      </c>
      <c r="E21" s="28">
        <v>1.630495680159E12</v>
      </c>
      <c r="F21" s="22" t="b">
        <f t="shared" si="2"/>
        <v>1</v>
      </c>
      <c r="G21" s="29" t="s">
        <v>80</v>
      </c>
      <c r="H21" s="6">
        <v>71.0</v>
      </c>
      <c r="I21" s="6" t="s">
        <v>855</v>
      </c>
      <c r="J21" s="28">
        <v>1.63049612519E12</v>
      </c>
      <c r="K21" s="22" t="b">
        <f t="shared" si="3"/>
        <v>1</v>
      </c>
      <c r="L21" s="29" t="s">
        <v>63</v>
      </c>
      <c r="M21" s="6">
        <v>118.0</v>
      </c>
      <c r="N21" s="6" t="s">
        <v>853</v>
      </c>
      <c r="O21" s="28">
        <v>1.63049669239E12</v>
      </c>
      <c r="P21" s="22" t="b">
        <f t="shared" si="4"/>
        <v>1</v>
      </c>
      <c r="Q21" s="29" t="s">
        <v>80</v>
      </c>
      <c r="R21" s="6">
        <v>117.0</v>
      </c>
      <c r="S21" s="6" t="s">
        <v>849</v>
      </c>
      <c r="T21" s="28">
        <v>1.630500345753E12</v>
      </c>
      <c r="U21" s="22" t="b">
        <f t="shared" si="5"/>
        <v>1</v>
      </c>
      <c r="V21" s="29" t="s">
        <v>80</v>
      </c>
      <c r="W21" s="6">
        <v>73.0</v>
      </c>
      <c r="X21" s="6" t="s">
        <v>850</v>
      </c>
      <c r="Y21" s="28">
        <v>1.630500793671E12</v>
      </c>
      <c r="Z21" s="22" t="b">
        <f t="shared" si="6"/>
        <v>1</v>
      </c>
      <c r="AA21" s="29" t="s">
        <v>55</v>
      </c>
      <c r="AB21" s="6">
        <v>243.0</v>
      </c>
      <c r="AC21" s="6" t="s">
        <v>856</v>
      </c>
      <c r="AD21" s="28">
        <v>1.630501210359E12</v>
      </c>
      <c r="AE21" s="22" t="b">
        <f t="shared" si="7"/>
        <v>1</v>
      </c>
      <c r="AF21" s="29" t="s">
        <v>150</v>
      </c>
      <c r="AG21" s="6">
        <v>105.0</v>
      </c>
      <c r="AH21" s="6" t="s">
        <v>857</v>
      </c>
      <c r="AI21" s="28">
        <v>1.630504742098E12</v>
      </c>
      <c r="AJ21" s="22" t="b">
        <f t="shared" si="8"/>
        <v>1</v>
      </c>
      <c r="AK21" s="29" t="s">
        <v>153</v>
      </c>
      <c r="AL21" s="6">
        <v>175.0</v>
      </c>
      <c r="AM21" s="6" t="s">
        <v>848</v>
      </c>
      <c r="AN21" s="28">
        <v>1.63050547079E12</v>
      </c>
      <c r="AO21" s="22" t="b">
        <f t="shared" si="9"/>
        <v>1</v>
      </c>
      <c r="AP21" s="29" t="s">
        <v>63</v>
      </c>
      <c r="AQ21" s="6">
        <v>143.0</v>
      </c>
      <c r="AR21" s="6" t="s">
        <v>858</v>
      </c>
      <c r="AS21" s="28">
        <v>1.630506012109E12</v>
      </c>
    </row>
    <row r="22">
      <c r="A22" s="22" t="b">
        <f t="shared" si="1"/>
        <v>1</v>
      </c>
      <c r="B22" s="29" t="s">
        <v>71</v>
      </c>
      <c r="C22" s="6">
        <v>213.0</v>
      </c>
      <c r="D22" s="6" t="s">
        <v>854</v>
      </c>
      <c r="E22" s="28">
        <v>1.630495680372E12</v>
      </c>
      <c r="F22" s="22" t="b">
        <f t="shared" si="2"/>
        <v>1</v>
      </c>
      <c r="G22" s="29" t="s">
        <v>80</v>
      </c>
      <c r="H22" s="6">
        <v>184.0</v>
      </c>
      <c r="I22" s="6" t="s">
        <v>855</v>
      </c>
      <c r="J22" s="28">
        <v>1.630496125389E12</v>
      </c>
      <c r="K22" s="22" t="b">
        <f t="shared" si="3"/>
        <v>1</v>
      </c>
      <c r="L22" s="29" t="s">
        <v>65</v>
      </c>
      <c r="M22" s="6">
        <v>1020.0</v>
      </c>
      <c r="N22" s="6" t="s">
        <v>859</v>
      </c>
      <c r="O22" s="28">
        <v>1.630496693402E12</v>
      </c>
      <c r="P22" s="22" t="b">
        <f t="shared" si="4"/>
        <v>1</v>
      </c>
      <c r="Q22" s="29" t="s">
        <v>80</v>
      </c>
      <c r="R22" s="6">
        <v>175.0</v>
      </c>
      <c r="S22" s="6" t="s">
        <v>849</v>
      </c>
      <c r="T22" s="28">
        <v>1.630500345931E12</v>
      </c>
      <c r="U22" s="22" t="b">
        <f t="shared" si="5"/>
        <v>1</v>
      </c>
      <c r="V22" s="29" t="s">
        <v>80</v>
      </c>
      <c r="W22" s="6">
        <v>185.0</v>
      </c>
      <c r="X22" s="6" t="s">
        <v>850</v>
      </c>
      <c r="Y22" s="28">
        <v>1.630500793855E12</v>
      </c>
      <c r="Z22" s="22" t="b">
        <f t="shared" si="6"/>
        <v>1</v>
      </c>
      <c r="AA22" s="29" t="s">
        <v>58</v>
      </c>
      <c r="AB22" s="6">
        <v>167.0</v>
      </c>
      <c r="AC22" s="6" t="s">
        <v>856</v>
      </c>
      <c r="AD22" s="28">
        <v>1.630501210528E12</v>
      </c>
      <c r="AE22" s="22" t="b">
        <f t="shared" si="7"/>
        <v>1</v>
      </c>
      <c r="AF22" s="29" t="s">
        <v>63</v>
      </c>
      <c r="AG22" s="6">
        <v>210.0</v>
      </c>
      <c r="AH22" s="6" t="s">
        <v>857</v>
      </c>
      <c r="AI22" s="28">
        <v>1.630504742306E12</v>
      </c>
      <c r="AJ22" s="22" t="b">
        <f t="shared" si="8"/>
        <v>1</v>
      </c>
      <c r="AK22" s="29" t="s">
        <v>150</v>
      </c>
      <c r="AL22" s="6">
        <v>159.0</v>
      </c>
      <c r="AM22" s="6" t="s">
        <v>848</v>
      </c>
      <c r="AN22" s="28">
        <v>1.630505470948E12</v>
      </c>
      <c r="AO22" s="22" t="b">
        <f t="shared" si="9"/>
        <v>1</v>
      </c>
      <c r="AP22" s="29" t="s">
        <v>65</v>
      </c>
      <c r="AQ22" s="6">
        <v>916.0</v>
      </c>
      <c r="AR22" s="6" t="s">
        <v>860</v>
      </c>
      <c r="AS22" s="28">
        <v>1.63050601302E12</v>
      </c>
    </row>
    <row r="23">
      <c r="A23" s="22" t="b">
        <f t="shared" si="1"/>
        <v>1</v>
      </c>
      <c r="B23" s="29" t="s">
        <v>115</v>
      </c>
      <c r="C23" s="6">
        <v>163.0</v>
      </c>
      <c r="D23" s="6" t="s">
        <v>854</v>
      </c>
      <c r="E23" s="28">
        <v>1.630495680534E12</v>
      </c>
      <c r="F23" s="22" t="b">
        <f t="shared" si="2"/>
        <v>1</v>
      </c>
      <c r="G23" s="29" t="s">
        <v>63</v>
      </c>
      <c r="H23" s="6">
        <v>109.0</v>
      </c>
      <c r="I23" s="6" t="s">
        <v>855</v>
      </c>
      <c r="J23" s="28">
        <v>1.630496125483E12</v>
      </c>
      <c r="K23" s="22" t="b">
        <f t="shared" si="3"/>
        <v>1</v>
      </c>
      <c r="L23" s="29" t="s">
        <v>71</v>
      </c>
      <c r="M23" s="6">
        <v>111.0</v>
      </c>
      <c r="N23" s="6" t="s">
        <v>859</v>
      </c>
      <c r="O23" s="28">
        <v>1.630496693512E12</v>
      </c>
      <c r="P23" s="22" t="b">
        <f t="shared" si="4"/>
        <v>1</v>
      </c>
      <c r="Q23" s="29" t="s">
        <v>63</v>
      </c>
      <c r="R23" s="6">
        <v>134.0</v>
      </c>
      <c r="S23" s="6" t="s">
        <v>861</v>
      </c>
      <c r="T23" s="28">
        <v>1.630500346064E12</v>
      </c>
      <c r="U23" s="22" t="b">
        <f t="shared" si="5"/>
        <v>1</v>
      </c>
      <c r="V23" s="29" t="s">
        <v>63</v>
      </c>
      <c r="W23" s="6">
        <v>143.0</v>
      </c>
      <c r="X23" s="6" t="s">
        <v>862</v>
      </c>
      <c r="Y23" s="28">
        <v>1.630500794E12</v>
      </c>
      <c r="Z23" s="22" t="b">
        <f t="shared" si="6"/>
        <v>1</v>
      </c>
      <c r="AA23" s="29" t="s">
        <v>62</v>
      </c>
      <c r="AB23" s="6">
        <v>150.0</v>
      </c>
      <c r="AC23" s="6" t="s">
        <v>856</v>
      </c>
      <c r="AD23" s="28">
        <v>1.630501210679E12</v>
      </c>
      <c r="AE23" s="22" t="b">
        <f t="shared" si="7"/>
        <v>1</v>
      </c>
      <c r="AF23" s="29" t="s">
        <v>62</v>
      </c>
      <c r="AG23" s="6">
        <v>66.0</v>
      </c>
      <c r="AH23" s="6" t="s">
        <v>857</v>
      </c>
      <c r="AI23" s="28">
        <v>1.63050474237E12</v>
      </c>
      <c r="AJ23" s="22" t="b">
        <f t="shared" si="8"/>
        <v>1</v>
      </c>
      <c r="AK23" s="29" t="s">
        <v>53</v>
      </c>
      <c r="AL23" s="6">
        <v>142.0</v>
      </c>
      <c r="AM23" s="6" t="s">
        <v>863</v>
      </c>
      <c r="AN23" s="28">
        <v>1.630505471092E12</v>
      </c>
      <c r="AO23" s="22" t="b">
        <f t="shared" si="9"/>
        <v>1</v>
      </c>
      <c r="AP23" s="29" t="s">
        <v>71</v>
      </c>
      <c r="AQ23" s="6">
        <v>137.0</v>
      </c>
      <c r="AR23" s="6" t="s">
        <v>860</v>
      </c>
      <c r="AS23" s="28">
        <v>1.630506013155E12</v>
      </c>
    </row>
    <row r="24">
      <c r="A24" s="22" t="b">
        <f t="shared" si="1"/>
        <v>1</v>
      </c>
      <c r="B24" s="29" t="s">
        <v>63</v>
      </c>
      <c r="C24" s="6">
        <v>174.0</v>
      </c>
      <c r="D24" s="6" t="s">
        <v>854</v>
      </c>
      <c r="E24" s="28">
        <v>1.630495680707E12</v>
      </c>
      <c r="F24" s="22" t="b">
        <f t="shared" si="2"/>
        <v>1</v>
      </c>
      <c r="G24" s="29" t="s">
        <v>71</v>
      </c>
      <c r="H24" s="6">
        <v>209.0</v>
      </c>
      <c r="I24" s="6" t="s">
        <v>855</v>
      </c>
      <c r="J24" s="28">
        <v>1.63049612571E12</v>
      </c>
      <c r="K24" s="22" t="b">
        <f t="shared" si="3"/>
        <v>1</v>
      </c>
      <c r="L24" s="29" t="s">
        <v>52</v>
      </c>
      <c r="M24" s="6">
        <v>327.0</v>
      </c>
      <c r="N24" s="6" t="s">
        <v>859</v>
      </c>
      <c r="O24" s="28">
        <v>1.630496693838E12</v>
      </c>
      <c r="P24" s="22" t="b">
        <f t="shared" si="4"/>
        <v>1</v>
      </c>
      <c r="Q24" s="29" t="s">
        <v>71</v>
      </c>
      <c r="R24" s="6">
        <v>205.0</v>
      </c>
      <c r="S24" s="6" t="s">
        <v>861</v>
      </c>
      <c r="T24" s="28">
        <v>1.630500346268E12</v>
      </c>
      <c r="U24" s="22" t="b">
        <f t="shared" si="5"/>
        <v>1</v>
      </c>
      <c r="V24" s="29" t="s">
        <v>71</v>
      </c>
      <c r="W24" s="6">
        <v>195.0</v>
      </c>
      <c r="X24" s="6" t="s">
        <v>862</v>
      </c>
      <c r="Y24" s="28">
        <v>1.630500794193E12</v>
      </c>
      <c r="Z24" s="22" t="b">
        <f t="shared" si="6"/>
        <v>1</v>
      </c>
      <c r="AA24" s="29" t="s">
        <v>63</v>
      </c>
      <c r="AB24" s="6">
        <v>110.0</v>
      </c>
      <c r="AC24" s="6" t="s">
        <v>856</v>
      </c>
      <c r="AD24" s="28">
        <v>1.630501210786E12</v>
      </c>
      <c r="AE24" s="22" t="b">
        <f t="shared" si="7"/>
        <v>1</v>
      </c>
      <c r="AF24" s="29" t="s">
        <v>63</v>
      </c>
      <c r="AG24" s="6">
        <v>338.0</v>
      </c>
      <c r="AH24" s="6" t="s">
        <v>857</v>
      </c>
      <c r="AI24" s="28">
        <v>1.630504742714E12</v>
      </c>
      <c r="AJ24" s="22" t="b">
        <f t="shared" si="8"/>
        <v>1</v>
      </c>
      <c r="AK24" s="29" t="s">
        <v>55</v>
      </c>
      <c r="AL24" s="6">
        <v>526.0</v>
      </c>
      <c r="AM24" s="6" t="s">
        <v>863</v>
      </c>
      <c r="AN24" s="28">
        <v>1.630505471619E12</v>
      </c>
      <c r="AO24" s="22" t="b">
        <f t="shared" si="9"/>
        <v>1</v>
      </c>
      <c r="AP24" s="29" t="s">
        <v>52</v>
      </c>
      <c r="AQ24" s="6">
        <v>310.0</v>
      </c>
      <c r="AR24" s="6" t="s">
        <v>860</v>
      </c>
      <c r="AS24" s="28">
        <v>1.630506013466E12</v>
      </c>
    </row>
    <row r="25">
      <c r="A25" s="22" t="b">
        <f t="shared" si="1"/>
        <v>1</v>
      </c>
      <c r="B25" s="29" t="s">
        <v>71</v>
      </c>
      <c r="C25" s="6">
        <v>199.0</v>
      </c>
      <c r="D25" s="6" t="s">
        <v>854</v>
      </c>
      <c r="E25" s="28">
        <v>1.630495680907E12</v>
      </c>
      <c r="F25" s="22" t="b">
        <f t="shared" si="2"/>
        <v>1</v>
      </c>
      <c r="G25" s="29" t="s">
        <v>115</v>
      </c>
      <c r="H25" s="6">
        <v>101.0</v>
      </c>
      <c r="I25" s="6" t="s">
        <v>855</v>
      </c>
      <c r="J25" s="28">
        <v>1.630496125811E12</v>
      </c>
      <c r="K25" s="22" t="b">
        <f t="shared" si="3"/>
        <v>1</v>
      </c>
      <c r="L25" s="29" t="s">
        <v>80</v>
      </c>
      <c r="M25" s="6">
        <v>142.0</v>
      </c>
      <c r="N25" s="6" t="s">
        <v>859</v>
      </c>
      <c r="O25" s="28">
        <v>1.630496693982E12</v>
      </c>
      <c r="P25" s="22" t="b">
        <f t="shared" si="4"/>
        <v>1</v>
      </c>
      <c r="Q25" s="29" t="s">
        <v>115</v>
      </c>
      <c r="R25" s="6">
        <v>158.0</v>
      </c>
      <c r="S25" s="6" t="s">
        <v>861</v>
      </c>
      <c r="T25" s="28">
        <v>1.630500346426E12</v>
      </c>
      <c r="U25" s="22" t="b">
        <f t="shared" si="5"/>
        <v>1</v>
      </c>
      <c r="V25" s="29" t="s">
        <v>115</v>
      </c>
      <c r="W25" s="6">
        <v>1494.0</v>
      </c>
      <c r="X25" s="6" t="s">
        <v>864</v>
      </c>
      <c r="Y25" s="28">
        <v>1.630500795692E12</v>
      </c>
      <c r="Z25" s="22" t="b">
        <f t="shared" si="6"/>
        <v>1</v>
      </c>
      <c r="AA25" s="29" t="s">
        <v>62</v>
      </c>
      <c r="AB25" s="6">
        <v>396.0</v>
      </c>
      <c r="AC25" s="6" t="s">
        <v>865</v>
      </c>
      <c r="AD25" s="28">
        <v>1.630501211182E12</v>
      </c>
      <c r="AE25" s="22" t="b">
        <f t="shared" si="7"/>
        <v>1</v>
      </c>
      <c r="AF25" s="29" t="s">
        <v>150</v>
      </c>
      <c r="AG25" s="6">
        <v>158.0</v>
      </c>
      <c r="AH25" s="6" t="s">
        <v>857</v>
      </c>
      <c r="AI25" s="28">
        <v>1.63050474287E12</v>
      </c>
      <c r="AJ25" s="22" t="b">
        <f t="shared" si="8"/>
        <v>1</v>
      </c>
      <c r="AK25" s="29" t="s">
        <v>58</v>
      </c>
      <c r="AL25" s="6">
        <v>192.0</v>
      </c>
      <c r="AM25" s="6" t="s">
        <v>863</v>
      </c>
      <c r="AN25" s="28">
        <v>1.630505471811E12</v>
      </c>
      <c r="AO25" s="22" t="b">
        <f t="shared" si="9"/>
        <v>1</v>
      </c>
      <c r="AP25" s="29" t="s">
        <v>80</v>
      </c>
      <c r="AQ25" s="6">
        <v>83.0</v>
      </c>
      <c r="AR25" s="6" t="s">
        <v>860</v>
      </c>
      <c r="AS25" s="28">
        <v>1.63050601355E12</v>
      </c>
    </row>
    <row r="26">
      <c r="A26" s="22" t="b">
        <f t="shared" si="1"/>
        <v>0</v>
      </c>
      <c r="B26" s="29" t="s">
        <v>125</v>
      </c>
      <c r="C26" s="6">
        <v>439.0</v>
      </c>
      <c r="D26" s="6" t="s">
        <v>866</v>
      </c>
      <c r="E26" s="28">
        <v>1.630495681345E12</v>
      </c>
      <c r="F26" s="22" t="b">
        <f t="shared" si="2"/>
        <v>1</v>
      </c>
      <c r="G26" s="29" t="s">
        <v>63</v>
      </c>
      <c r="H26" s="6">
        <v>133.0</v>
      </c>
      <c r="I26" s="6" t="s">
        <v>855</v>
      </c>
      <c r="J26" s="28">
        <v>1.630496125928E12</v>
      </c>
      <c r="K26" s="22" t="b">
        <f t="shared" si="3"/>
        <v>1</v>
      </c>
      <c r="L26" s="29" t="s">
        <v>63</v>
      </c>
      <c r="M26" s="6">
        <v>168.0</v>
      </c>
      <c r="N26" s="6" t="s">
        <v>867</v>
      </c>
      <c r="O26" s="28">
        <v>1.630496694147E12</v>
      </c>
      <c r="P26" s="22" t="b">
        <f t="shared" si="4"/>
        <v>1</v>
      </c>
      <c r="Q26" s="29" t="s">
        <v>63</v>
      </c>
      <c r="R26" s="6">
        <v>114.0</v>
      </c>
      <c r="S26" s="6" t="s">
        <v>861</v>
      </c>
      <c r="T26" s="28">
        <v>1.630500346538E12</v>
      </c>
      <c r="U26" s="22" t="b">
        <f t="shared" si="5"/>
        <v>1</v>
      </c>
      <c r="V26" s="29" t="s">
        <v>63</v>
      </c>
      <c r="W26" s="6">
        <v>256.0</v>
      </c>
      <c r="X26" s="6" t="s">
        <v>864</v>
      </c>
      <c r="Y26" s="28">
        <v>1.630500795948E12</v>
      </c>
      <c r="Z26" s="22" t="b">
        <f t="shared" si="6"/>
        <v>1</v>
      </c>
      <c r="AA26" s="29" t="s">
        <v>58</v>
      </c>
      <c r="AB26" s="6">
        <v>140.0</v>
      </c>
      <c r="AC26" s="6" t="s">
        <v>865</v>
      </c>
      <c r="AD26" s="28">
        <v>1.630501211322E12</v>
      </c>
      <c r="AE26" s="22" t="b">
        <f t="shared" si="7"/>
        <v>1</v>
      </c>
      <c r="AF26" s="29" t="s">
        <v>58</v>
      </c>
      <c r="AG26" s="6">
        <v>160.0</v>
      </c>
      <c r="AH26" s="6" t="s">
        <v>868</v>
      </c>
      <c r="AI26" s="28">
        <v>1.630504743031E12</v>
      </c>
      <c r="AJ26" s="22" t="b">
        <f t="shared" si="8"/>
        <v>1</v>
      </c>
      <c r="AK26" s="29" t="s">
        <v>62</v>
      </c>
      <c r="AL26" s="6">
        <v>151.0</v>
      </c>
      <c r="AM26" s="6" t="s">
        <v>863</v>
      </c>
      <c r="AN26" s="28">
        <v>1.630505471963E12</v>
      </c>
      <c r="AO26" s="22" t="b">
        <f t="shared" si="9"/>
        <v>1</v>
      </c>
      <c r="AP26" s="29" t="s">
        <v>63</v>
      </c>
      <c r="AQ26" s="6">
        <v>218.0</v>
      </c>
      <c r="AR26" s="6" t="s">
        <v>860</v>
      </c>
      <c r="AS26" s="28">
        <v>1.630506013766E12</v>
      </c>
    </row>
    <row r="27">
      <c r="A27" s="22" t="b">
        <f t="shared" si="1"/>
        <v>1</v>
      </c>
      <c r="B27" s="29" t="s">
        <v>131</v>
      </c>
      <c r="C27" s="6">
        <v>636.0</v>
      </c>
      <c r="D27" s="6" t="s">
        <v>866</v>
      </c>
      <c r="E27" s="28">
        <v>1.630495681984E12</v>
      </c>
      <c r="F27" s="22" t="b">
        <f t="shared" si="2"/>
        <v>1</v>
      </c>
      <c r="G27" s="29" t="s">
        <v>71</v>
      </c>
      <c r="H27" s="6">
        <v>203.0</v>
      </c>
      <c r="I27" s="6" t="s">
        <v>869</v>
      </c>
      <c r="J27" s="28">
        <v>1.630496126129E12</v>
      </c>
      <c r="K27" s="22" t="b">
        <f t="shared" si="3"/>
        <v>1</v>
      </c>
      <c r="L27" s="29" t="s">
        <v>85</v>
      </c>
      <c r="M27" s="6">
        <v>771.0</v>
      </c>
      <c r="N27" s="6" t="s">
        <v>867</v>
      </c>
      <c r="O27" s="28">
        <v>1.630496694923E12</v>
      </c>
      <c r="P27" s="22" t="b">
        <f t="shared" si="4"/>
        <v>1</v>
      </c>
      <c r="Q27" s="29" t="s">
        <v>71</v>
      </c>
      <c r="R27" s="6">
        <v>238.0</v>
      </c>
      <c r="S27" s="6" t="s">
        <v>861</v>
      </c>
      <c r="T27" s="28">
        <v>1.63050034678E12</v>
      </c>
      <c r="U27" s="22" t="b">
        <f t="shared" si="5"/>
        <v>1</v>
      </c>
      <c r="V27" s="29" t="s">
        <v>71</v>
      </c>
      <c r="W27" s="6">
        <v>205.0</v>
      </c>
      <c r="X27" s="6" t="s">
        <v>870</v>
      </c>
      <c r="Y27" s="28">
        <v>1.630500796151E12</v>
      </c>
      <c r="Z27" s="22" t="b">
        <f t="shared" si="6"/>
        <v>1</v>
      </c>
      <c r="AA27" s="29" t="s">
        <v>55</v>
      </c>
      <c r="AB27" s="6">
        <v>151.0</v>
      </c>
      <c r="AC27" s="6" t="s">
        <v>865</v>
      </c>
      <c r="AD27" s="28">
        <v>1.630501211473E12</v>
      </c>
      <c r="AE27" s="22" t="b">
        <f t="shared" si="7"/>
        <v>1</v>
      </c>
      <c r="AF27" s="29" t="s">
        <v>53</v>
      </c>
      <c r="AG27" s="6">
        <v>166.0</v>
      </c>
      <c r="AH27" s="6" t="s">
        <v>868</v>
      </c>
      <c r="AI27" s="28">
        <v>1.630504743199E12</v>
      </c>
      <c r="AJ27" s="22" t="b">
        <f t="shared" si="8"/>
        <v>1</v>
      </c>
      <c r="AK27" s="29" t="s">
        <v>63</v>
      </c>
      <c r="AL27" s="6">
        <v>125.0</v>
      </c>
      <c r="AM27" s="6" t="s">
        <v>871</v>
      </c>
      <c r="AN27" s="28">
        <v>1.630505472086E12</v>
      </c>
      <c r="AO27" s="22" t="b">
        <f t="shared" si="9"/>
        <v>1</v>
      </c>
      <c r="AP27" s="29" t="s">
        <v>85</v>
      </c>
      <c r="AQ27" s="6">
        <v>905.0</v>
      </c>
      <c r="AR27" s="6" t="s">
        <v>872</v>
      </c>
      <c r="AS27" s="28">
        <v>1.630506014675E12</v>
      </c>
    </row>
    <row r="28">
      <c r="A28" s="22" t="b">
        <f t="shared" si="1"/>
        <v>1</v>
      </c>
      <c r="B28" s="29" t="s">
        <v>143</v>
      </c>
      <c r="C28" s="6">
        <v>301.0</v>
      </c>
      <c r="D28" s="6" t="s">
        <v>873</v>
      </c>
      <c r="E28" s="28">
        <v>1.630495682284E12</v>
      </c>
      <c r="F28" s="22" t="b">
        <f t="shared" si="2"/>
        <v>0</v>
      </c>
      <c r="G28" s="29" t="s">
        <v>125</v>
      </c>
      <c r="H28" s="6">
        <v>271.0</v>
      </c>
      <c r="I28" s="6" t="s">
        <v>869</v>
      </c>
      <c r="J28" s="28">
        <v>1.630496126403E12</v>
      </c>
      <c r="K28" s="22" t="b">
        <f t="shared" si="3"/>
        <v>1</v>
      </c>
      <c r="L28" s="29" t="s">
        <v>90</v>
      </c>
      <c r="M28" s="6">
        <v>619.0</v>
      </c>
      <c r="N28" s="6" t="s">
        <v>874</v>
      </c>
      <c r="O28" s="28">
        <v>1.630496695539E12</v>
      </c>
      <c r="P28" s="22" t="b">
        <f t="shared" si="4"/>
        <v>0</v>
      </c>
      <c r="Q28" s="29" t="s">
        <v>127</v>
      </c>
      <c r="R28" s="6">
        <v>556.0</v>
      </c>
      <c r="S28" s="6" t="s">
        <v>875</v>
      </c>
      <c r="T28" s="28">
        <v>1.630500347336E12</v>
      </c>
      <c r="U28" s="22" t="b">
        <f t="shared" si="5"/>
        <v>0</v>
      </c>
      <c r="V28" s="29" t="s">
        <v>125</v>
      </c>
      <c r="W28" s="6">
        <v>258.0</v>
      </c>
      <c r="X28" s="6" t="s">
        <v>870</v>
      </c>
      <c r="Y28" s="28">
        <v>1.630500796405E12</v>
      </c>
      <c r="Z28" s="22" t="b">
        <f t="shared" si="6"/>
        <v>1</v>
      </c>
      <c r="AA28" s="29" t="s">
        <v>52</v>
      </c>
      <c r="AB28" s="6">
        <v>167.0</v>
      </c>
      <c r="AC28" s="6" t="s">
        <v>865</v>
      </c>
      <c r="AD28" s="28">
        <v>1.630501211639E12</v>
      </c>
      <c r="AE28" s="22" t="b">
        <f t="shared" si="7"/>
        <v>1</v>
      </c>
      <c r="AF28" s="29" t="s">
        <v>52</v>
      </c>
      <c r="AG28" s="6">
        <v>167.0</v>
      </c>
      <c r="AH28" s="6" t="s">
        <v>868</v>
      </c>
      <c r="AI28" s="28">
        <v>1.630504743363E12</v>
      </c>
      <c r="AJ28" s="22" t="b">
        <f t="shared" si="8"/>
        <v>1</v>
      </c>
      <c r="AK28" s="29" t="s">
        <v>65</v>
      </c>
      <c r="AL28" s="6">
        <v>1048.0</v>
      </c>
      <c r="AM28" s="6" t="s">
        <v>876</v>
      </c>
      <c r="AN28" s="28">
        <v>1.630505473135E12</v>
      </c>
      <c r="AO28" s="22" t="b">
        <f t="shared" si="9"/>
        <v>1</v>
      </c>
      <c r="AP28" s="29" t="s">
        <v>90</v>
      </c>
      <c r="AQ28" s="6">
        <v>635.0</v>
      </c>
      <c r="AR28" s="6" t="s">
        <v>877</v>
      </c>
      <c r="AS28" s="28">
        <v>1.630506015307E12</v>
      </c>
    </row>
    <row r="29">
      <c r="A29" s="22" t="b">
        <f t="shared" si="1"/>
        <v>1</v>
      </c>
      <c r="B29" s="29" t="s">
        <v>71</v>
      </c>
      <c r="C29" s="6">
        <v>236.0</v>
      </c>
      <c r="D29" s="6" t="s">
        <v>873</v>
      </c>
      <c r="E29" s="28">
        <v>1.63049568252E12</v>
      </c>
      <c r="F29" s="22" t="b">
        <f t="shared" si="2"/>
        <v>1</v>
      </c>
      <c r="G29" s="29" t="s">
        <v>131</v>
      </c>
      <c r="H29" s="6">
        <v>338.0</v>
      </c>
      <c r="I29" s="6" t="s">
        <v>869</v>
      </c>
      <c r="J29" s="28">
        <v>1.630496126739E12</v>
      </c>
      <c r="K29" s="22" t="b">
        <f t="shared" si="3"/>
        <v>1</v>
      </c>
      <c r="L29" s="29" t="s">
        <v>71</v>
      </c>
      <c r="M29" s="6">
        <v>141.0</v>
      </c>
      <c r="N29" s="6" t="s">
        <v>874</v>
      </c>
      <c r="O29" s="28">
        <v>1.63049669569E12</v>
      </c>
      <c r="P29" s="22" t="b">
        <f t="shared" si="4"/>
        <v>1</v>
      </c>
      <c r="Q29" s="29" t="s">
        <v>133</v>
      </c>
      <c r="R29" s="6">
        <v>293.0</v>
      </c>
      <c r="S29" s="6" t="s">
        <v>875</v>
      </c>
      <c r="T29" s="28">
        <v>1.630500347627E12</v>
      </c>
      <c r="U29" s="22" t="b">
        <f t="shared" si="5"/>
        <v>1</v>
      </c>
      <c r="V29" s="29" t="s">
        <v>133</v>
      </c>
      <c r="W29" s="6">
        <v>201.0</v>
      </c>
      <c r="X29" s="6" t="s">
        <v>870</v>
      </c>
      <c r="Y29" s="28">
        <v>1.630500796611E12</v>
      </c>
      <c r="Z29" s="22" t="b">
        <f t="shared" si="6"/>
        <v>1</v>
      </c>
      <c r="AA29" s="29" t="s">
        <v>53</v>
      </c>
      <c r="AB29" s="6">
        <v>627.0</v>
      </c>
      <c r="AC29" s="6" t="s">
        <v>878</v>
      </c>
      <c r="AD29" s="28">
        <v>1.630501212267E12</v>
      </c>
      <c r="AE29" s="22" t="b">
        <f t="shared" si="7"/>
        <v>1</v>
      </c>
      <c r="AF29" s="29" t="s">
        <v>58</v>
      </c>
      <c r="AG29" s="6">
        <v>795.0</v>
      </c>
      <c r="AH29" s="6" t="s">
        <v>879</v>
      </c>
      <c r="AI29" s="28">
        <v>1.63050474416E12</v>
      </c>
      <c r="AJ29" s="22" t="b">
        <f t="shared" si="8"/>
        <v>1</v>
      </c>
      <c r="AK29" s="29" t="s">
        <v>71</v>
      </c>
      <c r="AL29" s="6">
        <v>172.0</v>
      </c>
      <c r="AM29" s="6" t="s">
        <v>876</v>
      </c>
      <c r="AN29" s="28">
        <v>1.630505473304E12</v>
      </c>
      <c r="AO29" s="22" t="b">
        <f t="shared" si="9"/>
        <v>1</v>
      </c>
      <c r="AP29" s="29" t="s">
        <v>71</v>
      </c>
      <c r="AQ29" s="6">
        <v>187.0</v>
      </c>
      <c r="AR29" s="6" t="s">
        <v>877</v>
      </c>
      <c r="AS29" s="28">
        <v>1.630506015493E12</v>
      </c>
    </row>
    <row r="30">
      <c r="A30" s="22" t="b">
        <f t="shared" si="1"/>
        <v>1</v>
      </c>
      <c r="B30" s="29" t="s">
        <v>144</v>
      </c>
      <c r="C30" s="6">
        <v>337.0</v>
      </c>
      <c r="D30" s="6" t="s">
        <v>873</v>
      </c>
      <c r="E30" s="28">
        <v>1.630495682857E12</v>
      </c>
      <c r="F30" s="22" t="b">
        <f t="shared" si="2"/>
        <v>1</v>
      </c>
      <c r="G30" s="29" t="s">
        <v>137</v>
      </c>
      <c r="H30" s="6">
        <v>210.0</v>
      </c>
      <c r="I30" s="6" t="s">
        <v>869</v>
      </c>
      <c r="J30" s="28">
        <v>1.630496126949E12</v>
      </c>
      <c r="K30" s="22" t="b">
        <f t="shared" si="3"/>
        <v>1</v>
      </c>
      <c r="L30" s="29" t="s">
        <v>90</v>
      </c>
      <c r="M30" s="6">
        <v>243.0</v>
      </c>
      <c r="N30" s="6" t="s">
        <v>874</v>
      </c>
      <c r="O30" s="28">
        <v>1.630496695921E12</v>
      </c>
      <c r="P30" s="22" t="b">
        <f t="shared" si="4"/>
        <v>1</v>
      </c>
      <c r="Q30" s="29" t="s">
        <v>143</v>
      </c>
      <c r="R30" s="6">
        <v>134.0</v>
      </c>
      <c r="S30" s="6" t="s">
        <v>875</v>
      </c>
      <c r="T30" s="28">
        <v>1.630500347761E12</v>
      </c>
      <c r="U30" s="22" t="b">
        <f t="shared" si="5"/>
        <v>1</v>
      </c>
      <c r="V30" s="29" t="s">
        <v>203</v>
      </c>
      <c r="W30" s="6">
        <v>144.0</v>
      </c>
      <c r="X30" s="6" t="s">
        <v>870</v>
      </c>
      <c r="Y30" s="28">
        <v>1.63050079676E12</v>
      </c>
      <c r="Z30" s="22" t="b">
        <f t="shared" si="6"/>
        <v>1</v>
      </c>
      <c r="AA30" s="29" t="s">
        <v>150</v>
      </c>
      <c r="AB30" s="6">
        <v>133.0</v>
      </c>
      <c r="AC30" s="6" t="s">
        <v>878</v>
      </c>
      <c r="AD30" s="28">
        <v>1.630501212402E12</v>
      </c>
      <c r="AE30" s="22" t="b">
        <f t="shared" si="7"/>
        <v>1</v>
      </c>
      <c r="AF30" s="29" t="s">
        <v>55</v>
      </c>
      <c r="AG30" s="6">
        <v>134.0</v>
      </c>
      <c r="AH30" s="6" t="s">
        <v>879</v>
      </c>
      <c r="AI30" s="28">
        <v>1.630504744306E12</v>
      </c>
      <c r="AJ30" s="22" t="b">
        <f t="shared" si="8"/>
        <v>1</v>
      </c>
      <c r="AK30" s="29" t="s">
        <v>52</v>
      </c>
      <c r="AL30" s="6">
        <v>897.0</v>
      </c>
      <c r="AM30" s="6" t="s">
        <v>880</v>
      </c>
      <c r="AN30" s="28">
        <v>1.630505474203E12</v>
      </c>
      <c r="AO30" s="22" t="b">
        <f t="shared" si="9"/>
        <v>1</v>
      </c>
      <c r="AP30" s="29" t="s">
        <v>94</v>
      </c>
      <c r="AQ30" s="6">
        <v>1235.0</v>
      </c>
      <c r="AR30" s="6" t="s">
        <v>881</v>
      </c>
      <c r="AS30" s="28">
        <v>1.630506016729E12</v>
      </c>
    </row>
    <row r="31">
      <c r="A31" s="22" t="b">
        <f t="shared" si="1"/>
        <v>1</v>
      </c>
      <c r="B31" s="29" t="s">
        <v>150</v>
      </c>
      <c r="C31" s="6">
        <v>222.0</v>
      </c>
      <c r="D31" s="6" t="s">
        <v>882</v>
      </c>
      <c r="E31" s="28">
        <v>1.630495683077E12</v>
      </c>
      <c r="F31" s="22" t="b">
        <f t="shared" si="2"/>
        <v>1</v>
      </c>
      <c r="G31" s="29" t="s">
        <v>71</v>
      </c>
      <c r="H31" s="6">
        <v>128.0</v>
      </c>
      <c r="I31" s="6" t="s">
        <v>883</v>
      </c>
      <c r="J31" s="28">
        <v>1.630496127076E12</v>
      </c>
      <c r="K31" s="22" t="b">
        <f t="shared" si="3"/>
        <v>1</v>
      </c>
      <c r="L31" s="29" t="s">
        <v>71</v>
      </c>
      <c r="M31" s="6">
        <v>439.0</v>
      </c>
      <c r="N31" s="6" t="s">
        <v>884</v>
      </c>
      <c r="O31" s="28">
        <v>1.630496696394E12</v>
      </c>
      <c r="P31" s="22" t="b">
        <f t="shared" si="4"/>
        <v>1</v>
      </c>
      <c r="Q31" s="29" t="s">
        <v>71</v>
      </c>
      <c r="R31" s="6">
        <v>211.0</v>
      </c>
      <c r="S31" s="6" t="s">
        <v>875</v>
      </c>
      <c r="T31" s="28">
        <v>1.630500347971E12</v>
      </c>
      <c r="U31" s="22" t="b">
        <f t="shared" si="5"/>
        <v>1</v>
      </c>
      <c r="V31" s="29" t="s">
        <v>71</v>
      </c>
      <c r="W31" s="6">
        <v>309.0</v>
      </c>
      <c r="X31" s="6" t="s">
        <v>885</v>
      </c>
      <c r="Y31" s="28">
        <v>1.630500797061E12</v>
      </c>
      <c r="Z31" s="22" t="b">
        <f t="shared" si="6"/>
        <v>1</v>
      </c>
      <c r="AA31" s="29" t="s">
        <v>58</v>
      </c>
      <c r="AB31" s="6">
        <v>84.0</v>
      </c>
      <c r="AC31" s="6" t="s">
        <v>878</v>
      </c>
      <c r="AD31" s="28">
        <v>1.630501212483E12</v>
      </c>
      <c r="AE31" s="22" t="b">
        <f t="shared" si="7"/>
        <v>1</v>
      </c>
      <c r="AF31" s="29" t="s">
        <v>58</v>
      </c>
      <c r="AG31" s="6">
        <v>823.0</v>
      </c>
      <c r="AH31" s="6" t="s">
        <v>886</v>
      </c>
      <c r="AI31" s="28">
        <v>1.630504745132E12</v>
      </c>
      <c r="AJ31" s="22" t="b">
        <f t="shared" si="8"/>
        <v>1</v>
      </c>
      <c r="AK31" s="29" t="s">
        <v>80</v>
      </c>
      <c r="AL31" s="6">
        <v>150.0</v>
      </c>
      <c r="AM31" s="6" t="s">
        <v>880</v>
      </c>
      <c r="AN31" s="28">
        <v>1.630505474353E12</v>
      </c>
      <c r="AO31" s="22" t="b">
        <f t="shared" si="9"/>
        <v>1</v>
      </c>
      <c r="AP31" s="29" t="s">
        <v>80</v>
      </c>
      <c r="AQ31" s="6">
        <v>117.0</v>
      </c>
      <c r="AR31" s="6" t="s">
        <v>881</v>
      </c>
      <c r="AS31" s="28">
        <v>1.630506016847E12</v>
      </c>
    </row>
    <row r="32">
      <c r="A32" s="22" t="b">
        <f t="shared" si="1"/>
        <v>1</v>
      </c>
      <c r="B32" s="29" t="s">
        <v>55</v>
      </c>
      <c r="C32" s="6">
        <v>175.0</v>
      </c>
      <c r="D32" s="6" t="s">
        <v>882</v>
      </c>
      <c r="E32" s="28">
        <v>1.630495683253E12</v>
      </c>
      <c r="F32" s="22" t="b">
        <f t="shared" si="2"/>
        <v>0</v>
      </c>
      <c r="G32" s="29" t="s">
        <v>887</v>
      </c>
      <c r="H32" s="6">
        <v>419.0</v>
      </c>
      <c r="I32" s="6" t="s">
        <v>883</v>
      </c>
      <c r="J32" s="28">
        <v>1.630496127498E12</v>
      </c>
      <c r="K32" s="22" t="b">
        <f t="shared" si="3"/>
        <v>1</v>
      </c>
      <c r="L32" s="29" t="s">
        <v>94</v>
      </c>
      <c r="M32" s="6">
        <v>793.0</v>
      </c>
      <c r="N32" s="6" t="s">
        <v>888</v>
      </c>
      <c r="O32" s="28">
        <v>1.630496697155E12</v>
      </c>
      <c r="P32" s="22" t="b">
        <f t="shared" si="4"/>
        <v>1</v>
      </c>
      <c r="Q32" s="29" t="s">
        <v>144</v>
      </c>
      <c r="R32" s="6">
        <v>371.0</v>
      </c>
      <c r="S32" s="6" t="s">
        <v>889</v>
      </c>
      <c r="T32" s="28">
        <v>1.630500348355E12</v>
      </c>
      <c r="U32" s="22" t="b">
        <f t="shared" si="5"/>
        <v>1</v>
      </c>
      <c r="V32" s="29" t="s">
        <v>144</v>
      </c>
      <c r="W32" s="6">
        <v>288.0</v>
      </c>
      <c r="X32" s="6" t="s">
        <v>885</v>
      </c>
      <c r="Y32" s="28">
        <v>1.630500797366E12</v>
      </c>
      <c r="Z32" s="22" t="b">
        <f t="shared" si="6"/>
        <v>1</v>
      </c>
      <c r="AA32" s="29" t="s">
        <v>62</v>
      </c>
      <c r="AB32" s="6">
        <v>164.0</v>
      </c>
      <c r="AC32" s="6" t="s">
        <v>878</v>
      </c>
      <c r="AD32" s="28">
        <v>1.63050121265E12</v>
      </c>
      <c r="AE32" s="22" t="b">
        <f t="shared" si="7"/>
        <v>1</v>
      </c>
      <c r="AF32" s="29" t="s">
        <v>62</v>
      </c>
      <c r="AG32" s="6">
        <v>332.0</v>
      </c>
      <c r="AH32" s="6" t="s">
        <v>886</v>
      </c>
      <c r="AI32" s="28">
        <v>1.630504745449E12</v>
      </c>
      <c r="AJ32" s="22" t="b">
        <f t="shared" si="8"/>
        <v>1</v>
      </c>
      <c r="AK32" s="29" t="s">
        <v>63</v>
      </c>
      <c r="AL32" s="6">
        <v>178.0</v>
      </c>
      <c r="AM32" s="6" t="s">
        <v>880</v>
      </c>
      <c r="AN32" s="28">
        <v>1.630505474529E12</v>
      </c>
      <c r="AO32" s="22" t="b">
        <f t="shared" si="9"/>
        <v>1</v>
      </c>
      <c r="AP32" s="29" t="s">
        <v>80</v>
      </c>
      <c r="AQ32" s="6">
        <v>192.0</v>
      </c>
      <c r="AR32" s="6" t="s">
        <v>890</v>
      </c>
      <c r="AS32" s="28">
        <v>1.630506017036E12</v>
      </c>
    </row>
    <row r="33">
      <c r="A33" s="22" t="b">
        <f t="shared" si="1"/>
        <v>1</v>
      </c>
      <c r="B33" s="29" t="s">
        <v>52</v>
      </c>
      <c r="C33" s="6">
        <v>209.0</v>
      </c>
      <c r="D33" s="6" t="s">
        <v>882</v>
      </c>
      <c r="E33" s="28">
        <v>1.630495683461E12</v>
      </c>
      <c r="F33" s="22" t="b">
        <f t="shared" si="2"/>
        <v>1</v>
      </c>
      <c r="G33" s="29" t="s">
        <v>71</v>
      </c>
      <c r="H33" s="6">
        <v>501.0</v>
      </c>
      <c r="I33" s="6" t="s">
        <v>883</v>
      </c>
      <c r="J33" s="28">
        <v>1.630496127997E12</v>
      </c>
      <c r="K33" s="22" t="b">
        <f t="shared" si="3"/>
        <v>1</v>
      </c>
      <c r="L33" s="29" t="s">
        <v>80</v>
      </c>
      <c r="M33" s="6">
        <v>83.0</v>
      </c>
      <c r="N33" s="6" t="s">
        <v>888</v>
      </c>
      <c r="O33" s="28">
        <v>1.630496697238E12</v>
      </c>
      <c r="P33" s="22" t="b">
        <f t="shared" si="4"/>
        <v>1</v>
      </c>
      <c r="Q33" s="29" t="s">
        <v>150</v>
      </c>
      <c r="R33" s="6">
        <v>187.0</v>
      </c>
      <c r="S33" s="6" t="s">
        <v>889</v>
      </c>
      <c r="T33" s="28">
        <v>1.630500348531E12</v>
      </c>
      <c r="U33" s="22" t="b">
        <f t="shared" si="5"/>
        <v>1</v>
      </c>
      <c r="V33" s="29" t="s">
        <v>150</v>
      </c>
      <c r="W33" s="6">
        <v>204.0</v>
      </c>
      <c r="X33" s="6" t="s">
        <v>885</v>
      </c>
      <c r="Y33" s="28">
        <v>1.630500797567E12</v>
      </c>
      <c r="Z33" s="22" t="b">
        <f t="shared" si="6"/>
        <v>1</v>
      </c>
      <c r="AA33" s="29" t="s">
        <v>63</v>
      </c>
      <c r="AB33" s="6">
        <v>105.0</v>
      </c>
      <c r="AC33" s="6" t="s">
        <v>878</v>
      </c>
      <c r="AD33" s="28">
        <v>1.630501212751E12</v>
      </c>
      <c r="AE33" s="22" t="b">
        <f t="shared" si="7"/>
        <v>1</v>
      </c>
      <c r="AF33" s="29" t="s">
        <v>58</v>
      </c>
      <c r="AG33" s="6">
        <v>605.0</v>
      </c>
      <c r="AH33" s="6" t="s">
        <v>891</v>
      </c>
      <c r="AI33" s="28">
        <v>1.630504746055E12</v>
      </c>
      <c r="AJ33" s="22" t="b">
        <f t="shared" si="8"/>
        <v>1</v>
      </c>
      <c r="AK33" s="29" t="s">
        <v>85</v>
      </c>
      <c r="AL33" s="6">
        <v>1361.0</v>
      </c>
      <c r="AM33" s="6" t="s">
        <v>892</v>
      </c>
      <c r="AN33" s="28">
        <v>1.630505475893E12</v>
      </c>
      <c r="AO33" s="22" t="b">
        <f t="shared" si="9"/>
        <v>1</v>
      </c>
      <c r="AP33" s="29" t="s">
        <v>63</v>
      </c>
      <c r="AQ33" s="6">
        <v>151.0</v>
      </c>
      <c r="AR33" s="6" t="s">
        <v>890</v>
      </c>
      <c r="AS33" s="28">
        <v>1.630506017195E12</v>
      </c>
    </row>
    <row r="34">
      <c r="A34" s="22" t="b">
        <f t="shared" si="1"/>
        <v>1</v>
      </c>
      <c r="B34" s="29" t="s">
        <v>160</v>
      </c>
      <c r="C34" s="6">
        <v>134.0</v>
      </c>
      <c r="D34" s="6" t="s">
        <v>882</v>
      </c>
      <c r="E34" s="28">
        <v>1.630495683596E12</v>
      </c>
      <c r="F34" s="22" t="b">
        <f t="shared" si="2"/>
        <v>0</v>
      </c>
      <c r="G34" s="29" t="s">
        <v>887</v>
      </c>
      <c r="H34" s="6">
        <v>431.0</v>
      </c>
      <c r="I34" s="6" t="s">
        <v>893</v>
      </c>
      <c r="J34" s="28">
        <v>1.630496128429E12</v>
      </c>
      <c r="K34" s="22" t="b">
        <f t="shared" si="3"/>
        <v>1</v>
      </c>
      <c r="L34" s="29" t="s">
        <v>80</v>
      </c>
      <c r="M34" s="6">
        <v>193.0</v>
      </c>
      <c r="N34" s="6" t="s">
        <v>888</v>
      </c>
      <c r="O34" s="28">
        <v>1.63049669743E12</v>
      </c>
      <c r="P34" s="22" t="b">
        <f t="shared" si="4"/>
        <v>1</v>
      </c>
      <c r="Q34" s="29" t="s">
        <v>55</v>
      </c>
      <c r="R34" s="6">
        <v>218.0</v>
      </c>
      <c r="S34" s="6" t="s">
        <v>889</v>
      </c>
      <c r="T34" s="28">
        <v>1.630500348748E12</v>
      </c>
      <c r="U34" s="22" t="b">
        <f t="shared" si="5"/>
        <v>1</v>
      </c>
      <c r="V34" s="29" t="s">
        <v>55</v>
      </c>
      <c r="W34" s="6">
        <v>184.0</v>
      </c>
      <c r="X34" s="6" t="s">
        <v>885</v>
      </c>
      <c r="Y34" s="28">
        <v>1.630500797751E12</v>
      </c>
      <c r="Z34" s="22" t="b">
        <f t="shared" si="6"/>
        <v>1</v>
      </c>
      <c r="AA34" s="29" t="s">
        <v>62</v>
      </c>
      <c r="AB34" s="6">
        <v>353.0</v>
      </c>
      <c r="AC34" s="6" t="s">
        <v>894</v>
      </c>
      <c r="AD34" s="28">
        <v>1.630501213108E12</v>
      </c>
      <c r="AE34" s="22" t="b">
        <f t="shared" si="7"/>
        <v>1</v>
      </c>
      <c r="AF34" s="29" t="s">
        <v>52</v>
      </c>
      <c r="AG34" s="6">
        <v>149.0</v>
      </c>
      <c r="AH34" s="6" t="s">
        <v>891</v>
      </c>
      <c r="AI34" s="28">
        <v>1.630504746202E12</v>
      </c>
      <c r="AJ34" s="22" t="b">
        <f t="shared" si="8"/>
        <v>1</v>
      </c>
      <c r="AK34" s="29" t="s">
        <v>183</v>
      </c>
      <c r="AL34" s="6">
        <v>663.0</v>
      </c>
      <c r="AM34" s="6" t="s">
        <v>895</v>
      </c>
      <c r="AN34" s="28">
        <v>1.630505476558E12</v>
      </c>
      <c r="AO34" s="22" t="b">
        <f t="shared" si="9"/>
        <v>1</v>
      </c>
      <c r="AP34" s="29" t="s">
        <v>71</v>
      </c>
      <c r="AQ34" s="6">
        <v>230.0</v>
      </c>
      <c r="AR34" s="6" t="s">
        <v>890</v>
      </c>
      <c r="AS34" s="28">
        <v>1.63050601742E12</v>
      </c>
    </row>
    <row r="35">
      <c r="A35" s="22" t="b">
        <f t="shared" si="1"/>
        <v>1</v>
      </c>
      <c r="B35" s="29" t="s">
        <v>55</v>
      </c>
      <c r="C35" s="6">
        <v>84.0</v>
      </c>
      <c r="D35" s="6" t="s">
        <v>882</v>
      </c>
      <c r="E35" s="28">
        <v>1.630495683679E12</v>
      </c>
      <c r="F35" s="22" t="b">
        <f t="shared" si="2"/>
        <v>1</v>
      </c>
      <c r="G35" s="29" t="s">
        <v>150</v>
      </c>
      <c r="H35" s="6">
        <v>202.0</v>
      </c>
      <c r="I35" s="6" t="s">
        <v>893</v>
      </c>
      <c r="J35" s="28">
        <v>1.630496128631E12</v>
      </c>
      <c r="K35" s="22" t="b">
        <f t="shared" si="3"/>
        <v>1</v>
      </c>
      <c r="L35" s="29" t="s">
        <v>63</v>
      </c>
      <c r="M35" s="6">
        <v>133.0</v>
      </c>
      <c r="N35" s="6" t="s">
        <v>888</v>
      </c>
      <c r="O35" s="28">
        <v>1.630496697565E12</v>
      </c>
      <c r="P35" s="22" t="b">
        <f t="shared" si="4"/>
        <v>1</v>
      </c>
      <c r="Q35" s="29" t="s">
        <v>52</v>
      </c>
      <c r="R35" s="6">
        <v>243.0</v>
      </c>
      <c r="S35" s="6" t="s">
        <v>889</v>
      </c>
      <c r="T35" s="28">
        <v>1.630500348991E12</v>
      </c>
      <c r="U35" s="22" t="b">
        <f t="shared" si="5"/>
        <v>1</v>
      </c>
      <c r="V35" s="29" t="s">
        <v>52</v>
      </c>
      <c r="W35" s="6">
        <v>201.0</v>
      </c>
      <c r="X35" s="6" t="s">
        <v>885</v>
      </c>
      <c r="Y35" s="28">
        <v>1.630500797937E12</v>
      </c>
      <c r="Z35" s="22" t="b">
        <f t="shared" si="6"/>
        <v>1</v>
      </c>
      <c r="AA35" s="29" t="s">
        <v>58</v>
      </c>
      <c r="AB35" s="6">
        <v>158.0</v>
      </c>
      <c r="AC35" s="6" t="s">
        <v>894</v>
      </c>
      <c r="AD35" s="28">
        <v>1.630501213266E12</v>
      </c>
      <c r="AE35" s="22" t="b">
        <f t="shared" si="7"/>
        <v>0</v>
      </c>
      <c r="AF35" s="29" t="s">
        <v>42</v>
      </c>
      <c r="AG35" s="6">
        <v>160.0</v>
      </c>
      <c r="AH35" s="6" t="s">
        <v>891</v>
      </c>
      <c r="AI35" s="28">
        <v>1.630504746358E12</v>
      </c>
      <c r="AJ35" s="22" t="b">
        <f t="shared" si="8"/>
        <v>1</v>
      </c>
      <c r="AK35" s="29" t="s">
        <v>85</v>
      </c>
      <c r="AL35" s="6">
        <v>310.0</v>
      </c>
      <c r="AM35" s="6" t="s">
        <v>895</v>
      </c>
      <c r="AN35" s="28">
        <v>1.630505476867E12</v>
      </c>
      <c r="AO35" s="22" t="b">
        <f t="shared" si="9"/>
        <v>1</v>
      </c>
      <c r="AP35" s="29" t="s">
        <v>115</v>
      </c>
      <c r="AQ35" s="6">
        <v>129.0</v>
      </c>
      <c r="AR35" s="6" t="s">
        <v>890</v>
      </c>
      <c r="AS35" s="28">
        <v>1.630506017548E12</v>
      </c>
    </row>
    <row r="36">
      <c r="A36" s="22" t="b">
        <f t="shared" si="1"/>
        <v>1</v>
      </c>
      <c r="B36" s="29" t="s">
        <v>110</v>
      </c>
      <c r="C36" s="6">
        <v>185.0</v>
      </c>
      <c r="D36" s="6" t="s">
        <v>882</v>
      </c>
      <c r="E36" s="28">
        <v>1.630495683865E12</v>
      </c>
      <c r="F36" s="22" t="b">
        <f t="shared" si="2"/>
        <v>1</v>
      </c>
      <c r="G36" s="29" t="s">
        <v>55</v>
      </c>
      <c r="H36" s="6">
        <v>173.0</v>
      </c>
      <c r="I36" s="6" t="s">
        <v>893</v>
      </c>
      <c r="J36" s="28">
        <v>1.63049612881E12</v>
      </c>
      <c r="K36" s="22" t="b">
        <f t="shared" si="3"/>
        <v>1</v>
      </c>
      <c r="L36" s="29" t="s">
        <v>71</v>
      </c>
      <c r="M36" s="6">
        <v>196.0</v>
      </c>
      <c r="N36" s="6" t="s">
        <v>888</v>
      </c>
      <c r="O36" s="28">
        <v>1.630496697761E12</v>
      </c>
      <c r="P36" s="22" t="b">
        <f t="shared" si="4"/>
        <v>1</v>
      </c>
      <c r="Q36" s="29" t="s">
        <v>160</v>
      </c>
      <c r="R36" s="6">
        <v>151.0</v>
      </c>
      <c r="S36" s="6" t="s">
        <v>896</v>
      </c>
      <c r="T36" s="28">
        <v>1.630500349143E12</v>
      </c>
      <c r="U36" s="22" t="b">
        <f t="shared" si="5"/>
        <v>1</v>
      </c>
      <c r="V36" s="29" t="s">
        <v>160</v>
      </c>
      <c r="W36" s="6">
        <v>134.0</v>
      </c>
      <c r="X36" s="6" t="s">
        <v>897</v>
      </c>
      <c r="Y36" s="28">
        <v>1.63050079807E12</v>
      </c>
      <c r="Z36" s="22" t="b">
        <f t="shared" si="6"/>
        <v>1</v>
      </c>
      <c r="AA36" s="29" t="s">
        <v>150</v>
      </c>
      <c r="AB36" s="6">
        <v>159.0</v>
      </c>
      <c r="AC36" s="6" t="s">
        <v>894</v>
      </c>
      <c r="AD36" s="28">
        <v>1.630501213424E12</v>
      </c>
      <c r="AE36" s="22" t="b">
        <f t="shared" si="7"/>
        <v>1</v>
      </c>
      <c r="AF36" s="29" t="s">
        <v>52</v>
      </c>
      <c r="AG36" s="6">
        <v>862.0</v>
      </c>
      <c r="AH36" s="6" t="s">
        <v>898</v>
      </c>
      <c r="AI36" s="28">
        <v>1.630504747223E12</v>
      </c>
      <c r="AJ36" s="22" t="b">
        <f t="shared" si="8"/>
        <v>1</v>
      </c>
      <c r="AK36" s="29" t="s">
        <v>90</v>
      </c>
      <c r="AL36" s="6">
        <v>747.0</v>
      </c>
      <c r="AM36" s="6" t="s">
        <v>899</v>
      </c>
      <c r="AN36" s="28">
        <v>1.630505477617E12</v>
      </c>
      <c r="AO36" s="22" t="b">
        <f t="shared" si="9"/>
        <v>1</v>
      </c>
      <c r="AP36" s="29" t="s">
        <v>63</v>
      </c>
      <c r="AQ36" s="6">
        <v>118.0</v>
      </c>
      <c r="AR36" s="6" t="s">
        <v>890</v>
      </c>
      <c r="AS36" s="28">
        <v>1.630506017667E12</v>
      </c>
    </row>
    <row r="37">
      <c r="A37" s="22" t="b">
        <f t="shared" si="1"/>
        <v>1</v>
      </c>
      <c r="B37" s="29" t="s">
        <v>58</v>
      </c>
      <c r="C37" s="6">
        <v>84.0</v>
      </c>
      <c r="D37" s="6" t="s">
        <v>882</v>
      </c>
      <c r="E37" s="28">
        <v>1.630495683947E12</v>
      </c>
      <c r="F37" s="22" t="b">
        <f t="shared" si="2"/>
        <v>1</v>
      </c>
      <c r="G37" s="29" t="s">
        <v>52</v>
      </c>
      <c r="H37" s="6">
        <v>195.0</v>
      </c>
      <c r="I37" s="6" t="s">
        <v>893</v>
      </c>
      <c r="J37" s="28">
        <v>1.630496128997E12</v>
      </c>
      <c r="K37" s="22" t="b">
        <f t="shared" si="3"/>
        <v>1</v>
      </c>
      <c r="L37" s="29" t="s">
        <v>115</v>
      </c>
      <c r="M37" s="6">
        <v>122.0</v>
      </c>
      <c r="N37" s="6" t="s">
        <v>888</v>
      </c>
      <c r="O37" s="28">
        <v>1.630496697883E12</v>
      </c>
      <c r="P37" s="22" t="b">
        <f t="shared" si="4"/>
        <v>1</v>
      </c>
      <c r="Q37" s="29" t="s">
        <v>55</v>
      </c>
      <c r="R37" s="6">
        <v>99.0</v>
      </c>
      <c r="S37" s="6" t="s">
        <v>896</v>
      </c>
      <c r="T37" s="28">
        <v>1.630500349243E12</v>
      </c>
      <c r="U37" s="22" t="b">
        <f t="shared" si="5"/>
        <v>1</v>
      </c>
      <c r="V37" s="29" t="s">
        <v>55</v>
      </c>
      <c r="W37" s="6">
        <v>109.0</v>
      </c>
      <c r="X37" s="6" t="s">
        <v>897</v>
      </c>
      <c r="Y37" s="28">
        <v>1.630500798178E12</v>
      </c>
      <c r="Z37" s="22" t="b">
        <f t="shared" si="6"/>
        <v>1</v>
      </c>
      <c r="AA37" s="29" t="s">
        <v>53</v>
      </c>
      <c r="AB37" s="6">
        <v>125.0</v>
      </c>
      <c r="AC37" s="6" t="s">
        <v>894</v>
      </c>
      <c r="AD37" s="28">
        <v>1.630501213553E12</v>
      </c>
      <c r="AE37" s="22" t="b">
        <f t="shared" si="7"/>
        <v>1</v>
      </c>
      <c r="AF37" s="29" t="s">
        <v>53</v>
      </c>
      <c r="AG37" s="6">
        <v>383.0</v>
      </c>
      <c r="AH37" s="6" t="s">
        <v>898</v>
      </c>
      <c r="AI37" s="28">
        <v>1.630504747606E12</v>
      </c>
      <c r="AJ37" s="22" t="b">
        <f t="shared" si="8"/>
        <v>1</v>
      </c>
      <c r="AK37" s="29" t="s">
        <v>71</v>
      </c>
      <c r="AL37" s="6">
        <v>142.0</v>
      </c>
      <c r="AM37" s="6" t="s">
        <v>899</v>
      </c>
      <c r="AN37" s="28">
        <v>1.630505477754E12</v>
      </c>
      <c r="AO37" s="22" t="b">
        <f t="shared" si="9"/>
        <v>1</v>
      </c>
      <c r="AP37" s="29" t="s">
        <v>71</v>
      </c>
      <c r="AQ37" s="6">
        <v>230.0</v>
      </c>
      <c r="AR37" s="6" t="s">
        <v>890</v>
      </c>
      <c r="AS37" s="28">
        <v>1.630506017895E12</v>
      </c>
    </row>
    <row r="38">
      <c r="A38" s="22" t="b">
        <f t="shared" si="1"/>
        <v>1</v>
      </c>
      <c r="B38" s="29" t="s">
        <v>71</v>
      </c>
      <c r="C38" s="6">
        <v>486.0</v>
      </c>
      <c r="D38" s="6" t="s">
        <v>900</v>
      </c>
      <c r="E38" s="28">
        <v>1.630495684435E12</v>
      </c>
      <c r="F38" s="22" t="b">
        <f t="shared" si="2"/>
        <v>1</v>
      </c>
      <c r="G38" s="29" t="s">
        <v>160</v>
      </c>
      <c r="H38" s="6">
        <v>142.0</v>
      </c>
      <c r="I38" s="6" t="s">
        <v>901</v>
      </c>
      <c r="J38" s="28">
        <v>1.630496129142E12</v>
      </c>
      <c r="K38" s="22" t="b">
        <f t="shared" si="3"/>
        <v>1</v>
      </c>
      <c r="L38" s="29" t="s">
        <v>63</v>
      </c>
      <c r="M38" s="6">
        <v>117.0</v>
      </c>
      <c r="N38" s="6" t="s">
        <v>902</v>
      </c>
      <c r="O38" s="28">
        <v>1.630496698002E12</v>
      </c>
      <c r="P38" s="22" t="b">
        <f t="shared" si="4"/>
        <v>1</v>
      </c>
      <c r="Q38" s="29" t="s">
        <v>110</v>
      </c>
      <c r="R38" s="6">
        <v>178.0</v>
      </c>
      <c r="S38" s="6" t="s">
        <v>896</v>
      </c>
      <c r="T38" s="28">
        <v>1.630500349421E12</v>
      </c>
      <c r="U38" s="22" t="b">
        <f t="shared" si="5"/>
        <v>1</v>
      </c>
      <c r="V38" s="29" t="s">
        <v>110</v>
      </c>
      <c r="W38" s="6">
        <v>161.0</v>
      </c>
      <c r="X38" s="6" t="s">
        <v>897</v>
      </c>
      <c r="Y38" s="28">
        <v>1.630500798341E12</v>
      </c>
      <c r="Z38" s="22" t="b">
        <f t="shared" si="6"/>
        <v>1</v>
      </c>
      <c r="AA38" s="29" t="s">
        <v>55</v>
      </c>
      <c r="AB38" s="6">
        <v>512.0</v>
      </c>
      <c r="AC38" s="6" t="s">
        <v>903</v>
      </c>
      <c r="AD38" s="28">
        <v>1.630501214062E12</v>
      </c>
      <c r="AE38" s="22" t="b">
        <f t="shared" si="7"/>
        <v>1</v>
      </c>
      <c r="AF38" s="29" t="s">
        <v>55</v>
      </c>
      <c r="AG38" s="6">
        <v>126.0</v>
      </c>
      <c r="AH38" s="6" t="s">
        <v>898</v>
      </c>
      <c r="AI38" s="28">
        <v>1.630504747732E12</v>
      </c>
      <c r="AJ38" s="22" t="b">
        <f t="shared" si="8"/>
        <v>1</v>
      </c>
      <c r="AK38" s="29" t="s">
        <v>94</v>
      </c>
      <c r="AL38" s="6">
        <v>540.0</v>
      </c>
      <c r="AM38" s="6" t="s">
        <v>904</v>
      </c>
      <c r="AN38" s="28">
        <v>1.630505478294E12</v>
      </c>
      <c r="AO38" s="22" t="b">
        <f t="shared" si="9"/>
        <v>0</v>
      </c>
      <c r="AP38" s="29" t="s">
        <v>127</v>
      </c>
      <c r="AQ38" s="6">
        <v>597.0</v>
      </c>
      <c r="AR38" s="6" t="s">
        <v>905</v>
      </c>
      <c r="AS38" s="28">
        <v>1.630506018499E12</v>
      </c>
    </row>
    <row r="39">
      <c r="A39" s="22" t="b">
        <f t="shared" si="1"/>
        <v>1</v>
      </c>
      <c r="B39" s="29" t="s">
        <v>115</v>
      </c>
      <c r="C39" s="6">
        <v>480.0</v>
      </c>
      <c r="D39" s="6" t="s">
        <v>900</v>
      </c>
      <c r="E39" s="28">
        <v>1.630495684915E12</v>
      </c>
      <c r="F39" s="22" t="b">
        <f t="shared" si="2"/>
        <v>1</v>
      </c>
      <c r="G39" s="29" t="s">
        <v>55</v>
      </c>
      <c r="H39" s="6">
        <v>76.0</v>
      </c>
      <c r="I39" s="6" t="s">
        <v>901</v>
      </c>
      <c r="J39" s="28">
        <v>1.630496129214E12</v>
      </c>
      <c r="K39" s="22" t="b">
        <f t="shared" si="3"/>
        <v>1</v>
      </c>
      <c r="L39" s="29" t="s">
        <v>71</v>
      </c>
      <c r="M39" s="6">
        <v>208.0</v>
      </c>
      <c r="N39" s="6" t="s">
        <v>902</v>
      </c>
      <c r="O39" s="28">
        <v>1.630496698208E12</v>
      </c>
      <c r="P39" s="22" t="b">
        <f t="shared" si="4"/>
        <v>1</v>
      </c>
      <c r="Q39" s="29" t="s">
        <v>58</v>
      </c>
      <c r="R39" s="6">
        <v>98.0</v>
      </c>
      <c r="S39" s="6" t="s">
        <v>896</v>
      </c>
      <c r="T39" s="28">
        <v>1.630500349517E12</v>
      </c>
      <c r="U39" s="22" t="b">
        <f t="shared" si="5"/>
        <v>1</v>
      </c>
      <c r="V39" s="29" t="s">
        <v>58</v>
      </c>
      <c r="W39" s="6">
        <v>98.0</v>
      </c>
      <c r="X39" s="6" t="s">
        <v>897</v>
      </c>
      <c r="Y39" s="28">
        <v>1.630500798441E12</v>
      </c>
      <c r="Z39" s="22" t="b">
        <f t="shared" si="6"/>
        <v>1</v>
      </c>
      <c r="AA39" s="29" t="s">
        <v>58</v>
      </c>
      <c r="AB39" s="6">
        <v>240.0</v>
      </c>
      <c r="AC39" s="6" t="s">
        <v>903</v>
      </c>
      <c r="AD39" s="28">
        <v>1.6305012143E12</v>
      </c>
      <c r="AE39" s="22" t="b">
        <f t="shared" si="7"/>
        <v>1</v>
      </c>
      <c r="AF39" s="29" t="s">
        <v>58</v>
      </c>
      <c r="AG39" s="6">
        <v>142.0</v>
      </c>
      <c r="AH39" s="6" t="s">
        <v>898</v>
      </c>
      <c r="AI39" s="28">
        <v>1.630504747887E12</v>
      </c>
      <c r="AJ39" s="22" t="b">
        <f t="shared" si="8"/>
        <v>1</v>
      </c>
      <c r="AK39" s="29" t="s">
        <v>80</v>
      </c>
      <c r="AL39" s="6">
        <v>125.0</v>
      </c>
      <c r="AM39" s="6" t="s">
        <v>904</v>
      </c>
      <c r="AN39" s="28">
        <v>1.63050547842E12</v>
      </c>
      <c r="AO39" s="22" t="b">
        <f t="shared" si="9"/>
        <v>1</v>
      </c>
      <c r="AP39" s="29" t="s">
        <v>133</v>
      </c>
      <c r="AQ39" s="6">
        <v>276.0</v>
      </c>
      <c r="AR39" s="6" t="s">
        <v>905</v>
      </c>
      <c r="AS39" s="28">
        <v>1.630506018769E12</v>
      </c>
    </row>
    <row r="40">
      <c r="A40" s="22" t="b">
        <f t="shared" si="1"/>
        <v>1</v>
      </c>
      <c r="B40" s="29" t="s">
        <v>63</v>
      </c>
      <c r="C40" s="6">
        <v>88.0</v>
      </c>
      <c r="D40" s="6" t="s">
        <v>906</v>
      </c>
      <c r="E40" s="28">
        <v>1.630495685006E12</v>
      </c>
      <c r="F40" s="22" t="b">
        <f t="shared" si="2"/>
        <v>1</v>
      </c>
      <c r="G40" s="29" t="s">
        <v>160</v>
      </c>
      <c r="H40" s="6">
        <v>311.0</v>
      </c>
      <c r="I40" s="6" t="s">
        <v>901</v>
      </c>
      <c r="J40" s="28">
        <v>1.63049612953E12</v>
      </c>
      <c r="K40" s="22" t="b">
        <f t="shared" si="3"/>
        <v>0</v>
      </c>
      <c r="L40" s="29" t="s">
        <v>127</v>
      </c>
      <c r="M40" s="6">
        <v>378.0</v>
      </c>
      <c r="N40" s="6" t="s">
        <v>902</v>
      </c>
      <c r="O40" s="28">
        <v>1.630496698589E12</v>
      </c>
      <c r="P40" s="22" t="b">
        <f t="shared" si="4"/>
        <v>1</v>
      </c>
      <c r="Q40" s="29" t="s">
        <v>71</v>
      </c>
      <c r="R40" s="6">
        <v>1041.0</v>
      </c>
      <c r="S40" s="6" t="s">
        <v>907</v>
      </c>
      <c r="T40" s="28">
        <v>1.630500350559E12</v>
      </c>
      <c r="U40" s="22" t="b">
        <f t="shared" si="5"/>
        <v>1</v>
      </c>
      <c r="V40" s="29" t="s">
        <v>71</v>
      </c>
      <c r="W40" s="6">
        <v>160.0</v>
      </c>
      <c r="X40" s="6" t="s">
        <v>897</v>
      </c>
      <c r="Y40" s="28">
        <v>1.630500798597E12</v>
      </c>
      <c r="Z40" s="22" t="b">
        <f t="shared" si="6"/>
        <v>1</v>
      </c>
      <c r="AA40" s="29" t="s">
        <v>62</v>
      </c>
      <c r="AB40" s="6">
        <v>142.0</v>
      </c>
      <c r="AC40" s="6" t="s">
        <v>903</v>
      </c>
      <c r="AD40" s="28">
        <v>1.630501214446E12</v>
      </c>
      <c r="AE40" s="22" t="b">
        <f t="shared" si="7"/>
        <v>1</v>
      </c>
      <c r="AF40" s="29" t="s">
        <v>62</v>
      </c>
      <c r="AG40" s="6">
        <v>117.0</v>
      </c>
      <c r="AH40" s="6" t="s">
        <v>898</v>
      </c>
      <c r="AI40" s="28">
        <v>1.630504747994E12</v>
      </c>
      <c r="AJ40" s="22" t="b">
        <f t="shared" si="8"/>
        <v>1</v>
      </c>
      <c r="AK40" s="29" t="s">
        <v>80</v>
      </c>
      <c r="AL40" s="6">
        <v>184.0</v>
      </c>
      <c r="AM40" s="6" t="s">
        <v>904</v>
      </c>
      <c r="AN40" s="28">
        <v>1.630505478618E12</v>
      </c>
      <c r="AO40" s="22" t="b">
        <f t="shared" si="9"/>
        <v>1</v>
      </c>
      <c r="AP40" s="29" t="s">
        <v>219</v>
      </c>
      <c r="AQ40" s="6">
        <v>278.0</v>
      </c>
      <c r="AR40" s="6" t="s">
        <v>908</v>
      </c>
      <c r="AS40" s="28">
        <v>1.630506019047E12</v>
      </c>
    </row>
    <row r="41">
      <c r="A41" s="22" t="b">
        <f t="shared" si="1"/>
        <v>1</v>
      </c>
      <c r="B41" s="29" t="s">
        <v>71</v>
      </c>
      <c r="C41" s="6">
        <v>255.0</v>
      </c>
      <c r="D41" s="6" t="s">
        <v>906</v>
      </c>
      <c r="E41" s="28">
        <v>1.63049568526E12</v>
      </c>
      <c r="F41" s="22" t="b">
        <f t="shared" si="2"/>
        <v>1</v>
      </c>
      <c r="G41" s="29" t="s">
        <v>52</v>
      </c>
      <c r="H41" s="6">
        <v>169.0</v>
      </c>
      <c r="I41" s="6" t="s">
        <v>901</v>
      </c>
      <c r="J41" s="28">
        <v>1.630496129701E12</v>
      </c>
      <c r="K41" s="22" t="b">
        <f t="shared" si="3"/>
        <v>1</v>
      </c>
      <c r="L41" s="29" t="s">
        <v>133</v>
      </c>
      <c r="M41" s="6">
        <v>294.0</v>
      </c>
      <c r="N41" s="6" t="s">
        <v>902</v>
      </c>
      <c r="O41" s="28">
        <v>1.630496698877E12</v>
      </c>
      <c r="P41" s="22" t="b">
        <f t="shared" si="4"/>
        <v>1</v>
      </c>
      <c r="Q41" s="29" t="s">
        <v>144</v>
      </c>
      <c r="R41" s="6">
        <v>1536.0</v>
      </c>
      <c r="S41" s="6" t="s">
        <v>909</v>
      </c>
      <c r="T41" s="28">
        <v>1.630500352094E12</v>
      </c>
      <c r="U41" s="22" t="b">
        <f t="shared" si="5"/>
        <v>1</v>
      </c>
      <c r="V41" s="29" t="s">
        <v>144</v>
      </c>
      <c r="W41" s="6">
        <v>1062.0</v>
      </c>
      <c r="X41" s="6" t="s">
        <v>910</v>
      </c>
      <c r="Y41" s="28">
        <v>1.630500799679E12</v>
      </c>
      <c r="Z41" s="22" t="b">
        <f t="shared" si="6"/>
        <v>1</v>
      </c>
      <c r="AA41" s="29" t="s">
        <v>63</v>
      </c>
      <c r="AB41" s="6">
        <v>108.0</v>
      </c>
      <c r="AC41" s="6" t="s">
        <v>903</v>
      </c>
      <c r="AD41" s="28">
        <v>1.630501214547E12</v>
      </c>
      <c r="AE41" s="22" t="b">
        <f t="shared" si="7"/>
        <v>1</v>
      </c>
      <c r="AF41" s="29" t="s">
        <v>63</v>
      </c>
      <c r="AG41" s="6">
        <v>169.0</v>
      </c>
      <c r="AH41" s="6" t="s">
        <v>911</v>
      </c>
      <c r="AI41" s="28">
        <v>1.630504748159E12</v>
      </c>
      <c r="AJ41" s="22" t="b">
        <f t="shared" si="8"/>
        <v>1</v>
      </c>
      <c r="AK41" s="29" t="s">
        <v>63</v>
      </c>
      <c r="AL41" s="6">
        <v>167.0</v>
      </c>
      <c r="AM41" s="6" t="s">
        <v>904</v>
      </c>
      <c r="AN41" s="28">
        <v>1.63050547877E12</v>
      </c>
      <c r="AO41" s="22" t="b">
        <f t="shared" si="9"/>
        <v>1</v>
      </c>
      <c r="AP41" s="29" t="s">
        <v>71</v>
      </c>
      <c r="AQ41" s="6">
        <v>312.0</v>
      </c>
      <c r="AR41" s="6" t="s">
        <v>908</v>
      </c>
      <c r="AS41" s="28">
        <v>1.63050601937E12</v>
      </c>
    </row>
    <row r="42">
      <c r="A42" s="22" t="b">
        <f t="shared" si="1"/>
        <v>1</v>
      </c>
      <c r="B42" s="29" t="s">
        <v>63</v>
      </c>
      <c r="C42" s="6">
        <v>1169.0</v>
      </c>
      <c r="D42" s="6" t="s">
        <v>912</v>
      </c>
      <c r="E42" s="28">
        <v>1.630495686428E12</v>
      </c>
      <c r="F42" s="22" t="b">
        <f t="shared" si="2"/>
        <v>1</v>
      </c>
      <c r="G42" s="29" t="s">
        <v>55</v>
      </c>
      <c r="H42" s="6">
        <v>141.0</v>
      </c>
      <c r="I42" s="6" t="s">
        <v>901</v>
      </c>
      <c r="J42" s="28">
        <v>1.630496129841E12</v>
      </c>
      <c r="K42" s="22" t="b">
        <f t="shared" si="3"/>
        <v>1</v>
      </c>
      <c r="L42" s="29" t="s">
        <v>133</v>
      </c>
      <c r="M42" s="6">
        <v>183.0</v>
      </c>
      <c r="N42" s="6" t="s">
        <v>913</v>
      </c>
      <c r="O42" s="28">
        <v>1.630496699063E12</v>
      </c>
      <c r="P42" s="22" t="b">
        <f t="shared" si="4"/>
        <v>1</v>
      </c>
      <c r="Q42" s="29" t="s">
        <v>182</v>
      </c>
      <c r="R42" s="6">
        <v>209.0</v>
      </c>
      <c r="S42" s="6" t="s">
        <v>909</v>
      </c>
      <c r="T42" s="28">
        <v>1.630500352304E12</v>
      </c>
      <c r="U42" s="22" t="b">
        <f t="shared" si="5"/>
        <v>1</v>
      </c>
      <c r="V42" s="29" t="s">
        <v>182</v>
      </c>
      <c r="W42" s="6">
        <v>200.0</v>
      </c>
      <c r="X42" s="6" t="s">
        <v>910</v>
      </c>
      <c r="Y42" s="28">
        <v>1.630500799862E12</v>
      </c>
      <c r="Z42" s="22" t="b">
        <f t="shared" si="6"/>
        <v>1</v>
      </c>
      <c r="AA42" s="29" t="s">
        <v>65</v>
      </c>
      <c r="AB42" s="6">
        <v>575.0</v>
      </c>
      <c r="AC42" s="6" t="s">
        <v>914</v>
      </c>
      <c r="AD42" s="28">
        <v>1.630501215125E12</v>
      </c>
      <c r="AE42" s="22" t="b">
        <f t="shared" si="7"/>
        <v>1</v>
      </c>
      <c r="AF42" s="29" t="s">
        <v>65</v>
      </c>
      <c r="AG42" s="6">
        <v>1263.0</v>
      </c>
      <c r="AH42" s="6" t="s">
        <v>915</v>
      </c>
      <c r="AI42" s="28">
        <v>1.630504749422E12</v>
      </c>
      <c r="AJ42" s="22" t="b">
        <f t="shared" si="8"/>
        <v>1</v>
      </c>
      <c r="AK42" s="29" t="s">
        <v>71</v>
      </c>
      <c r="AL42" s="6">
        <v>281.0</v>
      </c>
      <c r="AM42" s="6" t="s">
        <v>916</v>
      </c>
      <c r="AN42" s="28">
        <v>1.630505479068E12</v>
      </c>
      <c r="AO42" s="22" t="b">
        <f t="shared" si="9"/>
        <v>1</v>
      </c>
      <c r="AP42" s="29" t="s">
        <v>144</v>
      </c>
      <c r="AQ42" s="6">
        <v>568.0</v>
      </c>
      <c r="AR42" s="6" t="s">
        <v>908</v>
      </c>
      <c r="AS42" s="28">
        <v>1.630506019926E12</v>
      </c>
    </row>
    <row r="43">
      <c r="A43" s="22" t="b">
        <f t="shared" si="1"/>
        <v>1</v>
      </c>
      <c r="B43" s="29" t="s">
        <v>115</v>
      </c>
      <c r="C43" s="6">
        <v>140.0</v>
      </c>
      <c r="D43" s="6" t="s">
        <v>912</v>
      </c>
      <c r="E43" s="28">
        <v>1.630495686571E12</v>
      </c>
      <c r="F43" s="22" t="b">
        <f t="shared" si="2"/>
        <v>1</v>
      </c>
      <c r="G43" s="29" t="s">
        <v>150</v>
      </c>
      <c r="H43" s="6">
        <v>158.0</v>
      </c>
      <c r="I43" s="6" t="s">
        <v>901</v>
      </c>
      <c r="J43" s="28">
        <v>1.630496129998E12</v>
      </c>
      <c r="K43" s="22" t="b">
        <f t="shared" si="3"/>
        <v>1</v>
      </c>
      <c r="L43" s="29" t="s">
        <v>71</v>
      </c>
      <c r="M43" s="6">
        <v>103.0</v>
      </c>
      <c r="N43" s="6" t="s">
        <v>913</v>
      </c>
      <c r="O43" s="28">
        <v>1.630496699163E12</v>
      </c>
      <c r="P43" s="22" t="b">
        <f t="shared" si="4"/>
        <v>1</v>
      </c>
      <c r="Q43" s="29" t="s">
        <v>71</v>
      </c>
      <c r="R43" s="6">
        <v>238.0</v>
      </c>
      <c r="S43" s="6" t="s">
        <v>909</v>
      </c>
      <c r="T43" s="28">
        <v>1.630500352541E12</v>
      </c>
      <c r="U43" s="22" t="b">
        <f t="shared" si="5"/>
        <v>1</v>
      </c>
      <c r="V43" s="29" t="s">
        <v>71</v>
      </c>
      <c r="W43" s="6">
        <v>2600.0</v>
      </c>
      <c r="X43" s="6" t="s">
        <v>917</v>
      </c>
      <c r="Y43" s="28">
        <v>1.630500802464E12</v>
      </c>
      <c r="Z43" s="22" t="b">
        <f t="shared" si="6"/>
        <v>1</v>
      </c>
      <c r="AA43" s="29" t="s">
        <v>71</v>
      </c>
      <c r="AB43" s="6">
        <v>320.0</v>
      </c>
      <c r="AC43" s="6" t="s">
        <v>914</v>
      </c>
      <c r="AD43" s="28">
        <v>1.630501215445E12</v>
      </c>
      <c r="AE43" s="22" t="b">
        <f t="shared" si="7"/>
        <v>1</v>
      </c>
      <c r="AF43" s="29" t="s">
        <v>71</v>
      </c>
      <c r="AG43" s="6">
        <v>200.0</v>
      </c>
      <c r="AH43" s="6" t="s">
        <v>915</v>
      </c>
      <c r="AI43" s="28">
        <v>1.630504749622E12</v>
      </c>
      <c r="AJ43" s="22" t="b">
        <f t="shared" si="8"/>
        <v>1</v>
      </c>
      <c r="AK43" s="29" t="s">
        <v>115</v>
      </c>
      <c r="AL43" s="6">
        <v>229.0</v>
      </c>
      <c r="AM43" s="6" t="s">
        <v>916</v>
      </c>
      <c r="AN43" s="28">
        <v>1.630505479277E12</v>
      </c>
      <c r="AO43" s="22" t="b">
        <f t="shared" si="9"/>
        <v>1</v>
      </c>
      <c r="AP43" s="29" t="s">
        <v>150</v>
      </c>
      <c r="AQ43" s="6">
        <v>231.0</v>
      </c>
      <c r="AR43" s="6" t="s">
        <v>918</v>
      </c>
      <c r="AS43" s="28">
        <v>1.630506020161E12</v>
      </c>
    </row>
    <row r="44">
      <c r="A44" s="22" t="b">
        <f t="shared" si="1"/>
        <v>1</v>
      </c>
      <c r="B44" s="29" t="s">
        <v>71</v>
      </c>
      <c r="C44" s="6">
        <v>143.0</v>
      </c>
      <c r="D44" s="6" t="s">
        <v>912</v>
      </c>
      <c r="E44" s="28">
        <v>1.63049568671E12</v>
      </c>
      <c r="F44" s="22" t="b">
        <f t="shared" si="2"/>
        <v>0</v>
      </c>
      <c r="G44" s="29" t="s">
        <v>887</v>
      </c>
      <c r="H44" s="6">
        <v>152.0</v>
      </c>
      <c r="I44" s="6" t="s">
        <v>919</v>
      </c>
      <c r="J44" s="28">
        <v>1.630496130147E12</v>
      </c>
      <c r="K44" s="22" t="b">
        <f t="shared" si="3"/>
        <v>1</v>
      </c>
      <c r="L44" s="29" t="s">
        <v>144</v>
      </c>
      <c r="M44" s="6">
        <v>245.0</v>
      </c>
      <c r="N44" s="6" t="s">
        <v>913</v>
      </c>
      <c r="O44" s="28">
        <v>1.630496699409E12</v>
      </c>
      <c r="P44" s="22" t="b">
        <f t="shared" si="4"/>
        <v>1</v>
      </c>
      <c r="Q44" s="29" t="s">
        <v>282</v>
      </c>
      <c r="R44" s="6">
        <v>4093.0</v>
      </c>
      <c r="S44" s="6" t="s">
        <v>920</v>
      </c>
      <c r="T44" s="28">
        <v>1.630500356637E12</v>
      </c>
      <c r="U44" s="22" t="b">
        <f t="shared" si="5"/>
        <v>1</v>
      </c>
      <c r="V44" s="29" t="s">
        <v>324</v>
      </c>
      <c r="W44" s="6">
        <v>655.0</v>
      </c>
      <c r="X44" s="6" t="s">
        <v>921</v>
      </c>
      <c r="Y44" s="28">
        <v>1.630500803118E12</v>
      </c>
      <c r="Z44" s="22" t="b">
        <f t="shared" si="6"/>
        <v>1</v>
      </c>
      <c r="AA44" s="29" t="s">
        <v>52</v>
      </c>
      <c r="AB44" s="6">
        <v>997.0</v>
      </c>
      <c r="AC44" s="6" t="s">
        <v>922</v>
      </c>
      <c r="AD44" s="28">
        <v>1.630501216441E12</v>
      </c>
      <c r="AE44" s="22" t="b">
        <f t="shared" si="7"/>
        <v>1</v>
      </c>
      <c r="AF44" s="29" t="s">
        <v>52</v>
      </c>
      <c r="AG44" s="6">
        <v>621.0</v>
      </c>
      <c r="AH44" s="6" t="s">
        <v>923</v>
      </c>
      <c r="AI44" s="28">
        <v>1.630504750245E12</v>
      </c>
      <c r="AJ44" s="22" t="b">
        <f t="shared" si="8"/>
        <v>1</v>
      </c>
      <c r="AK44" s="29" t="s">
        <v>63</v>
      </c>
      <c r="AL44" s="6">
        <v>117.0</v>
      </c>
      <c r="AM44" s="6" t="s">
        <v>916</v>
      </c>
      <c r="AN44" s="28">
        <v>1.630505479396E12</v>
      </c>
      <c r="AO44" s="22" t="b">
        <f t="shared" si="9"/>
        <v>1</v>
      </c>
      <c r="AP44" s="29" t="s">
        <v>55</v>
      </c>
      <c r="AQ44" s="6">
        <v>197.0</v>
      </c>
      <c r="AR44" s="6" t="s">
        <v>918</v>
      </c>
      <c r="AS44" s="28">
        <v>1.63050602036E12</v>
      </c>
    </row>
    <row r="45">
      <c r="A45" s="22" t="b">
        <f t="shared" si="1"/>
        <v>1</v>
      </c>
      <c r="B45" s="29" t="s">
        <v>144</v>
      </c>
      <c r="C45" s="6">
        <v>476.0</v>
      </c>
      <c r="D45" s="6" t="s">
        <v>924</v>
      </c>
      <c r="E45" s="28">
        <v>1.630495687187E12</v>
      </c>
      <c r="F45" s="22" t="b">
        <f t="shared" si="2"/>
        <v>1</v>
      </c>
      <c r="G45" s="29" t="s">
        <v>71</v>
      </c>
      <c r="H45" s="6">
        <v>174.0</v>
      </c>
      <c r="I45" s="6" t="s">
        <v>919</v>
      </c>
      <c r="J45" s="28">
        <v>1.63049613032E12</v>
      </c>
      <c r="K45" s="22" t="b">
        <f t="shared" si="3"/>
        <v>1</v>
      </c>
      <c r="L45" s="29" t="s">
        <v>150</v>
      </c>
      <c r="M45" s="6">
        <v>223.0</v>
      </c>
      <c r="N45" s="6" t="s">
        <v>913</v>
      </c>
      <c r="O45" s="28">
        <v>1.630496699636E12</v>
      </c>
      <c r="P45" s="22" t="b">
        <f t="shared" si="4"/>
        <v>1</v>
      </c>
      <c r="Q45" s="29" t="s">
        <v>195</v>
      </c>
      <c r="R45" s="6">
        <v>862.0</v>
      </c>
      <c r="S45" s="6" t="s">
        <v>925</v>
      </c>
      <c r="T45" s="28">
        <v>1.630500357497E12</v>
      </c>
      <c r="U45" s="22" t="b">
        <f t="shared" si="5"/>
        <v>1</v>
      </c>
      <c r="V45" s="29" t="s">
        <v>195</v>
      </c>
      <c r="W45" s="6">
        <v>996.0</v>
      </c>
      <c r="X45" s="6" t="s">
        <v>926</v>
      </c>
      <c r="Y45" s="28">
        <v>1.630500804116E12</v>
      </c>
      <c r="Z45" s="22" t="b">
        <f t="shared" si="6"/>
        <v>1</v>
      </c>
      <c r="AA45" s="29" t="s">
        <v>80</v>
      </c>
      <c r="AB45" s="6">
        <v>165.0</v>
      </c>
      <c r="AC45" s="6" t="s">
        <v>922</v>
      </c>
      <c r="AD45" s="28">
        <v>1.630501216606E12</v>
      </c>
      <c r="AE45" s="22" t="b">
        <f t="shared" si="7"/>
        <v>1</v>
      </c>
      <c r="AF45" s="29" t="s">
        <v>53</v>
      </c>
      <c r="AG45" s="6">
        <v>150.0</v>
      </c>
      <c r="AH45" s="6" t="s">
        <v>923</v>
      </c>
      <c r="AI45" s="28">
        <v>1.630504750393E12</v>
      </c>
      <c r="AJ45" s="22" t="b">
        <f t="shared" si="8"/>
        <v>1</v>
      </c>
      <c r="AK45" s="29" t="s">
        <v>71</v>
      </c>
      <c r="AL45" s="6">
        <v>222.0</v>
      </c>
      <c r="AM45" s="6" t="s">
        <v>916</v>
      </c>
      <c r="AN45" s="28">
        <v>1.63050547962E12</v>
      </c>
      <c r="AO45" s="22" t="b">
        <f t="shared" si="9"/>
        <v>1</v>
      </c>
      <c r="AP45" s="29" t="s">
        <v>52</v>
      </c>
      <c r="AQ45" s="6">
        <v>221.0</v>
      </c>
      <c r="AR45" s="6" t="s">
        <v>918</v>
      </c>
      <c r="AS45" s="28">
        <v>1.630506020576E12</v>
      </c>
    </row>
    <row r="46">
      <c r="A46" s="22" t="b">
        <f t="shared" si="1"/>
        <v>1</v>
      </c>
      <c r="B46" s="29" t="s">
        <v>182</v>
      </c>
      <c r="C46" s="6">
        <v>217.0</v>
      </c>
      <c r="D46" s="6" t="s">
        <v>924</v>
      </c>
      <c r="E46" s="28">
        <v>1.630495687405E12</v>
      </c>
      <c r="F46" s="22" t="b">
        <f t="shared" si="2"/>
        <v>1</v>
      </c>
      <c r="G46" s="29" t="s">
        <v>144</v>
      </c>
      <c r="H46" s="6">
        <v>635.0</v>
      </c>
      <c r="I46" s="6" t="s">
        <v>919</v>
      </c>
      <c r="J46" s="28">
        <v>1.630496130956E12</v>
      </c>
      <c r="K46" s="22" t="b">
        <f t="shared" si="3"/>
        <v>1</v>
      </c>
      <c r="L46" s="29" t="s">
        <v>55</v>
      </c>
      <c r="M46" s="6">
        <v>188.0</v>
      </c>
      <c r="N46" s="6" t="s">
        <v>913</v>
      </c>
      <c r="O46" s="28">
        <v>1.630496699821E12</v>
      </c>
      <c r="P46" s="22" t="b">
        <f t="shared" si="4"/>
        <v>1</v>
      </c>
      <c r="Q46" s="29" t="s">
        <v>131</v>
      </c>
      <c r="R46" s="6">
        <v>302.0</v>
      </c>
      <c r="S46" s="6" t="s">
        <v>925</v>
      </c>
      <c r="T46" s="28">
        <v>1.6305003578E12</v>
      </c>
      <c r="U46" s="22" t="b">
        <f t="shared" si="5"/>
        <v>1</v>
      </c>
      <c r="V46" s="29" t="s">
        <v>133</v>
      </c>
      <c r="W46" s="6">
        <v>259.0</v>
      </c>
      <c r="X46" s="6" t="s">
        <v>926</v>
      </c>
      <c r="Y46" s="28">
        <v>1.630500804369E12</v>
      </c>
      <c r="Z46" s="22" t="b">
        <f t="shared" si="6"/>
        <v>1</v>
      </c>
      <c r="AA46" s="29" t="s">
        <v>63</v>
      </c>
      <c r="AB46" s="6">
        <v>210.0</v>
      </c>
      <c r="AC46" s="6" t="s">
        <v>922</v>
      </c>
      <c r="AD46" s="28">
        <v>1.630501216817E12</v>
      </c>
      <c r="AE46" s="22" t="b">
        <f t="shared" si="7"/>
        <v>1</v>
      </c>
      <c r="AF46" s="29" t="s">
        <v>63</v>
      </c>
      <c r="AG46" s="6">
        <v>169.0</v>
      </c>
      <c r="AH46" s="6" t="s">
        <v>923</v>
      </c>
      <c r="AI46" s="28">
        <v>1.630504750563E12</v>
      </c>
      <c r="AJ46" s="22" t="b">
        <f t="shared" si="8"/>
        <v>0</v>
      </c>
      <c r="AK46" s="29" t="s">
        <v>175</v>
      </c>
      <c r="AL46" s="6">
        <v>891.0</v>
      </c>
      <c r="AM46" s="6" t="s">
        <v>927</v>
      </c>
      <c r="AN46" s="28">
        <v>1.630505480511E12</v>
      </c>
      <c r="AO46" s="22" t="b">
        <f t="shared" si="9"/>
        <v>1</v>
      </c>
      <c r="AP46" s="29" t="s">
        <v>160</v>
      </c>
      <c r="AQ46" s="6">
        <v>178.0</v>
      </c>
      <c r="AR46" s="6" t="s">
        <v>918</v>
      </c>
      <c r="AS46" s="28">
        <v>1.630506020763E12</v>
      </c>
    </row>
    <row r="47">
      <c r="A47" s="22" t="b">
        <f t="shared" si="1"/>
        <v>1</v>
      </c>
      <c r="B47" s="29" t="s">
        <v>71</v>
      </c>
      <c r="C47" s="6">
        <v>240.0</v>
      </c>
      <c r="D47" s="6" t="s">
        <v>924</v>
      </c>
      <c r="E47" s="28">
        <v>1.630495687643E12</v>
      </c>
      <c r="F47" s="22" t="b">
        <f t="shared" si="2"/>
        <v>1</v>
      </c>
      <c r="G47" s="29" t="s">
        <v>150</v>
      </c>
      <c r="H47" s="6">
        <v>234.0</v>
      </c>
      <c r="I47" s="6" t="s">
        <v>928</v>
      </c>
      <c r="J47" s="28">
        <v>1.63049613119E12</v>
      </c>
      <c r="K47" s="22" t="b">
        <f t="shared" si="3"/>
        <v>1</v>
      </c>
      <c r="L47" s="29" t="s">
        <v>52</v>
      </c>
      <c r="M47" s="6">
        <v>187.0</v>
      </c>
      <c r="N47" s="6" t="s">
        <v>929</v>
      </c>
      <c r="O47" s="28">
        <v>1.630496700021E12</v>
      </c>
      <c r="P47" s="22" t="b">
        <f t="shared" si="4"/>
        <v>1</v>
      </c>
      <c r="Q47" s="29" t="s">
        <v>203</v>
      </c>
      <c r="R47" s="6">
        <v>129.0</v>
      </c>
      <c r="S47" s="6" t="s">
        <v>925</v>
      </c>
      <c r="T47" s="28">
        <v>1.630500357938E12</v>
      </c>
      <c r="U47" s="22" t="b">
        <f t="shared" si="5"/>
        <v>1</v>
      </c>
      <c r="V47" s="29" t="s">
        <v>203</v>
      </c>
      <c r="W47" s="6">
        <v>129.0</v>
      </c>
      <c r="X47" s="6" t="s">
        <v>926</v>
      </c>
      <c r="Y47" s="28">
        <v>1.630500804511E12</v>
      </c>
      <c r="Z47" s="22" t="b">
        <f t="shared" si="6"/>
        <v>1</v>
      </c>
      <c r="AA47" s="29" t="s">
        <v>85</v>
      </c>
      <c r="AB47" s="6">
        <v>1995.0</v>
      </c>
      <c r="AC47" s="6" t="s">
        <v>930</v>
      </c>
      <c r="AD47" s="28">
        <v>1.630501218811E12</v>
      </c>
      <c r="AE47" s="22" t="b">
        <f t="shared" si="7"/>
        <v>1</v>
      </c>
      <c r="AF47" s="29" t="s">
        <v>53</v>
      </c>
      <c r="AG47" s="6">
        <v>664.0</v>
      </c>
      <c r="AH47" s="6" t="s">
        <v>931</v>
      </c>
      <c r="AI47" s="28">
        <v>1.630504751228E12</v>
      </c>
      <c r="AJ47" s="22" t="b">
        <f t="shared" si="8"/>
        <v>1</v>
      </c>
      <c r="AK47" s="29" t="s">
        <v>133</v>
      </c>
      <c r="AL47" s="6">
        <v>234.0</v>
      </c>
      <c r="AM47" s="6" t="s">
        <v>927</v>
      </c>
      <c r="AN47" s="28">
        <v>1.630505480747E12</v>
      </c>
      <c r="AO47" s="22" t="b">
        <f t="shared" si="9"/>
        <v>1</v>
      </c>
      <c r="AP47" s="29" t="s">
        <v>55</v>
      </c>
      <c r="AQ47" s="6">
        <v>74.0</v>
      </c>
      <c r="AR47" s="6" t="s">
        <v>918</v>
      </c>
      <c r="AS47" s="28">
        <v>1.630506020826E12</v>
      </c>
    </row>
    <row r="48">
      <c r="A48" s="22" t="b">
        <f t="shared" si="1"/>
        <v>1</v>
      </c>
      <c r="B48" s="29" t="s">
        <v>245</v>
      </c>
      <c r="C48" s="6">
        <v>1879.0</v>
      </c>
      <c r="D48" s="6" t="s">
        <v>932</v>
      </c>
      <c r="E48" s="28">
        <v>1.630495689523E12</v>
      </c>
      <c r="F48" s="22" t="b">
        <f t="shared" si="2"/>
        <v>1</v>
      </c>
      <c r="G48" s="29" t="s">
        <v>55</v>
      </c>
      <c r="H48" s="6">
        <v>169.0</v>
      </c>
      <c r="I48" s="6" t="s">
        <v>928</v>
      </c>
      <c r="J48" s="28">
        <v>1.630496131357E12</v>
      </c>
      <c r="K48" s="22" t="b">
        <f t="shared" si="3"/>
        <v>1</v>
      </c>
      <c r="L48" s="29" t="s">
        <v>160</v>
      </c>
      <c r="M48" s="6">
        <v>117.0</v>
      </c>
      <c r="N48" s="6" t="s">
        <v>929</v>
      </c>
      <c r="O48" s="28">
        <v>1.630496700126E12</v>
      </c>
      <c r="P48" s="22" t="b">
        <f t="shared" si="4"/>
        <v>1</v>
      </c>
      <c r="Q48" s="29" t="s">
        <v>71</v>
      </c>
      <c r="R48" s="6">
        <v>334.0</v>
      </c>
      <c r="S48" s="6" t="s">
        <v>933</v>
      </c>
      <c r="T48" s="28">
        <v>1.630500358262E12</v>
      </c>
      <c r="U48" s="22" t="b">
        <f t="shared" si="5"/>
        <v>1</v>
      </c>
      <c r="V48" s="29" t="s">
        <v>71</v>
      </c>
      <c r="W48" s="6">
        <v>1943.0</v>
      </c>
      <c r="X48" s="6" t="s">
        <v>934</v>
      </c>
      <c r="Y48" s="28">
        <v>1.630500806444E12</v>
      </c>
      <c r="Z48" s="22" t="b">
        <f t="shared" si="6"/>
        <v>1</v>
      </c>
      <c r="AA48" s="29" t="s">
        <v>183</v>
      </c>
      <c r="AB48" s="6">
        <v>685.0</v>
      </c>
      <c r="AC48" s="6" t="s">
        <v>935</v>
      </c>
      <c r="AD48" s="28">
        <v>1.630501219499E12</v>
      </c>
      <c r="AE48" s="22" t="b">
        <f t="shared" si="7"/>
        <v>1</v>
      </c>
      <c r="AF48" s="29" t="s">
        <v>52</v>
      </c>
      <c r="AG48" s="6">
        <v>139.0</v>
      </c>
      <c r="AH48" s="6" t="s">
        <v>931</v>
      </c>
      <c r="AI48" s="28">
        <v>1.630504751365E12</v>
      </c>
      <c r="AJ48" s="22" t="b">
        <f t="shared" si="8"/>
        <v>1</v>
      </c>
      <c r="AK48" s="29" t="s">
        <v>133</v>
      </c>
      <c r="AL48" s="6">
        <v>184.0</v>
      </c>
      <c r="AM48" s="6" t="s">
        <v>927</v>
      </c>
      <c r="AN48" s="28">
        <v>1.630505480927E12</v>
      </c>
      <c r="AO48" s="22" t="b">
        <f t="shared" si="9"/>
        <v>1</v>
      </c>
      <c r="AP48" s="29" t="s">
        <v>110</v>
      </c>
      <c r="AQ48" s="6">
        <v>217.0</v>
      </c>
      <c r="AR48" s="6" t="s">
        <v>936</v>
      </c>
      <c r="AS48" s="28">
        <v>1.630506021045E12</v>
      </c>
    </row>
    <row r="49">
      <c r="A49" s="22" t="b">
        <f t="shared" si="1"/>
        <v>1</v>
      </c>
      <c r="B49" s="29" t="s">
        <v>195</v>
      </c>
      <c r="C49" s="6">
        <v>3597.0</v>
      </c>
      <c r="D49" s="6" t="s">
        <v>937</v>
      </c>
      <c r="E49" s="28">
        <v>1.630495693119E12</v>
      </c>
      <c r="F49" s="22" t="b">
        <f t="shared" si="2"/>
        <v>1</v>
      </c>
      <c r="G49" s="29" t="s">
        <v>52</v>
      </c>
      <c r="H49" s="6">
        <v>208.0</v>
      </c>
      <c r="I49" s="6" t="s">
        <v>928</v>
      </c>
      <c r="J49" s="28">
        <v>1.630496131567E12</v>
      </c>
      <c r="K49" s="22" t="b">
        <f t="shared" si="3"/>
        <v>1</v>
      </c>
      <c r="L49" s="29" t="s">
        <v>55</v>
      </c>
      <c r="M49" s="6">
        <v>120.0</v>
      </c>
      <c r="N49" s="6" t="s">
        <v>929</v>
      </c>
      <c r="O49" s="28">
        <v>1.630496700244E12</v>
      </c>
      <c r="P49" s="22" t="b">
        <f t="shared" si="4"/>
        <v>1</v>
      </c>
      <c r="Q49" s="29" t="s">
        <v>221</v>
      </c>
      <c r="R49" s="6">
        <v>800.0</v>
      </c>
      <c r="S49" s="6" t="s">
        <v>938</v>
      </c>
      <c r="T49" s="28">
        <v>1.630500359062E12</v>
      </c>
      <c r="U49" s="22" t="b">
        <f t="shared" si="5"/>
        <v>1</v>
      </c>
      <c r="V49" s="29" t="s">
        <v>221</v>
      </c>
      <c r="W49" s="6">
        <v>2178.0</v>
      </c>
      <c r="X49" s="6" t="s">
        <v>939</v>
      </c>
      <c r="Y49" s="28">
        <v>1.630500808622E12</v>
      </c>
      <c r="Z49" s="22" t="b">
        <f t="shared" si="6"/>
        <v>1</v>
      </c>
      <c r="AA49" s="29" t="s">
        <v>85</v>
      </c>
      <c r="AB49" s="6">
        <v>310.0</v>
      </c>
      <c r="AC49" s="6" t="s">
        <v>935</v>
      </c>
      <c r="AD49" s="28">
        <v>1.630501219806E12</v>
      </c>
      <c r="AE49" s="22" t="b">
        <f t="shared" si="7"/>
        <v>1</v>
      </c>
      <c r="AF49" s="29" t="s">
        <v>486</v>
      </c>
      <c r="AG49" s="6">
        <v>260.0</v>
      </c>
      <c r="AH49" s="6" t="s">
        <v>931</v>
      </c>
      <c r="AI49" s="28">
        <v>1.630504751626E12</v>
      </c>
      <c r="AJ49" s="22" t="b">
        <f t="shared" si="8"/>
        <v>1</v>
      </c>
      <c r="AK49" s="29" t="s">
        <v>71</v>
      </c>
      <c r="AL49" s="6">
        <v>104.0</v>
      </c>
      <c r="AM49" s="6" t="s">
        <v>940</v>
      </c>
      <c r="AN49" s="28">
        <v>1.630505481031E12</v>
      </c>
      <c r="AO49" s="22" t="b">
        <f t="shared" si="9"/>
        <v>1</v>
      </c>
      <c r="AP49" s="29" t="s">
        <v>58</v>
      </c>
      <c r="AQ49" s="6">
        <v>108.0</v>
      </c>
      <c r="AR49" s="6" t="s">
        <v>936</v>
      </c>
      <c r="AS49" s="28">
        <v>1.630506021152E12</v>
      </c>
    </row>
    <row r="50">
      <c r="A50" s="31" t="b">
        <f t="shared" si="1"/>
        <v>1</v>
      </c>
      <c r="B50" s="29" t="s">
        <v>245</v>
      </c>
      <c r="C50" s="6">
        <v>3555.0</v>
      </c>
      <c r="D50" s="6" t="s">
        <v>941</v>
      </c>
      <c r="E50" s="28">
        <v>1.630495696673E12</v>
      </c>
      <c r="F50" s="31" t="b">
        <f t="shared" si="2"/>
        <v>1</v>
      </c>
      <c r="G50" s="29" t="s">
        <v>160</v>
      </c>
      <c r="H50" s="6">
        <v>168.0</v>
      </c>
      <c r="I50" s="6" t="s">
        <v>928</v>
      </c>
      <c r="J50" s="28">
        <v>1.630496131751E12</v>
      </c>
      <c r="K50" s="31" t="b">
        <f t="shared" si="3"/>
        <v>1</v>
      </c>
      <c r="L50" s="29" t="s">
        <v>110</v>
      </c>
      <c r="M50" s="6">
        <v>174.0</v>
      </c>
      <c r="N50" s="6" t="s">
        <v>929</v>
      </c>
      <c r="O50" s="28">
        <v>1.630496700418E12</v>
      </c>
      <c r="P50" s="31" t="b">
        <f t="shared" si="4"/>
        <v>1</v>
      </c>
      <c r="Q50" s="29" t="s">
        <v>94</v>
      </c>
      <c r="R50" s="6">
        <v>212.0</v>
      </c>
      <c r="S50" s="6" t="s">
        <v>938</v>
      </c>
      <c r="T50" s="28">
        <v>1.630500359273E12</v>
      </c>
      <c r="U50" s="31" t="b">
        <f t="shared" si="5"/>
        <v>1</v>
      </c>
      <c r="V50" s="29" t="s">
        <v>94</v>
      </c>
      <c r="W50" s="6">
        <v>209.0</v>
      </c>
      <c r="X50" s="6" t="s">
        <v>939</v>
      </c>
      <c r="Y50" s="28">
        <v>1.630500808831E12</v>
      </c>
      <c r="Z50" s="31" t="b">
        <f t="shared" si="6"/>
        <v>1</v>
      </c>
      <c r="AA50" s="29" t="s">
        <v>90</v>
      </c>
      <c r="AB50" s="6">
        <v>821.0</v>
      </c>
      <c r="AC50" s="6" t="s">
        <v>942</v>
      </c>
      <c r="AD50" s="28">
        <v>1.630501220629E12</v>
      </c>
      <c r="AE50" s="31" t="b">
        <f t="shared" si="7"/>
        <v>1</v>
      </c>
      <c r="AF50" s="29" t="s">
        <v>52</v>
      </c>
      <c r="AG50" s="6">
        <v>360.0</v>
      </c>
      <c r="AH50" s="6" t="s">
        <v>931</v>
      </c>
      <c r="AI50" s="28">
        <v>1.630504751985E12</v>
      </c>
      <c r="AJ50" s="31" t="b">
        <f t="shared" si="8"/>
        <v>1</v>
      </c>
      <c r="AK50" s="29" t="s">
        <v>153</v>
      </c>
      <c r="AL50" s="6">
        <v>655.0</v>
      </c>
      <c r="AM50" s="6" t="s">
        <v>940</v>
      </c>
      <c r="AN50" s="28">
        <v>1.630505481685E12</v>
      </c>
      <c r="AO50" s="31" t="b">
        <f t="shared" si="9"/>
        <v>1</v>
      </c>
      <c r="AP50" s="29" t="s">
        <v>71</v>
      </c>
      <c r="AQ50" s="6">
        <v>157.0</v>
      </c>
      <c r="AR50" s="6" t="s">
        <v>936</v>
      </c>
      <c r="AS50" s="28">
        <v>1.630506021312E12</v>
      </c>
    </row>
    <row r="51">
      <c r="A51" s="31" t="b">
        <f t="shared" si="1"/>
        <v>1</v>
      </c>
      <c r="B51" s="29" t="s">
        <v>203</v>
      </c>
      <c r="C51" s="6">
        <v>104.0</v>
      </c>
      <c r="D51" s="6" t="s">
        <v>941</v>
      </c>
      <c r="E51" s="28">
        <v>1.630495696792E12</v>
      </c>
      <c r="F51" s="31" t="b">
        <f t="shared" si="2"/>
        <v>1</v>
      </c>
      <c r="G51" s="29" t="s">
        <v>55</v>
      </c>
      <c r="H51" s="6">
        <v>99.0</v>
      </c>
      <c r="I51" s="6" t="s">
        <v>928</v>
      </c>
      <c r="J51" s="28">
        <v>1.630496131833E12</v>
      </c>
      <c r="K51" s="31" t="b">
        <f t="shared" si="3"/>
        <v>1</v>
      </c>
      <c r="L51" s="29" t="s">
        <v>58</v>
      </c>
      <c r="M51" s="6">
        <v>85.0</v>
      </c>
      <c r="N51" s="6" t="s">
        <v>929</v>
      </c>
      <c r="O51" s="28">
        <v>1.630496700503E12</v>
      </c>
      <c r="P51" s="31" t="b">
        <f t="shared" si="4"/>
        <v>1</v>
      </c>
      <c r="Q51" s="29" t="s">
        <v>71</v>
      </c>
      <c r="R51" s="6">
        <v>245.0</v>
      </c>
      <c r="S51" s="6" t="s">
        <v>938</v>
      </c>
      <c r="T51" s="28">
        <v>1.630500359525E12</v>
      </c>
      <c r="U51" s="31" t="b">
        <f t="shared" si="5"/>
        <v>1</v>
      </c>
      <c r="V51" s="29" t="s">
        <v>71</v>
      </c>
      <c r="W51" s="6">
        <v>204.0</v>
      </c>
      <c r="X51" s="6" t="s">
        <v>943</v>
      </c>
      <c r="Y51" s="28">
        <v>1.630500809033E12</v>
      </c>
      <c r="Z51" s="31" t="b">
        <f t="shared" si="6"/>
        <v>1</v>
      </c>
      <c r="AA51" s="29" t="s">
        <v>71</v>
      </c>
      <c r="AB51" s="6">
        <v>145.0</v>
      </c>
      <c r="AC51" s="6" t="s">
        <v>942</v>
      </c>
      <c r="AD51" s="28">
        <v>1.630501220784E12</v>
      </c>
      <c r="AE51" s="31" t="b">
        <f t="shared" si="7"/>
        <v>1</v>
      </c>
      <c r="AF51" s="29" t="s">
        <v>80</v>
      </c>
      <c r="AG51" s="6">
        <v>807.0</v>
      </c>
      <c r="AH51" s="6" t="s">
        <v>944</v>
      </c>
      <c r="AI51" s="28">
        <v>1.630504752796E12</v>
      </c>
      <c r="AJ51" s="31" t="b">
        <f t="shared" si="8"/>
        <v>1</v>
      </c>
      <c r="AK51" s="29" t="s">
        <v>150</v>
      </c>
      <c r="AL51" s="6">
        <v>203.0</v>
      </c>
      <c r="AM51" s="6" t="s">
        <v>940</v>
      </c>
      <c r="AN51" s="28">
        <v>1.63050548189E12</v>
      </c>
      <c r="AO51" s="31" t="b">
        <f t="shared" si="9"/>
        <v>1</v>
      </c>
      <c r="AP51" s="29" t="s">
        <v>115</v>
      </c>
      <c r="AQ51" s="6">
        <v>388.0</v>
      </c>
      <c r="AR51" s="6" t="s">
        <v>936</v>
      </c>
      <c r="AS51" s="28">
        <v>1.630506021698E12</v>
      </c>
    </row>
    <row r="52">
      <c r="A52" s="31" t="b">
        <f t="shared" si="1"/>
        <v>1</v>
      </c>
      <c r="B52" s="29" t="s">
        <v>71</v>
      </c>
      <c r="C52" s="6">
        <v>518.0</v>
      </c>
      <c r="D52" s="6" t="s">
        <v>945</v>
      </c>
      <c r="E52" s="28">
        <v>1.630495697297E12</v>
      </c>
      <c r="F52" s="31" t="b">
        <f t="shared" si="2"/>
        <v>1</v>
      </c>
      <c r="G52" s="29" t="s">
        <v>110</v>
      </c>
      <c r="H52" s="6">
        <v>179.0</v>
      </c>
      <c r="I52" s="6" t="s">
        <v>946</v>
      </c>
      <c r="J52" s="28">
        <v>1.630496132012E12</v>
      </c>
      <c r="K52" s="31" t="b">
        <f t="shared" si="3"/>
        <v>1</v>
      </c>
      <c r="L52" s="29" t="s">
        <v>71</v>
      </c>
      <c r="M52" s="6">
        <v>293.0</v>
      </c>
      <c r="N52" s="6" t="s">
        <v>929</v>
      </c>
      <c r="O52" s="28">
        <v>1.630496700798E12</v>
      </c>
      <c r="P52" s="31" t="b">
        <f t="shared" si="4"/>
        <v>1</v>
      </c>
      <c r="Q52" s="29" t="s">
        <v>236</v>
      </c>
      <c r="R52" s="6">
        <v>814.0</v>
      </c>
      <c r="S52" s="6" t="s">
        <v>947</v>
      </c>
      <c r="T52" s="28">
        <v>1.630500360334E12</v>
      </c>
      <c r="U52" s="31" t="b">
        <f t="shared" si="5"/>
        <v>1</v>
      </c>
      <c r="V52" s="29" t="s">
        <v>236</v>
      </c>
      <c r="W52" s="6">
        <v>573.0</v>
      </c>
      <c r="X52" s="6" t="s">
        <v>943</v>
      </c>
      <c r="Y52" s="28">
        <v>1.630500809608E12</v>
      </c>
      <c r="Z52" s="31" t="b">
        <f t="shared" si="6"/>
        <v>1</v>
      </c>
      <c r="AA52" s="29" t="s">
        <v>94</v>
      </c>
      <c r="AB52" s="6">
        <v>194.0</v>
      </c>
      <c r="AC52" s="6" t="s">
        <v>942</v>
      </c>
      <c r="AD52" s="28">
        <v>1.630501220967E12</v>
      </c>
      <c r="AE52" s="31" t="b">
        <f t="shared" si="7"/>
        <v>1</v>
      </c>
      <c r="AF52" s="29" t="s">
        <v>63</v>
      </c>
      <c r="AG52" s="6">
        <v>146.0</v>
      </c>
      <c r="AH52" s="6" t="s">
        <v>944</v>
      </c>
      <c r="AI52" s="28">
        <v>1.630504752938E12</v>
      </c>
      <c r="AJ52" s="31" t="b">
        <f t="shared" si="8"/>
        <v>1</v>
      </c>
      <c r="AK52" s="29" t="s">
        <v>52</v>
      </c>
      <c r="AL52" s="6">
        <v>193.0</v>
      </c>
      <c r="AM52" s="6" t="s">
        <v>948</v>
      </c>
      <c r="AN52" s="28">
        <v>1.630505482083E12</v>
      </c>
      <c r="AO52" s="31" t="b">
        <f t="shared" si="9"/>
        <v>1</v>
      </c>
      <c r="AP52" s="29" t="s">
        <v>63</v>
      </c>
      <c r="AQ52" s="6">
        <v>183.0</v>
      </c>
      <c r="AR52" s="6" t="s">
        <v>936</v>
      </c>
      <c r="AS52" s="28">
        <v>1.63050602188E12</v>
      </c>
    </row>
    <row r="53">
      <c r="A53" s="31" t="b">
        <f t="shared" si="1"/>
        <v>1</v>
      </c>
      <c r="B53" s="29" t="s">
        <v>527</v>
      </c>
      <c r="C53" s="6">
        <v>788.0</v>
      </c>
      <c r="D53" s="6" t="s">
        <v>949</v>
      </c>
      <c r="E53" s="28">
        <v>1.630495698085E12</v>
      </c>
      <c r="F53" s="31" t="b">
        <f t="shared" si="2"/>
        <v>1</v>
      </c>
      <c r="G53" s="29" t="s">
        <v>58</v>
      </c>
      <c r="H53" s="6">
        <v>114.0</v>
      </c>
      <c r="I53" s="6" t="s">
        <v>946</v>
      </c>
      <c r="J53" s="28">
        <v>1.630496132127E12</v>
      </c>
      <c r="K53" s="31" t="b">
        <f t="shared" si="3"/>
        <v>1</v>
      </c>
      <c r="L53" s="29" t="s">
        <v>144</v>
      </c>
      <c r="M53" s="6">
        <v>584.0</v>
      </c>
      <c r="N53" s="6" t="s">
        <v>950</v>
      </c>
      <c r="O53" s="28">
        <v>1.630496701397E12</v>
      </c>
      <c r="P53" s="31" t="b">
        <f t="shared" si="4"/>
        <v>1</v>
      </c>
      <c r="Q53" s="29" t="s">
        <v>110</v>
      </c>
      <c r="R53" s="6">
        <v>200.0</v>
      </c>
      <c r="S53" s="6" t="s">
        <v>947</v>
      </c>
      <c r="T53" s="28">
        <v>1.630500360531E12</v>
      </c>
      <c r="U53" s="31" t="b">
        <f t="shared" si="5"/>
        <v>1</v>
      </c>
      <c r="V53" s="29" t="s">
        <v>110</v>
      </c>
      <c r="W53" s="6">
        <v>210.0</v>
      </c>
      <c r="X53" s="6" t="s">
        <v>943</v>
      </c>
      <c r="Y53" s="28">
        <v>1.630500809816E12</v>
      </c>
      <c r="Z53" s="31" t="b">
        <f t="shared" si="6"/>
        <v>1</v>
      </c>
      <c r="AA53" s="29" t="s">
        <v>80</v>
      </c>
      <c r="AB53" s="6">
        <v>117.0</v>
      </c>
      <c r="AC53" s="6" t="s">
        <v>951</v>
      </c>
      <c r="AD53" s="28">
        <v>1.630501221087E12</v>
      </c>
      <c r="AE53" s="31" t="b">
        <f t="shared" si="7"/>
        <v>1</v>
      </c>
      <c r="AF53" s="29" t="s">
        <v>85</v>
      </c>
      <c r="AG53" s="6">
        <v>2538.0</v>
      </c>
      <c r="AH53" s="6" t="s">
        <v>952</v>
      </c>
      <c r="AI53" s="28">
        <v>1.630504755478E12</v>
      </c>
      <c r="AJ53" s="31" t="b">
        <f t="shared" si="8"/>
        <v>1</v>
      </c>
      <c r="AK53" s="29" t="s">
        <v>150</v>
      </c>
      <c r="AL53" s="6">
        <v>345.0</v>
      </c>
      <c r="AM53" s="6" t="s">
        <v>948</v>
      </c>
      <c r="AN53" s="28">
        <v>1.630505482427E12</v>
      </c>
      <c r="AO53" s="31" t="b">
        <f t="shared" si="9"/>
        <v>1</v>
      </c>
      <c r="AP53" s="29" t="s">
        <v>71</v>
      </c>
      <c r="AQ53" s="6">
        <v>273.0</v>
      </c>
      <c r="AR53" s="6" t="s">
        <v>953</v>
      </c>
      <c r="AS53" s="28">
        <v>1.630506022154E12</v>
      </c>
    </row>
    <row r="54">
      <c r="A54" s="31" t="b">
        <f t="shared" si="1"/>
        <v>1</v>
      </c>
      <c r="B54" s="29" t="s">
        <v>71</v>
      </c>
      <c r="C54" s="6">
        <v>837.0</v>
      </c>
      <c r="D54" s="6" t="s">
        <v>949</v>
      </c>
      <c r="E54" s="28">
        <v>1.630495698938E12</v>
      </c>
      <c r="F54" s="31" t="b">
        <f t="shared" si="2"/>
        <v>1</v>
      </c>
      <c r="G54" s="29" t="s">
        <v>71</v>
      </c>
      <c r="H54" s="6">
        <v>330.0</v>
      </c>
      <c r="I54" s="6" t="s">
        <v>946</v>
      </c>
      <c r="J54" s="28">
        <v>1.630496132457E12</v>
      </c>
      <c r="K54" s="31" t="b">
        <f t="shared" si="3"/>
        <v>1</v>
      </c>
      <c r="L54" s="29" t="s">
        <v>182</v>
      </c>
      <c r="M54" s="6">
        <v>212.0</v>
      </c>
      <c r="N54" s="6" t="s">
        <v>950</v>
      </c>
      <c r="O54" s="28">
        <v>1.630496701591E12</v>
      </c>
      <c r="P54" s="31" t="b">
        <f t="shared" si="4"/>
        <v>1</v>
      </c>
      <c r="Q54" s="29" t="s">
        <v>71</v>
      </c>
      <c r="R54" s="6">
        <v>204.0</v>
      </c>
      <c r="S54" s="6" t="s">
        <v>947</v>
      </c>
      <c r="T54" s="28">
        <v>1.630500360738E12</v>
      </c>
      <c r="U54" s="31" t="b">
        <f t="shared" si="5"/>
        <v>1</v>
      </c>
      <c r="V54" s="29" t="s">
        <v>71</v>
      </c>
      <c r="W54" s="6">
        <v>181.0</v>
      </c>
      <c r="X54" s="6" t="s">
        <v>943</v>
      </c>
      <c r="Y54" s="28">
        <v>1.630500809995E12</v>
      </c>
      <c r="Z54" s="31" t="b">
        <f t="shared" si="6"/>
        <v>1</v>
      </c>
      <c r="AA54" s="29" t="s">
        <v>80</v>
      </c>
      <c r="AB54" s="6">
        <v>184.0</v>
      </c>
      <c r="AC54" s="6" t="s">
        <v>951</v>
      </c>
      <c r="AD54" s="28">
        <v>1.630501221269E12</v>
      </c>
      <c r="AE54" s="31" t="b">
        <f t="shared" si="7"/>
        <v>1</v>
      </c>
      <c r="AF54" s="29" t="s">
        <v>90</v>
      </c>
      <c r="AG54" s="6">
        <v>701.0</v>
      </c>
      <c r="AH54" s="6" t="s">
        <v>954</v>
      </c>
      <c r="AI54" s="28">
        <v>1.630504756181E12</v>
      </c>
      <c r="AJ54" s="31" t="b">
        <f t="shared" si="8"/>
        <v>1</v>
      </c>
      <c r="AK54" s="29" t="s">
        <v>55</v>
      </c>
      <c r="AL54" s="6">
        <v>273.0</v>
      </c>
      <c r="AM54" s="6" t="s">
        <v>948</v>
      </c>
      <c r="AN54" s="28">
        <v>1.630505482703E12</v>
      </c>
      <c r="AO54" s="31" t="b">
        <f t="shared" si="9"/>
        <v>1</v>
      </c>
      <c r="AP54" s="29" t="s">
        <v>245</v>
      </c>
      <c r="AQ54" s="6">
        <v>2195.0</v>
      </c>
      <c r="AR54" s="6" t="s">
        <v>955</v>
      </c>
      <c r="AS54" s="28">
        <v>1.630506024349E12</v>
      </c>
    </row>
    <row r="55">
      <c r="A55" s="31" t="b">
        <f t="shared" si="1"/>
        <v>1</v>
      </c>
      <c r="B55" s="29" t="s">
        <v>221</v>
      </c>
      <c r="C55" s="6">
        <v>1359.0</v>
      </c>
      <c r="D55" s="6" t="s">
        <v>956</v>
      </c>
      <c r="E55" s="28">
        <v>1.63049570028E12</v>
      </c>
      <c r="F55" s="31" t="b">
        <f t="shared" si="2"/>
        <v>1</v>
      </c>
      <c r="G55" s="29" t="s">
        <v>144</v>
      </c>
      <c r="H55" s="6">
        <v>1411.0</v>
      </c>
      <c r="I55" s="6" t="s">
        <v>957</v>
      </c>
      <c r="J55" s="28">
        <v>1.63049613387E12</v>
      </c>
      <c r="K55" s="31" t="b">
        <f t="shared" si="3"/>
        <v>1</v>
      </c>
      <c r="L55" s="29" t="s">
        <v>71</v>
      </c>
      <c r="M55" s="6">
        <v>209.0</v>
      </c>
      <c r="N55" s="6" t="s">
        <v>950</v>
      </c>
      <c r="O55" s="28">
        <v>1.6304967018E12</v>
      </c>
      <c r="P55" s="31" t="b">
        <f t="shared" si="4"/>
        <v>1</v>
      </c>
      <c r="Q55" s="29" t="s">
        <v>324</v>
      </c>
      <c r="R55" s="6">
        <v>1921.0</v>
      </c>
      <c r="S55" s="6" t="s">
        <v>958</v>
      </c>
      <c r="T55" s="28">
        <v>1.630500362673E12</v>
      </c>
      <c r="U55" s="31" t="b">
        <f t="shared" si="5"/>
        <v>1</v>
      </c>
      <c r="V55" s="29" t="s">
        <v>324</v>
      </c>
      <c r="W55" s="6">
        <v>1109.0</v>
      </c>
      <c r="X55" s="6" t="s">
        <v>959</v>
      </c>
      <c r="Y55" s="28">
        <v>1.630500811111E12</v>
      </c>
      <c r="Z55" s="31" t="b">
        <f t="shared" si="6"/>
        <v>1</v>
      </c>
      <c r="AA55" s="29" t="s">
        <v>63</v>
      </c>
      <c r="AB55" s="6">
        <v>162.0</v>
      </c>
      <c r="AC55" s="6" t="s">
        <v>951</v>
      </c>
      <c r="AD55" s="28">
        <v>1.630501221429E12</v>
      </c>
      <c r="AE55" s="31" t="b">
        <f t="shared" si="7"/>
        <v>1</v>
      </c>
      <c r="AF55" s="29" t="s">
        <v>71</v>
      </c>
      <c r="AG55" s="6">
        <v>124.0</v>
      </c>
      <c r="AH55" s="6" t="s">
        <v>954</v>
      </c>
      <c r="AI55" s="28">
        <v>1.630504756308E12</v>
      </c>
      <c r="AJ55" s="31" t="b">
        <f t="shared" si="8"/>
        <v>1</v>
      </c>
      <c r="AK55" s="29" t="s">
        <v>150</v>
      </c>
      <c r="AL55" s="6">
        <v>203.0</v>
      </c>
      <c r="AM55" s="6" t="s">
        <v>948</v>
      </c>
      <c r="AN55" s="28">
        <v>1.630505482903E12</v>
      </c>
      <c r="AO55" s="31" t="b">
        <f t="shared" si="9"/>
        <v>1</v>
      </c>
      <c r="AP55" s="29" t="s">
        <v>71</v>
      </c>
      <c r="AQ55" s="6">
        <v>698.0</v>
      </c>
      <c r="AR55" s="6" t="s">
        <v>960</v>
      </c>
      <c r="AS55" s="28">
        <v>1.630506025062E12</v>
      </c>
    </row>
    <row r="56">
      <c r="A56" s="31" t="b">
        <f t="shared" si="1"/>
        <v>1</v>
      </c>
      <c r="B56" s="29" t="s">
        <v>94</v>
      </c>
      <c r="C56" s="6">
        <v>235.0</v>
      </c>
      <c r="D56" s="6" t="s">
        <v>956</v>
      </c>
      <c r="E56" s="28">
        <v>1.630495700515E12</v>
      </c>
      <c r="F56" s="31" t="b">
        <f t="shared" si="2"/>
        <v>1</v>
      </c>
      <c r="G56" s="29" t="s">
        <v>182</v>
      </c>
      <c r="H56" s="6">
        <v>242.0</v>
      </c>
      <c r="I56" s="6" t="s">
        <v>961</v>
      </c>
      <c r="J56" s="28">
        <v>1.630496134114E12</v>
      </c>
      <c r="K56" s="31" t="b">
        <f t="shared" si="3"/>
        <v>1</v>
      </c>
      <c r="L56" s="29" t="s">
        <v>190</v>
      </c>
      <c r="M56" s="6">
        <v>1974.0</v>
      </c>
      <c r="N56" s="6" t="s">
        <v>962</v>
      </c>
      <c r="O56" s="28">
        <v>1.630496703778E12</v>
      </c>
      <c r="P56" s="31" t="b">
        <f t="shared" si="4"/>
        <v>1</v>
      </c>
      <c r="Q56" s="29" t="s">
        <v>257</v>
      </c>
      <c r="R56" s="6">
        <v>1163.0</v>
      </c>
      <c r="S56" s="6" t="s">
        <v>963</v>
      </c>
      <c r="T56" s="28">
        <v>1.630500363823E12</v>
      </c>
      <c r="U56" s="31" t="b">
        <f t="shared" si="5"/>
        <v>1</v>
      </c>
      <c r="V56" s="29" t="s">
        <v>257</v>
      </c>
      <c r="W56" s="6">
        <v>1355.0</v>
      </c>
      <c r="X56" s="6" t="s">
        <v>964</v>
      </c>
      <c r="Y56" s="28">
        <v>1.630500812465E12</v>
      </c>
      <c r="Z56" s="31" t="b">
        <f t="shared" si="6"/>
        <v>1</v>
      </c>
      <c r="AA56" s="29" t="s">
        <v>71</v>
      </c>
      <c r="AB56" s="6">
        <v>264.0</v>
      </c>
      <c r="AC56" s="6" t="s">
        <v>951</v>
      </c>
      <c r="AD56" s="28">
        <v>1.630501221695E12</v>
      </c>
      <c r="AE56" s="31" t="b">
        <f t="shared" si="7"/>
        <v>1</v>
      </c>
      <c r="AF56" s="29" t="s">
        <v>94</v>
      </c>
      <c r="AG56" s="6">
        <v>238.0</v>
      </c>
      <c r="AH56" s="6" t="s">
        <v>954</v>
      </c>
      <c r="AI56" s="28">
        <v>1.630504756537E12</v>
      </c>
      <c r="AJ56" s="31" t="b">
        <f t="shared" si="8"/>
        <v>1</v>
      </c>
      <c r="AK56" s="29" t="s">
        <v>153</v>
      </c>
      <c r="AL56" s="6">
        <v>168.0</v>
      </c>
      <c r="AM56" s="6" t="s">
        <v>965</v>
      </c>
      <c r="AN56" s="28">
        <v>1.630505483073E12</v>
      </c>
      <c r="AO56" s="31" t="b">
        <f t="shared" si="9"/>
        <v>1</v>
      </c>
      <c r="AP56" s="29" t="s">
        <v>63</v>
      </c>
      <c r="AQ56" s="6">
        <v>199.0</v>
      </c>
      <c r="AR56" s="6" t="s">
        <v>960</v>
      </c>
      <c r="AS56" s="28">
        <v>1.630506025246E12</v>
      </c>
    </row>
    <row r="57">
      <c r="A57" s="31" t="b">
        <f t="shared" si="1"/>
        <v>1</v>
      </c>
      <c r="B57" s="29" t="s">
        <v>71</v>
      </c>
      <c r="C57" s="6">
        <v>240.0</v>
      </c>
      <c r="D57" s="6" t="s">
        <v>956</v>
      </c>
      <c r="E57" s="28">
        <v>1.630495700771E12</v>
      </c>
      <c r="F57" s="31" t="b">
        <f t="shared" si="2"/>
        <v>1</v>
      </c>
      <c r="G57" s="29" t="s">
        <v>71</v>
      </c>
      <c r="H57" s="6">
        <v>257.0</v>
      </c>
      <c r="I57" s="6" t="s">
        <v>961</v>
      </c>
      <c r="J57" s="28">
        <v>1.630496134367E12</v>
      </c>
      <c r="K57" s="31" t="b">
        <f t="shared" si="3"/>
        <v>1</v>
      </c>
      <c r="L57" s="29" t="s">
        <v>195</v>
      </c>
      <c r="M57" s="6">
        <v>1159.0</v>
      </c>
      <c r="N57" s="6" t="s">
        <v>966</v>
      </c>
      <c r="O57" s="28">
        <v>1.630496704934E12</v>
      </c>
      <c r="P57" s="31" t="b">
        <f t="shared" si="4"/>
        <v>1</v>
      </c>
      <c r="Q57" s="29" t="s">
        <v>131</v>
      </c>
      <c r="R57" s="6">
        <v>318.0</v>
      </c>
      <c r="S57" s="6" t="s">
        <v>967</v>
      </c>
      <c r="T57" s="28">
        <v>1.630500364139E12</v>
      </c>
      <c r="U57" s="31" t="b">
        <f t="shared" si="5"/>
        <v>1</v>
      </c>
      <c r="V57" s="29" t="s">
        <v>137</v>
      </c>
      <c r="W57" s="6">
        <v>301.0</v>
      </c>
      <c r="X57" s="6" t="s">
        <v>964</v>
      </c>
      <c r="Y57" s="28">
        <v>1.630500812765E12</v>
      </c>
      <c r="Z57" s="31" t="b">
        <f t="shared" si="6"/>
        <v>1</v>
      </c>
      <c r="AA57" s="29" t="s">
        <v>115</v>
      </c>
      <c r="AB57" s="6">
        <v>830.0</v>
      </c>
      <c r="AC57" s="6" t="s">
        <v>968</v>
      </c>
      <c r="AD57" s="28">
        <v>1.630501222523E12</v>
      </c>
      <c r="AE57" s="31" t="b">
        <f t="shared" si="7"/>
        <v>1</v>
      </c>
      <c r="AF57" s="29" t="s">
        <v>80</v>
      </c>
      <c r="AG57" s="6">
        <v>65.0</v>
      </c>
      <c r="AH57" s="6" t="s">
        <v>954</v>
      </c>
      <c r="AI57" s="28">
        <v>1.630504756602E12</v>
      </c>
      <c r="AJ57" s="31" t="b">
        <f t="shared" si="8"/>
        <v>1</v>
      </c>
      <c r="AK57" s="29" t="s">
        <v>71</v>
      </c>
      <c r="AL57" s="6">
        <v>140.0</v>
      </c>
      <c r="AM57" s="6" t="s">
        <v>965</v>
      </c>
      <c r="AN57" s="28">
        <v>1.630505483211E12</v>
      </c>
      <c r="AO57" s="31" t="b">
        <f t="shared" si="9"/>
        <v>1</v>
      </c>
      <c r="AP57" s="29" t="s">
        <v>115</v>
      </c>
      <c r="AQ57" s="6">
        <v>159.0</v>
      </c>
      <c r="AR57" s="6" t="s">
        <v>960</v>
      </c>
      <c r="AS57" s="28">
        <v>1.630506025404E12</v>
      </c>
    </row>
    <row r="58">
      <c r="A58" s="31" t="b">
        <f t="shared" si="1"/>
        <v>1</v>
      </c>
      <c r="B58" s="29" t="s">
        <v>236</v>
      </c>
      <c r="C58" s="6">
        <v>924.0</v>
      </c>
      <c r="D58" s="6" t="s">
        <v>969</v>
      </c>
      <c r="E58" s="28">
        <v>1.630495701679E12</v>
      </c>
      <c r="F58" s="31" t="b">
        <f t="shared" si="2"/>
        <v>1</v>
      </c>
      <c r="G58" s="29" t="s">
        <v>131</v>
      </c>
      <c r="H58" s="6">
        <v>2588.0</v>
      </c>
      <c r="I58" s="6" t="s">
        <v>970</v>
      </c>
      <c r="J58" s="28">
        <v>1.63049613697E12</v>
      </c>
      <c r="K58" s="31" t="b">
        <f t="shared" si="3"/>
        <v>1</v>
      </c>
      <c r="L58" s="29" t="s">
        <v>133</v>
      </c>
      <c r="M58" s="6">
        <v>430.0</v>
      </c>
      <c r="N58" s="6" t="s">
        <v>971</v>
      </c>
      <c r="O58" s="28">
        <v>1.630496705366E12</v>
      </c>
      <c r="P58" s="31" t="b">
        <f t="shared" si="4"/>
        <v>1</v>
      </c>
      <c r="Q58" s="29" t="s">
        <v>203</v>
      </c>
      <c r="R58" s="6">
        <v>130.0</v>
      </c>
      <c r="S58" s="6" t="s">
        <v>967</v>
      </c>
      <c r="T58" s="28">
        <v>1.630500364277E12</v>
      </c>
      <c r="U58" s="31" t="b">
        <f t="shared" si="5"/>
        <v>1</v>
      </c>
      <c r="V58" s="29" t="s">
        <v>203</v>
      </c>
      <c r="W58" s="6">
        <v>121.0</v>
      </c>
      <c r="X58" s="6" t="s">
        <v>964</v>
      </c>
      <c r="Y58" s="28">
        <v>1.630500812894E12</v>
      </c>
      <c r="Z58" s="31" t="b">
        <f t="shared" si="6"/>
        <v>1</v>
      </c>
      <c r="AA58" s="29" t="s">
        <v>63</v>
      </c>
      <c r="AB58" s="6">
        <v>99.0</v>
      </c>
      <c r="AC58" s="6" t="s">
        <v>968</v>
      </c>
      <c r="AD58" s="28">
        <v>1.630501222623E12</v>
      </c>
      <c r="AE58" s="31" t="b">
        <f t="shared" si="7"/>
        <v>1</v>
      </c>
      <c r="AF58" s="29" t="s">
        <v>80</v>
      </c>
      <c r="AG58" s="6">
        <v>209.0</v>
      </c>
      <c r="AH58" s="6" t="s">
        <v>954</v>
      </c>
      <c r="AI58" s="28">
        <v>1.630504756814E12</v>
      </c>
      <c r="AJ58" s="31" t="b">
        <f t="shared" si="8"/>
        <v>1</v>
      </c>
      <c r="AK58" s="29" t="s">
        <v>144</v>
      </c>
      <c r="AL58" s="6">
        <v>620.0</v>
      </c>
      <c r="AM58" s="6" t="s">
        <v>965</v>
      </c>
      <c r="AN58" s="28">
        <v>1.630505483843E12</v>
      </c>
      <c r="AO58" s="31" t="b">
        <f t="shared" si="9"/>
        <v>1</v>
      </c>
      <c r="AP58" s="29" t="s">
        <v>71</v>
      </c>
      <c r="AQ58" s="6">
        <v>159.0</v>
      </c>
      <c r="AR58" s="6" t="s">
        <v>960</v>
      </c>
      <c r="AS58" s="28">
        <v>1.630506025564E12</v>
      </c>
    </row>
    <row r="59">
      <c r="A59" s="31" t="b">
        <f t="shared" si="1"/>
        <v>1</v>
      </c>
      <c r="B59" s="29" t="s">
        <v>110</v>
      </c>
      <c r="C59" s="6">
        <v>244.0</v>
      </c>
      <c r="D59" s="6" t="s">
        <v>969</v>
      </c>
      <c r="E59" s="28">
        <v>1.630495701923E12</v>
      </c>
      <c r="F59" s="31" t="b">
        <f t="shared" si="2"/>
        <v>1</v>
      </c>
      <c r="G59" s="29" t="s">
        <v>71</v>
      </c>
      <c r="H59" s="6">
        <v>625.0</v>
      </c>
      <c r="I59" s="6" t="s">
        <v>972</v>
      </c>
      <c r="J59" s="28">
        <v>1.63049613758E12</v>
      </c>
      <c r="K59" s="31" t="b">
        <f t="shared" si="3"/>
        <v>1</v>
      </c>
      <c r="L59" s="29" t="s">
        <v>203</v>
      </c>
      <c r="M59" s="6">
        <v>88.0</v>
      </c>
      <c r="N59" s="6" t="s">
        <v>971</v>
      </c>
      <c r="O59" s="28">
        <v>1.630496705466E12</v>
      </c>
      <c r="P59" s="31" t="b">
        <f t="shared" si="4"/>
        <v>1</v>
      </c>
      <c r="Q59" s="29" t="s">
        <v>269</v>
      </c>
      <c r="R59" s="6">
        <v>459.0</v>
      </c>
      <c r="S59" s="6" t="s">
        <v>967</v>
      </c>
      <c r="T59" s="28">
        <v>1.630500364731E12</v>
      </c>
      <c r="U59" s="31" t="b">
        <f t="shared" si="5"/>
        <v>1</v>
      </c>
      <c r="V59" s="29" t="s">
        <v>269</v>
      </c>
      <c r="W59" s="6">
        <v>324.0</v>
      </c>
      <c r="X59" s="6" t="s">
        <v>973</v>
      </c>
      <c r="Y59" s="28">
        <v>1.630500813209E12</v>
      </c>
      <c r="Z59" s="31" t="b">
        <f t="shared" si="6"/>
        <v>1</v>
      </c>
      <c r="AA59" s="29" t="s">
        <v>71</v>
      </c>
      <c r="AB59" s="6">
        <v>256.0</v>
      </c>
      <c r="AC59" s="6" t="s">
        <v>968</v>
      </c>
      <c r="AD59" s="28">
        <v>1.63050122288E12</v>
      </c>
      <c r="AE59" s="31" t="b">
        <f t="shared" si="7"/>
        <v>1</v>
      </c>
      <c r="AF59" s="29" t="s">
        <v>63</v>
      </c>
      <c r="AG59" s="6">
        <v>109.0</v>
      </c>
      <c r="AH59" s="6" t="s">
        <v>954</v>
      </c>
      <c r="AI59" s="28">
        <v>1.630504756923E12</v>
      </c>
      <c r="AJ59" s="31" t="b">
        <f t="shared" si="8"/>
        <v>1</v>
      </c>
      <c r="AK59" s="29" t="s">
        <v>150</v>
      </c>
      <c r="AL59" s="6">
        <v>208.0</v>
      </c>
      <c r="AM59" s="6" t="s">
        <v>974</v>
      </c>
      <c r="AN59" s="28">
        <v>1.630505484038E12</v>
      </c>
      <c r="AO59" s="31" t="b">
        <f t="shared" si="9"/>
        <v>1</v>
      </c>
      <c r="AP59" s="29" t="s">
        <v>144</v>
      </c>
      <c r="AQ59" s="6">
        <v>550.0</v>
      </c>
      <c r="AR59" s="6" t="s">
        <v>975</v>
      </c>
      <c r="AS59" s="28">
        <v>1.630506026114E12</v>
      </c>
    </row>
    <row r="60">
      <c r="A60" s="31" t="b">
        <f t="shared" si="1"/>
        <v>1</v>
      </c>
      <c r="B60" s="29" t="s">
        <v>71</v>
      </c>
      <c r="C60" s="6">
        <v>212.0</v>
      </c>
      <c r="D60" s="6" t="s">
        <v>976</v>
      </c>
      <c r="E60" s="28">
        <v>1.630495702135E12</v>
      </c>
      <c r="F60" s="31" t="b">
        <f t="shared" si="2"/>
        <v>1</v>
      </c>
      <c r="G60" s="29" t="s">
        <v>137</v>
      </c>
      <c r="H60" s="6">
        <v>225.0</v>
      </c>
      <c r="I60" s="6" t="s">
        <v>972</v>
      </c>
      <c r="J60" s="28">
        <v>1.630496137807E12</v>
      </c>
      <c r="K60" s="31" t="b">
        <f t="shared" si="3"/>
        <v>1</v>
      </c>
      <c r="L60" s="29" t="s">
        <v>71</v>
      </c>
      <c r="M60" s="6">
        <v>577.0</v>
      </c>
      <c r="N60" s="6" t="s">
        <v>977</v>
      </c>
      <c r="O60" s="28">
        <v>1.630496706031E12</v>
      </c>
      <c r="P60" s="31" t="b">
        <f t="shared" si="4"/>
        <v>1</v>
      </c>
      <c r="T60" s="33"/>
      <c r="U60" s="31" t="b">
        <f t="shared" si="5"/>
        <v>1</v>
      </c>
      <c r="Y60" s="28"/>
      <c r="Z60" s="31" t="b">
        <f t="shared" si="6"/>
        <v>0</v>
      </c>
      <c r="AA60" s="29" t="s">
        <v>175</v>
      </c>
      <c r="AB60" s="6">
        <v>631.0</v>
      </c>
      <c r="AC60" s="6" t="s">
        <v>978</v>
      </c>
      <c r="AD60" s="28">
        <v>1.630501223513E12</v>
      </c>
      <c r="AE60" s="31" t="b">
        <f t="shared" si="7"/>
        <v>1</v>
      </c>
      <c r="AF60" s="29" t="s">
        <v>71</v>
      </c>
      <c r="AG60" s="6">
        <v>213.0</v>
      </c>
      <c r="AH60" s="6" t="s">
        <v>979</v>
      </c>
      <c r="AI60" s="28">
        <v>1.630504757148E12</v>
      </c>
      <c r="AJ60" s="31" t="b">
        <f t="shared" si="8"/>
        <v>1</v>
      </c>
      <c r="AK60" s="29" t="s">
        <v>55</v>
      </c>
      <c r="AL60" s="6">
        <v>217.0</v>
      </c>
      <c r="AM60" s="6" t="s">
        <v>974</v>
      </c>
      <c r="AN60" s="28">
        <v>1.630505484258E12</v>
      </c>
      <c r="AO60" s="31" t="b">
        <f t="shared" si="9"/>
        <v>1</v>
      </c>
      <c r="AP60" s="29" t="s">
        <v>182</v>
      </c>
      <c r="AQ60" s="6">
        <v>201.0</v>
      </c>
      <c r="AR60" s="6" t="s">
        <v>975</v>
      </c>
      <c r="AS60" s="28">
        <v>1.630506026316E12</v>
      </c>
    </row>
    <row r="61">
      <c r="A61" s="31" t="b">
        <f t="shared" si="1"/>
        <v>1</v>
      </c>
      <c r="B61" s="29" t="s">
        <v>324</v>
      </c>
      <c r="C61" s="6">
        <v>1652.0</v>
      </c>
      <c r="D61" s="6" t="s">
        <v>980</v>
      </c>
      <c r="E61" s="28">
        <v>1.630495703803E12</v>
      </c>
      <c r="F61" s="31" t="b">
        <f t="shared" si="2"/>
        <v>1</v>
      </c>
      <c r="G61" s="29" t="s">
        <v>195</v>
      </c>
      <c r="H61" s="6">
        <v>1419.0</v>
      </c>
      <c r="I61" s="6" t="s">
        <v>981</v>
      </c>
      <c r="J61" s="28">
        <v>1.630496139224E12</v>
      </c>
      <c r="K61" s="31" t="b">
        <f t="shared" si="3"/>
        <v>1</v>
      </c>
      <c r="L61" s="29" t="s">
        <v>221</v>
      </c>
      <c r="M61" s="6">
        <v>1163.0</v>
      </c>
      <c r="N61" s="6" t="s">
        <v>982</v>
      </c>
      <c r="O61" s="28">
        <v>1.630496707205E12</v>
      </c>
      <c r="P61" s="31" t="b">
        <f t="shared" si="4"/>
        <v>1</v>
      </c>
      <c r="T61" s="33"/>
      <c r="U61" s="31" t="b">
        <f t="shared" si="5"/>
        <v>1</v>
      </c>
      <c r="Y61" s="28"/>
      <c r="Z61" s="31" t="b">
        <f t="shared" si="6"/>
        <v>1</v>
      </c>
      <c r="AA61" s="29" t="s">
        <v>131</v>
      </c>
      <c r="AB61" s="6">
        <v>335.0</v>
      </c>
      <c r="AC61" s="6" t="s">
        <v>978</v>
      </c>
      <c r="AD61" s="28">
        <v>1.630501223846E12</v>
      </c>
      <c r="AE61" s="31" t="b">
        <f t="shared" si="7"/>
        <v>1</v>
      </c>
      <c r="AF61" s="29" t="s">
        <v>115</v>
      </c>
      <c r="AG61" s="6">
        <v>147.0</v>
      </c>
      <c r="AH61" s="6" t="s">
        <v>979</v>
      </c>
      <c r="AI61" s="28">
        <v>1.630504757286E12</v>
      </c>
      <c r="AJ61" s="31" t="b">
        <f t="shared" si="8"/>
        <v>1</v>
      </c>
      <c r="AK61" s="29" t="s">
        <v>52</v>
      </c>
      <c r="AL61" s="6">
        <v>235.0</v>
      </c>
      <c r="AM61" s="6" t="s">
        <v>974</v>
      </c>
      <c r="AN61" s="28">
        <v>1.630505484492E12</v>
      </c>
      <c r="AO61" s="31" t="b">
        <f t="shared" si="9"/>
        <v>1</v>
      </c>
      <c r="AP61" s="29" t="s">
        <v>71</v>
      </c>
      <c r="AQ61" s="6">
        <v>238.0</v>
      </c>
      <c r="AR61" s="6" t="s">
        <v>975</v>
      </c>
      <c r="AS61" s="28">
        <v>1.630506026553E12</v>
      </c>
    </row>
    <row r="62">
      <c r="A62" s="31" t="b">
        <f t="shared" si="1"/>
        <v>1</v>
      </c>
      <c r="B62" s="29" t="s">
        <v>257</v>
      </c>
      <c r="C62" s="6">
        <v>1148.0</v>
      </c>
      <c r="D62" s="6" t="s">
        <v>983</v>
      </c>
      <c r="E62" s="28">
        <v>1.630495704935E12</v>
      </c>
      <c r="F62" s="31" t="b">
        <f t="shared" si="2"/>
        <v>1</v>
      </c>
      <c r="G62" s="29" t="s">
        <v>133</v>
      </c>
      <c r="H62" s="6">
        <v>143.0</v>
      </c>
      <c r="I62" s="6" t="s">
        <v>981</v>
      </c>
      <c r="J62" s="28">
        <v>1.630496139368E12</v>
      </c>
      <c r="K62" s="31" t="b">
        <f t="shared" si="3"/>
        <v>1</v>
      </c>
      <c r="L62" s="29" t="s">
        <v>94</v>
      </c>
      <c r="M62" s="6">
        <v>206.0</v>
      </c>
      <c r="N62" s="6" t="s">
        <v>982</v>
      </c>
      <c r="O62" s="28">
        <v>1.630496707397E12</v>
      </c>
      <c r="P62" s="31" t="b">
        <f t="shared" si="4"/>
        <v>1</v>
      </c>
      <c r="T62" s="33"/>
      <c r="U62" s="31" t="b">
        <f t="shared" si="5"/>
        <v>1</v>
      </c>
      <c r="Y62" s="28"/>
      <c r="Z62" s="31" t="b">
        <f t="shared" si="6"/>
        <v>1</v>
      </c>
      <c r="AA62" s="29" t="s">
        <v>190</v>
      </c>
      <c r="AB62" s="6">
        <v>210.0</v>
      </c>
      <c r="AC62" s="6" t="s">
        <v>984</v>
      </c>
      <c r="AD62" s="28">
        <v>1.630501224054E12</v>
      </c>
      <c r="AE62" s="31" t="b">
        <f t="shared" si="7"/>
        <v>1</v>
      </c>
      <c r="AF62" s="29" t="s">
        <v>63</v>
      </c>
      <c r="AG62" s="6">
        <v>109.0</v>
      </c>
      <c r="AH62" s="6" t="s">
        <v>979</v>
      </c>
      <c r="AI62" s="28">
        <v>1.630504757391E12</v>
      </c>
      <c r="AJ62" s="31" t="b">
        <f t="shared" si="8"/>
        <v>1</v>
      </c>
      <c r="AK62" s="29" t="s">
        <v>160</v>
      </c>
      <c r="AL62" s="6">
        <v>201.0</v>
      </c>
      <c r="AM62" s="6" t="s">
        <v>974</v>
      </c>
      <c r="AN62" s="28">
        <v>1.630505484691E12</v>
      </c>
      <c r="AO62" s="31" t="b">
        <f t="shared" si="9"/>
        <v>1</v>
      </c>
      <c r="AP62" s="29" t="s">
        <v>245</v>
      </c>
      <c r="AQ62" s="6">
        <v>933.0</v>
      </c>
      <c r="AR62" s="6" t="s">
        <v>985</v>
      </c>
      <c r="AS62" s="28">
        <v>1.630506027486E12</v>
      </c>
    </row>
    <row r="63">
      <c r="A63" s="31" t="b">
        <f t="shared" si="1"/>
        <v>1</v>
      </c>
      <c r="B63" s="29" t="s">
        <v>131</v>
      </c>
      <c r="C63" s="6">
        <v>476.0</v>
      </c>
      <c r="D63" s="6" t="s">
        <v>986</v>
      </c>
      <c r="E63" s="28">
        <v>1.630495705413E12</v>
      </c>
      <c r="F63" s="31" t="b">
        <f t="shared" si="2"/>
        <v>1</v>
      </c>
      <c r="G63" s="29" t="s">
        <v>203</v>
      </c>
      <c r="H63" s="6">
        <v>186.0</v>
      </c>
      <c r="I63" s="6" t="s">
        <v>981</v>
      </c>
      <c r="J63" s="28">
        <v>1.630496139563E12</v>
      </c>
      <c r="K63" s="31" t="b">
        <f t="shared" si="3"/>
        <v>1</v>
      </c>
      <c r="L63" s="29" t="s">
        <v>71</v>
      </c>
      <c r="M63" s="6">
        <v>221.0</v>
      </c>
      <c r="N63" s="6" t="s">
        <v>982</v>
      </c>
      <c r="O63" s="28">
        <v>1.630496707621E12</v>
      </c>
      <c r="P63" s="31" t="b">
        <f t="shared" si="4"/>
        <v>1</v>
      </c>
      <c r="T63" s="33"/>
      <c r="U63" s="31" t="b">
        <f t="shared" si="5"/>
        <v>1</v>
      </c>
      <c r="Y63" s="28"/>
      <c r="Z63" s="31" t="b">
        <f t="shared" si="6"/>
        <v>1</v>
      </c>
      <c r="AA63" s="29" t="s">
        <v>71</v>
      </c>
      <c r="AB63" s="6">
        <v>662.0</v>
      </c>
      <c r="AC63" s="6" t="s">
        <v>984</v>
      </c>
      <c r="AD63" s="28">
        <v>1.630501224718E12</v>
      </c>
      <c r="AE63" s="31" t="b">
        <f t="shared" si="7"/>
        <v>1</v>
      </c>
      <c r="AF63" s="29" t="s">
        <v>71</v>
      </c>
      <c r="AG63" s="6">
        <v>241.0</v>
      </c>
      <c r="AH63" s="6" t="s">
        <v>979</v>
      </c>
      <c r="AI63" s="28">
        <v>1.630504757651E12</v>
      </c>
      <c r="AJ63" s="31" t="b">
        <f t="shared" si="8"/>
        <v>1</v>
      </c>
      <c r="AK63" s="29" t="s">
        <v>55</v>
      </c>
      <c r="AL63" s="6">
        <v>99.0</v>
      </c>
      <c r="AM63" s="6" t="s">
        <v>974</v>
      </c>
      <c r="AN63" s="28">
        <v>1.630505484794E12</v>
      </c>
      <c r="AO63" s="31" t="b">
        <f t="shared" si="9"/>
        <v>1</v>
      </c>
      <c r="AP63" s="29" t="s">
        <v>71</v>
      </c>
      <c r="AQ63" s="6">
        <v>3251.0</v>
      </c>
      <c r="AR63" s="6" t="s">
        <v>987</v>
      </c>
      <c r="AS63" s="28">
        <v>1.63050603075E12</v>
      </c>
    </row>
    <row r="64">
      <c r="A64" s="31" t="b">
        <f t="shared" si="1"/>
        <v>1</v>
      </c>
      <c r="B64" s="29" t="s">
        <v>203</v>
      </c>
      <c r="C64" s="6">
        <v>95.0</v>
      </c>
      <c r="D64" s="6" t="s">
        <v>986</v>
      </c>
      <c r="E64" s="28">
        <v>1.63049570551E12</v>
      </c>
      <c r="F64" s="31" t="b">
        <f t="shared" si="2"/>
        <v>1</v>
      </c>
      <c r="G64" s="29" t="s">
        <v>71</v>
      </c>
      <c r="H64" s="6">
        <v>604.0</v>
      </c>
      <c r="I64" s="6" t="s">
        <v>988</v>
      </c>
      <c r="J64" s="28">
        <v>1.630496140158E12</v>
      </c>
      <c r="K64" s="31" t="b">
        <f t="shared" si="3"/>
        <v>1</v>
      </c>
      <c r="L64" s="29" t="s">
        <v>236</v>
      </c>
      <c r="M64" s="6">
        <v>909.0</v>
      </c>
      <c r="N64" s="6" t="s">
        <v>989</v>
      </c>
      <c r="O64" s="28">
        <v>1.63049670853E12</v>
      </c>
      <c r="P64" s="31" t="b">
        <f t="shared" si="4"/>
        <v>1</v>
      </c>
      <c r="T64" s="33"/>
      <c r="U64" s="31" t="b">
        <f t="shared" si="5"/>
        <v>1</v>
      </c>
      <c r="Y64" s="28"/>
      <c r="Z64" s="31" t="b">
        <f t="shared" si="6"/>
        <v>1</v>
      </c>
      <c r="AA64" s="29" t="s">
        <v>144</v>
      </c>
      <c r="AB64" s="6">
        <v>1617.0</v>
      </c>
      <c r="AC64" s="6" t="s">
        <v>990</v>
      </c>
      <c r="AD64" s="28">
        <v>1.630501226333E12</v>
      </c>
      <c r="AE64" s="31" t="b">
        <f t="shared" si="7"/>
        <v>0</v>
      </c>
      <c r="AF64" s="29" t="s">
        <v>125</v>
      </c>
      <c r="AG64" s="6">
        <v>579.0</v>
      </c>
      <c r="AH64" s="6" t="s">
        <v>991</v>
      </c>
      <c r="AI64" s="28">
        <v>1.630504758213E12</v>
      </c>
      <c r="AJ64" s="31" t="b">
        <f t="shared" si="8"/>
        <v>1</v>
      </c>
      <c r="AK64" s="29" t="s">
        <v>110</v>
      </c>
      <c r="AL64" s="6">
        <v>193.0</v>
      </c>
      <c r="AM64" s="6" t="s">
        <v>974</v>
      </c>
      <c r="AN64" s="28">
        <v>1.630505484982E12</v>
      </c>
      <c r="AO64" s="31" t="b">
        <f t="shared" si="9"/>
        <v>1</v>
      </c>
      <c r="AP64" s="29" t="s">
        <v>182</v>
      </c>
      <c r="AQ64" s="6">
        <v>240.0</v>
      </c>
      <c r="AR64" s="6" t="s">
        <v>987</v>
      </c>
      <c r="AS64" s="28">
        <v>1.630506030977E12</v>
      </c>
    </row>
    <row r="65">
      <c r="A65" s="31" t="b">
        <f t="shared" si="1"/>
        <v>1</v>
      </c>
      <c r="B65" s="29" t="s">
        <v>269</v>
      </c>
      <c r="C65" s="6">
        <v>468.0</v>
      </c>
      <c r="D65" s="6" t="s">
        <v>986</v>
      </c>
      <c r="E65" s="28">
        <v>1.630495705977E12</v>
      </c>
      <c r="F65" s="31" t="b">
        <f t="shared" si="2"/>
        <v>1</v>
      </c>
      <c r="G65" s="29" t="s">
        <v>221</v>
      </c>
      <c r="H65" s="6">
        <v>886.0</v>
      </c>
      <c r="I65" s="6" t="s">
        <v>992</v>
      </c>
      <c r="J65" s="28">
        <v>1.630496141053E12</v>
      </c>
      <c r="K65" s="31" t="b">
        <f t="shared" si="3"/>
        <v>1</v>
      </c>
      <c r="L65" s="29" t="s">
        <v>110</v>
      </c>
      <c r="M65" s="6">
        <v>251.0</v>
      </c>
      <c r="N65" s="6" t="s">
        <v>989</v>
      </c>
      <c r="O65" s="28">
        <v>1.630496708781E12</v>
      </c>
      <c r="P65" s="31" t="b">
        <f t="shared" si="4"/>
        <v>1</v>
      </c>
      <c r="T65" s="33"/>
      <c r="U65" s="31" t="b">
        <f t="shared" si="5"/>
        <v>1</v>
      </c>
      <c r="Y65" s="28"/>
      <c r="Z65" s="31" t="b">
        <f t="shared" si="6"/>
        <v>1</v>
      </c>
      <c r="AA65" s="29" t="s">
        <v>150</v>
      </c>
      <c r="AB65" s="6">
        <v>205.0</v>
      </c>
      <c r="AC65" s="6" t="s">
        <v>990</v>
      </c>
      <c r="AD65" s="28">
        <v>1.630501226538E12</v>
      </c>
      <c r="AE65" s="31" t="b">
        <f t="shared" si="7"/>
        <v>1</v>
      </c>
      <c r="AF65" s="29" t="s">
        <v>133</v>
      </c>
      <c r="AG65" s="6">
        <v>284.0</v>
      </c>
      <c r="AH65" s="6" t="s">
        <v>991</v>
      </c>
      <c r="AI65" s="28">
        <v>1.630504758496E12</v>
      </c>
      <c r="AJ65" s="31" t="b">
        <f t="shared" si="8"/>
        <v>1</v>
      </c>
      <c r="AK65" s="29" t="s">
        <v>58</v>
      </c>
      <c r="AL65" s="6">
        <v>92.0</v>
      </c>
      <c r="AM65" s="6" t="s">
        <v>993</v>
      </c>
      <c r="AN65" s="28">
        <v>1.630505485079E12</v>
      </c>
      <c r="AO65" s="31" t="b">
        <f t="shared" si="9"/>
        <v>1</v>
      </c>
      <c r="AP65" s="29" t="s">
        <v>143</v>
      </c>
      <c r="AQ65" s="6">
        <v>412.0</v>
      </c>
      <c r="AR65" s="6" t="s">
        <v>994</v>
      </c>
      <c r="AS65" s="28">
        <v>1.6305060314E12</v>
      </c>
    </row>
    <row r="66">
      <c r="A66" s="31" t="b">
        <f t="shared" si="1"/>
        <v>1</v>
      </c>
      <c r="E66" s="33"/>
      <c r="F66" s="31" t="b">
        <f t="shared" si="2"/>
        <v>1</v>
      </c>
      <c r="G66" s="29" t="s">
        <v>94</v>
      </c>
      <c r="H66" s="6">
        <v>201.0</v>
      </c>
      <c r="I66" s="6" t="s">
        <v>992</v>
      </c>
      <c r="J66" s="28">
        <v>1.630496141255E12</v>
      </c>
      <c r="K66" s="31" t="b">
        <f t="shared" si="3"/>
        <v>1</v>
      </c>
      <c r="L66" s="29" t="s">
        <v>71</v>
      </c>
      <c r="M66" s="6">
        <v>241.0</v>
      </c>
      <c r="N66" s="6" t="s">
        <v>995</v>
      </c>
      <c r="O66" s="28">
        <v>1.63049670902E12</v>
      </c>
      <c r="P66" s="31" t="b">
        <f t="shared" si="4"/>
        <v>1</v>
      </c>
      <c r="T66" s="33"/>
      <c r="U66" s="31" t="b">
        <f t="shared" si="5"/>
        <v>1</v>
      </c>
      <c r="Y66" s="28"/>
      <c r="Z66" s="31" t="b">
        <f t="shared" si="6"/>
        <v>1</v>
      </c>
      <c r="AA66" s="29" t="s">
        <v>55</v>
      </c>
      <c r="AB66" s="6">
        <v>167.0</v>
      </c>
      <c r="AC66" s="6" t="s">
        <v>990</v>
      </c>
      <c r="AD66" s="28">
        <v>1.630501226704E12</v>
      </c>
      <c r="AE66" s="31" t="b">
        <f t="shared" si="7"/>
        <v>1</v>
      </c>
      <c r="AF66" s="29" t="s">
        <v>190</v>
      </c>
      <c r="AG66" s="6">
        <v>185.0</v>
      </c>
      <c r="AH66" s="6" t="s">
        <v>991</v>
      </c>
      <c r="AI66" s="28">
        <v>1.630504758681E12</v>
      </c>
      <c r="AJ66" s="31" t="b">
        <f t="shared" si="8"/>
        <v>1</v>
      </c>
      <c r="AK66" s="29" t="s">
        <v>71</v>
      </c>
      <c r="AL66" s="6">
        <v>345.0</v>
      </c>
      <c r="AM66" s="6" t="s">
        <v>993</v>
      </c>
      <c r="AN66" s="28">
        <v>1.630505485423E12</v>
      </c>
      <c r="AO66" s="31" t="b">
        <f t="shared" si="9"/>
        <v>1</v>
      </c>
      <c r="AP66" s="29" t="s">
        <v>182</v>
      </c>
      <c r="AQ66" s="6">
        <v>592.0</v>
      </c>
      <c r="AR66" s="6" t="s">
        <v>994</v>
      </c>
      <c r="AS66" s="28">
        <v>1.630506031983E12</v>
      </c>
    </row>
    <row r="67">
      <c r="A67" s="31" t="b">
        <f t="shared" si="1"/>
        <v>1</v>
      </c>
      <c r="E67" s="33"/>
      <c r="F67" s="31" t="b">
        <f t="shared" si="2"/>
        <v>1</v>
      </c>
      <c r="G67" s="29" t="s">
        <v>71</v>
      </c>
      <c r="H67" s="6">
        <v>217.0</v>
      </c>
      <c r="I67" s="6" t="s">
        <v>992</v>
      </c>
      <c r="J67" s="28">
        <v>1.630496141462E12</v>
      </c>
      <c r="K67" s="31" t="b">
        <f t="shared" si="3"/>
        <v>1</v>
      </c>
      <c r="L67" s="29" t="s">
        <v>190</v>
      </c>
      <c r="M67" s="6">
        <v>1492.0</v>
      </c>
      <c r="N67" s="6" t="s">
        <v>996</v>
      </c>
      <c r="O67" s="28">
        <v>1.630496710513E12</v>
      </c>
      <c r="P67" s="31" t="b">
        <f t="shared" si="4"/>
        <v>1</v>
      </c>
      <c r="T67" s="33"/>
      <c r="U67" s="31" t="b">
        <f t="shared" si="5"/>
        <v>1</v>
      </c>
      <c r="Y67" s="28"/>
      <c r="Z67" s="31" t="b">
        <f t="shared" si="6"/>
        <v>1</v>
      </c>
      <c r="AA67" s="29" t="s">
        <v>52</v>
      </c>
      <c r="AB67" s="6">
        <v>209.0</v>
      </c>
      <c r="AC67" s="6" t="s">
        <v>990</v>
      </c>
      <c r="AD67" s="28">
        <v>1.630501226913E12</v>
      </c>
      <c r="AE67" s="31" t="b">
        <f t="shared" si="7"/>
        <v>1</v>
      </c>
      <c r="AF67" s="29" t="s">
        <v>71</v>
      </c>
      <c r="AG67" s="6">
        <v>329.0</v>
      </c>
      <c r="AH67" s="6" t="s">
        <v>997</v>
      </c>
      <c r="AI67" s="28">
        <v>1.63050475901E12</v>
      </c>
      <c r="AJ67" s="31" t="b">
        <f t="shared" si="8"/>
        <v>1</v>
      </c>
      <c r="AK67" s="29" t="s">
        <v>144</v>
      </c>
      <c r="AL67" s="6">
        <v>1144.0</v>
      </c>
      <c r="AM67" s="6" t="s">
        <v>998</v>
      </c>
      <c r="AN67" s="28">
        <v>1.630505486584E12</v>
      </c>
      <c r="AO67" s="31" t="b">
        <f t="shared" si="9"/>
        <v>1</v>
      </c>
      <c r="AP67" s="29" t="s">
        <v>71</v>
      </c>
      <c r="AQ67" s="6">
        <v>412.0</v>
      </c>
      <c r="AR67" s="6" t="s">
        <v>999</v>
      </c>
      <c r="AS67" s="28">
        <v>1.630506032392E12</v>
      </c>
    </row>
    <row r="68">
      <c r="A68" s="31" t="b">
        <f t="shared" si="1"/>
        <v>1</v>
      </c>
      <c r="E68" s="33"/>
      <c r="F68" s="31" t="b">
        <f t="shared" si="2"/>
        <v>1</v>
      </c>
      <c r="G68" s="29" t="s">
        <v>236</v>
      </c>
      <c r="H68" s="6">
        <v>841.0</v>
      </c>
      <c r="I68" s="6" t="s">
        <v>1000</v>
      </c>
      <c r="J68" s="28">
        <v>1.630496142303E12</v>
      </c>
      <c r="K68" s="31" t="b">
        <f t="shared" si="3"/>
        <v>1</v>
      </c>
      <c r="L68" s="29" t="s">
        <v>257</v>
      </c>
      <c r="M68" s="6">
        <v>889.0</v>
      </c>
      <c r="N68" s="6" t="s">
        <v>1001</v>
      </c>
      <c r="O68" s="28">
        <v>1.630496711401E12</v>
      </c>
      <c r="P68" s="31" t="b">
        <f t="shared" si="4"/>
        <v>1</v>
      </c>
      <c r="T68" s="33"/>
      <c r="U68" s="31" t="b">
        <f t="shared" si="5"/>
        <v>1</v>
      </c>
      <c r="Y68" s="28"/>
      <c r="Z68" s="31" t="b">
        <f t="shared" si="6"/>
        <v>1</v>
      </c>
      <c r="AA68" s="29" t="s">
        <v>160</v>
      </c>
      <c r="AB68" s="6">
        <v>159.0</v>
      </c>
      <c r="AC68" s="6" t="s">
        <v>1002</v>
      </c>
      <c r="AD68" s="28">
        <v>1.630501227073E12</v>
      </c>
      <c r="AE68" s="31" t="b">
        <f t="shared" si="7"/>
        <v>1</v>
      </c>
      <c r="AF68" s="29" t="s">
        <v>144</v>
      </c>
      <c r="AG68" s="6">
        <v>598.0</v>
      </c>
      <c r="AH68" s="6" t="s">
        <v>997</v>
      </c>
      <c r="AI68" s="28">
        <v>1.630504759608E12</v>
      </c>
      <c r="AJ68" s="31" t="b">
        <f t="shared" si="8"/>
        <v>1</v>
      </c>
      <c r="AK68" s="29" t="s">
        <v>182</v>
      </c>
      <c r="AL68" s="6">
        <v>229.0</v>
      </c>
      <c r="AM68" s="6" t="s">
        <v>998</v>
      </c>
      <c r="AN68" s="28">
        <v>1.630505486796E12</v>
      </c>
      <c r="AO68" s="31" t="b">
        <f t="shared" si="9"/>
        <v>1</v>
      </c>
      <c r="AP68" s="29" t="s">
        <v>143</v>
      </c>
      <c r="AQ68" s="6">
        <v>315.0</v>
      </c>
      <c r="AR68" s="6" t="s">
        <v>999</v>
      </c>
      <c r="AS68" s="28">
        <v>1.630506032708E12</v>
      </c>
    </row>
    <row r="69">
      <c r="A69" s="31" t="b">
        <f t="shared" si="1"/>
        <v>1</v>
      </c>
      <c r="E69" s="33"/>
      <c r="F69" s="31" t="b">
        <f t="shared" si="2"/>
        <v>1</v>
      </c>
      <c r="G69" s="29" t="s">
        <v>110</v>
      </c>
      <c r="H69" s="6">
        <v>209.0</v>
      </c>
      <c r="I69" s="6" t="s">
        <v>1000</v>
      </c>
      <c r="J69" s="28">
        <v>1.630496142513E12</v>
      </c>
      <c r="K69" s="31" t="b">
        <f t="shared" si="3"/>
        <v>1</v>
      </c>
      <c r="L69" s="29" t="s">
        <v>137</v>
      </c>
      <c r="M69" s="6">
        <v>358.0</v>
      </c>
      <c r="N69" s="6" t="s">
        <v>1001</v>
      </c>
      <c r="O69" s="28">
        <v>1.630496711774E12</v>
      </c>
      <c r="P69" s="31" t="b">
        <f t="shared" si="4"/>
        <v>1</v>
      </c>
      <c r="T69" s="33"/>
      <c r="U69" s="31" t="b">
        <f t="shared" si="5"/>
        <v>1</v>
      </c>
      <c r="Y69" s="28"/>
      <c r="Z69" s="31" t="b">
        <f t="shared" si="6"/>
        <v>1</v>
      </c>
      <c r="AA69" s="29" t="s">
        <v>55</v>
      </c>
      <c r="AB69" s="6">
        <v>84.0</v>
      </c>
      <c r="AC69" s="6" t="s">
        <v>1002</v>
      </c>
      <c r="AD69" s="28">
        <v>1.630501227154E12</v>
      </c>
      <c r="AE69" s="31" t="b">
        <f t="shared" si="7"/>
        <v>1</v>
      </c>
      <c r="AF69" s="29" t="s">
        <v>150</v>
      </c>
      <c r="AG69" s="6">
        <v>253.0</v>
      </c>
      <c r="AH69" s="6" t="s">
        <v>997</v>
      </c>
      <c r="AI69" s="28">
        <v>1.63050475988E12</v>
      </c>
      <c r="AJ69" s="31" t="b">
        <f t="shared" si="8"/>
        <v>1</v>
      </c>
      <c r="AK69" s="29" t="s">
        <v>71</v>
      </c>
      <c r="AL69" s="6">
        <v>237.0</v>
      </c>
      <c r="AM69" s="6" t="s">
        <v>1003</v>
      </c>
      <c r="AN69" s="28">
        <v>1.630505487031E12</v>
      </c>
      <c r="AO69" s="31" t="b">
        <f t="shared" si="9"/>
        <v>1</v>
      </c>
      <c r="AP69" s="29" t="s">
        <v>195</v>
      </c>
      <c r="AQ69" s="6">
        <v>1070.0</v>
      </c>
      <c r="AR69" s="6" t="s">
        <v>1004</v>
      </c>
      <c r="AS69" s="28">
        <v>1.63050603378E12</v>
      </c>
    </row>
    <row r="70">
      <c r="A70" s="31" t="b">
        <f t="shared" si="1"/>
        <v>1</v>
      </c>
      <c r="E70" s="33"/>
      <c r="F70" s="31" t="b">
        <f t="shared" si="2"/>
        <v>1</v>
      </c>
      <c r="G70" s="29" t="s">
        <v>71</v>
      </c>
      <c r="H70" s="6">
        <v>240.0</v>
      </c>
      <c r="I70" s="6" t="s">
        <v>1000</v>
      </c>
      <c r="J70" s="28">
        <v>1.630496142751E12</v>
      </c>
      <c r="K70" s="31" t="b">
        <f t="shared" si="3"/>
        <v>1</v>
      </c>
      <c r="L70" s="29" t="s">
        <v>203</v>
      </c>
      <c r="M70" s="6">
        <v>94.0</v>
      </c>
      <c r="N70" s="6" t="s">
        <v>1001</v>
      </c>
      <c r="O70" s="28">
        <v>1.630496711861E12</v>
      </c>
      <c r="P70" s="31" t="b">
        <f t="shared" si="4"/>
        <v>1</v>
      </c>
      <c r="T70" s="33"/>
      <c r="U70" s="31" t="b">
        <f t="shared" si="5"/>
        <v>1</v>
      </c>
      <c r="Y70" s="28"/>
      <c r="Z70" s="31" t="b">
        <f t="shared" si="6"/>
        <v>1</v>
      </c>
      <c r="AA70" s="29" t="s">
        <v>110</v>
      </c>
      <c r="AB70" s="6">
        <v>179.0</v>
      </c>
      <c r="AC70" s="6" t="s">
        <v>1002</v>
      </c>
      <c r="AD70" s="28">
        <v>1.630501227335E12</v>
      </c>
      <c r="AE70" s="31" t="b">
        <f t="shared" si="7"/>
        <v>1</v>
      </c>
      <c r="AF70" s="29" t="s">
        <v>52</v>
      </c>
      <c r="AG70" s="6">
        <v>193.0</v>
      </c>
      <c r="AH70" s="6" t="s">
        <v>1005</v>
      </c>
      <c r="AI70" s="28">
        <v>1.630504760053E12</v>
      </c>
      <c r="AJ70" s="31" t="b">
        <f t="shared" si="8"/>
        <v>1</v>
      </c>
      <c r="AK70" s="29" t="s">
        <v>219</v>
      </c>
      <c r="AL70" s="6">
        <v>7364.0</v>
      </c>
      <c r="AM70" s="6" t="s">
        <v>1006</v>
      </c>
      <c r="AN70" s="28">
        <v>1.630505494397E12</v>
      </c>
      <c r="AO70" s="31" t="b">
        <f t="shared" si="9"/>
        <v>1</v>
      </c>
      <c r="AP70" s="29" t="s">
        <v>137</v>
      </c>
      <c r="AQ70" s="6">
        <v>318.0</v>
      </c>
      <c r="AR70" s="6" t="s">
        <v>1007</v>
      </c>
      <c r="AS70" s="28">
        <v>1.630506034095E12</v>
      </c>
    </row>
    <row r="71">
      <c r="A71" s="31" t="b">
        <f t="shared" si="1"/>
        <v>1</v>
      </c>
      <c r="E71" s="33"/>
      <c r="F71" s="31" t="b">
        <f t="shared" si="2"/>
        <v>1</v>
      </c>
      <c r="G71" s="29" t="s">
        <v>190</v>
      </c>
      <c r="H71" s="6">
        <v>1551.0</v>
      </c>
      <c r="I71" s="6" t="s">
        <v>1008</v>
      </c>
      <c r="J71" s="28">
        <v>1.630496144303E12</v>
      </c>
      <c r="K71" s="31" t="b">
        <f t="shared" si="3"/>
        <v>1</v>
      </c>
      <c r="L71" s="29" t="s">
        <v>269</v>
      </c>
      <c r="M71" s="6">
        <v>419.0</v>
      </c>
      <c r="N71" s="6" t="s">
        <v>1009</v>
      </c>
      <c r="O71" s="28">
        <v>1.630496712276E12</v>
      </c>
      <c r="P71" s="31" t="b">
        <f t="shared" si="4"/>
        <v>1</v>
      </c>
      <c r="T71" s="33"/>
      <c r="U71" s="31" t="b">
        <f t="shared" si="5"/>
        <v>1</v>
      </c>
      <c r="Y71" s="28"/>
      <c r="Z71" s="31" t="b">
        <f t="shared" si="6"/>
        <v>1</v>
      </c>
      <c r="AA71" s="29" t="s">
        <v>58</v>
      </c>
      <c r="AB71" s="6">
        <v>105.0</v>
      </c>
      <c r="AC71" s="6" t="s">
        <v>1002</v>
      </c>
      <c r="AD71" s="28">
        <v>1.63050122744E12</v>
      </c>
      <c r="AE71" s="31" t="b">
        <f t="shared" si="7"/>
        <v>1</v>
      </c>
      <c r="AF71" s="29" t="s">
        <v>150</v>
      </c>
      <c r="AG71" s="6">
        <v>311.0</v>
      </c>
      <c r="AH71" s="6" t="s">
        <v>1005</v>
      </c>
      <c r="AI71" s="28">
        <v>1.630504760366E12</v>
      </c>
      <c r="AJ71" s="31" t="b">
        <f t="shared" si="8"/>
        <v>1</v>
      </c>
      <c r="AK71" s="29" t="s">
        <v>195</v>
      </c>
      <c r="AL71" s="6">
        <v>1221.0</v>
      </c>
      <c r="AM71" s="6" t="s">
        <v>1010</v>
      </c>
      <c r="AN71" s="28">
        <v>1.630505495629E12</v>
      </c>
      <c r="AO71" s="31" t="b">
        <f t="shared" si="9"/>
        <v>1</v>
      </c>
      <c r="AP71" s="29" t="s">
        <v>203</v>
      </c>
      <c r="AQ71" s="6">
        <v>103.0</v>
      </c>
      <c r="AR71" s="6" t="s">
        <v>1007</v>
      </c>
      <c r="AS71" s="28">
        <v>1.630506034216E12</v>
      </c>
    </row>
    <row r="72">
      <c r="A72" s="31" t="b">
        <f t="shared" si="1"/>
        <v>1</v>
      </c>
      <c r="E72" s="33"/>
      <c r="F72" s="31" t="b">
        <f t="shared" si="2"/>
        <v>1</v>
      </c>
      <c r="G72" s="29" t="s">
        <v>257</v>
      </c>
      <c r="H72" s="6">
        <v>1121.0</v>
      </c>
      <c r="I72" s="6" t="s">
        <v>1011</v>
      </c>
      <c r="J72" s="28">
        <v>1.630496145426E12</v>
      </c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Y72" s="28"/>
      <c r="Z72" s="31" t="b">
        <f t="shared" si="6"/>
        <v>1</v>
      </c>
      <c r="AA72" s="29" t="s">
        <v>71</v>
      </c>
      <c r="AB72" s="6">
        <v>141.0</v>
      </c>
      <c r="AC72" s="6" t="s">
        <v>1002</v>
      </c>
      <c r="AD72" s="28">
        <v>1.630501227597E12</v>
      </c>
      <c r="AE72" s="31" t="b">
        <f t="shared" si="7"/>
        <v>1</v>
      </c>
      <c r="AF72" s="29" t="s">
        <v>55</v>
      </c>
      <c r="AG72" s="6">
        <v>300.0</v>
      </c>
      <c r="AH72" s="6" t="s">
        <v>1005</v>
      </c>
      <c r="AI72" s="28">
        <v>1.630504760666E12</v>
      </c>
      <c r="AJ72" s="31" t="b">
        <f t="shared" si="8"/>
        <v>1</v>
      </c>
      <c r="AK72" s="29" t="s">
        <v>137</v>
      </c>
      <c r="AL72" s="6">
        <v>284.0</v>
      </c>
      <c r="AM72" s="6" t="s">
        <v>1010</v>
      </c>
      <c r="AN72" s="28">
        <v>1.6305054959E12</v>
      </c>
      <c r="AO72" s="31" t="b">
        <f t="shared" si="9"/>
        <v>1</v>
      </c>
      <c r="AP72" s="29" t="s">
        <v>71</v>
      </c>
      <c r="AQ72" s="6">
        <v>274.0</v>
      </c>
      <c r="AR72" s="6" t="s">
        <v>1007</v>
      </c>
      <c r="AS72" s="28">
        <v>1.630506034472E12</v>
      </c>
    </row>
    <row r="73">
      <c r="A73" s="31" t="b">
        <f t="shared" si="1"/>
        <v>1</v>
      </c>
      <c r="E73" s="33"/>
      <c r="F73" s="31" t="b">
        <f t="shared" si="2"/>
        <v>1</v>
      </c>
      <c r="G73" s="29" t="s">
        <v>137</v>
      </c>
      <c r="H73" s="6">
        <v>369.0</v>
      </c>
      <c r="I73" s="6" t="s">
        <v>1011</v>
      </c>
      <c r="J73" s="28">
        <v>1.630496145805E12</v>
      </c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Y73" s="28"/>
      <c r="Z73" s="31" t="b">
        <f t="shared" si="6"/>
        <v>1</v>
      </c>
      <c r="AA73" s="29" t="s">
        <v>144</v>
      </c>
      <c r="AB73" s="6">
        <v>691.0</v>
      </c>
      <c r="AC73" s="6" t="s">
        <v>1012</v>
      </c>
      <c r="AD73" s="28">
        <v>1.630501228273E12</v>
      </c>
      <c r="AE73" s="31" t="b">
        <f t="shared" si="7"/>
        <v>1</v>
      </c>
      <c r="AF73" s="29" t="s">
        <v>52</v>
      </c>
      <c r="AG73" s="6">
        <v>200.0</v>
      </c>
      <c r="AH73" s="6" t="s">
        <v>1005</v>
      </c>
      <c r="AI73" s="28">
        <v>1.630504760868E12</v>
      </c>
      <c r="AJ73" s="31" t="b">
        <f t="shared" si="8"/>
        <v>1</v>
      </c>
      <c r="AK73" s="29" t="s">
        <v>203</v>
      </c>
      <c r="AL73" s="6">
        <v>107.0</v>
      </c>
      <c r="AM73" s="6" t="s">
        <v>1013</v>
      </c>
      <c r="AN73" s="28">
        <v>1.630505496023E12</v>
      </c>
      <c r="AO73" s="31" t="b">
        <f t="shared" si="9"/>
        <v>1</v>
      </c>
      <c r="AP73" s="29" t="s">
        <v>221</v>
      </c>
      <c r="AQ73" s="6">
        <v>710.0</v>
      </c>
      <c r="AR73" s="6" t="s">
        <v>1014</v>
      </c>
      <c r="AS73" s="28">
        <v>1.630506035184E12</v>
      </c>
    </row>
    <row r="74">
      <c r="A74" s="31" t="b">
        <f t="shared" si="1"/>
        <v>1</v>
      </c>
      <c r="E74" s="33"/>
      <c r="F74" s="31" t="b">
        <f t="shared" si="2"/>
        <v>1</v>
      </c>
      <c r="G74" s="29" t="s">
        <v>203</v>
      </c>
      <c r="H74" s="6">
        <v>112.0</v>
      </c>
      <c r="I74" s="6" t="s">
        <v>1011</v>
      </c>
      <c r="J74" s="28">
        <v>1.630496145907E12</v>
      </c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Y74" s="28"/>
      <c r="Z74" s="31" t="b">
        <f t="shared" si="6"/>
        <v>1</v>
      </c>
      <c r="AA74" s="29" t="s">
        <v>182</v>
      </c>
      <c r="AB74" s="6">
        <v>200.0</v>
      </c>
      <c r="AC74" s="6" t="s">
        <v>1012</v>
      </c>
      <c r="AD74" s="28">
        <v>1.630501228473E12</v>
      </c>
      <c r="AE74" s="31" t="b">
        <f t="shared" si="7"/>
        <v>1</v>
      </c>
      <c r="AF74" s="29" t="s">
        <v>160</v>
      </c>
      <c r="AG74" s="6">
        <v>168.0</v>
      </c>
      <c r="AH74" s="6" t="s">
        <v>1015</v>
      </c>
      <c r="AI74" s="28">
        <v>1.630504761033E12</v>
      </c>
      <c r="AJ74" s="31" t="b">
        <f t="shared" si="8"/>
        <v>1</v>
      </c>
      <c r="AK74" s="29" t="s">
        <v>71</v>
      </c>
      <c r="AL74" s="6">
        <v>348.0</v>
      </c>
      <c r="AM74" s="6" t="s">
        <v>1013</v>
      </c>
      <c r="AN74" s="28">
        <v>1.630505496356E12</v>
      </c>
      <c r="AO74" s="31" t="b">
        <f t="shared" si="9"/>
        <v>1</v>
      </c>
      <c r="AP74" s="29" t="s">
        <v>94</v>
      </c>
      <c r="AQ74" s="6">
        <v>212.0</v>
      </c>
      <c r="AR74" s="6" t="s">
        <v>1014</v>
      </c>
      <c r="AS74" s="28">
        <v>1.630506035397E12</v>
      </c>
    </row>
    <row r="75">
      <c r="A75" s="31" t="b">
        <f t="shared" si="1"/>
        <v>1</v>
      </c>
      <c r="E75" s="33"/>
      <c r="F75" s="31" t="b">
        <f t="shared" si="2"/>
        <v>1</v>
      </c>
      <c r="G75" s="29" t="s">
        <v>269</v>
      </c>
      <c r="H75" s="6">
        <v>433.0</v>
      </c>
      <c r="I75" s="6" t="s">
        <v>1016</v>
      </c>
      <c r="J75" s="28">
        <v>1.630496146338E12</v>
      </c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Y75" s="28"/>
      <c r="Z75" s="31" t="b">
        <f t="shared" si="6"/>
        <v>1</v>
      </c>
      <c r="AA75" s="29" t="s">
        <v>71</v>
      </c>
      <c r="AB75" s="6">
        <v>245.0</v>
      </c>
      <c r="AC75" s="6" t="s">
        <v>1012</v>
      </c>
      <c r="AD75" s="28">
        <v>1.630501228717E12</v>
      </c>
      <c r="AE75" s="31" t="b">
        <f t="shared" si="7"/>
        <v>1</v>
      </c>
      <c r="AF75" s="29" t="s">
        <v>55</v>
      </c>
      <c r="AG75" s="6">
        <v>209.0</v>
      </c>
      <c r="AH75" s="6" t="s">
        <v>1015</v>
      </c>
      <c r="AI75" s="28">
        <v>1.630504761239E12</v>
      </c>
      <c r="AJ75" s="31" t="b">
        <f t="shared" si="8"/>
        <v>1</v>
      </c>
      <c r="AK75" s="29" t="s">
        <v>221</v>
      </c>
      <c r="AL75" s="6">
        <v>698.0</v>
      </c>
      <c r="AM75" s="6" t="s">
        <v>1017</v>
      </c>
      <c r="AN75" s="28">
        <v>1.630505497054E12</v>
      </c>
      <c r="AO75" s="31" t="b">
        <f t="shared" si="9"/>
        <v>1</v>
      </c>
      <c r="AP75" s="29" t="s">
        <v>71</v>
      </c>
      <c r="AQ75" s="6">
        <v>191.0</v>
      </c>
      <c r="AR75" s="6" t="s">
        <v>1014</v>
      </c>
      <c r="AS75" s="28">
        <v>1.630506035584E12</v>
      </c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Y76" s="28"/>
      <c r="Z76" s="31" t="b">
        <f t="shared" si="6"/>
        <v>1</v>
      </c>
      <c r="AA76" s="29" t="s">
        <v>131</v>
      </c>
      <c r="AB76" s="6">
        <v>2781.0</v>
      </c>
      <c r="AC76" s="6" t="s">
        <v>1018</v>
      </c>
      <c r="AD76" s="28">
        <v>1.630501231499E12</v>
      </c>
      <c r="AE76" s="31" t="b">
        <f t="shared" si="7"/>
        <v>1</v>
      </c>
      <c r="AF76" s="29" t="s">
        <v>110</v>
      </c>
      <c r="AG76" s="6">
        <v>201.0</v>
      </c>
      <c r="AH76" s="6" t="s">
        <v>1015</v>
      </c>
      <c r="AI76" s="28">
        <v>1.630504761443E12</v>
      </c>
      <c r="AJ76" s="31" t="b">
        <f t="shared" si="8"/>
        <v>1</v>
      </c>
      <c r="AK76" s="29" t="s">
        <v>94</v>
      </c>
      <c r="AL76" s="6">
        <v>211.0</v>
      </c>
      <c r="AM76" s="6" t="s">
        <v>1017</v>
      </c>
      <c r="AN76" s="28">
        <v>1.630505497264E12</v>
      </c>
      <c r="AO76" s="31" t="b">
        <f t="shared" si="9"/>
        <v>1</v>
      </c>
      <c r="AP76" s="29" t="s">
        <v>236</v>
      </c>
      <c r="AQ76" s="6">
        <v>558.0</v>
      </c>
      <c r="AR76" s="6" t="s">
        <v>1019</v>
      </c>
      <c r="AS76" s="28">
        <v>1.630506036144E12</v>
      </c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A77" s="29" t="s">
        <v>195</v>
      </c>
      <c r="AB77" s="6">
        <v>1263.0</v>
      </c>
      <c r="AC77" s="6" t="s">
        <v>1020</v>
      </c>
      <c r="AD77" s="28">
        <v>1.630501232764E12</v>
      </c>
      <c r="AE77" s="31" t="b">
        <f t="shared" si="7"/>
        <v>1</v>
      </c>
      <c r="AF77" s="29" t="s">
        <v>58</v>
      </c>
      <c r="AG77" s="6">
        <v>101.0</v>
      </c>
      <c r="AH77" s="6" t="s">
        <v>1015</v>
      </c>
      <c r="AI77" s="28">
        <v>1.630504761542E12</v>
      </c>
      <c r="AJ77" s="31" t="b">
        <f t="shared" si="8"/>
        <v>1</v>
      </c>
      <c r="AK77" s="29" t="s">
        <v>71</v>
      </c>
      <c r="AL77" s="6">
        <v>196.0</v>
      </c>
      <c r="AM77" s="6" t="s">
        <v>1017</v>
      </c>
      <c r="AN77" s="28">
        <v>1.630505497459E12</v>
      </c>
      <c r="AO77" s="31" t="b">
        <f t="shared" si="9"/>
        <v>1</v>
      </c>
      <c r="AP77" s="29" t="s">
        <v>110</v>
      </c>
      <c r="AQ77" s="6">
        <v>201.0</v>
      </c>
      <c r="AR77" s="6" t="s">
        <v>1019</v>
      </c>
      <c r="AS77" s="28">
        <v>1.630506036344E12</v>
      </c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A78" s="29" t="s">
        <v>131</v>
      </c>
      <c r="AB78" s="6">
        <v>302.0</v>
      </c>
      <c r="AC78" s="6" t="s">
        <v>1021</v>
      </c>
      <c r="AD78" s="28">
        <v>1.630501233066E12</v>
      </c>
      <c r="AE78" s="31" t="b">
        <f t="shared" si="7"/>
        <v>1</v>
      </c>
      <c r="AF78" s="29" t="s">
        <v>71</v>
      </c>
      <c r="AG78" s="6">
        <v>195.0</v>
      </c>
      <c r="AH78" s="6" t="s">
        <v>1015</v>
      </c>
      <c r="AI78" s="28">
        <v>1.630504761738E12</v>
      </c>
      <c r="AJ78" s="31" t="b">
        <f t="shared" si="8"/>
        <v>1</v>
      </c>
      <c r="AK78" s="29" t="s">
        <v>236</v>
      </c>
      <c r="AL78" s="6">
        <v>606.0</v>
      </c>
      <c r="AM78" s="6" t="s">
        <v>1022</v>
      </c>
      <c r="AN78" s="28">
        <v>1.630505498065E12</v>
      </c>
      <c r="AO78" s="31" t="b">
        <f t="shared" si="9"/>
        <v>1</v>
      </c>
      <c r="AP78" s="29" t="s">
        <v>71</v>
      </c>
      <c r="AQ78" s="6">
        <v>187.0</v>
      </c>
      <c r="AR78" s="6" t="s">
        <v>1019</v>
      </c>
      <c r="AS78" s="28">
        <v>1.630506036531E12</v>
      </c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A79" s="29" t="s">
        <v>203</v>
      </c>
      <c r="AB79" s="6">
        <v>105.0</v>
      </c>
      <c r="AC79" s="6" t="s">
        <v>1021</v>
      </c>
      <c r="AD79" s="28">
        <v>1.630501233183E12</v>
      </c>
      <c r="AE79" s="31" t="b">
        <f t="shared" si="7"/>
        <v>1</v>
      </c>
      <c r="AF79" s="29" t="s">
        <v>115</v>
      </c>
      <c r="AG79" s="6">
        <v>432.0</v>
      </c>
      <c r="AH79" s="6" t="s">
        <v>1023</v>
      </c>
      <c r="AI79" s="28">
        <v>1.630504762171E12</v>
      </c>
      <c r="AJ79" s="31" t="b">
        <f t="shared" si="8"/>
        <v>1</v>
      </c>
      <c r="AK79" s="29" t="s">
        <v>110</v>
      </c>
      <c r="AL79" s="6">
        <v>209.0</v>
      </c>
      <c r="AM79" s="6" t="s">
        <v>1022</v>
      </c>
      <c r="AN79" s="28">
        <v>1.630505498276E12</v>
      </c>
      <c r="AO79" s="31" t="b">
        <f t="shared" si="9"/>
        <v>1</v>
      </c>
      <c r="AP79" s="29" t="s">
        <v>282</v>
      </c>
      <c r="AQ79" s="6">
        <v>2466.0</v>
      </c>
      <c r="AR79" s="6" t="s">
        <v>1024</v>
      </c>
      <c r="AS79" s="28">
        <v>1.630506039E12</v>
      </c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A80" s="29" t="s">
        <v>71</v>
      </c>
      <c r="AB80" s="6">
        <v>1018.0</v>
      </c>
      <c r="AC80" s="6" t="s">
        <v>1025</v>
      </c>
      <c r="AD80" s="28">
        <v>1.630501234187E12</v>
      </c>
      <c r="AE80" s="31" t="b">
        <f t="shared" si="7"/>
        <v>1</v>
      </c>
      <c r="AF80" s="29" t="s">
        <v>63</v>
      </c>
      <c r="AG80" s="6">
        <v>335.0</v>
      </c>
      <c r="AH80" s="6" t="s">
        <v>1023</v>
      </c>
      <c r="AI80" s="28">
        <v>1.630504762507E12</v>
      </c>
      <c r="AJ80" s="31" t="b">
        <f t="shared" si="8"/>
        <v>1</v>
      </c>
      <c r="AK80" s="29" t="s">
        <v>71</v>
      </c>
      <c r="AL80" s="6">
        <v>196.0</v>
      </c>
      <c r="AM80" s="6" t="s">
        <v>1022</v>
      </c>
      <c r="AN80" s="28">
        <v>1.630505498472E12</v>
      </c>
      <c r="AO80" s="31" t="b">
        <f t="shared" si="9"/>
        <v>1</v>
      </c>
      <c r="AP80" s="29" t="s">
        <v>257</v>
      </c>
      <c r="AQ80" s="6">
        <v>870.0</v>
      </c>
      <c r="AR80" s="6" t="s">
        <v>1024</v>
      </c>
      <c r="AS80" s="28">
        <v>1.630506039868E12</v>
      </c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A81" s="29" t="s">
        <v>221</v>
      </c>
      <c r="AB81" s="6">
        <v>267.0</v>
      </c>
      <c r="AC81" s="6" t="s">
        <v>1025</v>
      </c>
      <c r="AD81" s="28">
        <v>1.630501234473E12</v>
      </c>
      <c r="AE81" s="31" t="b">
        <f t="shared" si="7"/>
        <v>1</v>
      </c>
      <c r="AF81" s="29" t="s">
        <v>115</v>
      </c>
      <c r="AG81" s="6">
        <v>647.0</v>
      </c>
      <c r="AH81" s="6" t="s">
        <v>1026</v>
      </c>
      <c r="AI81" s="28">
        <v>1.630504763154E12</v>
      </c>
      <c r="AJ81" s="31" t="b">
        <f t="shared" si="8"/>
        <v>1</v>
      </c>
      <c r="AK81" s="29" t="s">
        <v>190</v>
      </c>
      <c r="AL81" s="6">
        <v>1787.0</v>
      </c>
      <c r="AM81" s="6" t="s">
        <v>1027</v>
      </c>
      <c r="AN81" s="28">
        <v>1.63050550026E12</v>
      </c>
      <c r="AO81" s="31" t="b">
        <f t="shared" si="9"/>
        <v>1</v>
      </c>
      <c r="AP81" s="29" t="s">
        <v>131</v>
      </c>
      <c r="AQ81" s="6">
        <v>191.0</v>
      </c>
      <c r="AR81" s="6" t="s">
        <v>1028</v>
      </c>
      <c r="AS81" s="28">
        <v>1.630506040058E12</v>
      </c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A82" s="29" t="s">
        <v>94</v>
      </c>
      <c r="AB82" s="6">
        <v>215.0</v>
      </c>
      <c r="AC82" s="6" t="s">
        <v>1025</v>
      </c>
      <c r="AD82" s="28">
        <v>1.630501234683E12</v>
      </c>
      <c r="AE82" s="31" t="b">
        <f t="shared" si="7"/>
        <v>1</v>
      </c>
      <c r="AF82" s="29" t="s">
        <v>71</v>
      </c>
      <c r="AG82" s="6">
        <v>141.0</v>
      </c>
      <c r="AH82" s="6" t="s">
        <v>1026</v>
      </c>
      <c r="AI82" s="28">
        <v>1.630504763307E12</v>
      </c>
      <c r="AJ82" s="31" t="b">
        <f t="shared" si="8"/>
        <v>1</v>
      </c>
      <c r="AK82" s="29" t="s">
        <v>257</v>
      </c>
      <c r="AL82" s="6">
        <v>1037.0</v>
      </c>
      <c r="AM82" s="6" t="s">
        <v>1029</v>
      </c>
      <c r="AN82" s="28">
        <v>1.630505501297E12</v>
      </c>
      <c r="AO82" s="31" t="b">
        <f t="shared" si="9"/>
        <v>1</v>
      </c>
      <c r="AP82" s="29" t="s">
        <v>203</v>
      </c>
      <c r="AQ82" s="6">
        <v>131.0</v>
      </c>
      <c r="AR82" s="6" t="s">
        <v>1028</v>
      </c>
      <c r="AS82" s="28">
        <v>1.630506040199E12</v>
      </c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A83" s="29" t="s">
        <v>71</v>
      </c>
      <c r="AB83" s="6">
        <v>238.0</v>
      </c>
      <c r="AC83" s="6" t="s">
        <v>1025</v>
      </c>
      <c r="AD83" s="28">
        <v>1.630501234916E12</v>
      </c>
      <c r="AE83" s="31" t="b">
        <f t="shared" si="7"/>
        <v>1</v>
      </c>
      <c r="AF83" s="29" t="s">
        <v>153</v>
      </c>
      <c r="AG83" s="6">
        <v>577.0</v>
      </c>
      <c r="AH83" s="6" t="s">
        <v>1026</v>
      </c>
      <c r="AI83" s="28">
        <v>1.630504763869E12</v>
      </c>
      <c r="AJ83" s="31" t="b">
        <f t="shared" si="8"/>
        <v>1</v>
      </c>
      <c r="AK83" s="29" t="s">
        <v>137</v>
      </c>
      <c r="AL83" s="6">
        <v>277.0</v>
      </c>
      <c r="AM83" s="6" t="s">
        <v>1029</v>
      </c>
      <c r="AN83" s="28">
        <v>1.630505501572E12</v>
      </c>
      <c r="AO83" s="31" t="b">
        <f t="shared" si="9"/>
        <v>1</v>
      </c>
      <c r="AP83" s="29" t="s">
        <v>269</v>
      </c>
      <c r="AQ83" s="6">
        <v>341.0</v>
      </c>
      <c r="AR83" s="6" t="s">
        <v>1028</v>
      </c>
      <c r="AS83" s="28">
        <v>1.630506040532E12</v>
      </c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A84" s="29" t="s">
        <v>236</v>
      </c>
      <c r="AB84" s="6">
        <v>2217.0</v>
      </c>
      <c r="AC84" s="6" t="s">
        <v>1030</v>
      </c>
      <c r="AD84" s="28">
        <v>1.630501237124E12</v>
      </c>
      <c r="AE84" s="31" t="b">
        <f t="shared" si="7"/>
        <v>1</v>
      </c>
      <c r="AF84" s="29" t="s">
        <v>71</v>
      </c>
      <c r="AG84" s="6">
        <v>364.0</v>
      </c>
      <c r="AH84" s="6" t="s">
        <v>1031</v>
      </c>
      <c r="AI84" s="28">
        <v>1.630504764235E12</v>
      </c>
      <c r="AJ84" s="31" t="b">
        <f t="shared" si="8"/>
        <v>1</v>
      </c>
      <c r="AK84" s="29" t="s">
        <v>203</v>
      </c>
      <c r="AL84" s="6">
        <v>103.0</v>
      </c>
      <c r="AM84" s="6" t="s">
        <v>1029</v>
      </c>
      <c r="AN84" s="28">
        <v>1.630505501686E12</v>
      </c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A85" s="29" t="s">
        <v>110</v>
      </c>
      <c r="AB85" s="6">
        <v>197.0</v>
      </c>
      <c r="AC85" s="6" t="s">
        <v>1030</v>
      </c>
      <c r="AD85" s="28">
        <v>1.630501237321E12</v>
      </c>
      <c r="AE85" s="31" t="b">
        <f t="shared" si="7"/>
        <v>1</v>
      </c>
      <c r="AF85" s="29" t="s">
        <v>153</v>
      </c>
      <c r="AG85" s="6">
        <v>334.0</v>
      </c>
      <c r="AH85" s="6" t="s">
        <v>1031</v>
      </c>
      <c r="AI85" s="28">
        <v>1.630504764568E12</v>
      </c>
      <c r="AJ85" s="31" t="b">
        <f t="shared" si="8"/>
        <v>1</v>
      </c>
      <c r="AK85" s="29" t="s">
        <v>269</v>
      </c>
      <c r="AL85" s="6">
        <v>426.0</v>
      </c>
      <c r="AM85" s="6" t="s">
        <v>1032</v>
      </c>
      <c r="AN85" s="28">
        <v>1.6305055021E12</v>
      </c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A86" s="29" t="s">
        <v>71</v>
      </c>
      <c r="AB86" s="6">
        <v>195.0</v>
      </c>
      <c r="AC86" s="6" t="s">
        <v>1030</v>
      </c>
      <c r="AD86" s="28">
        <v>1.630501237518E12</v>
      </c>
      <c r="AE86" s="31" t="b">
        <f t="shared" si="7"/>
        <v>1</v>
      </c>
      <c r="AF86" s="29" t="s">
        <v>182</v>
      </c>
      <c r="AG86" s="6">
        <v>139.0</v>
      </c>
      <c r="AH86" s="6" t="s">
        <v>1031</v>
      </c>
      <c r="AI86" s="28">
        <v>1.630504764706E12</v>
      </c>
      <c r="AJ86" s="31" t="b">
        <f t="shared" si="8"/>
        <v>1</v>
      </c>
      <c r="AK86" s="29" t="s">
        <v>203</v>
      </c>
      <c r="AL86" s="6">
        <v>292.0</v>
      </c>
      <c r="AM86" s="6" t="s">
        <v>1032</v>
      </c>
      <c r="AN86" s="28">
        <v>1.630505502411E12</v>
      </c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A87" s="29" t="s">
        <v>219</v>
      </c>
      <c r="AB87" s="6">
        <v>1523.0</v>
      </c>
      <c r="AC87" s="6" t="s">
        <v>1033</v>
      </c>
      <c r="AD87" s="28">
        <v>1.63050123904E12</v>
      </c>
      <c r="AE87" s="31" t="b">
        <f t="shared" si="7"/>
        <v>1</v>
      </c>
      <c r="AF87" s="29" t="s">
        <v>71</v>
      </c>
      <c r="AG87" s="6">
        <v>331.0</v>
      </c>
      <c r="AH87" s="6" t="s">
        <v>1034</v>
      </c>
      <c r="AI87" s="28">
        <v>1.630504765037E12</v>
      </c>
      <c r="AJ87" s="31" t="b">
        <f t="shared" si="8"/>
        <v>1</v>
      </c>
      <c r="AK87" s="29" t="s">
        <v>137</v>
      </c>
      <c r="AL87" s="6">
        <v>166.0</v>
      </c>
      <c r="AM87" s="6" t="s">
        <v>1032</v>
      </c>
      <c r="AN87" s="28">
        <v>1.630505502562E12</v>
      </c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A88" s="29" t="s">
        <v>257</v>
      </c>
      <c r="AB88" s="6">
        <v>903.0</v>
      </c>
      <c r="AC88" s="6" t="s">
        <v>1033</v>
      </c>
      <c r="AD88" s="28">
        <v>1.630501239944E12</v>
      </c>
      <c r="AE88" s="31" t="b">
        <f t="shared" si="7"/>
        <v>1</v>
      </c>
      <c r="AF88" s="29" t="s">
        <v>182</v>
      </c>
      <c r="AG88" s="6">
        <v>474.0</v>
      </c>
      <c r="AH88" s="6" t="s">
        <v>1034</v>
      </c>
      <c r="AI88" s="28">
        <v>1.630504765515E12</v>
      </c>
      <c r="AJ88" s="31" t="b">
        <f t="shared" si="8"/>
        <v>1</v>
      </c>
      <c r="AK88" s="29" t="s">
        <v>257</v>
      </c>
      <c r="AL88" s="6">
        <v>134.0</v>
      </c>
      <c r="AM88" s="6" t="s">
        <v>1032</v>
      </c>
      <c r="AN88" s="28">
        <v>1.630505502693E12</v>
      </c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A89" s="29" t="s">
        <v>131</v>
      </c>
      <c r="AB89" s="6">
        <v>240.0</v>
      </c>
      <c r="AC89" s="6" t="s">
        <v>1035</v>
      </c>
      <c r="AD89" s="28">
        <v>1.630501240183E12</v>
      </c>
      <c r="AE89" s="31" t="b">
        <f t="shared" si="7"/>
        <v>1</v>
      </c>
      <c r="AF89" s="29" t="s">
        <v>153</v>
      </c>
      <c r="AG89" s="6">
        <v>142.0</v>
      </c>
      <c r="AH89" s="6" t="s">
        <v>1034</v>
      </c>
      <c r="AI89" s="28">
        <v>1.630504765655E12</v>
      </c>
      <c r="AJ89" s="31" t="b">
        <f t="shared" si="8"/>
        <v>1</v>
      </c>
      <c r="AK89" s="29" t="s">
        <v>131</v>
      </c>
      <c r="AL89" s="6">
        <v>275.0</v>
      </c>
      <c r="AM89" s="6" t="s">
        <v>1032</v>
      </c>
      <c r="AN89" s="28">
        <v>1.630505502967E12</v>
      </c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A90" s="29" t="s">
        <v>203</v>
      </c>
      <c r="AB90" s="6">
        <v>97.0</v>
      </c>
      <c r="AC90" s="6" t="s">
        <v>1035</v>
      </c>
      <c r="AD90" s="28">
        <v>1.630501240289E12</v>
      </c>
      <c r="AE90" s="31" t="b">
        <f t="shared" si="7"/>
        <v>1</v>
      </c>
      <c r="AF90" s="29" t="s">
        <v>71</v>
      </c>
      <c r="AG90" s="6">
        <v>167.0</v>
      </c>
      <c r="AH90" s="6" t="s">
        <v>1034</v>
      </c>
      <c r="AI90" s="28">
        <v>1.630504765822E12</v>
      </c>
      <c r="AJ90" s="31" t="b">
        <f t="shared" si="8"/>
        <v>1</v>
      </c>
      <c r="AK90" s="29" t="s">
        <v>203</v>
      </c>
      <c r="AL90" s="6">
        <v>78.0</v>
      </c>
      <c r="AM90" s="6" t="s">
        <v>1036</v>
      </c>
      <c r="AN90" s="28">
        <v>1.630505503056E12</v>
      </c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A91" s="29" t="s">
        <v>269</v>
      </c>
      <c r="AB91" s="6">
        <v>418.0</v>
      </c>
      <c r="AC91" s="6" t="s">
        <v>1035</v>
      </c>
      <c r="AD91" s="28">
        <v>1.630501240697E12</v>
      </c>
      <c r="AE91" s="31" t="b">
        <f t="shared" si="7"/>
        <v>1</v>
      </c>
      <c r="AF91" s="29" t="s">
        <v>144</v>
      </c>
      <c r="AG91" s="6">
        <v>247.0</v>
      </c>
      <c r="AH91" s="6" t="s">
        <v>1037</v>
      </c>
      <c r="AI91" s="28">
        <v>1.630504766085E12</v>
      </c>
      <c r="AJ91" s="31" t="b">
        <f t="shared" si="8"/>
        <v>1</v>
      </c>
      <c r="AK91" s="29" t="s">
        <v>269</v>
      </c>
      <c r="AL91" s="6">
        <v>304.0</v>
      </c>
      <c r="AM91" s="6" t="s">
        <v>1036</v>
      </c>
      <c r="AN91" s="28">
        <v>1.630505503351E12</v>
      </c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F92" s="29" t="s">
        <v>182</v>
      </c>
      <c r="AG92" s="6">
        <v>213.0</v>
      </c>
      <c r="AH92" s="6" t="s">
        <v>1037</v>
      </c>
      <c r="AI92" s="28">
        <v>1.630504766281E12</v>
      </c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F93" s="29" t="s">
        <v>71</v>
      </c>
      <c r="AG93" s="6">
        <v>439.0</v>
      </c>
      <c r="AH93" s="6" t="s">
        <v>1037</v>
      </c>
      <c r="AI93" s="28">
        <v>1.630504766721E12</v>
      </c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F94" s="29" t="s">
        <v>143</v>
      </c>
      <c r="AG94" s="6">
        <v>4709.0</v>
      </c>
      <c r="AH94" s="6" t="s">
        <v>1038</v>
      </c>
      <c r="AI94" s="28">
        <v>1.630504771442E12</v>
      </c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F95" s="29" t="s">
        <v>195</v>
      </c>
      <c r="AG95" s="6">
        <v>1650.0</v>
      </c>
      <c r="AH95" s="6" t="s">
        <v>1039</v>
      </c>
      <c r="AI95" s="28">
        <v>1.630504773077E12</v>
      </c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F96" s="29" t="s">
        <v>131</v>
      </c>
      <c r="AG96" s="6">
        <v>492.0</v>
      </c>
      <c r="AH96" s="6" t="s">
        <v>1039</v>
      </c>
      <c r="AI96" s="28">
        <v>1.63050477357E12</v>
      </c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F97" s="29" t="s">
        <v>203</v>
      </c>
      <c r="AG97" s="6">
        <v>97.0</v>
      </c>
      <c r="AH97" s="6" t="s">
        <v>1039</v>
      </c>
      <c r="AI97" s="28">
        <v>1.630504773676E12</v>
      </c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F98" s="29" t="s">
        <v>71</v>
      </c>
      <c r="AG98" s="6">
        <v>441.0</v>
      </c>
      <c r="AH98" s="6" t="s">
        <v>1040</v>
      </c>
      <c r="AI98" s="28">
        <v>1.63050477411E12</v>
      </c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F99" s="29" t="s">
        <v>221</v>
      </c>
      <c r="AG99" s="6">
        <v>711.0</v>
      </c>
      <c r="AH99" s="6" t="s">
        <v>1040</v>
      </c>
      <c r="AI99" s="28">
        <v>1.630504774827E12</v>
      </c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F100" s="29" t="s">
        <v>94</v>
      </c>
      <c r="AG100" s="6">
        <v>220.0</v>
      </c>
      <c r="AH100" s="6" t="s">
        <v>1041</v>
      </c>
      <c r="AI100" s="28">
        <v>1.630504775041E12</v>
      </c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F101" s="29" t="s">
        <v>71</v>
      </c>
      <c r="AG101" s="6">
        <v>485.0</v>
      </c>
      <c r="AH101" s="6" t="s">
        <v>1041</v>
      </c>
      <c r="AI101" s="28">
        <v>1.630504775527E12</v>
      </c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E102" s="31" t="b">
        <f t="shared" si="7"/>
        <v>1</v>
      </c>
      <c r="AF102" s="29" t="s">
        <v>236</v>
      </c>
      <c r="AG102" s="6">
        <v>1013.0</v>
      </c>
      <c r="AH102" s="6" t="s">
        <v>1042</v>
      </c>
      <c r="AI102" s="28">
        <v>1.630504776539E12</v>
      </c>
      <c r="AN102" s="33"/>
      <c r="AS102" s="33"/>
    </row>
    <row r="103">
      <c r="E103" s="33"/>
      <c r="J103" s="33"/>
      <c r="O103" s="33"/>
      <c r="T103" s="33"/>
      <c r="Y103" s="33"/>
      <c r="AD103" s="33"/>
      <c r="AE103" s="31" t="b">
        <f t="shared" si="7"/>
        <v>1</v>
      </c>
      <c r="AF103" s="29" t="s">
        <v>110</v>
      </c>
      <c r="AG103" s="6">
        <v>239.0</v>
      </c>
      <c r="AH103" s="6" t="s">
        <v>1042</v>
      </c>
      <c r="AI103" s="28">
        <v>1.630504776784E12</v>
      </c>
      <c r="AN103" s="33"/>
      <c r="AS103" s="33"/>
    </row>
    <row r="104">
      <c r="E104" s="33"/>
      <c r="J104" s="33"/>
      <c r="O104" s="33"/>
      <c r="T104" s="33"/>
      <c r="Y104" s="33"/>
      <c r="AD104" s="33"/>
      <c r="AE104" s="31" t="b">
        <f t="shared" si="7"/>
        <v>1</v>
      </c>
      <c r="AF104" s="29" t="s">
        <v>71</v>
      </c>
      <c r="AG104" s="6">
        <v>212.0</v>
      </c>
      <c r="AH104" s="6" t="s">
        <v>1043</v>
      </c>
      <c r="AI104" s="28">
        <v>1.630504777009E12</v>
      </c>
      <c r="AN104" s="33"/>
      <c r="AS104" s="33"/>
    </row>
    <row r="105">
      <c r="E105" s="33"/>
      <c r="J105" s="33"/>
      <c r="O105" s="33"/>
      <c r="T105" s="33"/>
      <c r="Y105" s="33"/>
      <c r="AD105" s="33"/>
      <c r="AE105" s="31" t="b">
        <f t="shared" si="7"/>
        <v>1</v>
      </c>
      <c r="AF105" s="29" t="s">
        <v>282</v>
      </c>
      <c r="AG105" s="6">
        <v>4459.0</v>
      </c>
      <c r="AH105" s="6" t="s">
        <v>1044</v>
      </c>
      <c r="AI105" s="28">
        <v>1.630504781457E12</v>
      </c>
      <c r="AN105" s="33"/>
      <c r="AS105" s="33"/>
    </row>
    <row r="106">
      <c r="E106" s="33"/>
      <c r="J106" s="33"/>
      <c r="O106" s="33"/>
      <c r="T106" s="33"/>
      <c r="Y106" s="33"/>
      <c r="AD106" s="33"/>
      <c r="AE106" s="31" t="b">
        <f t="shared" si="7"/>
        <v>1</v>
      </c>
      <c r="AF106" s="29" t="s">
        <v>257</v>
      </c>
      <c r="AG106" s="6">
        <v>1523.0</v>
      </c>
      <c r="AH106" s="6" t="s">
        <v>1045</v>
      </c>
      <c r="AI106" s="28">
        <v>1.630504782969E12</v>
      </c>
      <c r="AN106" s="33"/>
      <c r="AS106" s="33"/>
    </row>
    <row r="107">
      <c r="E107" s="33"/>
      <c r="J107" s="33"/>
      <c r="O107" s="33"/>
      <c r="T107" s="33"/>
      <c r="Y107" s="33"/>
      <c r="AD107" s="33"/>
      <c r="AE107" s="31" t="b">
        <f t="shared" si="7"/>
        <v>1</v>
      </c>
      <c r="AF107" s="29" t="s">
        <v>131</v>
      </c>
      <c r="AG107" s="6">
        <v>344.0</v>
      </c>
      <c r="AH107" s="6" t="s">
        <v>1046</v>
      </c>
      <c r="AI107" s="28">
        <v>1.630504783319E12</v>
      </c>
      <c r="AN107" s="33"/>
      <c r="AS107" s="33"/>
    </row>
    <row r="108">
      <c r="E108" s="33"/>
      <c r="J108" s="33"/>
      <c r="O108" s="33"/>
      <c r="T108" s="33"/>
      <c r="Y108" s="33"/>
      <c r="AD108" s="33"/>
      <c r="AE108" s="31" t="b">
        <f t="shared" si="7"/>
        <v>1</v>
      </c>
      <c r="AF108" s="29" t="s">
        <v>203</v>
      </c>
      <c r="AG108" s="6">
        <v>87.0</v>
      </c>
      <c r="AH108" s="6" t="s">
        <v>1046</v>
      </c>
      <c r="AI108" s="28">
        <v>1.630504783413E12</v>
      </c>
      <c r="AN108" s="33"/>
      <c r="AS108" s="33"/>
    </row>
    <row r="109">
      <c r="E109" s="33"/>
      <c r="J109" s="33"/>
      <c r="O109" s="33"/>
      <c r="T109" s="33"/>
      <c r="Y109" s="33"/>
      <c r="AD109" s="33"/>
      <c r="AE109" s="31" t="b">
        <f t="shared" si="7"/>
        <v>1</v>
      </c>
      <c r="AF109" s="29" t="s">
        <v>269</v>
      </c>
      <c r="AG109" s="6">
        <v>494.0</v>
      </c>
      <c r="AH109" s="6" t="s">
        <v>1046</v>
      </c>
      <c r="AI109" s="28">
        <v>1.630504783897E12</v>
      </c>
      <c r="AN109" s="33"/>
      <c r="AS109" s="33"/>
    </row>
    <row r="110">
      <c r="E110" s="33"/>
      <c r="J110" s="33"/>
      <c r="O110" s="33"/>
      <c r="T110" s="33"/>
      <c r="Y110" s="33"/>
      <c r="AD110" s="33"/>
      <c r="AE110" s="31" t="b">
        <f t="shared" si="7"/>
        <v>1</v>
      </c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492.7419355</v>
      </c>
      <c r="E151" s="33"/>
      <c r="F151" s="48"/>
      <c r="G151" s="45" t="s">
        <v>369</v>
      </c>
      <c r="H151" s="46">
        <f> AVERAGE(H4:H124)</f>
        <v>380.9305556</v>
      </c>
      <c r="J151" s="33"/>
      <c r="K151" s="48"/>
      <c r="L151" s="45" t="s">
        <v>369</v>
      </c>
      <c r="M151" s="46">
        <f> AVERAGE(M4:M124)</f>
        <v>345.25</v>
      </c>
      <c r="O151" s="33"/>
      <c r="P151" s="48"/>
      <c r="Q151" s="45" t="s">
        <v>369</v>
      </c>
      <c r="R151" s="46">
        <f> AVERAGE(R4:R124)</f>
        <v>498.0892857</v>
      </c>
      <c r="T151" s="33"/>
      <c r="U151" s="48"/>
      <c r="V151" s="45" t="s">
        <v>369</v>
      </c>
      <c r="W151" s="46">
        <f> AVERAGE(W4:W124)</f>
        <v>489.4107143</v>
      </c>
      <c r="Y151" s="33"/>
      <c r="Z151" s="48"/>
      <c r="AA151" s="45" t="s">
        <v>369</v>
      </c>
      <c r="AB151" s="46">
        <f> AVERAGE(AB4:AB124)</f>
        <v>388.0795455</v>
      </c>
      <c r="AD151" s="33"/>
      <c r="AE151" s="48"/>
      <c r="AF151" s="45" t="s">
        <v>369</v>
      </c>
      <c r="AG151" s="46">
        <f> AVERAGE(AG4:AG124)</f>
        <v>433.0660377</v>
      </c>
      <c r="AI151" s="33"/>
      <c r="AJ151" s="48"/>
      <c r="AK151" s="45" t="s">
        <v>369</v>
      </c>
      <c r="AL151" s="46">
        <f> AVERAGE(AL4:AL124)</f>
        <v>409.4431818</v>
      </c>
      <c r="AN151" s="33"/>
      <c r="AO151" s="48"/>
      <c r="AP151" s="45" t="s">
        <v>369</v>
      </c>
      <c r="AQ151" s="46">
        <f> AVERAGE(AQ4:AQ124)</f>
        <v>402.9875</v>
      </c>
      <c r="AS151" s="33"/>
    </row>
    <row r="152">
      <c r="A152" s="44"/>
      <c r="B152" s="49" t="s">
        <v>370</v>
      </c>
      <c r="C152" s="50">
        <f>STDEV(C4:C124)</f>
        <v>687.9685452</v>
      </c>
      <c r="E152" s="33"/>
      <c r="F152" s="48"/>
      <c r="G152" s="49" t="s">
        <v>370</v>
      </c>
      <c r="H152" s="50">
        <f>STDEV(H4:H124)</f>
        <v>460.8380402</v>
      </c>
      <c r="J152" s="33"/>
      <c r="K152" s="48"/>
      <c r="L152" s="49" t="s">
        <v>370</v>
      </c>
      <c r="M152" s="50">
        <f>STDEV(M4:M124)</f>
        <v>358.2079932</v>
      </c>
      <c r="O152" s="33"/>
      <c r="P152" s="48"/>
      <c r="Q152" s="49" t="s">
        <v>370</v>
      </c>
      <c r="R152" s="50">
        <f>STDEV(R4:R124)</f>
        <v>685.5088694</v>
      </c>
      <c r="T152" s="33"/>
      <c r="U152" s="48"/>
      <c r="V152" s="49" t="s">
        <v>370</v>
      </c>
      <c r="W152" s="50">
        <f>STDEV(W4:W124)</f>
        <v>635.0849843</v>
      </c>
      <c r="Y152" s="33"/>
      <c r="Z152" s="48"/>
      <c r="AA152" s="49" t="s">
        <v>370</v>
      </c>
      <c r="AB152" s="50">
        <f>STDEV(AB4:AB124)</f>
        <v>481.7787975</v>
      </c>
      <c r="AD152" s="33"/>
      <c r="AE152" s="48"/>
      <c r="AF152" s="49" t="s">
        <v>370</v>
      </c>
      <c r="AG152" s="50">
        <f>STDEV(AG4:AG124)</f>
        <v>678.9713967</v>
      </c>
      <c r="AI152" s="33"/>
      <c r="AJ152" s="48"/>
      <c r="AK152" s="49" t="s">
        <v>370</v>
      </c>
      <c r="AL152" s="50">
        <f>STDEV(AL4:AL124)</f>
        <v>814.7932092</v>
      </c>
      <c r="AN152" s="33"/>
      <c r="AO152" s="48"/>
      <c r="AP152" s="49" t="s">
        <v>370</v>
      </c>
      <c r="AQ152" s="50">
        <f>STDEV(AQ4:AQ124)</f>
        <v>515.8803338</v>
      </c>
      <c r="AS152" s="33"/>
    </row>
    <row r="153">
      <c r="A153" s="44"/>
      <c r="B153" s="51" t="s">
        <v>371</v>
      </c>
      <c r="C153" s="50">
        <f>MEDIAN(C4:C124)</f>
        <v>228.5</v>
      </c>
      <c r="E153" s="33"/>
      <c r="F153" s="48"/>
      <c r="G153" s="51" t="s">
        <v>371</v>
      </c>
      <c r="H153" s="50">
        <f>MEDIAN(H4:H124)</f>
        <v>205.5</v>
      </c>
      <c r="J153" s="33"/>
      <c r="K153" s="48"/>
      <c r="L153" s="51" t="s">
        <v>371</v>
      </c>
      <c r="M153" s="50">
        <f>MEDIAN(M4:M124)</f>
        <v>208.5</v>
      </c>
      <c r="O153" s="33"/>
      <c r="P153" s="48"/>
      <c r="Q153" s="51" t="s">
        <v>371</v>
      </c>
      <c r="R153" s="50">
        <f>MEDIAN(R4:R124)</f>
        <v>219.5</v>
      </c>
      <c r="T153" s="33"/>
      <c r="U153" s="48"/>
      <c r="V153" s="51" t="s">
        <v>371</v>
      </c>
      <c r="W153" s="50">
        <f>MEDIAN(W4:W124)</f>
        <v>204.5</v>
      </c>
      <c r="Y153" s="33"/>
      <c r="Z153" s="48"/>
      <c r="AA153" s="51" t="s">
        <v>371</v>
      </c>
      <c r="AB153" s="50">
        <f>MEDIAN(AB4:AB124)</f>
        <v>198.5</v>
      </c>
      <c r="AD153" s="33"/>
      <c r="AE153" s="48"/>
      <c r="AF153" s="51" t="s">
        <v>371</v>
      </c>
      <c r="AG153" s="50">
        <f>MEDIAN(AG4:AG124)</f>
        <v>223</v>
      </c>
      <c r="AI153" s="33"/>
      <c r="AJ153" s="48"/>
      <c r="AK153" s="51" t="s">
        <v>371</v>
      </c>
      <c r="AL153" s="50">
        <f>MEDIAN(AL4:AL124)</f>
        <v>203</v>
      </c>
      <c r="AN153" s="33"/>
      <c r="AO153" s="48"/>
      <c r="AP153" s="51" t="s">
        <v>371</v>
      </c>
      <c r="AQ153" s="50">
        <f>MEDIAN(AQ4:AQ124)</f>
        <v>219.5</v>
      </c>
      <c r="AS153" s="33"/>
    </row>
    <row r="154">
      <c r="A154" s="44"/>
      <c r="B154" s="51" t="s">
        <v>372</v>
      </c>
      <c r="C154" s="50">
        <f>min(C4:C124)</f>
        <v>75</v>
      </c>
      <c r="E154" s="33"/>
      <c r="F154" s="48"/>
      <c r="G154" s="51" t="s">
        <v>372</v>
      </c>
      <c r="H154" s="50">
        <f>min(H4:H124)</f>
        <v>67</v>
      </c>
      <c r="J154" s="33"/>
      <c r="K154" s="48"/>
      <c r="L154" s="51" t="s">
        <v>372</v>
      </c>
      <c r="M154" s="50">
        <f>min(M4:M124)</f>
        <v>72</v>
      </c>
      <c r="O154" s="33"/>
      <c r="P154" s="48"/>
      <c r="Q154" s="51" t="s">
        <v>372</v>
      </c>
      <c r="R154" s="50">
        <f>min(R4:R124)</f>
        <v>98</v>
      </c>
      <c r="T154" s="33"/>
      <c r="U154" s="48"/>
      <c r="V154" s="51" t="s">
        <v>372</v>
      </c>
      <c r="W154" s="50">
        <f>min(W4:W124)</f>
        <v>73</v>
      </c>
      <c r="Y154" s="33"/>
      <c r="Z154" s="48"/>
      <c r="AA154" s="51" t="s">
        <v>372</v>
      </c>
      <c r="AB154" s="50">
        <f>min(AB4:AB124)</f>
        <v>84</v>
      </c>
      <c r="AD154" s="33"/>
      <c r="AE154" s="48"/>
      <c r="AF154" s="51" t="s">
        <v>372</v>
      </c>
      <c r="AG154" s="50">
        <f>min(AG4:AG124)</f>
        <v>65</v>
      </c>
      <c r="AI154" s="33"/>
      <c r="AJ154" s="48"/>
      <c r="AK154" s="51" t="s">
        <v>372</v>
      </c>
      <c r="AL154" s="50">
        <f>min(AL4:AL124)</f>
        <v>78</v>
      </c>
      <c r="AN154" s="33"/>
      <c r="AO154" s="48"/>
      <c r="AP154" s="51" t="s">
        <v>372</v>
      </c>
      <c r="AQ154" s="50">
        <f>min(AQ4:AQ124)</f>
        <v>74</v>
      </c>
      <c r="AS154" s="33"/>
    </row>
    <row r="155">
      <c r="A155" s="44"/>
      <c r="B155" s="51" t="s">
        <v>373</v>
      </c>
      <c r="C155" s="50">
        <f>max(C4:C124)</f>
        <v>3597</v>
      </c>
      <c r="E155" s="33"/>
      <c r="F155" s="48"/>
      <c r="G155" s="51" t="s">
        <v>373</v>
      </c>
      <c r="H155" s="50">
        <f>max(H4:H124)</f>
        <v>2588</v>
      </c>
      <c r="J155" s="33"/>
      <c r="K155" s="48"/>
      <c r="L155" s="51" t="s">
        <v>373</v>
      </c>
      <c r="M155" s="50">
        <f>max(M4:M124)</f>
        <v>1974</v>
      </c>
      <c r="O155" s="33"/>
      <c r="P155" s="48"/>
      <c r="Q155" s="51" t="s">
        <v>373</v>
      </c>
      <c r="R155" s="50">
        <f>max(R4:R124)</f>
        <v>4093</v>
      </c>
      <c r="T155" s="33"/>
      <c r="U155" s="48"/>
      <c r="V155" s="51" t="s">
        <v>373</v>
      </c>
      <c r="W155" s="50">
        <f>max(W4:W124)</f>
        <v>2600</v>
      </c>
      <c r="Y155" s="33"/>
      <c r="Z155" s="48"/>
      <c r="AA155" s="51" t="s">
        <v>373</v>
      </c>
      <c r="AB155" s="50">
        <f>max(AB4:AB124)</f>
        <v>2781</v>
      </c>
      <c r="AD155" s="33"/>
      <c r="AE155" s="48"/>
      <c r="AF155" s="51" t="s">
        <v>373</v>
      </c>
      <c r="AG155" s="50">
        <f>max(AG4:AG124)</f>
        <v>4709</v>
      </c>
      <c r="AI155" s="33"/>
      <c r="AJ155" s="48"/>
      <c r="AK155" s="51" t="s">
        <v>373</v>
      </c>
      <c r="AL155" s="50">
        <f>max(AL4:AL124)</f>
        <v>7364</v>
      </c>
      <c r="AN155" s="33"/>
      <c r="AO155" s="48"/>
      <c r="AP155" s="51" t="s">
        <v>373</v>
      </c>
      <c r="AQ155" s="50">
        <f>max(AQ4:AQ124)</f>
        <v>3251</v>
      </c>
      <c r="AS155" s="33"/>
    </row>
    <row r="156">
      <c r="A156" s="44"/>
      <c r="B156" s="51" t="s">
        <v>374</v>
      </c>
      <c r="C156" s="50">
        <f>sum(C4:C124)/1000</f>
        <v>30.55</v>
      </c>
      <c r="E156" s="33"/>
      <c r="F156" s="48"/>
      <c r="G156" s="51" t="s">
        <v>374</v>
      </c>
      <c r="H156" s="50">
        <f>sum(H4:H124)/1000</f>
        <v>27.427</v>
      </c>
      <c r="J156" s="33"/>
      <c r="K156" s="48"/>
      <c r="L156" s="51" t="s">
        <v>374</v>
      </c>
      <c r="M156" s="50">
        <f>sum(M4:M124)/1000</f>
        <v>23.477</v>
      </c>
      <c r="O156" s="33"/>
      <c r="P156" s="48"/>
      <c r="Q156" s="51" t="s">
        <v>374</v>
      </c>
      <c r="R156" s="50">
        <f>sum(R4:R124)/1000</f>
        <v>27.893</v>
      </c>
      <c r="T156" s="33"/>
      <c r="U156" s="48"/>
      <c r="V156" s="51" t="s">
        <v>374</v>
      </c>
      <c r="W156" s="50">
        <f>sum(W4:W124)/1000</f>
        <v>27.407</v>
      </c>
      <c r="Y156" s="33"/>
      <c r="Z156" s="48"/>
      <c r="AA156" s="51" t="s">
        <v>374</v>
      </c>
      <c r="AB156" s="50">
        <f>sum(AB4:AB124)/1000</f>
        <v>34.151</v>
      </c>
      <c r="AD156" s="33"/>
      <c r="AE156" s="48"/>
      <c r="AF156" s="51" t="s">
        <v>374</v>
      </c>
      <c r="AG156" s="50">
        <f>sum(AG4:AG124)/1000</f>
        <v>45.905</v>
      </c>
      <c r="AI156" s="33"/>
      <c r="AJ156" s="48"/>
      <c r="AK156" s="51" t="s">
        <v>374</v>
      </c>
      <c r="AL156" s="50">
        <f>sum(AL4:AL124)/1000</f>
        <v>36.031</v>
      </c>
      <c r="AN156" s="33"/>
      <c r="AO156" s="48"/>
      <c r="AP156" s="51" t="s">
        <v>374</v>
      </c>
      <c r="AQ156" s="50">
        <f>sum(AQ4:AQ124)/1000</f>
        <v>32.239</v>
      </c>
      <c r="AS156" s="33"/>
    </row>
    <row r="157">
      <c r="A157" s="44"/>
      <c r="B157" s="51" t="s">
        <v>375</v>
      </c>
      <c r="C157" s="50">
        <f>COUNTA(C4:C65)+1</f>
        <v>63</v>
      </c>
      <c r="E157" s="33"/>
      <c r="F157" s="48"/>
      <c r="G157" s="51" t="s">
        <v>375</v>
      </c>
      <c r="H157" s="50">
        <f>COUNTA(H4:H75)+1</f>
        <v>73</v>
      </c>
      <c r="J157" s="33"/>
      <c r="K157" s="48"/>
      <c r="L157" s="51" t="s">
        <v>375</v>
      </c>
      <c r="M157" s="50">
        <f>COUNTA(M4:M71)+1</f>
        <v>69</v>
      </c>
      <c r="O157" s="33"/>
      <c r="P157" s="48"/>
      <c r="Q157" s="51" t="s">
        <v>375</v>
      </c>
      <c r="R157" s="50">
        <f>COUNTA(R4:R59)+1</f>
        <v>57</v>
      </c>
      <c r="T157" s="33"/>
      <c r="U157" s="48"/>
      <c r="V157" s="51" t="s">
        <v>375</v>
      </c>
      <c r="W157" s="50">
        <f>COUNTA(W4:W59)+1</f>
        <v>57</v>
      </c>
      <c r="Y157" s="33"/>
      <c r="Z157" s="48"/>
      <c r="AA157" s="51" t="s">
        <v>375</v>
      </c>
      <c r="AB157" s="50">
        <f>COUNTA(AB4:AB91)+1</f>
        <v>89</v>
      </c>
      <c r="AD157" s="33"/>
      <c r="AE157" s="48"/>
      <c r="AF157" s="51" t="s">
        <v>375</v>
      </c>
      <c r="AG157" s="50">
        <f>COUNTA(AG4:AG109)+1</f>
        <v>107</v>
      </c>
      <c r="AI157" s="33"/>
      <c r="AJ157" s="48"/>
      <c r="AK157" s="51" t="s">
        <v>375</v>
      </c>
      <c r="AL157" s="50">
        <f>COUNTA(AL4:AL91)+1</f>
        <v>89</v>
      </c>
      <c r="AN157" s="33"/>
      <c r="AO157" s="48"/>
      <c r="AP157" s="51" t="s">
        <v>375</v>
      </c>
      <c r="AQ157" s="50">
        <f>COUNTA(AQ4:AQ83)+1</f>
        <v>81</v>
      </c>
      <c r="AS157" s="33"/>
    </row>
    <row r="158">
      <c r="A158" s="44"/>
      <c r="B158" s="51" t="s">
        <v>376</v>
      </c>
      <c r="C158" s="52">
        <f>C160+C159+C161+C162</f>
        <v>63</v>
      </c>
      <c r="E158" s="33"/>
      <c r="F158" s="48"/>
      <c r="G158" s="51" t="s">
        <v>376</v>
      </c>
      <c r="H158" s="52">
        <f>H160+H159+H161+H162</f>
        <v>73</v>
      </c>
      <c r="J158" s="33"/>
      <c r="K158" s="48"/>
      <c r="L158" s="51" t="s">
        <v>376</v>
      </c>
      <c r="M158" s="52">
        <f>M160+M159+M161+M162</f>
        <v>69</v>
      </c>
      <c r="O158" s="33"/>
      <c r="P158" s="48"/>
      <c r="Q158" s="51" t="s">
        <v>376</v>
      </c>
      <c r="R158" s="52">
        <f>R160+R159+R161+R162</f>
        <v>57</v>
      </c>
      <c r="T158" s="33"/>
      <c r="U158" s="48"/>
      <c r="V158" s="51" t="s">
        <v>376</v>
      </c>
      <c r="W158" s="52">
        <f>W160+W159+W161+W162</f>
        <v>57</v>
      </c>
      <c r="Y158" s="33"/>
      <c r="Z158" s="48"/>
      <c r="AA158" s="51" t="s">
        <v>376</v>
      </c>
      <c r="AB158" s="52">
        <f>AB160+AB159+AB161+AB162</f>
        <v>89</v>
      </c>
      <c r="AD158" s="33"/>
      <c r="AE158" s="48"/>
      <c r="AF158" s="51" t="s">
        <v>376</v>
      </c>
      <c r="AG158" s="52">
        <f>AG160+AG159+AG161+AG162</f>
        <v>107</v>
      </c>
      <c r="AI158" s="33"/>
      <c r="AJ158" s="48"/>
      <c r="AK158" s="51" t="s">
        <v>376</v>
      </c>
      <c r="AL158" s="52">
        <f>AL160+AL159+AL161+AL162</f>
        <v>89</v>
      </c>
      <c r="AN158" s="33"/>
      <c r="AO158" s="48"/>
      <c r="AP158" s="51" t="s">
        <v>376</v>
      </c>
      <c r="AQ158" s="52">
        <f>AQ160+AQ159+AQ161+AQ162</f>
        <v>81</v>
      </c>
      <c r="AS158" s="33"/>
    </row>
    <row r="159">
      <c r="A159" s="5"/>
      <c r="B159" s="51" t="s">
        <v>377</v>
      </c>
      <c r="C159" s="53">
        <f>(C157-55)/2</f>
        <v>4</v>
      </c>
      <c r="E159" s="33"/>
      <c r="F159" s="54"/>
      <c r="G159" s="51" t="s">
        <v>377</v>
      </c>
      <c r="H159" s="53">
        <f>(H157-55)/2</f>
        <v>9</v>
      </c>
      <c r="J159" s="33"/>
      <c r="K159" s="54"/>
      <c r="L159" s="51" t="s">
        <v>377</v>
      </c>
      <c r="M159" s="53">
        <f>(M157-55)/2</f>
        <v>7</v>
      </c>
      <c r="O159" s="33"/>
      <c r="P159" s="54"/>
      <c r="Q159" s="51" t="s">
        <v>377</v>
      </c>
      <c r="R159" s="53">
        <f>(R157-55)/2</f>
        <v>1</v>
      </c>
      <c r="T159" s="33"/>
      <c r="U159" s="54"/>
      <c r="V159" s="51" t="s">
        <v>377</v>
      </c>
      <c r="W159" s="53">
        <f>(W157-55)/2</f>
        <v>1</v>
      </c>
      <c r="Y159" s="33"/>
      <c r="Z159" s="54"/>
      <c r="AA159" s="51" t="s">
        <v>377</v>
      </c>
      <c r="AB159" s="53">
        <f>(AB157-55)/2</f>
        <v>17</v>
      </c>
      <c r="AD159" s="33"/>
      <c r="AE159" s="54"/>
      <c r="AF159" s="51" t="s">
        <v>377</v>
      </c>
      <c r="AG159" s="53">
        <f>(AG157-55)/2</f>
        <v>26</v>
      </c>
      <c r="AI159" s="33"/>
      <c r="AJ159" s="54"/>
      <c r="AK159" s="51" t="s">
        <v>377</v>
      </c>
      <c r="AL159" s="53">
        <f>(AL157-55)/2</f>
        <v>17</v>
      </c>
      <c r="AN159" s="33"/>
      <c r="AO159" s="54"/>
      <c r="AP159" s="51" t="s">
        <v>377</v>
      </c>
      <c r="AQ159" s="53">
        <f>(AQ157-55)/2</f>
        <v>13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4</v>
      </c>
      <c r="E161" s="33"/>
      <c r="G161" s="45" t="s">
        <v>379</v>
      </c>
      <c r="H161" s="58">
        <f>H159</f>
        <v>9</v>
      </c>
      <c r="J161" s="33"/>
      <c r="L161" s="45" t="s">
        <v>379</v>
      </c>
      <c r="M161" s="58">
        <f>M159</f>
        <v>7</v>
      </c>
      <c r="O161" s="33"/>
      <c r="Q161" s="45" t="s">
        <v>379</v>
      </c>
      <c r="R161" s="58">
        <f>R159</f>
        <v>1</v>
      </c>
      <c r="T161" s="33"/>
      <c r="V161" s="45" t="s">
        <v>379</v>
      </c>
      <c r="W161" s="58">
        <f>W159</f>
        <v>1</v>
      </c>
      <c r="Y161" s="33"/>
      <c r="AA161" s="45" t="s">
        <v>379</v>
      </c>
      <c r="AB161" s="58">
        <f>AB159</f>
        <v>17</v>
      </c>
      <c r="AD161" s="33"/>
      <c r="AF161" s="45" t="s">
        <v>379</v>
      </c>
      <c r="AG161" s="58">
        <f>AG159</f>
        <v>26</v>
      </c>
      <c r="AI161" s="33"/>
      <c r="AK161" s="45" t="s">
        <v>379</v>
      </c>
      <c r="AL161" s="58">
        <f>AL159</f>
        <v>17</v>
      </c>
      <c r="AN161" s="33"/>
      <c r="AP161" s="45" t="s">
        <v>379</v>
      </c>
      <c r="AQ161" s="58">
        <f>AQ159</f>
        <v>13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COUNTIF(A3:A100,FALSE)+7</f>
        <v>9</v>
      </c>
      <c r="E163" s="33"/>
      <c r="G163" s="56" t="s">
        <v>381</v>
      </c>
      <c r="H163" s="58">
        <f>COUNTIF(F3:F100,FALSE)-3+8</f>
        <v>12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COUNTIF(P3:P100,FALSE)+9</f>
        <v>11</v>
      </c>
      <c r="T163" s="33"/>
      <c r="V163" s="56" t="s">
        <v>381</v>
      </c>
      <c r="W163" s="58">
        <f>COUNTIF(U3:U100,FALSE)+9</f>
        <v>11</v>
      </c>
      <c r="Y163" s="33"/>
      <c r="AA163" s="56" t="s">
        <v>381</v>
      </c>
      <c r="AB163" s="58">
        <f>COUNTIF(Z3:Z100,FALSE)-5+12</f>
        <v>21</v>
      </c>
      <c r="AD163" s="33"/>
      <c r="AF163" s="56" t="s">
        <v>381</v>
      </c>
      <c r="AG163" s="58">
        <f>COUNTIF(AE3:AE100,FALSE)-1+11</f>
        <v>13</v>
      </c>
      <c r="AI163" s="33"/>
      <c r="AK163" s="56" t="s">
        <v>381</v>
      </c>
      <c r="AL163" s="58">
        <f>COUNTIF(AJ3:AJ100,FALSE)+8</f>
        <v>10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72</v>
      </c>
      <c r="E164" s="33"/>
      <c r="G164" s="45" t="s">
        <v>382</v>
      </c>
      <c r="H164" s="58">
        <f>H158+H163</f>
        <v>85</v>
      </c>
      <c r="J164" s="33"/>
      <c r="L164" s="45" t="s">
        <v>382</v>
      </c>
      <c r="M164" s="58">
        <f>M158+M163</f>
        <v>76</v>
      </c>
      <c r="O164" s="33"/>
      <c r="Q164" s="45" t="s">
        <v>382</v>
      </c>
      <c r="R164" s="58">
        <f>R158+R163</f>
        <v>68</v>
      </c>
      <c r="T164" s="33"/>
      <c r="V164" s="45" t="s">
        <v>382</v>
      </c>
      <c r="W164" s="58">
        <f>W158+W163</f>
        <v>68</v>
      </c>
      <c r="Y164" s="33"/>
      <c r="AA164" s="45" t="s">
        <v>382</v>
      </c>
      <c r="AB164" s="58">
        <f>AB158+AB163</f>
        <v>110</v>
      </c>
      <c r="AD164" s="33"/>
      <c r="AF164" s="45" t="s">
        <v>382</v>
      </c>
      <c r="AG164" s="58">
        <f>AG158+AG163</f>
        <v>120</v>
      </c>
      <c r="AI164" s="33"/>
      <c r="AK164" s="45" t="s">
        <v>382</v>
      </c>
      <c r="AL164" s="58">
        <f>AL158+AL163</f>
        <v>99</v>
      </c>
      <c r="AN164" s="33"/>
      <c r="AP164" s="45" t="s">
        <v>382</v>
      </c>
      <c r="AQ164" s="58">
        <f>AQ158+AQ163</f>
        <v>88</v>
      </c>
      <c r="AS164" s="33"/>
    </row>
    <row r="165">
      <c r="B165" s="45" t="s">
        <v>383</v>
      </c>
      <c r="C165" s="58">
        <f>C157-C159</f>
        <v>59</v>
      </c>
      <c r="E165" s="33"/>
      <c r="G165" s="45" t="s">
        <v>383</v>
      </c>
      <c r="H165" s="58">
        <f>H157-H159</f>
        <v>64</v>
      </c>
      <c r="J165" s="33"/>
      <c r="L165" s="45" t="s">
        <v>383</v>
      </c>
      <c r="M165" s="58">
        <f>M157-M159</f>
        <v>62</v>
      </c>
      <c r="O165" s="33"/>
      <c r="Q165" s="45" t="s">
        <v>383</v>
      </c>
      <c r="R165" s="58">
        <f>R157-R159</f>
        <v>56</v>
      </c>
      <c r="T165" s="33"/>
      <c r="V165" s="45" t="s">
        <v>383</v>
      </c>
      <c r="W165" s="58">
        <f>W157-W159</f>
        <v>56</v>
      </c>
      <c r="Y165" s="33"/>
      <c r="AA165" s="45" t="s">
        <v>383</v>
      </c>
      <c r="AB165" s="58">
        <f>AB157-AB159</f>
        <v>72</v>
      </c>
      <c r="AD165" s="33"/>
      <c r="AF165" s="45" t="s">
        <v>383</v>
      </c>
      <c r="AG165" s="58">
        <f>AG157-AG159</f>
        <v>81</v>
      </c>
      <c r="AI165" s="33"/>
      <c r="AK165" s="45" t="s">
        <v>383</v>
      </c>
      <c r="AL165" s="58">
        <f>AL157-AL159</f>
        <v>72</v>
      </c>
      <c r="AN165" s="33"/>
      <c r="AP165" s="45" t="s">
        <v>383</v>
      </c>
      <c r="AQ165" s="58">
        <f>AQ157-AQ159</f>
        <v>68</v>
      </c>
      <c r="AS165" s="33"/>
    </row>
    <row r="166">
      <c r="B166" s="60" t="s">
        <v>384</v>
      </c>
      <c r="C166" s="58">
        <f>((ABS(C165)-1)/C156)*1/5</f>
        <v>0.379705401</v>
      </c>
      <c r="E166" s="33"/>
      <c r="G166" s="60" t="s">
        <v>384</v>
      </c>
      <c r="H166" s="58">
        <f>((ABS(H165)-1)/H156)*1/5</f>
        <v>0.4594013199</v>
      </c>
      <c r="J166" s="33"/>
      <c r="L166" s="60" t="s">
        <v>384</v>
      </c>
      <c r="M166" s="58">
        <f>((ABS(M165)-1)/M156)*1/5</f>
        <v>0.5196575372</v>
      </c>
      <c r="O166" s="33"/>
      <c r="Q166" s="60" t="s">
        <v>384</v>
      </c>
      <c r="R166" s="58">
        <f>((ABS(R165)-1)/R156)*1/5</f>
        <v>0.3943641774</v>
      </c>
      <c r="T166" s="33"/>
      <c r="V166" s="60" t="s">
        <v>384</v>
      </c>
      <c r="W166" s="58">
        <f>((ABS(W165)-1)/W156)*1/5</f>
        <v>0.4013573175</v>
      </c>
      <c r="Y166" s="33"/>
      <c r="AA166" s="60" t="s">
        <v>384</v>
      </c>
      <c r="AB166" s="58">
        <f>((ABS(AB165)-1)/AB156)*1/5</f>
        <v>0.4158004158</v>
      </c>
      <c r="AD166" s="33"/>
      <c r="AF166" s="60" t="s">
        <v>384</v>
      </c>
      <c r="AG166" s="58">
        <f>((ABS(AG165)-1)/AG156)*1/5</f>
        <v>0.34854591</v>
      </c>
      <c r="AI166" s="33"/>
      <c r="AK166" s="60" t="s">
        <v>384</v>
      </c>
      <c r="AL166" s="58">
        <f>((ABS(AL165)-1)/AL156)*1/5</f>
        <v>0.3941050762</v>
      </c>
      <c r="AN166" s="33"/>
      <c r="AP166" s="60" t="s">
        <v>384</v>
      </c>
      <c r="AQ166" s="58">
        <f>((ABS(AQ165)-1)/AQ156)*1/5</f>
        <v>0.4156456466</v>
      </c>
      <c r="AS166" s="33"/>
    </row>
    <row r="167">
      <c r="B167" s="60" t="s">
        <v>385</v>
      </c>
      <c r="C167" s="58">
        <f>((ABS(C165)-1)/C156)*1/5*60</f>
        <v>22.78232406</v>
      </c>
      <c r="E167" s="33"/>
      <c r="G167" s="60" t="s">
        <v>385</v>
      </c>
      <c r="H167" s="58">
        <f>((ABS(H165)-1)/H156)*1/5*60</f>
        <v>27.56407919</v>
      </c>
      <c r="J167" s="33"/>
      <c r="L167" s="60" t="s">
        <v>385</v>
      </c>
      <c r="M167" s="58">
        <f>((ABS(M165)-1)/M156)*1/5*60</f>
        <v>31.17945223</v>
      </c>
      <c r="O167" s="33"/>
      <c r="Q167" s="60" t="s">
        <v>385</v>
      </c>
      <c r="R167" s="58">
        <f>((ABS(R165)-1)/R156)*1/5*60</f>
        <v>23.66185064</v>
      </c>
      <c r="T167" s="33"/>
      <c r="V167" s="60" t="s">
        <v>385</v>
      </c>
      <c r="W167" s="58">
        <f>((ABS(W165)-1)/W156)*1/5*60</f>
        <v>24.08143905</v>
      </c>
      <c r="Y167" s="33"/>
      <c r="AA167" s="60" t="s">
        <v>385</v>
      </c>
      <c r="AB167" s="58">
        <f>((ABS(AB165)-1)/AB156)*1/5*60</f>
        <v>24.94802495</v>
      </c>
      <c r="AD167" s="33"/>
      <c r="AF167" s="60" t="s">
        <v>385</v>
      </c>
      <c r="AG167" s="58">
        <f>((ABS(AG165)-1)/AG156)*1/5*60</f>
        <v>20.9127546</v>
      </c>
      <c r="AI167" s="33"/>
      <c r="AK167" s="60" t="s">
        <v>385</v>
      </c>
      <c r="AL167" s="58">
        <f>((ABS(AL165)-1)/AL156)*1/5*60</f>
        <v>23.64630457</v>
      </c>
      <c r="AN167" s="33"/>
      <c r="AP167" s="60" t="s">
        <v>385</v>
      </c>
      <c r="AQ167" s="58">
        <f>((ABS(AQ165)-1)/AQ156)*1/5*60</f>
        <v>24.93873879</v>
      </c>
      <c r="AS167" s="33"/>
    </row>
    <row r="168">
      <c r="B168" s="60" t="s">
        <v>386</v>
      </c>
      <c r="C168" s="58">
        <f>C166*(1-C177)</f>
        <v>0.379705401</v>
      </c>
      <c r="E168" s="33"/>
      <c r="G168" s="60" t="s">
        <v>386</v>
      </c>
      <c r="H168" s="58">
        <f>H166*(1-H177)</f>
        <v>0.4594013199</v>
      </c>
      <c r="J168" s="33"/>
      <c r="L168" s="60" t="s">
        <v>386</v>
      </c>
      <c r="M168" s="58">
        <f>M166*(1-M177)</f>
        <v>0.5196575372</v>
      </c>
      <c r="O168" s="33"/>
      <c r="Q168" s="60" t="s">
        <v>386</v>
      </c>
      <c r="R168" s="58">
        <f>R166*(1-R177)</f>
        <v>0.3943641774</v>
      </c>
      <c r="T168" s="33"/>
      <c r="V168" s="60" t="s">
        <v>386</v>
      </c>
      <c r="W168" s="58">
        <f>W166*(1-W177)</f>
        <v>0.4013573175</v>
      </c>
      <c r="Y168" s="33"/>
      <c r="AA168" s="60" t="s">
        <v>386</v>
      </c>
      <c r="AB168" s="58">
        <f>AB166*(1-AB177)</f>
        <v>0.4158004158</v>
      </c>
      <c r="AD168" s="33"/>
      <c r="AF168" s="60" t="s">
        <v>386</v>
      </c>
      <c r="AG168" s="58">
        <f>AG166*(1-AG177)</f>
        <v>0.34854591</v>
      </c>
      <c r="AI168" s="33"/>
      <c r="AK168" s="60" t="s">
        <v>386</v>
      </c>
      <c r="AL168" s="58">
        <f>AL166*(1-AL177)</f>
        <v>0.3941050762</v>
      </c>
      <c r="AN168" s="33"/>
      <c r="AP168" s="60" t="s">
        <v>386</v>
      </c>
      <c r="AQ168" s="58">
        <f>AQ166*(1-AQ177)</f>
        <v>0.4156456466</v>
      </c>
      <c r="AS168" s="33"/>
    </row>
    <row r="169">
      <c r="B169" s="60" t="s">
        <v>387</v>
      </c>
      <c r="C169" s="58">
        <f>C167*(1-C177)</f>
        <v>22.78232406</v>
      </c>
      <c r="E169" s="33"/>
      <c r="G169" s="60" t="s">
        <v>387</v>
      </c>
      <c r="H169" s="58">
        <f>H167*(1-H177)</f>
        <v>27.56407919</v>
      </c>
      <c r="J169" s="33"/>
      <c r="L169" s="60" t="s">
        <v>387</v>
      </c>
      <c r="M169" s="58">
        <f>M167*(1-M177)</f>
        <v>31.17945223</v>
      </c>
      <c r="O169" s="33"/>
      <c r="Q169" s="60" t="s">
        <v>387</v>
      </c>
      <c r="R169" s="58">
        <f>R167*(1-R177)</f>
        <v>23.66185064</v>
      </c>
      <c r="T169" s="33"/>
      <c r="V169" s="60" t="s">
        <v>387</v>
      </c>
      <c r="W169" s="58">
        <f>W167*(1-W177)</f>
        <v>24.08143905</v>
      </c>
      <c r="Y169" s="33"/>
      <c r="AA169" s="60" t="s">
        <v>387</v>
      </c>
      <c r="AB169" s="58">
        <f>AB167*(1-AB177)</f>
        <v>24.94802495</v>
      </c>
      <c r="AD169" s="33"/>
      <c r="AF169" s="60" t="s">
        <v>387</v>
      </c>
      <c r="AG169" s="58">
        <f>AG167*(1-AG177)</f>
        <v>20.9127546</v>
      </c>
      <c r="AI169" s="33"/>
      <c r="AK169" s="60" t="s">
        <v>387</v>
      </c>
      <c r="AL169" s="58">
        <f>AL167*(1-AL177)</f>
        <v>23.64630457</v>
      </c>
      <c r="AN169" s="33"/>
      <c r="AP169" s="60" t="s">
        <v>387</v>
      </c>
      <c r="AQ169" s="58">
        <f>AQ167*(1-AQ177)</f>
        <v>24.93873879</v>
      </c>
      <c r="AS169" s="33"/>
    </row>
    <row r="170">
      <c r="B170" s="60" t="s">
        <v>388</v>
      </c>
      <c r="C170" s="58">
        <f>(ABS(C165)-1)/C156</f>
        <v>1.898527005</v>
      </c>
      <c r="E170" s="33"/>
      <c r="G170" s="60" t="s">
        <v>388</v>
      </c>
      <c r="H170" s="58">
        <f>(ABS(H165)-1)/H156</f>
        <v>2.297006599</v>
      </c>
      <c r="J170" s="33"/>
      <c r="L170" s="60" t="s">
        <v>388</v>
      </c>
      <c r="M170" s="58">
        <f>(ABS(M165)-1)/M156</f>
        <v>2.598287686</v>
      </c>
      <c r="O170" s="33"/>
      <c r="Q170" s="60" t="s">
        <v>388</v>
      </c>
      <c r="R170" s="58">
        <f>(ABS(R165)-1)/R156</f>
        <v>1.971820887</v>
      </c>
      <c r="T170" s="33"/>
      <c r="V170" s="60" t="s">
        <v>388</v>
      </c>
      <c r="W170" s="58">
        <f>(ABS(W165)-1)/W156</f>
        <v>2.006786587</v>
      </c>
      <c r="Y170" s="33"/>
      <c r="AA170" s="60" t="s">
        <v>388</v>
      </c>
      <c r="AB170" s="58">
        <f>(ABS(AB165)-1)/AB156</f>
        <v>2.079002079</v>
      </c>
      <c r="AD170" s="33"/>
      <c r="AF170" s="60" t="s">
        <v>388</v>
      </c>
      <c r="AG170" s="58">
        <f>(ABS(AG165)-1)/AG156</f>
        <v>1.74272955</v>
      </c>
      <c r="AI170" s="33"/>
      <c r="AK170" s="60" t="s">
        <v>388</v>
      </c>
      <c r="AL170" s="58">
        <f>(ABS(AL165)-1)/AL156</f>
        <v>1.970525381</v>
      </c>
      <c r="AN170" s="33"/>
      <c r="AP170" s="60" t="s">
        <v>388</v>
      </c>
      <c r="AQ170" s="58">
        <f>(ABS(AQ165)-1)/AQ156</f>
        <v>2.078228233</v>
      </c>
      <c r="AS170" s="33"/>
    </row>
    <row r="171">
      <c r="B171" s="60" t="s">
        <v>389</v>
      </c>
      <c r="C171" s="58">
        <f>(ABS(C158)-1)/C156</f>
        <v>2.029459902</v>
      </c>
      <c r="E171" s="33"/>
      <c r="G171" s="60" t="s">
        <v>389</v>
      </c>
      <c r="H171" s="58">
        <f>(ABS(H158)-1)/H156</f>
        <v>2.625150399</v>
      </c>
      <c r="J171" s="33"/>
      <c r="L171" s="60" t="s">
        <v>389</v>
      </c>
      <c r="M171" s="58">
        <f>(ABS(M158)-1)/M156</f>
        <v>2.896451846</v>
      </c>
      <c r="O171" s="33"/>
      <c r="Q171" s="60" t="s">
        <v>389</v>
      </c>
      <c r="R171" s="58">
        <f>(ABS(R158)-1)/R156</f>
        <v>2.007672176</v>
      </c>
      <c r="T171" s="33"/>
      <c r="V171" s="60" t="s">
        <v>389</v>
      </c>
      <c r="W171" s="58">
        <f>(ABS(W158)-1)/W156</f>
        <v>2.043273616</v>
      </c>
      <c r="Y171" s="33"/>
      <c r="AA171" s="60" t="s">
        <v>389</v>
      </c>
      <c r="AB171" s="58">
        <f>(ABS(AB158)-1)/AB156</f>
        <v>2.576791309</v>
      </c>
      <c r="AD171" s="33"/>
      <c r="AF171" s="60" t="s">
        <v>389</v>
      </c>
      <c r="AG171" s="58">
        <f>(ABS(AG158)-1)/AG156</f>
        <v>2.309116654</v>
      </c>
      <c r="AI171" s="33"/>
      <c r="AK171" s="60" t="s">
        <v>389</v>
      </c>
      <c r="AL171" s="58">
        <f>(ABS(AL158)-1)/AL156</f>
        <v>2.442341317</v>
      </c>
      <c r="AN171" s="33"/>
      <c r="AP171" s="60" t="s">
        <v>389</v>
      </c>
      <c r="AQ171" s="58">
        <f>(ABS(AQ158)-1)/AQ156</f>
        <v>2.481466547</v>
      </c>
      <c r="AS171" s="33"/>
    </row>
    <row r="172">
      <c r="B172" s="5" t="s">
        <v>390</v>
      </c>
      <c r="C172" s="58">
        <f>(ABS(C164)-1)/C156</f>
        <v>2.32405892</v>
      </c>
      <c r="E172" s="33"/>
      <c r="G172" s="5" t="s">
        <v>390</v>
      </c>
      <c r="H172" s="58">
        <f>(ABS(H164)-1)/H156</f>
        <v>3.062675466</v>
      </c>
      <c r="J172" s="33"/>
      <c r="L172" s="5" t="s">
        <v>390</v>
      </c>
      <c r="M172" s="58">
        <f>(ABS(M164)-1)/M156</f>
        <v>3.194616007</v>
      </c>
      <c r="O172" s="33"/>
      <c r="Q172" s="5" t="s">
        <v>390</v>
      </c>
      <c r="R172" s="58">
        <f>(ABS(R164)-1)/R156</f>
        <v>2.402036353</v>
      </c>
      <c r="T172" s="33"/>
      <c r="V172" s="5" t="s">
        <v>390</v>
      </c>
      <c r="W172" s="58">
        <f>(ABS(W164)-1)/W156</f>
        <v>2.444630934</v>
      </c>
      <c r="Y172" s="33"/>
      <c r="AA172" s="5" t="s">
        <v>390</v>
      </c>
      <c r="AB172" s="58">
        <f>(ABS(AB164)-1)/AB156</f>
        <v>3.191707417</v>
      </c>
      <c r="AD172" s="33"/>
      <c r="AF172" s="5" t="s">
        <v>390</v>
      </c>
      <c r="AG172" s="58">
        <f>(ABS(AG164)-1)/AG156</f>
        <v>2.592310206</v>
      </c>
      <c r="AI172" s="33"/>
      <c r="AK172" s="5" t="s">
        <v>390</v>
      </c>
      <c r="AL172" s="58">
        <f>(ABS(AL164)-1)/AL156</f>
        <v>2.719880103</v>
      </c>
      <c r="AN172" s="33"/>
      <c r="AP172" s="5" t="s">
        <v>390</v>
      </c>
      <c r="AQ172" s="58">
        <f>(ABS(AQ164)-1)/AQ156</f>
        <v>2.69859487</v>
      </c>
      <c r="AS172" s="33"/>
    </row>
    <row r="173">
      <c r="B173" s="5" t="s">
        <v>391</v>
      </c>
      <c r="C173" s="58">
        <f>ABS(C158)/ABS(C165)</f>
        <v>1.06779661</v>
      </c>
      <c r="E173" s="33"/>
      <c r="G173" s="5" t="s">
        <v>391</v>
      </c>
      <c r="H173" s="58">
        <f>ABS(H158)/ABS(H165)</f>
        <v>1.140625</v>
      </c>
      <c r="J173" s="33"/>
      <c r="L173" s="5" t="s">
        <v>391</v>
      </c>
      <c r="M173" s="58">
        <f>ABS(M158)/ABS(M165)</f>
        <v>1.112903226</v>
      </c>
      <c r="O173" s="33"/>
      <c r="Q173" s="5" t="s">
        <v>391</v>
      </c>
      <c r="R173" s="58">
        <f>ABS(R158)/ABS(R165)</f>
        <v>1.017857143</v>
      </c>
      <c r="T173" s="33"/>
      <c r="V173" s="5" t="s">
        <v>391</v>
      </c>
      <c r="W173" s="58">
        <f>ABS(W158)/ABS(W165)</f>
        <v>1.017857143</v>
      </c>
      <c r="Y173" s="33"/>
      <c r="AA173" s="5" t="s">
        <v>391</v>
      </c>
      <c r="AB173" s="58">
        <f>ABS(AB158)/ABS(AB165)</f>
        <v>1.236111111</v>
      </c>
      <c r="AD173" s="33"/>
      <c r="AF173" s="5" t="s">
        <v>391</v>
      </c>
      <c r="AG173" s="58">
        <f>ABS(AG158)/ABS(AG165)</f>
        <v>1.320987654</v>
      </c>
      <c r="AI173" s="33"/>
      <c r="AK173" s="5" t="s">
        <v>391</v>
      </c>
      <c r="AL173" s="58">
        <f>ABS(AL158)/ABS(AL165)</f>
        <v>1.236111111</v>
      </c>
      <c r="AN173" s="33"/>
      <c r="AP173" s="5" t="s">
        <v>391</v>
      </c>
      <c r="AQ173" s="58">
        <f>ABS(AQ158)/ABS(AQ165)</f>
        <v>1.191176471</v>
      </c>
      <c r="AS173" s="33"/>
    </row>
    <row r="174">
      <c r="B174" s="5" t="s">
        <v>392</v>
      </c>
      <c r="C174" s="58">
        <f>ABS(C164)/ABS(C165)</f>
        <v>1.220338983</v>
      </c>
      <c r="E174" s="33"/>
      <c r="G174" s="5" t="s">
        <v>392</v>
      </c>
      <c r="H174" s="58">
        <f>ABS(H164)/ABS(H165)</f>
        <v>1.328125</v>
      </c>
      <c r="J174" s="33"/>
      <c r="L174" s="5" t="s">
        <v>392</v>
      </c>
      <c r="M174" s="58">
        <f>ABS(M164)/ABS(M165)</f>
        <v>1.225806452</v>
      </c>
      <c r="O174" s="33"/>
      <c r="Q174" s="5" t="s">
        <v>392</v>
      </c>
      <c r="R174" s="58">
        <f>ABS(R164)/ABS(R165)</f>
        <v>1.214285714</v>
      </c>
      <c r="T174" s="33"/>
      <c r="V174" s="5" t="s">
        <v>392</v>
      </c>
      <c r="W174" s="58">
        <f>ABS(W164)/ABS(W165)</f>
        <v>1.214285714</v>
      </c>
      <c r="Y174" s="33"/>
      <c r="AA174" s="5" t="s">
        <v>392</v>
      </c>
      <c r="AB174" s="58">
        <f>ABS(AB164)/ABS(AB165)</f>
        <v>1.527777778</v>
      </c>
      <c r="AD174" s="33"/>
      <c r="AF174" s="5" t="s">
        <v>392</v>
      </c>
      <c r="AG174" s="58">
        <f>ABS(AG164)/ABS(AG165)</f>
        <v>1.481481481</v>
      </c>
      <c r="AI174" s="33"/>
      <c r="AK174" s="5" t="s">
        <v>392</v>
      </c>
      <c r="AL174" s="58">
        <f>ABS(AL164)/ABS(AL165)</f>
        <v>1.375</v>
      </c>
      <c r="AN174" s="33"/>
      <c r="AP174" s="5" t="s">
        <v>392</v>
      </c>
      <c r="AQ174" s="58">
        <f>ABS(AQ164)/ABS(AQ165)</f>
        <v>1.294117647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0.06779661017</v>
      </c>
      <c r="E176" s="33"/>
      <c r="G176" s="60" t="s">
        <v>394</v>
      </c>
      <c r="H176" s="58">
        <f>H161/(H160+H162+H161)</f>
        <v>0.140625</v>
      </c>
      <c r="J176" s="33"/>
      <c r="L176" s="60" t="s">
        <v>394</v>
      </c>
      <c r="M176" s="58">
        <f>M161/(M160+M162+M161)</f>
        <v>0.1129032258</v>
      </c>
      <c r="O176" s="33"/>
      <c r="Q176" s="60" t="s">
        <v>394</v>
      </c>
      <c r="R176" s="58">
        <f>R161/(R160+R162+R161)</f>
        <v>0.01785714286</v>
      </c>
      <c r="T176" s="33"/>
      <c r="V176" s="60" t="s">
        <v>394</v>
      </c>
      <c r="W176" s="58">
        <f>W161/(W160+W162+W161)</f>
        <v>0.01785714286</v>
      </c>
      <c r="Y176" s="33"/>
      <c r="AA176" s="60" t="s">
        <v>394</v>
      </c>
      <c r="AB176" s="58">
        <f>AB161/(AB160+AB162+AB161)</f>
        <v>0.2361111111</v>
      </c>
      <c r="AD176" s="33"/>
      <c r="AF176" s="60" t="s">
        <v>394</v>
      </c>
      <c r="AG176" s="58">
        <f>AG161/(AG160+AG162+AG161)</f>
        <v>0.3209876543</v>
      </c>
      <c r="AI176" s="33"/>
      <c r="AK176" s="60" t="s">
        <v>394</v>
      </c>
      <c r="AL176" s="58">
        <f>AL161/(AL160+AL162+AL161)</f>
        <v>0.2361111111</v>
      </c>
      <c r="AN176" s="33"/>
      <c r="AP176" s="60" t="s">
        <v>394</v>
      </c>
      <c r="AQ176" s="58">
        <f>AQ161/(AQ160+AQ162+AQ161)</f>
        <v>0.1911764706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0.06779661017</v>
      </c>
      <c r="E178" s="33"/>
      <c r="G178" s="60" t="s">
        <v>396</v>
      </c>
      <c r="H178" s="58">
        <f>(H161+H162)/(H160+H161+H162)</f>
        <v>0.140625</v>
      </c>
      <c r="J178" s="33"/>
      <c r="L178" s="60" t="s">
        <v>396</v>
      </c>
      <c r="M178" s="58">
        <f>(M161+M162)/(M160+M161+M162)</f>
        <v>0.1129032258</v>
      </c>
      <c r="O178" s="33"/>
      <c r="Q178" s="60" t="s">
        <v>396</v>
      </c>
      <c r="R178" s="58">
        <f>(R161+R162)/(R160+R161+R162)</f>
        <v>0.01785714286</v>
      </c>
      <c r="T178" s="33"/>
      <c r="V178" s="60" t="s">
        <v>396</v>
      </c>
      <c r="W178" s="58">
        <f>(W161+W162)/(W160+W161+W162)</f>
        <v>0.01785714286</v>
      </c>
      <c r="Y178" s="33"/>
      <c r="AA178" s="60" t="s">
        <v>396</v>
      </c>
      <c r="AB178" s="58">
        <f>(AB161+AB162)/(AB160+AB161+AB162)</f>
        <v>0.2361111111</v>
      </c>
      <c r="AD178" s="33"/>
      <c r="AF178" s="60" t="s">
        <v>396</v>
      </c>
      <c r="AG178" s="58">
        <f>(AG161+AG162)/(AG160+AG161+AG162)</f>
        <v>0.3209876543</v>
      </c>
      <c r="AI178" s="33"/>
      <c r="AK178" s="60" t="s">
        <v>396</v>
      </c>
      <c r="AL178" s="58">
        <f>(AL161+AL162)/(AL160+AL161+AL162)</f>
        <v>0.2361111111</v>
      </c>
      <c r="AN178" s="33"/>
      <c r="AP178" s="60" t="s">
        <v>396</v>
      </c>
      <c r="AQ178" s="58">
        <f>(AQ161+AQ162)/(AQ160+AQ161+AQ162)</f>
        <v>0.1911764706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1</v>
      </c>
      <c r="AD180" s="33"/>
      <c r="AF180" s="60" t="s">
        <v>398</v>
      </c>
      <c r="AG180" s="61">
        <f>AG161/(AG161+AG162)</f>
        <v>1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0.873015873</v>
      </c>
      <c r="E181" s="33"/>
      <c r="G181" s="60" t="s">
        <v>399</v>
      </c>
      <c r="H181" s="58">
        <f>H160/(H159+H160+H161+H162)</f>
        <v>0.7534246575</v>
      </c>
      <c r="J181" s="33"/>
      <c r="L181" s="60" t="s">
        <v>399</v>
      </c>
      <c r="M181" s="58">
        <f>M160/(M159+M160+M161+M162)</f>
        <v>0.7971014493</v>
      </c>
      <c r="O181" s="33"/>
      <c r="Q181" s="60" t="s">
        <v>399</v>
      </c>
      <c r="R181" s="58">
        <f>R160/(R159+R160+R161+R162)</f>
        <v>0.9649122807</v>
      </c>
      <c r="T181" s="33"/>
      <c r="V181" s="60" t="s">
        <v>399</v>
      </c>
      <c r="W181" s="58">
        <f>W160/(W159+W160+W161+W162)</f>
        <v>0.9649122807</v>
      </c>
      <c r="Y181" s="33"/>
      <c r="AA181" s="60" t="s">
        <v>399</v>
      </c>
      <c r="AB181" s="58">
        <f>AB160/(AB159+AB160+AB161+AB162)</f>
        <v>0.6179775281</v>
      </c>
      <c r="AD181" s="33"/>
      <c r="AF181" s="60" t="s">
        <v>399</v>
      </c>
      <c r="AG181" s="58">
        <f>AG160/(AG159+AG160+AG161+AG162)</f>
        <v>0.5140186916</v>
      </c>
      <c r="AI181" s="33"/>
      <c r="AK181" s="60" t="s">
        <v>399</v>
      </c>
      <c r="AL181" s="58">
        <f>AL160/(AL159+AL160+AL161+AL162)</f>
        <v>0.6179775281</v>
      </c>
      <c r="AN181" s="33"/>
      <c r="AP181" s="60" t="s">
        <v>399</v>
      </c>
      <c r="AQ181" s="58">
        <f>AQ160/(AQ159+AQ160+AQ161+AQ162)</f>
        <v>0.6790123457</v>
      </c>
      <c r="AS181" s="33"/>
    </row>
    <row r="182">
      <c r="B182" s="60" t="s">
        <v>400</v>
      </c>
      <c r="C182" s="58">
        <f>(C162+C161+C159)/(C160+C162+C161+C159)</f>
        <v>0.126984127</v>
      </c>
      <c r="E182" s="33"/>
      <c r="G182" s="60" t="s">
        <v>400</v>
      </c>
      <c r="H182" s="58">
        <f>(H162+H161+H159)/(H160+H162+H161+H159)</f>
        <v>0.2465753425</v>
      </c>
      <c r="J182" s="33"/>
      <c r="L182" s="60" t="s">
        <v>400</v>
      </c>
      <c r="M182" s="58">
        <f>(M162+M161+M159)/(M160+M162+M161+M159)</f>
        <v>0.2028985507</v>
      </c>
      <c r="O182" s="33"/>
      <c r="Q182" s="60" t="s">
        <v>400</v>
      </c>
      <c r="R182" s="58">
        <f>(R162+R161+R159)/(R160+R162+R161+R159)</f>
        <v>0.0350877193</v>
      </c>
      <c r="T182" s="33"/>
      <c r="V182" s="60" t="s">
        <v>400</v>
      </c>
      <c r="W182" s="58">
        <f>(W162+W161+W159)/(W160+W162+W161+W159)</f>
        <v>0.0350877193</v>
      </c>
      <c r="Y182" s="33"/>
      <c r="AA182" s="60" t="s">
        <v>400</v>
      </c>
      <c r="AB182" s="58">
        <f>(AB162+AB161+AB159)/(AB160+AB162+AB161+AB159)</f>
        <v>0.3820224719</v>
      </c>
      <c r="AD182" s="33"/>
      <c r="AF182" s="60" t="s">
        <v>400</v>
      </c>
      <c r="AG182" s="58">
        <f>(AG162+AG161+AG159)/(AG160+AG162+AG161+AG159)</f>
        <v>0.4859813084</v>
      </c>
      <c r="AI182" s="33"/>
      <c r="AK182" s="60" t="s">
        <v>400</v>
      </c>
      <c r="AL182" s="58">
        <f>(AL162+AL161+AL159)/(AL160+AL162+AL161+AL159)</f>
        <v>0.3820224719</v>
      </c>
      <c r="AN182" s="33"/>
      <c r="AP182" s="60" t="s">
        <v>400</v>
      </c>
      <c r="AQ182" s="58">
        <f>(AQ162+AQ161+AQ159)/(AQ160+AQ162+AQ161+AQ159)</f>
        <v>0.3209876543</v>
      </c>
      <c r="AS182" s="33"/>
    </row>
    <row r="183">
      <c r="B183" s="60" t="s">
        <v>401</v>
      </c>
      <c r="C183" s="58">
        <f>(C161+C159)/C160</f>
        <v>0.1454545455</v>
      </c>
      <c r="E183" s="33"/>
      <c r="G183" s="60" t="s">
        <v>401</v>
      </c>
      <c r="H183" s="58">
        <f>(H161+H159)/H160</f>
        <v>0.3272727273</v>
      </c>
      <c r="J183" s="33"/>
      <c r="L183" s="60" t="s">
        <v>401</v>
      </c>
      <c r="M183" s="58">
        <f>(M161+M159)/M160</f>
        <v>0.2545454545</v>
      </c>
      <c r="O183" s="33"/>
      <c r="Q183" s="60" t="s">
        <v>401</v>
      </c>
      <c r="R183" s="58">
        <f>(R161+R159)/R160</f>
        <v>0.03636363636</v>
      </c>
      <c r="T183" s="33"/>
      <c r="V183" s="60" t="s">
        <v>401</v>
      </c>
      <c r="W183" s="58">
        <f>(W161+W159)/W160</f>
        <v>0.03636363636</v>
      </c>
      <c r="Y183" s="33"/>
      <c r="AA183" s="60" t="s">
        <v>401</v>
      </c>
      <c r="AB183" s="58">
        <f>(AB161+AB159)/AB160</f>
        <v>0.6181818182</v>
      </c>
      <c r="AD183" s="33"/>
      <c r="AF183" s="60" t="s">
        <v>401</v>
      </c>
      <c r="AG183" s="58">
        <f>(AG161+AG159)/AG160</f>
        <v>0.9454545455</v>
      </c>
      <c r="AI183" s="33"/>
      <c r="AK183" s="60" t="s">
        <v>401</v>
      </c>
      <c r="AL183" s="58">
        <f>(AL161+AL159)/AL160</f>
        <v>0.6181818182</v>
      </c>
      <c r="AN183" s="33"/>
      <c r="AP183" s="60" t="s">
        <v>401</v>
      </c>
      <c r="AQ183" s="58">
        <f>(AQ161+AQ159)/AQ160</f>
        <v>0.4727272727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3" si="1"> EXACT(B3, LOWER(B3))</f>
        <v>0</v>
      </c>
      <c r="B3" s="29" t="s">
        <v>42</v>
      </c>
      <c r="C3" s="6">
        <v>18477.0</v>
      </c>
      <c r="D3" s="6" t="s">
        <v>1047</v>
      </c>
      <c r="E3" s="28">
        <v>1.630644492724E12</v>
      </c>
      <c r="F3" s="22" t="b">
        <f t="shared" ref="F3:F101" si="2"> EXACT(G3, LOWER(G3))</f>
        <v>0</v>
      </c>
      <c r="G3" s="29" t="s">
        <v>42</v>
      </c>
      <c r="H3" s="6">
        <v>16074.0</v>
      </c>
      <c r="I3" s="6" t="s">
        <v>1048</v>
      </c>
      <c r="J3" s="28">
        <v>1.630644948083E12</v>
      </c>
      <c r="K3" s="22" t="b">
        <f t="shared" ref="K3:K101" si="3"> EXACT(L3, LOWER(L3))</f>
        <v>0</v>
      </c>
      <c r="L3" s="29" t="s">
        <v>42</v>
      </c>
      <c r="M3" s="6">
        <v>28836.0</v>
      </c>
      <c r="N3" s="6" t="s">
        <v>1049</v>
      </c>
      <c r="O3" s="28">
        <v>1.630645357185E12</v>
      </c>
      <c r="P3" s="22" t="b">
        <f t="shared" ref="P3:P101" si="4"> EXACT(Q3, LOWER(Q3))</f>
        <v>0</v>
      </c>
      <c r="Q3" s="29" t="s">
        <v>42</v>
      </c>
      <c r="R3" s="6">
        <v>14973.0</v>
      </c>
      <c r="S3" s="6" t="s">
        <v>1050</v>
      </c>
      <c r="T3" s="28">
        <v>1.63065102208E12</v>
      </c>
      <c r="U3" s="22" t="b">
        <f t="shared" ref="U3:U101" si="5"> EXACT(V3, LOWER(V3))</f>
        <v>0</v>
      </c>
      <c r="V3" s="29" t="s">
        <v>42</v>
      </c>
      <c r="W3" s="6">
        <v>22692.0</v>
      </c>
      <c r="X3" s="6" t="s">
        <v>1051</v>
      </c>
      <c r="Y3" s="28">
        <v>1.630651588089E12</v>
      </c>
      <c r="Z3" s="22" t="b">
        <f t="shared" ref="Z3:Z101" si="6"> EXACT(AA3, LOWER(AA3))</f>
        <v>0</v>
      </c>
      <c r="AA3" s="29" t="s">
        <v>42</v>
      </c>
      <c r="AB3" s="6">
        <v>24524.0</v>
      </c>
      <c r="AC3" s="6" t="s">
        <v>1052</v>
      </c>
      <c r="AD3" s="28">
        <v>1.630652449986E12</v>
      </c>
      <c r="AE3" s="22" t="b">
        <f t="shared" ref="AE3:AE101" si="7"> EXACT(AF3, LOWER(AF3))</f>
        <v>0</v>
      </c>
      <c r="AF3" s="29" t="s">
        <v>42</v>
      </c>
      <c r="AG3" s="6">
        <v>14321.0</v>
      </c>
      <c r="AH3" s="6" t="s">
        <v>1053</v>
      </c>
      <c r="AI3" s="28">
        <v>1.630655651061E12</v>
      </c>
      <c r="AJ3" s="22" t="b">
        <f t="shared" ref="AJ3:AJ101" si="8"> EXACT(AK3, LOWER(AK3))</f>
        <v>0</v>
      </c>
      <c r="AK3" s="29" t="s">
        <v>42</v>
      </c>
      <c r="AL3" s="6">
        <v>13018.0</v>
      </c>
      <c r="AM3" s="6" t="s">
        <v>1054</v>
      </c>
      <c r="AN3" s="28">
        <v>1.630656375697E12</v>
      </c>
      <c r="AO3" s="22" t="b">
        <f t="shared" ref="AO3:AO101" si="9"> EXACT(AP3, LOWER(AP3))</f>
        <v>0</v>
      </c>
      <c r="AP3" s="29" t="s">
        <v>42</v>
      </c>
      <c r="AQ3" s="6">
        <v>24179.0</v>
      </c>
      <c r="AR3" s="6" t="s">
        <v>1055</v>
      </c>
      <c r="AS3" s="28">
        <v>1.630657252319E12</v>
      </c>
    </row>
    <row r="4">
      <c r="A4" s="22" t="b">
        <f t="shared" si="1"/>
        <v>1</v>
      </c>
      <c r="B4" s="29" t="s">
        <v>52</v>
      </c>
      <c r="C4" s="6">
        <v>138.0</v>
      </c>
      <c r="D4" s="6" t="s">
        <v>1047</v>
      </c>
      <c r="E4" s="28">
        <v>1.630644492859E12</v>
      </c>
      <c r="F4" s="22" t="b">
        <f t="shared" si="2"/>
        <v>1</v>
      </c>
      <c r="G4" s="29" t="s">
        <v>52</v>
      </c>
      <c r="H4" s="6">
        <v>229.0</v>
      </c>
      <c r="I4" s="6" t="s">
        <v>1048</v>
      </c>
      <c r="J4" s="28">
        <v>1.630644948309E12</v>
      </c>
      <c r="K4" s="22" t="b">
        <f t="shared" si="3"/>
        <v>1</v>
      </c>
      <c r="L4" s="29" t="s">
        <v>52</v>
      </c>
      <c r="M4" s="6">
        <v>104.0</v>
      </c>
      <c r="N4" s="6" t="s">
        <v>1049</v>
      </c>
      <c r="O4" s="28">
        <v>1.630645357299E12</v>
      </c>
      <c r="P4" s="22" t="b">
        <f t="shared" si="4"/>
        <v>1</v>
      </c>
      <c r="Q4" s="29" t="s">
        <v>52</v>
      </c>
      <c r="R4" s="6">
        <v>117.0</v>
      </c>
      <c r="S4" s="6" t="s">
        <v>1050</v>
      </c>
      <c r="T4" s="28">
        <v>1.630651022191E12</v>
      </c>
      <c r="U4" s="22" t="b">
        <f t="shared" si="5"/>
        <v>1</v>
      </c>
      <c r="V4" s="29" t="s">
        <v>52</v>
      </c>
      <c r="W4" s="6">
        <v>82.0</v>
      </c>
      <c r="X4" s="6" t="s">
        <v>1051</v>
      </c>
      <c r="Y4" s="28">
        <v>1.630651588168E12</v>
      </c>
      <c r="Z4" s="22" t="b">
        <f t="shared" si="6"/>
        <v>1</v>
      </c>
      <c r="AA4" s="29" t="s">
        <v>52</v>
      </c>
      <c r="AB4" s="6">
        <v>77.0</v>
      </c>
      <c r="AC4" s="6" t="s">
        <v>1056</v>
      </c>
      <c r="AD4" s="28">
        <v>1.630652450079E12</v>
      </c>
      <c r="AE4" s="22" t="b">
        <f t="shared" si="7"/>
        <v>1</v>
      </c>
      <c r="AF4" s="29" t="s">
        <v>52</v>
      </c>
      <c r="AG4" s="6">
        <v>137.0</v>
      </c>
      <c r="AH4" s="6" t="s">
        <v>1053</v>
      </c>
      <c r="AI4" s="28">
        <v>1.630655651191E12</v>
      </c>
      <c r="AJ4" s="22" t="b">
        <f t="shared" si="8"/>
        <v>1</v>
      </c>
      <c r="AK4" s="29" t="s">
        <v>52</v>
      </c>
      <c r="AL4" s="6">
        <v>78.0</v>
      </c>
      <c r="AM4" s="6" t="s">
        <v>1054</v>
      </c>
      <c r="AN4" s="28">
        <v>1.630656375781E12</v>
      </c>
      <c r="AO4" s="22" t="b">
        <f t="shared" si="9"/>
        <v>1</v>
      </c>
      <c r="AP4" s="29" t="s">
        <v>52</v>
      </c>
      <c r="AQ4" s="6">
        <v>61.0</v>
      </c>
      <c r="AR4" s="6" t="s">
        <v>1055</v>
      </c>
      <c r="AS4" s="28">
        <v>1.630657252383E12</v>
      </c>
    </row>
    <row r="5">
      <c r="A5" s="22" t="b">
        <f t="shared" si="1"/>
        <v>1</v>
      </c>
      <c r="B5" s="29" t="s">
        <v>53</v>
      </c>
      <c r="C5" s="6">
        <v>134.0</v>
      </c>
      <c r="D5" s="6" t="s">
        <v>1047</v>
      </c>
      <c r="E5" s="28">
        <v>1.630644492991E12</v>
      </c>
      <c r="F5" s="22" t="b">
        <f t="shared" si="2"/>
        <v>1</v>
      </c>
      <c r="G5" s="29" t="s">
        <v>53</v>
      </c>
      <c r="H5" s="6">
        <v>150.0</v>
      </c>
      <c r="I5" s="6" t="s">
        <v>1048</v>
      </c>
      <c r="J5" s="28">
        <v>1.630644948457E12</v>
      </c>
      <c r="K5" s="22" t="b">
        <f t="shared" si="3"/>
        <v>1</v>
      </c>
      <c r="L5" s="29" t="s">
        <v>53</v>
      </c>
      <c r="M5" s="6">
        <v>134.0</v>
      </c>
      <c r="N5" s="6" t="s">
        <v>1049</v>
      </c>
      <c r="O5" s="28">
        <v>1.63064535742E12</v>
      </c>
      <c r="P5" s="22" t="b">
        <f t="shared" si="4"/>
        <v>1</v>
      </c>
      <c r="Q5" s="29" t="s">
        <v>53</v>
      </c>
      <c r="R5" s="6">
        <v>139.0</v>
      </c>
      <c r="S5" s="6" t="s">
        <v>1050</v>
      </c>
      <c r="T5" s="28">
        <v>1.630651022342E12</v>
      </c>
      <c r="U5" s="22" t="b">
        <f t="shared" si="5"/>
        <v>1</v>
      </c>
      <c r="V5" s="29" t="s">
        <v>53</v>
      </c>
      <c r="W5" s="6">
        <v>169.0</v>
      </c>
      <c r="X5" s="6" t="s">
        <v>1051</v>
      </c>
      <c r="Y5" s="28">
        <v>1.630651588333E12</v>
      </c>
      <c r="Z5" s="22" t="b">
        <f t="shared" si="6"/>
        <v>1</v>
      </c>
      <c r="AA5" s="29" t="s">
        <v>53</v>
      </c>
      <c r="AB5" s="6">
        <v>185.0</v>
      </c>
      <c r="AC5" s="6" t="s">
        <v>1056</v>
      </c>
      <c r="AD5" s="28">
        <v>1.630652450262E12</v>
      </c>
      <c r="AE5" s="22" t="b">
        <f t="shared" si="7"/>
        <v>1</v>
      </c>
      <c r="AF5" s="29" t="s">
        <v>53</v>
      </c>
      <c r="AG5" s="6">
        <v>174.0</v>
      </c>
      <c r="AH5" s="6" t="s">
        <v>1053</v>
      </c>
      <c r="AI5" s="28">
        <v>1.630655651372E12</v>
      </c>
      <c r="AJ5" s="22" t="b">
        <f t="shared" si="8"/>
        <v>1</v>
      </c>
      <c r="AK5" s="29" t="s">
        <v>53</v>
      </c>
      <c r="AL5" s="6">
        <v>166.0</v>
      </c>
      <c r="AM5" s="6" t="s">
        <v>1054</v>
      </c>
      <c r="AN5" s="28">
        <v>1.630656375935E12</v>
      </c>
      <c r="AO5" s="22" t="b">
        <f t="shared" si="9"/>
        <v>1</v>
      </c>
      <c r="AP5" s="29" t="s">
        <v>53</v>
      </c>
      <c r="AQ5" s="6">
        <v>220.0</v>
      </c>
      <c r="AR5" s="6" t="s">
        <v>1055</v>
      </c>
      <c r="AS5" s="28">
        <v>1.630657252595E12</v>
      </c>
    </row>
    <row r="6">
      <c r="A6" s="22" t="b">
        <f t="shared" si="1"/>
        <v>1</v>
      </c>
      <c r="B6" s="29" t="s">
        <v>55</v>
      </c>
      <c r="C6" s="6">
        <v>144.0</v>
      </c>
      <c r="D6" s="6" t="s">
        <v>1057</v>
      </c>
      <c r="E6" s="28">
        <v>1.630644493144E12</v>
      </c>
      <c r="F6" s="22" t="b">
        <f t="shared" si="2"/>
        <v>1</v>
      </c>
      <c r="G6" s="29" t="s">
        <v>55</v>
      </c>
      <c r="H6" s="6">
        <v>145.0</v>
      </c>
      <c r="I6" s="6" t="s">
        <v>1048</v>
      </c>
      <c r="J6" s="28">
        <v>1.630644948606E12</v>
      </c>
      <c r="K6" s="22" t="b">
        <f t="shared" si="3"/>
        <v>1</v>
      </c>
      <c r="L6" s="29" t="s">
        <v>55</v>
      </c>
      <c r="M6" s="6">
        <v>143.0</v>
      </c>
      <c r="N6" s="6" t="s">
        <v>1049</v>
      </c>
      <c r="O6" s="28">
        <v>1.630645357563E12</v>
      </c>
      <c r="P6" s="22" t="b">
        <f t="shared" si="4"/>
        <v>1</v>
      </c>
      <c r="Q6" s="29" t="s">
        <v>55</v>
      </c>
      <c r="R6" s="6">
        <v>117.0</v>
      </c>
      <c r="S6" s="6" t="s">
        <v>1050</v>
      </c>
      <c r="T6" s="28">
        <v>1.630651022446E12</v>
      </c>
      <c r="U6" s="22" t="b">
        <f t="shared" si="5"/>
        <v>1</v>
      </c>
      <c r="V6" s="29" t="s">
        <v>55</v>
      </c>
      <c r="W6" s="6">
        <v>146.0</v>
      </c>
      <c r="X6" s="6" t="s">
        <v>1051</v>
      </c>
      <c r="Y6" s="28">
        <v>1.63065158848E12</v>
      </c>
      <c r="Z6" s="22" t="b">
        <f t="shared" si="6"/>
        <v>1</v>
      </c>
      <c r="AA6" s="29" t="s">
        <v>55</v>
      </c>
      <c r="AB6" s="6">
        <v>126.0</v>
      </c>
      <c r="AC6" s="6" t="s">
        <v>1056</v>
      </c>
      <c r="AD6" s="28">
        <v>1.630652450373E12</v>
      </c>
      <c r="AE6" s="22" t="b">
        <f t="shared" si="7"/>
        <v>1</v>
      </c>
      <c r="AF6" s="29" t="s">
        <v>55</v>
      </c>
      <c r="AG6" s="6">
        <v>101.0</v>
      </c>
      <c r="AH6" s="6" t="s">
        <v>1053</v>
      </c>
      <c r="AI6" s="28">
        <v>1.63065565147E12</v>
      </c>
      <c r="AJ6" s="22" t="b">
        <f t="shared" si="8"/>
        <v>1</v>
      </c>
      <c r="AK6" s="29" t="s">
        <v>55</v>
      </c>
      <c r="AL6" s="6">
        <v>101.0</v>
      </c>
      <c r="AM6" s="6" t="s">
        <v>1058</v>
      </c>
      <c r="AN6" s="28">
        <v>1.630656376034E12</v>
      </c>
      <c r="AO6" s="22" t="b">
        <f t="shared" si="9"/>
        <v>1</v>
      </c>
      <c r="AP6" s="29" t="s">
        <v>55</v>
      </c>
      <c r="AQ6" s="6">
        <v>82.0</v>
      </c>
      <c r="AR6" s="6" t="s">
        <v>1055</v>
      </c>
      <c r="AS6" s="28">
        <v>1.630657252679E12</v>
      </c>
    </row>
    <row r="7">
      <c r="A7" s="22" t="b">
        <f t="shared" si="1"/>
        <v>1</v>
      </c>
      <c r="B7" s="29" t="s">
        <v>58</v>
      </c>
      <c r="C7" s="6">
        <v>132.0</v>
      </c>
      <c r="D7" s="6" t="s">
        <v>1057</v>
      </c>
      <c r="E7" s="28">
        <v>1.630644493265E12</v>
      </c>
      <c r="F7" s="22" t="b">
        <f t="shared" si="2"/>
        <v>1</v>
      </c>
      <c r="G7" s="29" t="s">
        <v>58</v>
      </c>
      <c r="H7" s="6">
        <v>123.0</v>
      </c>
      <c r="I7" s="6" t="s">
        <v>1048</v>
      </c>
      <c r="J7" s="28">
        <v>1.630644948732E12</v>
      </c>
      <c r="K7" s="22" t="b">
        <f t="shared" si="3"/>
        <v>1</v>
      </c>
      <c r="L7" s="29" t="s">
        <v>58</v>
      </c>
      <c r="M7" s="6">
        <v>92.0</v>
      </c>
      <c r="N7" s="6" t="s">
        <v>1049</v>
      </c>
      <c r="O7" s="28">
        <v>1.630645357654E12</v>
      </c>
      <c r="P7" s="22" t="b">
        <f t="shared" si="4"/>
        <v>1</v>
      </c>
      <c r="Q7" s="29" t="s">
        <v>58</v>
      </c>
      <c r="R7" s="6">
        <v>177.0</v>
      </c>
      <c r="S7" s="6" t="s">
        <v>1050</v>
      </c>
      <c r="T7" s="28">
        <v>1.630651022624E12</v>
      </c>
      <c r="U7" s="22" t="b">
        <f t="shared" si="5"/>
        <v>1</v>
      </c>
      <c r="V7" s="29" t="s">
        <v>58</v>
      </c>
      <c r="W7" s="6">
        <v>118.0</v>
      </c>
      <c r="X7" s="6" t="s">
        <v>1051</v>
      </c>
      <c r="Y7" s="28">
        <v>1.6306515886E12</v>
      </c>
      <c r="Z7" s="22" t="b">
        <f t="shared" si="6"/>
        <v>1</v>
      </c>
      <c r="AA7" s="29" t="s">
        <v>58</v>
      </c>
      <c r="AB7" s="6">
        <v>151.0</v>
      </c>
      <c r="AC7" s="6" t="s">
        <v>1056</v>
      </c>
      <c r="AD7" s="28">
        <v>1.630652450526E12</v>
      </c>
      <c r="AE7" s="22" t="b">
        <f t="shared" si="7"/>
        <v>1</v>
      </c>
      <c r="AF7" s="29" t="s">
        <v>58</v>
      </c>
      <c r="AG7" s="6">
        <v>160.0</v>
      </c>
      <c r="AH7" s="6" t="s">
        <v>1053</v>
      </c>
      <c r="AI7" s="28">
        <v>1.630655651634E12</v>
      </c>
      <c r="AJ7" s="22" t="b">
        <f t="shared" si="8"/>
        <v>1</v>
      </c>
      <c r="AK7" s="29" t="s">
        <v>58</v>
      </c>
      <c r="AL7" s="6">
        <v>226.0</v>
      </c>
      <c r="AM7" s="6" t="s">
        <v>1058</v>
      </c>
      <c r="AN7" s="28">
        <v>1.630656376258E12</v>
      </c>
      <c r="AO7" s="22" t="b">
        <f t="shared" si="9"/>
        <v>1</v>
      </c>
      <c r="AP7" s="29" t="s">
        <v>58</v>
      </c>
      <c r="AQ7" s="6">
        <v>127.0</v>
      </c>
      <c r="AR7" s="6" t="s">
        <v>1055</v>
      </c>
      <c r="AS7" s="28">
        <v>1.630657252804E12</v>
      </c>
    </row>
    <row r="8">
      <c r="A8" s="22" t="b">
        <f t="shared" si="1"/>
        <v>1</v>
      </c>
      <c r="B8" s="29" t="s">
        <v>62</v>
      </c>
      <c r="C8" s="6">
        <v>191.0</v>
      </c>
      <c r="D8" s="6" t="s">
        <v>1057</v>
      </c>
      <c r="E8" s="28">
        <v>1.630644493464E12</v>
      </c>
      <c r="F8" s="22" t="b">
        <f t="shared" si="2"/>
        <v>1</v>
      </c>
      <c r="G8" s="29" t="s">
        <v>62</v>
      </c>
      <c r="H8" s="6">
        <v>193.0</v>
      </c>
      <c r="I8" s="6" t="s">
        <v>1048</v>
      </c>
      <c r="J8" s="28">
        <v>1.630644948927E12</v>
      </c>
      <c r="K8" s="22" t="b">
        <f t="shared" si="3"/>
        <v>1</v>
      </c>
      <c r="L8" s="29" t="s">
        <v>62</v>
      </c>
      <c r="M8" s="6">
        <v>163.0</v>
      </c>
      <c r="N8" s="6" t="s">
        <v>1049</v>
      </c>
      <c r="O8" s="28">
        <v>1.630645357818E12</v>
      </c>
      <c r="P8" s="22" t="b">
        <f t="shared" si="4"/>
        <v>1</v>
      </c>
      <c r="Q8" s="29" t="s">
        <v>62</v>
      </c>
      <c r="R8" s="6">
        <v>181.0</v>
      </c>
      <c r="S8" s="6" t="s">
        <v>1050</v>
      </c>
      <c r="T8" s="28">
        <v>1.630651022811E12</v>
      </c>
      <c r="U8" s="22" t="b">
        <f t="shared" si="5"/>
        <v>1</v>
      </c>
      <c r="V8" s="29" t="s">
        <v>62</v>
      </c>
      <c r="W8" s="6">
        <v>173.0</v>
      </c>
      <c r="X8" s="6" t="s">
        <v>1051</v>
      </c>
      <c r="Y8" s="28">
        <v>1.630651588772E12</v>
      </c>
      <c r="Z8" s="22" t="b">
        <f t="shared" si="6"/>
        <v>1</v>
      </c>
      <c r="AA8" s="29" t="s">
        <v>62</v>
      </c>
      <c r="AB8" s="6">
        <v>192.0</v>
      </c>
      <c r="AC8" s="6" t="s">
        <v>1056</v>
      </c>
      <c r="AD8" s="28">
        <v>1.630652450718E12</v>
      </c>
      <c r="AE8" s="22" t="b">
        <f t="shared" si="7"/>
        <v>1</v>
      </c>
      <c r="AF8" s="29" t="s">
        <v>62</v>
      </c>
      <c r="AG8" s="6">
        <v>218.0</v>
      </c>
      <c r="AH8" s="6" t="s">
        <v>1053</v>
      </c>
      <c r="AI8" s="28">
        <v>1.630655651847E12</v>
      </c>
      <c r="AJ8" s="22" t="b">
        <f t="shared" si="8"/>
        <v>1</v>
      </c>
      <c r="AK8" s="29" t="s">
        <v>62</v>
      </c>
      <c r="AL8" s="6">
        <v>192.0</v>
      </c>
      <c r="AM8" s="6" t="s">
        <v>1058</v>
      </c>
      <c r="AN8" s="28">
        <v>1.630656376452E12</v>
      </c>
      <c r="AO8" s="22" t="b">
        <f t="shared" si="9"/>
        <v>1</v>
      </c>
      <c r="AP8" s="29" t="s">
        <v>62</v>
      </c>
      <c r="AQ8" s="6">
        <v>192.0</v>
      </c>
      <c r="AR8" s="6" t="s">
        <v>1055</v>
      </c>
      <c r="AS8" s="28">
        <v>1.630657252996E12</v>
      </c>
    </row>
    <row r="9">
      <c r="A9" s="22" t="b">
        <f t="shared" si="1"/>
        <v>1</v>
      </c>
      <c r="B9" s="29" t="s">
        <v>63</v>
      </c>
      <c r="C9" s="6">
        <v>117.0</v>
      </c>
      <c r="D9" s="6" t="s">
        <v>1057</v>
      </c>
      <c r="E9" s="28">
        <v>1.630644493575E12</v>
      </c>
      <c r="F9" s="22" t="b">
        <f t="shared" si="2"/>
        <v>1</v>
      </c>
      <c r="G9" s="29" t="s">
        <v>63</v>
      </c>
      <c r="H9" s="6">
        <v>133.0</v>
      </c>
      <c r="I9" s="6" t="s">
        <v>1059</v>
      </c>
      <c r="J9" s="28">
        <v>1.630644949052E12</v>
      </c>
      <c r="K9" s="22" t="b">
        <f t="shared" si="3"/>
        <v>1</v>
      </c>
      <c r="L9" s="29" t="s">
        <v>63</v>
      </c>
      <c r="M9" s="6">
        <v>137.0</v>
      </c>
      <c r="N9" s="6" t="s">
        <v>1049</v>
      </c>
      <c r="O9" s="28">
        <v>1.630645357957E12</v>
      </c>
      <c r="P9" s="22" t="b">
        <f t="shared" si="4"/>
        <v>1</v>
      </c>
      <c r="Q9" s="29" t="s">
        <v>63</v>
      </c>
      <c r="R9" s="6">
        <v>146.0</v>
      </c>
      <c r="S9" s="6" t="s">
        <v>1050</v>
      </c>
      <c r="T9" s="28">
        <v>1.630651022957E12</v>
      </c>
      <c r="U9" s="22" t="b">
        <f t="shared" si="5"/>
        <v>1</v>
      </c>
      <c r="V9" s="29" t="s">
        <v>63</v>
      </c>
      <c r="W9" s="6">
        <v>278.0</v>
      </c>
      <c r="X9" s="6" t="s">
        <v>1060</v>
      </c>
      <c r="Y9" s="28">
        <v>1.630651589048E12</v>
      </c>
      <c r="Z9" s="22" t="b">
        <f t="shared" si="6"/>
        <v>1</v>
      </c>
      <c r="AA9" s="29" t="s">
        <v>63</v>
      </c>
      <c r="AB9" s="6">
        <v>142.0</v>
      </c>
      <c r="AC9" s="6" t="s">
        <v>1056</v>
      </c>
      <c r="AD9" s="28">
        <v>1.630652450864E12</v>
      </c>
      <c r="AE9" s="22" t="b">
        <f t="shared" si="7"/>
        <v>1</v>
      </c>
      <c r="AF9" s="29" t="s">
        <v>63</v>
      </c>
      <c r="AG9" s="6">
        <v>141.0</v>
      </c>
      <c r="AH9" s="6" t="s">
        <v>1053</v>
      </c>
      <c r="AI9" s="28">
        <v>1.630655651989E12</v>
      </c>
      <c r="AJ9" s="22" t="b">
        <f t="shared" si="8"/>
        <v>1</v>
      </c>
      <c r="AK9" s="29" t="s">
        <v>63</v>
      </c>
      <c r="AL9" s="6">
        <v>169.0</v>
      </c>
      <c r="AM9" s="6" t="s">
        <v>1058</v>
      </c>
      <c r="AN9" s="28">
        <v>1.63065637662E12</v>
      </c>
      <c r="AO9" s="22" t="b">
        <f t="shared" si="9"/>
        <v>1</v>
      </c>
      <c r="AP9" s="29" t="s">
        <v>63</v>
      </c>
      <c r="AQ9" s="6">
        <v>134.0</v>
      </c>
      <c r="AR9" s="6" t="s">
        <v>1061</v>
      </c>
      <c r="AS9" s="28">
        <v>1.63065725313E12</v>
      </c>
    </row>
    <row r="10">
      <c r="A10" s="22" t="b">
        <f t="shared" si="1"/>
        <v>1</v>
      </c>
      <c r="B10" s="29" t="s">
        <v>65</v>
      </c>
      <c r="C10" s="6">
        <v>1179.0</v>
      </c>
      <c r="D10" s="6" t="s">
        <v>1062</v>
      </c>
      <c r="E10" s="28">
        <v>1.630644494755E12</v>
      </c>
      <c r="F10" s="22" t="b">
        <f t="shared" si="2"/>
        <v>1</v>
      </c>
      <c r="G10" s="29" t="s">
        <v>65</v>
      </c>
      <c r="H10" s="6">
        <v>699.0</v>
      </c>
      <c r="I10" s="6" t="s">
        <v>1059</v>
      </c>
      <c r="J10" s="28">
        <v>1.63064494976E12</v>
      </c>
      <c r="K10" s="22" t="b">
        <f t="shared" si="3"/>
        <v>1</v>
      </c>
      <c r="L10" s="29" t="s">
        <v>65</v>
      </c>
      <c r="M10" s="6">
        <v>1075.0</v>
      </c>
      <c r="N10" s="6" t="s">
        <v>1063</v>
      </c>
      <c r="O10" s="28">
        <v>1.630645359039E12</v>
      </c>
      <c r="P10" s="22" t="b">
        <f t="shared" si="4"/>
        <v>1</v>
      </c>
      <c r="Q10" s="29" t="s">
        <v>65</v>
      </c>
      <c r="R10" s="6">
        <v>1472.0</v>
      </c>
      <c r="S10" s="6" t="s">
        <v>1064</v>
      </c>
      <c r="T10" s="28">
        <v>1.630651024422E12</v>
      </c>
      <c r="U10" s="22" t="b">
        <f t="shared" si="5"/>
        <v>1</v>
      </c>
      <c r="V10" s="29" t="s">
        <v>65</v>
      </c>
      <c r="W10" s="6">
        <v>305.0</v>
      </c>
      <c r="X10" s="6" t="s">
        <v>1060</v>
      </c>
      <c r="Y10" s="28">
        <v>1.630651589356E12</v>
      </c>
      <c r="Z10" s="22" t="b">
        <f t="shared" si="6"/>
        <v>1</v>
      </c>
      <c r="AA10" s="29" t="s">
        <v>65</v>
      </c>
      <c r="AB10" s="6">
        <v>408.0</v>
      </c>
      <c r="AC10" s="6" t="s">
        <v>1065</v>
      </c>
      <c r="AD10" s="28">
        <v>1.630652451268E12</v>
      </c>
      <c r="AE10" s="22" t="b">
        <f t="shared" si="7"/>
        <v>1</v>
      </c>
      <c r="AF10" s="29" t="s">
        <v>65</v>
      </c>
      <c r="AG10" s="6">
        <v>807.0</v>
      </c>
      <c r="AH10" s="6" t="s">
        <v>1066</v>
      </c>
      <c r="AI10" s="28">
        <v>1.630655652805E12</v>
      </c>
      <c r="AJ10" s="22" t="b">
        <f t="shared" si="8"/>
        <v>1</v>
      </c>
      <c r="AK10" s="29" t="s">
        <v>65</v>
      </c>
      <c r="AL10" s="6">
        <v>1203.0</v>
      </c>
      <c r="AM10" s="6" t="s">
        <v>1067</v>
      </c>
      <c r="AN10" s="28">
        <v>1.630656377824E12</v>
      </c>
      <c r="AO10" s="22" t="b">
        <f t="shared" si="9"/>
        <v>1</v>
      </c>
      <c r="AP10" s="29" t="s">
        <v>65</v>
      </c>
      <c r="AQ10" s="6">
        <v>430.0</v>
      </c>
      <c r="AR10" s="6" t="s">
        <v>1061</v>
      </c>
      <c r="AS10" s="28">
        <v>1.630657253563E12</v>
      </c>
    </row>
    <row r="11">
      <c r="A11" s="22" t="b">
        <f t="shared" si="1"/>
        <v>1</v>
      </c>
      <c r="B11" s="29" t="s">
        <v>52</v>
      </c>
      <c r="C11" s="6">
        <v>805.0</v>
      </c>
      <c r="D11" s="6" t="s">
        <v>1068</v>
      </c>
      <c r="E11" s="28">
        <v>1.630644495566E12</v>
      </c>
      <c r="F11" s="22" t="b">
        <f t="shared" si="2"/>
        <v>1</v>
      </c>
      <c r="G11" s="29" t="s">
        <v>71</v>
      </c>
      <c r="H11" s="6">
        <v>223.0</v>
      </c>
      <c r="I11" s="6" t="s">
        <v>1059</v>
      </c>
      <c r="J11" s="28">
        <v>1.630644949972E12</v>
      </c>
      <c r="K11" s="22" t="b">
        <f t="shared" si="3"/>
        <v>1</v>
      </c>
      <c r="L11" s="29" t="s">
        <v>71</v>
      </c>
      <c r="M11" s="6">
        <v>750.0</v>
      </c>
      <c r="N11" s="6" t="s">
        <v>1063</v>
      </c>
      <c r="O11" s="28">
        <v>1.630645359781E12</v>
      </c>
      <c r="P11" s="22" t="b">
        <f t="shared" si="4"/>
        <v>1</v>
      </c>
      <c r="Q11" s="29" t="s">
        <v>71</v>
      </c>
      <c r="R11" s="6">
        <v>350.0</v>
      </c>
      <c r="S11" s="6" t="s">
        <v>1064</v>
      </c>
      <c r="T11" s="28">
        <v>1.630651024774E12</v>
      </c>
      <c r="U11" s="22" t="b">
        <f t="shared" si="5"/>
        <v>1</v>
      </c>
      <c r="V11" s="29" t="s">
        <v>71</v>
      </c>
      <c r="W11" s="6">
        <v>166.0</v>
      </c>
      <c r="X11" s="6" t="s">
        <v>1060</v>
      </c>
      <c r="Y11" s="28">
        <v>1.630651589538E12</v>
      </c>
      <c r="Z11" s="22" t="b">
        <f t="shared" si="6"/>
        <v>1</v>
      </c>
      <c r="AA11" s="29" t="s">
        <v>71</v>
      </c>
      <c r="AB11" s="6">
        <v>407.0</v>
      </c>
      <c r="AC11" s="6" t="s">
        <v>1065</v>
      </c>
      <c r="AD11" s="28">
        <v>1.630652451683E12</v>
      </c>
      <c r="AE11" s="22" t="b">
        <f t="shared" si="7"/>
        <v>1</v>
      </c>
      <c r="AF11" s="29" t="s">
        <v>71</v>
      </c>
      <c r="AG11" s="6">
        <v>255.0</v>
      </c>
      <c r="AH11" s="6" t="s">
        <v>1069</v>
      </c>
      <c r="AI11" s="28">
        <v>1.63065565305E12</v>
      </c>
      <c r="AJ11" s="22" t="b">
        <f t="shared" si="8"/>
        <v>1</v>
      </c>
      <c r="AK11" s="29" t="s">
        <v>52</v>
      </c>
      <c r="AL11" s="6">
        <v>499.0</v>
      </c>
      <c r="AM11" s="6" t="s">
        <v>1070</v>
      </c>
      <c r="AN11" s="28">
        <v>1.630656378321E12</v>
      </c>
      <c r="AO11" s="22" t="b">
        <f t="shared" si="9"/>
        <v>1</v>
      </c>
      <c r="AP11" s="29" t="s">
        <v>71</v>
      </c>
      <c r="AQ11" s="6">
        <v>180.0</v>
      </c>
      <c r="AR11" s="6" t="s">
        <v>1061</v>
      </c>
      <c r="AS11" s="28">
        <v>1.630657253741E12</v>
      </c>
    </row>
    <row r="12">
      <c r="A12" s="22" t="b">
        <f t="shared" si="1"/>
        <v>1</v>
      </c>
      <c r="B12" s="29" t="s">
        <v>80</v>
      </c>
      <c r="C12" s="6">
        <v>159.0</v>
      </c>
      <c r="D12" s="6" t="s">
        <v>1068</v>
      </c>
      <c r="E12" s="28">
        <v>1.630644495719E12</v>
      </c>
      <c r="F12" s="22" t="b">
        <f t="shared" si="2"/>
        <v>1</v>
      </c>
      <c r="G12" s="29" t="s">
        <v>52</v>
      </c>
      <c r="H12" s="6">
        <v>293.0</v>
      </c>
      <c r="I12" s="6" t="s">
        <v>1071</v>
      </c>
      <c r="J12" s="28">
        <v>1.630644950265E12</v>
      </c>
      <c r="K12" s="22" t="b">
        <f t="shared" si="3"/>
        <v>1</v>
      </c>
      <c r="L12" s="29" t="s">
        <v>52</v>
      </c>
      <c r="M12" s="6">
        <v>601.0</v>
      </c>
      <c r="N12" s="6" t="s">
        <v>1072</v>
      </c>
      <c r="O12" s="28">
        <v>1.630645360397E12</v>
      </c>
      <c r="P12" s="22" t="b">
        <f t="shared" si="4"/>
        <v>1</v>
      </c>
      <c r="Q12" s="29" t="s">
        <v>52</v>
      </c>
      <c r="R12" s="6">
        <v>336.0</v>
      </c>
      <c r="S12" s="6" t="s">
        <v>1073</v>
      </c>
      <c r="T12" s="28">
        <v>1.630651025108E12</v>
      </c>
      <c r="U12" s="22" t="b">
        <f t="shared" si="5"/>
        <v>1</v>
      </c>
      <c r="V12" s="29" t="s">
        <v>52</v>
      </c>
      <c r="W12" s="6">
        <v>328.0</v>
      </c>
      <c r="X12" s="6" t="s">
        <v>1060</v>
      </c>
      <c r="Y12" s="28">
        <v>1.630651589859E12</v>
      </c>
      <c r="Z12" s="22" t="b">
        <f t="shared" si="6"/>
        <v>1</v>
      </c>
      <c r="AA12" s="29" t="s">
        <v>52</v>
      </c>
      <c r="AB12" s="6">
        <v>239.0</v>
      </c>
      <c r="AC12" s="6" t="s">
        <v>1065</v>
      </c>
      <c r="AD12" s="28">
        <v>1.630652451913E12</v>
      </c>
      <c r="AE12" s="22" t="b">
        <f t="shared" si="7"/>
        <v>1</v>
      </c>
      <c r="AF12" s="29" t="s">
        <v>52</v>
      </c>
      <c r="AG12" s="6">
        <v>277.0</v>
      </c>
      <c r="AH12" s="6" t="s">
        <v>1069</v>
      </c>
      <c r="AI12" s="28">
        <v>1.630655653331E12</v>
      </c>
      <c r="AJ12" s="22" t="b">
        <f t="shared" si="8"/>
        <v>1</v>
      </c>
      <c r="AK12" s="29" t="s">
        <v>80</v>
      </c>
      <c r="AL12" s="6">
        <v>96.0</v>
      </c>
      <c r="AM12" s="6" t="s">
        <v>1070</v>
      </c>
      <c r="AN12" s="28">
        <v>1.630656378415E12</v>
      </c>
      <c r="AO12" s="22" t="b">
        <f t="shared" si="9"/>
        <v>1</v>
      </c>
      <c r="AP12" s="29" t="s">
        <v>52</v>
      </c>
      <c r="AQ12" s="6">
        <v>239.0</v>
      </c>
      <c r="AR12" s="6" t="s">
        <v>1061</v>
      </c>
      <c r="AS12" s="28">
        <v>1.630657253992E12</v>
      </c>
    </row>
    <row r="13">
      <c r="A13" s="22" t="b">
        <f t="shared" si="1"/>
        <v>1</v>
      </c>
      <c r="B13" s="29" t="s">
        <v>63</v>
      </c>
      <c r="C13" s="6">
        <v>192.0</v>
      </c>
      <c r="D13" s="6" t="s">
        <v>1068</v>
      </c>
      <c r="E13" s="28">
        <v>1.63064449591E12</v>
      </c>
      <c r="F13" s="22" t="b">
        <f t="shared" si="2"/>
        <v>1</v>
      </c>
      <c r="G13" s="29" t="s">
        <v>80</v>
      </c>
      <c r="H13" s="6">
        <v>93.0</v>
      </c>
      <c r="I13" s="6" t="s">
        <v>1071</v>
      </c>
      <c r="J13" s="28">
        <v>1.630644950364E12</v>
      </c>
      <c r="K13" s="22" t="b">
        <f t="shared" si="3"/>
        <v>1</v>
      </c>
      <c r="L13" s="29" t="s">
        <v>80</v>
      </c>
      <c r="M13" s="6">
        <v>163.0</v>
      </c>
      <c r="N13" s="6" t="s">
        <v>1072</v>
      </c>
      <c r="O13" s="28">
        <v>1.630645360544E12</v>
      </c>
      <c r="P13" s="22" t="b">
        <f t="shared" si="4"/>
        <v>1</v>
      </c>
      <c r="Q13" s="29" t="s">
        <v>80</v>
      </c>
      <c r="R13" s="6">
        <v>65.0</v>
      </c>
      <c r="S13" s="6" t="s">
        <v>1073</v>
      </c>
      <c r="T13" s="28">
        <v>1.630651025174E12</v>
      </c>
      <c r="U13" s="22" t="b">
        <f t="shared" si="5"/>
        <v>1</v>
      </c>
      <c r="V13" s="29" t="s">
        <v>80</v>
      </c>
      <c r="W13" s="6">
        <v>117.0</v>
      </c>
      <c r="X13" s="6" t="s">
        <v>1060</v>
      </c>
      <c r="Y13" s="28">
        <v>1.630651589976E12</v>
      </c>
      <c r="Z13" s="22" t="b">
        <f t="shared" si="6"/>
        <v>1</v>
      </c>
      <c r="AA13" s="29" t="s">
        <v>80</v>
      </c>
      <c r="AB13" s="6">
        <v>103.0</v>
      </c>
      <c r="AC13" s="6" t="s">
        <v>1074</v>
      </c>
      <c r="AD13" s="28">
        <v>1.630652452021E12</v>
      </c>
      <c r="AE13" s="22" t="b">
        <f t="shared" si="7"/>
        <v>1</v>
      </c>
      <c r="AF13" s="29" t="s">
        <v>80</v>
      </c>
      <c r="AG13" s="6">
        <v>83.0</v>
      </c>
      <c r="AH13" s="6" t="s">
        <v>1069</v>
      </c>
      <c r="AI13" s="28">
        <v>1.630655653412E12</v>
      </c>
      <c r="AJ13" s="22" t="b">
        <f t="shared" si="8"/>
        <v>1</v>
      </c>
      <c r="AK13" s="29" t="s">
        <v>63</v>
      </c>
      <c r="AL13" s="6">
        <v>193.0</v>
      </c>
      <c r="AM13" s="6" t="s">
        <v>1070</v>
      </c>
      <c r="AN13" s="28">
        <v>1.630656378613E12</v>
      </c>
      <c r="AO13" s="22" t="b">
        <f t="shared" si="9"/>
        <v>1</v>
      </c>
      <c r="AP13" s="29" t="s">
        <v>80</v>
      </c>
      <c r="AQ13" s="6">
        <v>83.0</v>
      </c>
      <c r="AR13" s="6" t="s">
        <v>1075</v>
      </c>
      <c r="AS13" s="28">
        <v>1.630657254074E12</v>
      </c>
    </row>
    <row r="14">
      <c r="A14" s="22" t="b">
        <f t="shared" si="1"/>
        <v>1</v>
      </c>
      <c r="B14" s="29" t="s">
        <v>85</v>
      </c>
      <c r="C14" s="6">
        <v>879.0</v>
      </c>
      <c r="D14" s="6" t="s">
        <v>1076</v>
      </c>
      <c r="E14" s="28">
        <v>1.630644496791E12</v>
      </c>
      <c r="F14" s="22" t="b">
        <f t="shared" si="2"/>
        <v>1</v>
      </c>
      <c r="G14" s="29" t="s">
        <v>63</v>
      </c>
      <c r="H14" s="6">
        <v>358.0</v>
      </c>
      <c r="I14" s="6" t="s">
        <v>1071</v>
      </c>
      <c r="J14" s="28">
        <v>1.630644950719E12</v>
      </c>
      <c r="K14" s="22" t="b">
        <f t="shared" si="3"/>
        <v>1</v>
      </c>
      <c r="L14" s="29" t="s">
        <v>63</v>
      </c>
      <c r="M14" s="6">
        <v>182.0</v>
      </c>
      <c r="N14" s="6" t="s">
        <v>1072</v>
      </c>
      <c r="O14" s="28">
        <v>1.630645360727E12</v>
      </c>
      <c r="P14" s="22" t="b">
        <f t="shared" si="4"/>
        <v>1</v>
      </c>
      <c r="Q14" s="29" t="s">
        <v>63</v>
      </c>
      <c r="R14" s="6">
        <v>205.0</v>
      </c>
      <c r="S14" s="6" t="s">
        <v>1073</v>
      </c>
      <c r="T14" s="28">
        <v>1.63065102538E12</v>
      </c>
      <c r="U14" s="22" t="b">
        <f t="shared" si="5"/>
        <v>1</v>
      </c>
      <c r="V14" s="29" t="s">
        <v>63</v>
      </c>
      <c r="W14" s="6">
        <v>229.0</v>
      </c>
      <c r="X14" s="6" t="s">
        <v>1077</v>
      </c>
      <c r="Y14" s="28">
        <v>1.630651590197E12</v>
      </c>
      <c r="Z14" s="22" t="b">
        <f t="shared" si="6"/>
        <v>1</v>
      </c>
      <c r="AA14" s="29" t="s">
        <v>63</v>
      </c>
      <c r="AB14" s="6">
        <v>198.0</v>
      </c>
      <c r="AC14" s="6" t="s">
        <v>1074</v>
      </c>
      <c r="AD14" s="28">
        <v>1.630652452211E12</v>
      </c>
      <c r="AE14" s="22" t="b">
        <f t="shared" si="7"/>
        <v>1</v>
      </c>
      <c r="AF14" s="29" t="s">
        <v>63</v>
      </c>
      <c r="AG14" s="6">
        <v>227.0</v>
      </c>
      <c r="AH14" s="6" t="s">
        <v>1069</v>
      </c>
      <c r="AI14" s="28">
        <v>1.630655653642E12</v>
      </c>
      <c r="AJ14" s="22" t="b">
        <f t="shared" si="8"/>
        <v>1</v>
      </c>
      <c r="AK14" s="29" t="s">
        <v>80</v>
      </c>
      <c r="AL14" s="6">
        <v>804.0</v>
      </c>
      <c r="AM14" s="6" t="s">
        <v>1078</v>
      </c>
      <c r="AN14" s="28">
        <v>1.630656379434E12</v>
      </c>
      <c r="AO14" s="22" t="b">
        <f t="shared" si="9"/>
        <v>1</v>
      </c>
      <c r="AP14" s="29" t="s">
        <v>63</v>
      </c>
      <c r="AQ14" s="6">
        <v>214.0</v>
      </c>
      <c r="AR14" s="6" t="s">
        <v>1075</v>
      </c>
      <c r="AS14" s="28">
        <v>1.63065725428E12</v>
      </c>
    </row>
    <row r="15">
      <c r="A15" s="22" t="b">
        <f t="shared" si="1"/>
        <v>1</v>
      </c>
      <c r="B15" s="29" t="s">
        <v>90</v>
      </c>
      <c r="C15" s="6">
        <v>531.0</v>
      </c>
      <c r="D15" s="6" t="s">
        <v>1079</v>
      </c>
      <c r="E15" s="28">
        <v>1.630644497319E12</v>
      </c>
      <c r="F15" s="22" t="b">
        <f t="shared" si="2"/>
        <v>1</v>
      </c>
      <c r="G15" s="29" t="s">
        <v>85</v>
      </c>
      <c r="H15" s="6">
        <v>930.0</v>
      </c>
      <c r="I15" s="6" t="s">
        <v>1080</v>
      </c>
      <c r="J15" s="28">
        <v>1.630644951651E12</v>
      </c>
      <c r="K15" s="22" t="b">
        <f t="shared" si="3"/>
        <v>1</v>
      </c>
      <c r="L15" s="29" t="s">
        <v>85</v>
      </c>
      <c r="M15" s="6">
        <v>794.0</v>
      </c>
      <c r="N15" s="6" t="s">
        <v>1081</v>
      </c>
      <c r="O15" s="28">
        <v>1.630645361521E12</v>
      </c>
      <c r="P15" s="22" t="b">
        <f t="shared" si="4"/>
        <v>1</v>
      </c>
      <c r="Q15" s="29" t="s">
        <v>85</v>
      </c>
      <c r="R15" s="6">
        <v>1327.0</v>
      </c>
      <c r="S15" s="6" t="s">
        <v>1082</v>
      </c>
      <c r="T15" s="28">
        <v>1.630651026709E12</v>
      </c>
      <c r="U15" s="22" t="b">
        <f t="shared" si="5"/>
        <v>1</v>
      </c>
      <c r="V15" s="29" t="s">
        <v>85</v>
      </c>
      <c r="W15" s="6">
        <v>1709.0</v>
      </c>
      <c r="X15" s="6" t="s">
        <v>1083</v>
      </c>
      <c r="Y15" s="28">
        <v>1.630651591905E12</v>
      </c>
      <c r="Z15" s="22" t="b">
        <f t="shared" si="6"/>
        <v>1</v>
      </c>
      <c r="AA15" s="29" t="s">
        <v>85</v>
      </c>
      <c r="AB15" s="6">
        <v>1115.0</v>
      </c>
      <c r="AC15" s="6" t="s">
        <v>1084</v>
      </c>
      <c r="AD15" s="28">
        <v>1.630652453332E12</v>
      </c>
      <c r="AE15" s="22" t="b">
        <f t="shared" si="7"/>
        <v>1</v>
      </c>
      <c r="AF15" s="29" t="s">
        <v>85</v>
      </c>
      <c r="AG15" s="6">
        <v>1136.0</v>
      </c>
      <c r="AH15" s="6" t="s">
        <v>1085</v>
      </c>
      <c r="AI15" s="28">
        <v>1.630655654778E12</v>
      </c>
      <c r="AJ15" s="22" t="b">
        <f t="shared" si="8"/>
        <v>1</v>
      </c>
      <c r="AK15" s="29" t="s">
        <v>52</v>
      </c>
      <c r="AL15" s="6">
        <v>192.0</v>
      </c>
      <c r="AM15" s="6" t="s">
        <v>1078</v>
      </c>
      <c r="AN15" s="28">
        <v>1.630656379606E12</v>
      </c>
      <c r="AO15" s="22" t="b">
        <f t="shared" si="9"/>
        <v>1</v>
      </c>
      <c r="AP15" s="29" t="s">
        <v>85</v>
      </c>
      <c r="AQ15" s="6">
        <v>1550.0</v>
      </c>
      <c r="AR15" s="6" t="s">
        <v>1086</v>
      </c>
      <c r="AS15" s="28">
        <v>1.630657255827E12</v>
      </c>
    </row>
    <row r="16">
      <c r="A16" s="22" t="b">
        <f t="shared" si="1"/>
        <v>1</v>
      </c>
      <c r="B16" s="29" t="s">
        <v>71</v>
      </c>
      <c r="C16" s="6">
        <v>108.0</v>
      </c>
      <c r="D16" s="6" t="s">
        <v>1079</v>
      </c>
      <c r="E16" s="28">
        <v>1.630644497427E12</v>
      </c>
      <c r="F16" s="22" t="b">
        <f t="shared" si="2"/>
        <v>1</v>
      </c>
      <c r="G16" s="29" t="s">
        <v>90</v>
      </c>
      <c r="H16" s="6">
        <v>509.0</v>
      </c>
      <c r="I16" s="6" t="s">
        <v>1087</v>
      </c>
      <c r="J16" s="28">
        <v>1.630644952163E12</v>
      </c>
      <c r="K16" s="22" t="b">
        <f t="shared" si="3"/>
        <v>1</v>
      </c>
      <c r="L16" s="29" t="s">
        <v>90</v>
      </c>
      <c r="M16" s="6">
        <v>592.0</v>
      </c>
      <c r="N16" s="6" t="s">
        <v>1088</v>
      </c>
      <c r="O16" s="28">
        <v>1.630645362112E12</v>
      </c>
      <c r="P16" s="22" t="b">
        <f t="shared" si="4"/>
        <v>1</v>
      </c>
      <c r="Q16" s="29" t="s">
        <v>90</v>
      </c>
      <c r="R16" s="6">
        <v>485.0</v>
      </c>
      <c r="S16" s="6" t="s">
        <v>1089</v>
      </c>
      <c r="T16" s="28">
        <v>1.630651027194E12</v>
      </c>
      <c r="U16" s="22" t="b">
        <f t="shared" si="5"/>
        <v>1</v>
      </c>
      <c r="V16" s="29" t="s">
        <v>90</v>
      </c>
      <c r="W16" s="6">
        <v>483.0</v>
      </c>
      <c r="X16" s="6" t="s">
        <v>1090</v>
      </c>
      <c r="Y16" s="28">
        <v>1.630651592388E12</v>
      </c>
      <c r="Z16" s="22" t="b">
        <f t="shared" si="6"/>
        <v>1</v>
      </c>
      <c r="AA16" s="29" t="s">
        <v>90</v>
      </c>
      <c r="AB16" s="6">
        <v>526.0</v>
      </c>
      <c r="AC16" s="6" t="s">
        <v>1084</v>
      </c>
      <c r="AD16" s="28">
        <v>1.630652453854E12</v>
      </c>
      <c r="AE16" s="22" t="b">
        <f t="shared" si="7"/>
        <v>1</v>
      </c>
      <c r="AF16" s="29" t="s">
        <v>63</v>
      </c>
      <c r="AG16" s="6">
        <v>644.0</v>
      </c>
      <c r="AH16" s="6" t="s">
        <v>1091</v>
      </c>
      <c r="AI16" s="28">
        <v>1.630655655419E12</v>
      </c>
      <c r="AJ16" s="22" t="b">
        <f t="shared" si="8"/>
        <v>1</v>
      </c>
      <c r="AK16" s="29" t="s">
        <v>65</v>
      </c>
      <c r="AL16" s="6">
        <v>185.0</v>
      </c>
      <c r="AM16" s="6" t="s">
        <v>1078</v>
      </c>
      <c r="AN16" s="28">
        <v>1.63065637979E12</v>
      </c>
      <c r="AO16" s="22" t="b">
        <f t="shared" si="9"/>
        <v>1</v>
      </c>
      <c r="AP16" s="29" t="s">
        <v>90</v>
      </c>
      <c r="AQ16" s="6">
        <v>592.0</v>
      </c>
      <c r="AR16" s="6" t="s">
        <v>1092</v>
      </c>
      <c r="AS16" s="28">
        <v>1.63065725642E12</v>
      </c>
    </row>
    <row r="17">
      <c r="A17" s="22" t="b">
        <f t="shared" si="1"/>
        <v>1</v>
      </c>
      <c r="B17" s="29" t="s">
        <v>94</v>
      </c>
      <c r="C17" s="6">
        <v>190.0</v>
      </c>
      <c r="D17" s="6" t="s">
        <v>1079</v>
      </c>
      <c r="E17" s="28">
        <v>1.630644497617E12</v>
      </c>
      <c r="F17" s="22" t="b">
        <f t="shared" si="2"/>
        <v>1</v>
      </c>
      <c r="G17" s="29" t="s">
        <v>71</v>
      </c>
      <c r="H17" s="6">
        <v>130.0</v>
      </c>
      <c r="I17" s="6" t="s">
        <v>1087</v>
      </c>
      <c r="J17" s="28">
        <v>1.630644952285E12</v>
      </c>
      <c r="K17" s="22" t="b">
        <f t="shared" si="3"/>
        <v>1</v>
      </c>
      <c r="L17" s="29" t="s">
        <v>71</v>
      </c>
      <c r="M17" s="6">
        <v>119.0</v>
      </c>
      <c r="N17" s="6" t="s">
        <v>1088</v>
      </c>
      <c r="O17" s="28">
        <v>1.630645362242E12</v>
      </c>
      <c r="P17" s="22" t="b">
        <f t="shared" si="4"/>
        <v>1</v>
      </c>
      <c r="Q17" s="29" t="s">
        <v>71</v>
      </c>
      <c r="R17" s="6">
        <v>130.0</v>
      </c>
      <c r="S17" s="6" t="s">
        <v>1089</v>
      </c>
      <c r="T17" s="28">
        <v>1.630651027321E12</v>
      </c>
      <c r="U17" s="22" t="b">
        <f t="shared" si="5"/>
        <v>1</v>
      </c>
      <c r="V17" s="29" t="s">
        <v>71</v>
      </c>
      <c r="W17" s="6">
        <v>123.0</v>
      </c>
      <c r="X17" s="6" t="s">
        <v>1090</v>
      </c>
      <c r="Y17" s="28">
        <v>1.630651592508E12</v>
      </c>
      <c r="Z17" s="22" t="b">
        <f t="shared" si="6"/>
        <v>1</v>
      </c>
      <c r="AA17" s="29" t="s">
        <v>71</v>
      </c>
      <c r="AB17" s="6">
        <v>114.0</v>
      </c>
      <c r="AC17" s="6" t="s">
        <v>1084</v>
      </c>
      <c r="AD17" s="28">
        <v>1.630652453971E12</v>
      </c>
      <c r="AE17" s="22" t="b">
        <f t="shared" si="7"/>
        <v>1</v>
      </c>
      <c r="AF17" s="29" t="s">
        <v>71</v>
      </c>
      <c r="AG17" s="6">
        <v>264.0</v>
      </c>
      <c r="AH17" s="6" t="s">
        <v>1091</v>
      </c>
      <c r="AI17" s="28">
        <v>1.630655655684E12</v>
      </c>
      <c r="AJ17" s="22" t="b">
        <f t="shared" si="8"/>
        <v>1</v>
      </c>
      <c r="AK17" s="29" t="s">
        <v>71</v>
      </c>
      <c r="AL17" s="6">
        <v>366.0</v>
      </c>
      <c r="AM17" s="6" t="s">
        <v>1093</v>
      </c>
      <c r="AN17" s="28">
        <v>1.630656380158E12</v>
      </c>
      <c r="AO17" s="22" t="b">
        <f t="shared" si="9"/>
        <v>1</v>
      </c>
      <c r="AP17" s="29" t="s">
        <v>71</v>
      </c>
      <c r="AQ17" s="6">
        <v>139.0</v>
      </c>
      <c r="AR17" s="6" t="s">
        <v>1092</v>
      </c>
      <c r="AS17" s="28">
        <v>1.630657256556E12</v>
      </c>
    </row>
    <row r="18">
      <c r="A18" s="22" t="b">
        <f t="shared" si="1"/>
        <v>1</v>
      </c>
      <c r="B18" s="29" t="s">
        <v>80</v>
      </c>
      <c r="C18" s="6">
        <v>56.0</v>
      </c>
      <c r="D18" s="6" t="s">
        <v>1079</v>
      </c>
      <c r="E18" s="28">
        <v>1.630644497672E12</v>
      </c>
      <c r="F18" s="22" t="b">
        <f t="shared" si="2"/>
        <v>1</v>
      </c>
      <c r="G18" s="29" t="s">
        <v>94</v>
      </c>
      <c r="H18" s="6">
        <v>188.0</v>
      </c>
      <c r="I18" s="6" t="s">
        <v>1087</v>
      </c>
      <c r="J18" s="28">
        <v>1.630644952477E12</v>
      </c>
      <c r="K18" s="22" t="b">
        <f t="shared" si="3"/>
        <v>1</v>
      </c>
      <c r="L18" s="29" t="s">
        <v>94</v>
      </c>
      <c r="M18" s="6">
        <v>189.0</v>
      </c>
      <c r="N18" s="6" t="s">
        <v>1088</v>
      </c>
      <c r="O18" s="28">
        <v>1.630645362417E12</v>
      </c>
      <c r="P18" s="22" t="b">
        <f t="shared" si="4"/>
        <v>1</v>
      </c>
      <c r="Q18" s="29" t="s">
        <v>94</v>
      </c>
      <c r="R18" s="6">
        <v>205.0</v>
      </c>
      <c r="S18" s="6" t="s">
        <v>1089</v>
      </c>
      <c r="T18" s="28">
        <v>1.630651027524E12</v>
      </c>
      <c r="U18" s="22" t="b">
        <f t="shared" si="5"/>
        <v>1</v>
      </c>
      <c r="V18" s="29" t="s">
        <v>94</v>
      </c>
      <c r="W18" s="6">
        <v>193.0</v>
      </c>
      <c r="X18" s="6" t="s">
        <v>1090</v>
      </c>
      <c r="Y18" s="28">
        <v>1.630651592704E12</v>
      </c>
      <c r="Z18" s="22" t="b">
        <f t="shared" si="6"/>
        <v>1</v>
      </c>
      <c r="AA18" s="29" t="s">
        <v>94</v>
      </c>
      <c r="AB18" s="6">
        <v>204.0</v>
      </c>
      <c r="AC18" s="6" t="s">
        <v>1094</v>
      </c>
      <c r="AD18" s="28">
        <v>1.630652454174E12</v>
      </c>
      <c r="AE18" s="22" t="b">
        <f t="shared" si="7"/>
        <v>1</v>
      </c>
      <c r="AF18" s="29" t="s">
        <v>63</v>
      </c>
      <c r="AG18" s="6">
        <v>357.0</v>
      </c>
      <c r="AH18" s="6" t="s">
        <v>1095</v>
      </c>
      <c r="AI18" s="28">
        <v>1.630655656039E12</v>
      </c>
      <c r="AJ18" s="22" t="b">
        <f t="shared" si="8"/>
        <v>1</v>
      </c>
      <c r="AK18" s="29" t="s">
        <v>52</v>
      </c>
      <c r="AL18" s="6">
        <v>929.0</v>
      </c>
      <c r="AM18" s="6" t="s">
        <v>1096</v>
      </c>
      <c r="AN18" s="28">
        <v>1.630656381088E12</v>
      </c>
      <c r="AO18" s="22" t="b">
        <f t="shared" si="9"/>
        <v>1</v>
      </c>
      <c r="AP18" s="29" t="s">
        <v>94</v>
      </c>
      <c r="AQ18" s="6">
        <v>221.0</v>
      </c>
      <c r="AR18" s="6" t="s">
        <v>1092</v>
      </c>
      <c r="AS18" s="28">
        <v>1.630657256779E12</v>
      </c>
    </row>
    <row r="19">
      <c r="A19" s="22" t="b">
        <f t="shared" si="1"/>
        <v>1</v>
      </c>
      <c r="B19" s="29" t="s">
        <v>80</v>
      </c>
      <c r="C19" s="6">
        <v>211.0</v>
      </c>
      <c r="D19" s="6" t="s">
        <v>1079</v>
      </c>
      <c r="E19" s="28">
        <v>1.630644497888E12</v>
      </c>
      <c r="F19" s="22" t="b">
        <f t="shared" si="2"/>
        <v>1</v>
      </c>
      <c r="G19" s="29" t="s">
        <v>80</v>
      </c>
      <c r="H19" s="6">
        <v>75.0</v>
      </c>
      <c r="I19" s="6" t="s">
        <v>1087</v>
      </c>
      <c r="J19" s="28">
        <v>1.630644952548E12</v>
      </c>
      <c r="K19" s="22" t="b">
        <f t="shared" si="3"/>
        <v>1</v>
      </c>
      <c r="L19" s="29" t="s">
        <v>80</v>
      </c>
      <c r="M19" s="6">
        <v>93.0</v>
      </c>
      <c r="N19" s="6" t="s">
        <v>1088</v>
      </c>
      <c r="O19" s="28">
        <v>1.630645362514E12</v>
      </c>
      <c r="P19" s="22" t="b">
        <f t="shared" si="4"/>
        <v>1</v>
      </c>
      <c r="Q19" s="29" t="s">
        <v>80</v>
      </c>
      <c r="R19" s="6">
        <v>75.0</v>
      </c>
      <c r="S19" s="6" t="s">
        <v>1089</v>
      </c>
      <c r="T19" s="28">
        <v>1.6306510276E12</v>
      </c>
      <c r="U19" s="22" t="b">
        <f t="shared" si="5"/>
        <v>1</v>
      </c>
      <c r="V19" s="29" t="s">
        <v>80</v>
      </c>
      <c r="W19" s="6">
        <v>102.0</v>
      </c>
      <c r="X19" s="6" t="s">
        <v>1090</v>
      </c>
      <c r="Y19" s="28">
        <v>1.630651592805E12</v>
      </c>
      <c r="Z19" s="22" t="b">
        <f t="shared" si="6"/>
        <v>1</v>
      </c>
      <c r="AA19" s="29" t="s">
        <v>80</v>
      </c>
      <c r="AB19" s="6">
        <v>90.0</v>
      </c>
      <c r="AC19" s="6" t="s">
        <v>1094</v>
      </c>
      <c r="AD19" s="28">
        <v>1.630652454264E12</v>
      </c>
      <c r="AE19" s="22" t="b">
        <f t="shared" si="7"/>
        <v>1</v>
      </c>
      <c r="AF19" s="29" t="s">
        <v>85</v>
      </c>
      <c r="AG19" s="6">
        <v>157.0</v>
      </c>
      <c r="AH19" s="6" t="s">
        <v>1095</v>
      </c>
      <c r="AI19" s="28">
        <v>1.630655656195E12</v>
      </c>
      <c r="AJ19" s="22" t="b">
        <f t="shared" si="8"/>
        <v>1</v>
      </c>
      <c r="AK19" s="29" t="s">
        <v>80</v>
      </c>
      <c r="AL19" s="6">
        <v>58.0</v>
      </c>
      <c r="AM19" s="6" t="s">
        <v>1096</v>
      </c>
      <c r="AN19" s="28">
        <v>1.63065638115E12</v>
      </c>
      <c r="AO19" s="22" t="b">
        <f t="shared" si="9"/>
        <v>1</v>
      </c>
      <c r="AP19" s="29" t="s">
        <v>80</v>
      </c>
      <c r="AQ19" s="6">
        <v>100.0</v>
      </c>
      <c r="AR19" s="6" t="s">
        <v>1092</v>
      </c>
      <c r="AS19" s="28">
        <v>1.63065725688E12</v>
      </c>
    </row>
    <row r="20">
      <c r="A20" s="22" t="b">
        <f t="shared" si="1"/>
        <v>1</v>
      </c>
      <c r="B20" s="29" t="s">
        <v>63</v>
      </c>
      <c r="C20" s="6">
        <v>242.0</v>
      </c>
      <c r="D20" s="6" t="s">
        <v>1097</v>
      </c>
      <c r="E20" s="28">
        <v>1.630644498128E12</v>
      </c>
      <c r="F20" s="22" t="b">
        <f t="shared" si="2"/>
        <v>1</v>
      </c>
      <c r="G20" s="29" t="s">
        <v>80</v>
      </c>
      <c r="H20" s="6">
        <v>187.0</v>
      </c>
      <c r="I20" s="6" t="s">
        <v>1087</v>
      </c>
      <c r="J20" s="28">
        <v>1.630644952748E12</v>
      </c>
      <c r="K20" s="22" t="b">
        <f t="shared" si="3"/>
        <v>1</v>
      </c>
      <c r="L20" s="29" t="s">
        <v>80</v>
      </c>
      <c r="M20" s="6">
        <v>201.0</v>
      </c>
      <c r="N20" s="6" t="s">
        <v>1088</v>
      </c>
      <c r="O20" s="28">
        <v>1.630645362713E12</v>
      </c>
      <c r="P20" s="22" t="b">
        <f t="shared" si="4"/>
        <v>1</v>
      </c>
      <c r="Q20" s="29" t="s">
        <v>80</v>
      </c>
      <c r="R20" s="6">
        <v>210.0</v>
      </c>
      <c r="S20" s="6" t="s">
        <v>1089</v>
      </c>
      <c r="T20" s="28">
        <v>1.630651027812E12</v>
      </c>
      <c r="U20" s="22" t="b">
        <f t="shared" si="5"/>
        <v>1</v>
      </c>
      <c r="V20" s="29" t="s">
        <v>80</v>
      </c>
      <c r="W20" s="6">
        <v>192.0</v>
      </c>
      <c r="X20" s="6" t="s">
        <v>1090</v>
      </c>
      <c r="Y20" s="28">
        <v>1.630651592997E12</v>
      </c>
      <c r="Z20" s="22" t="b">
        <f t="shared" si="6"/>
        <v>1</v>
      </c>
      <c r="AA20" s="29" t="s">
        <v>80</v>
      </c>
      <c r="AB20" s="6">
        <v>243.0</v>
      </c>
      <c r="AC20" s="6" t="s">
        <v>1094</v>
      </c>
      <c r="AD20" s="28">
        <v>1.630652454505E12</v>
      </c>
      <c r="AE20" s="22" t="b">
        <f t="shared" si="7"/>
        <v>1</v>
      </c>
      <c r="AF20" s="29" t="s">
        <v>90</v>
      </c>
      <c r="AG20" s="6">
        <v>218.0</v>
      </c>
      <c r="AH20" s="6" t="s">
        <v>1095</v>
      </c>
      <c r="AI20" s="28">
        <v>1.630655656421E12</v>
      </c>
      <c r="AJ20" s="22" t="b">
        <f t="shared" si="8"/>
        <v>1</v>
      </c>
      <c r="AK20" s="29" t="s">
        <v>63</v>
      </c>
      <c r="AL20" s="6">
        <v>284.0</v>
      </c>
      <c r="AM20" s="6" t="s">
        <v>1096</v>
      </c>
      <c r="AN20" s="28">
        <v>1.630656381428E12</v>
      </c>
      <c r="AO20" s="22" t="b">
        <f t="shared" si="9"/>
        <v>1</v>
      </c>
      <c r="AP20" s="29" t="s">
        <v>80</v>
      </c>
      <c r="AQ20" s="6">
        <v>184.0</v>
      </c>
      <c r="AR20" s="6" t="s">
        <v>1098</v>
      </c>
      <c r="AS20" s="28">
        <v>1.630657257062E12</v>
      </c>
    </row>
    <row r="21">
      <c r="A21" s="22" t="b">
        <f t="shared" si="1"/>
        <v>1</v>
      </c>
      <c r="B21" s="29" t="s">
        <v>71</v>
      </c>
      <c r="C21" s="6">
        <v>213.0</v>
      </c>
      <c r="D21" s="6" t="s">
        <v>1097</v>
      </c>
      <c r="E21" s="28">
        <v>1.63064449834E12</v>
      </c>
      <c r="F21" s="22" t="b">
        <f t="shared" si="2"/>
        <v>1</v>
      </c>
      <c r="G21" s="29" t="s">
        <v>63</v>
      </c>
      <c r="H21" s="6">
        <v>222.0</v>
      </c>
      <c r="I21" s="6" t="s">
        <v>1087</v>
      </c>
      <c r="J21" s="28">
        <v>1.63064495296E12</v>
      </c>
      <c r="K21" s="22" t="b">
        <f t="shared" si="3"/>
        <v>1</v>
      </c>
      <c r="L21" s="29" t="s">
        <v>63</v>
      </c>
      <c r="M21" s="6">
        <v>219.0</v>
      </c>
      <c r="N21" s="6" t="s">
        <v>1088</v>
      </c>
      <c r="O21" s="28">
        <v>1.630645362939E12</v>
      </c>
      <c r="P21" s="22" t="b">
        <f t="shared" si="4"/>
        <v>1</v>
      </c>
      <c r="Q21" s="29" t="s">
        <v>63</v>
      </c>
      <c r="R21" s="6">
        <v>199.0</v>
      </c>
      <c r="S21" s="6" t="s">
        <v>1099</v>
      </c>
      <c r="T21" s="28">
        <v>1.630651028012E12</v>
      </c>
      <c r="U21" s="22" t="b">
        <f t="shared" si="5"/>
        <v>1</v>
      </c>
      <c r="V21" s="29" t="s">
        <v>182</v>
      </c>
      <c r="W21" s="6">
        <v>502.0</v>
      </c>
      <c r="X21" s="6" t="s">
        <v>1100</v>
      </c>
      <c r="Y21" s="28">
        <v>1.6306515935E12</v>
      </c>
      <c r="Z21" s="22" t="b">
        <f t="shared" si="6"/>
        <v>1</v>
      </c>
      <c r="AA21" s="29" t="s">
        <v>63</v>
      </c>
      <c r="AB21" s="6">
        <v>269.0</v>
      </c>
      <c r="AC21" s="6" t="s">
        <v>1094</v>
      </c>
      <c r="AD21" s="28">
        <v>1.630652454774E12</v>
      </c>
      <c r="AE21" s="22" t="b">
        <f t="shared" si="7"/>
        <v>1</v>
      </c>
      <c r="AF21" s="29" t="s">
        <v>71</v>
      </c>
      <c r="AG21" s="6">
        <v>132.0</v>
      </c>
      <c r="AH21" s="6" t="s">
        <v>1095</v>
      </c>
      <c r="AI21" s="28">
        <v>1.630655656546E12</v>
      </c>
      <c r="AJ21" s="22" t="b">
        <f t="shared" si="8"/>
        <v>1</v>
      </c>
      <c r="AK21" s="29" t="s">
        <v>85</v>
      </c>
      <c r="AL21" s="6">
        <v>930.0</v>
      </c>
      <c r="AM21" s="6" t="s">
        <v>1101</v>
      </c>
      <c r="AN21" s="28">
        <v>1.630656382372E12</v>
      </c>
      <c r="AO21" s="22" t="b">
        <f t="shared" si="9"/>
        <v>1</v>
      </c>
      <c r="AP21" s="29" t="s">
        <v>63</v>
      </c>
      <c r="AQ21" s="6">
        <v>209.0</v>
      </c>
      <c r="AR21" s="6" t="s">
        <v>1098</v>
      </c>
      <c r="AS21" s="28">
        <v>1.630657257272E12</v>
      </c>
    </row>
    <row r="22">
      <c r="A22" s="22" t="b">
        <f t="shared" si="1"/>
        <v>1</v>
      </c>
      <c r="B22" s="29" t="s">
        <v>115</v>
      </c>
      <c r="C22" s="6">
        <v>96.0</v>
      </c>
      <c r="D22" s="6" t="s">
        <v>1097</v>
      </c>
      <c r="E22" s="28">
        <v>1.630644498434E12</v>
      </c>
      <c r="F22" s="22" t="b">
        <f t="shared" si="2"/>
        <v>1</v>
      </c>
      <c r="G22" s="29" t="s">
        <v>71</v>
      </c>
      <c r="H22" s="6">
        <v>140.0</v>
      </c>
      <c r="I22" s="6" t="s">
        <v>1102</v>
      </c>
      <c r="J22" s="28">
        <v>1.630644953099E12</v>
      </c>
      <c r="K22" s="22" t="b">
        <f t="shared" si="3"/>
        <v>1</v>
      </c>
      <c r="L22" s="29" t="s">
        <v>71</v>
      </c>
      <c r="M22" s="6">
        <v>112.0</v>
      </c>
      <c r="N22" s="6" t="s">
        <v>1103</v>
      </c>
      <c r="O22" s="28">
        <v>1.630645363059E12</v>
      </c>
      <c r="P22" s="22" t="b">
        <f t="shared" si="4"/>
        <v>1</v>
      </c>
      <c r="Q22" s="29" t="s">
        <v>71</v>
      </c>
      <c r="R22" s="6">
        <v>131.0</v>
      </c>
      <c r="S22" s="6" t="s">
        <v>1099</v>
      </c>
      <c r="T22" s="28">
        <v>1.630651028142E12</v>
      </c>
      <c r="U22" s="22" t="b">
        <f t="shared" si="5"/>
        <v>1</v>
      </c>
      <c r="V22" s="29" t="s">
        <v>71</v>
      </c>
      <c r="W22" s="6">
        <v>149.0</v>
      </c>
      <c r="X22" s="6" t="s">
        <v>1100</v>
      </c>
      <c r="Y22" s="28">
        <v>1.630651593661E12</v>
      </c>
      <c r="Z22" s="22" t="b">
        <f t="shared" si="6"/>
        <v>1</v>
      </c>
      <c r="AA22" s="29" t="s">
        <v>71</v>
      </c>
      <c r="AB22" s="6">
        <v>230.0</v>
      </c>
      <c r="AC22" s="6" t="s">
        <v>1104</v>
      </c>
      <c r="AD22" s="28">
        <v>1.630652455004E12</v>
      </c>
      <c r="AE22" s="22" t="b">
        <f t="shared" si="7"/>
        <v>1</v>
      </c>
      <c r="AF22" s="29" t="s">
        <v>94</v>
      </c>
      <c r="AG22" s="6">
        <v>193.0</v>
      </c>
      <c r="AH22" s="6" t="s">
        <v>1095</v>
      </c>
      <c r="AI22" s="28">
        <v>1.630655656743E12</v>
      </c>
      <c r="AJ22" s="22" t="b">
        <f t="shared" si="8"/>
        <v>1</v>
      </c>
      <c r="AK22" s="29" t="s">
        <v>90</v>
      </c>
      <c r="AL22" s="6">
        <v>523.0</v>
      </c>
      <c r="AM22" s="6" t="s">
        <v>1101</v>
      </c>
      <c r="AN22" s="28">
        <v>1.630656382882E12</v>
      </c>
      <c r="AO22" s="22" t="b">
        <f t="shared" si="9"/>
        <v>1</v>
      </c>
      <c r="AP22" s="29" t="s">
        <v>71</v>
      </c>
      <c r="AQ22" s="6">
        <v>140.0</v>
      </c>
      <c r="AR22" s="6" t="s">
        <v>1098</v>
      </c>
      <c r="AS22" s="28">
        <v>1.630657257424E12</v>
      </c>
    </row>
    <row r="23">
      <c r="A23" s="22" t="b">
        <f t="shared" si="1"/>
        <v>1</v>
      </c>
      <c r="B23" s="29" t="s">
        <v>63</v>
      </c>
      <c r="C23" s="6">
        <v>268.0</v>
      </c>
      <c r="D23" s="6" t="s">
        <v>1097</v>
      </c>
      <c r="E23" s="28">
        <v>1.630644498702E12</v>
      </c>
      <c r="F23" s="22" t="b">
        <f t="shared" si="2"/>
        <v>1</v>
      </c>
      <c r="G23" s="29" t="s">
        <v>115</v>
      </c>
      <c r="H23" s="6">
        <v>129.0</v>
      </c>
      <c r="I23" s="6" t="s">
        <v>1102</v>
      </c>
      <c r="J23" s="28">
        <v>1.630644953228E12</v>
      </c>
      <c r="K23" s="22" t="b">
        <f t="shared" si="3"/>
        <v>1</v>
      </c>
      <c r="L23" s="29" t="s">
        <v>115</v>
      </c>
      <c r="M23" s="6">
        <v>356.0</v>
      </c>
      <c r="N23" s="6" t="s">
        <v>1103</v>
      </c>
      <c r="O23" s="28">
        <v>1.630645363401E12</v>
      </c>
      <c r="P23" s="22" t="b">
        <f t="shared" si="4"/>
        <v>1</v>
      </c>
      <c r="Q23" s="29" t="s">
        <v>115</v>
      </c>
      <c r="R23" s="6">
        <v>146.0</v>
      </c>
      <c r="S23" s="6" t="s">
        <v>1099</v>
      </c>
      <c r="T23" s="28">
        <v>1.630651028288E12</v>
      </c>
      <c r="U23" s="22" t="b">
        <f t="shared" si="5"/>
        <v>1</v>
      </c>
      <c r="V23" s="29" t="s">
        <v>182</v>
      </c>
      <c r="W23" s="6">
        <v>348.0</v>
      </c>
      <c r="X23" s="6" t="s">
        <v>1100</v>
      </c>
      <c r="Y23" s="28">
        <v>1.630651593996E12</v>
      </c>
      <c r="Z23" s="22" t="b">
        <f t="shared" si="6"/>
        <v>1</v>
      </c>
      <c r="AA23" s="29" t="s">
        <v>115</v>
      </c>
      <c r="AB23" s="6">
        <v>312.0</v>
      </c>
      <c r="AC23" s="6" t="s">
        <v>1104</v>
      </c>
      <c r="AD23" s="28">
        <v>1.630652455318E12</v>
      </c>
      <c r="AE23" s="22" t="b">
        <f t="shared" si="7"/>
        <v>1</v>
      </c>
      <c r="AF23" s="29" t="s">
        <v>80</v>
      </c>
      <c r="AG23" s="6">
        <v>67.0</v>
      </c>
      <c r="AH23" s="6" t="s">
        <v>1095</v>
      </c>
      <c r="AI23" s="28">
        <v>1.630655656807E12</v>
      </c>
      <c r="AJ23" s="22" t="b">
        <f t="shared" si="8"/>
        <v>1</v>
      </c>
      <c r="AK23" s="29" t="s">
        <v>71</v>
      </c>
      <c r="AL23" s="6">
        <v>125.0</v>
      </c>
      <c r="AM23" s="6" t="s">
        <v>1105</v>
      </c>
      <c r="AN23" s="28">
        <v>1.630656383006E12</v>
      </c>
      <c r="AO23" s="22" t="b">
        <f t="shared" si="9"/>
        <v>1</v>
      </c>
      <c r="AP23" s="29" t="s">
        <v>115</v>
      </c>
      <c r="AQ23" s="6">
        <v>111.0</v>
      </c>
      <c r="AR23" s="6" t="s">
        <v>1098</v>
      </c>
      <c r="AS23" s="28">
        <v>1.630657257524E12</v>
      </c>
    </row>
    <row r="24">
      <c r="A24" s="22" t="b">
        <f t="shared" si="1"/>
        <v>1</v>
      </c>
      <c r="B24" s="29" t="s">
        <v>71</v>
      </c>
      <c r="C24" s="6">
        <v>130.0</v>
      </c>
      <c r="D24" s="6" t="s">
        <v>1097</v>
      </c>
      <c r="E24" s="28">
        <v>1.630644498832E12</v>
      </c>
      <c r="F24" s="22" t="b">
        <f t="shared" si="2"/>
        <v>1</v>
      </c>
      <c r="G24" s="29" t="s">
        <v>63</v>
      </c>
      <c r="H24" s="6">
        <v>226.0</v>
      </c>
      <c r="I24" s="6" t="s">
        <v>1102</v>
      </c>
      <c r="J24" s="28">
        <v>1.63064495346E12</v>
      </c>
      <c r="K24" s="22" t="b">
        <f t="shared" si="3"/>
        <v>1</v>
      </c>
      <c r="L24" s="29" t="s">
        <v>63</v>
      </c>
      <c r="M24" s="6">
        <v>234.0</v>
      </c>
      <c r="N24" s="6" t="s">
        <v>1103</v>
      </c>
      <c r="O24" s="28">
        <v>1.630645363635E12</v>
      </c>
      <c r="P24" s="22" t="b">
        <f t="shared" si="4"/>
        <v>1</v>
      </c>
      <c r="Q24" s="29" t="s">
        <v>63</v>
      </c>
      <c r="R24" s="6">
        <v>244.0</v>
      </c>
      <c r="S24" s="6" t="s">
        <v>1099</v>
      </c>
      <c r="T24" s="28">
        <v>1.630651028533E12</v>
      </c>
      <c r="U24" s="22" t="b">
        <f t="shared" si="5"/>
        <v>1</v>
      </c>
      <c r="V24" s="29" t="s">
        <v>80</v>
      </c>
      <c r="W24" s="6">
        <v>140.0</v>
      </c>
      <c r="X24" s="6" t="s">
        <v>1106</v>
      </c>
      <c r="Y24" s="28">
        <v>1.630651594136E12</v>
      </c>
      <c r="Z24" s="22" t="b">
        <f t="shared" si="6"/>
        <v>1</v>
      </c>
      <c r="AA24" s="29" t="s">
        <v>63</v>
      </c>
      <c r="AB24" s="6">
        <v>302.0</v>
      </c>
      <c r="AC24" s="6" t="s">
        <v>1104</v>
      </c>
      <c r="AD24" s="28">
        <v>1.630652455619E12</v>
      </c>
      <c r="AE24" s="22" t="b">
        <f t="shared" si="7"/>
        <v>1</v>
      </c>
      <c r="AF24" s="29" t="s">
        <v>80</v>
      </c>
      <c r="AG24" s="6">
        <v>371.0</v>
      </c>
      <c r="AH24" s="6" t="s">
        <v>1107</v>
      </c>
      <c r="AI24" s="28">
        <v>1.630655657179E12</v>
      </c>
      <c r="AJ24" s="22" t="b">
        <f t="shared" si="8"/>
        <v>1</v>
      </c>
      <c r="AK24" s="29" t="s">
        <v>94</v>
      </c>
      <c r="AL24" s="6">
        <v>222.0</v>
      </c>
      <c r="AM24" s="6" t="s">
        <v>1105</v>
      </c>
      <c r="AN24" s="28">
        <v>1.63065638323E12</v>
      </c>
      <c r="AO24" s="22" t="b">
        <f t="shared" si="9"/>
        <v>1</v>
      </c>
      <c r="AP24" s="29" t="s">
        <v>63</v>
      </c>
      <c r="AQ24" s="6">
        <v>260.0</v>
      </c>
      <c r="AR24" s="6" t="s">
        <v>1098</v>
      </c>
      <c r="AS24" s="28">
        <v>1.630657257783E12</v>
      </c>
    </row>
    <row r="25">
      <c r="A25" s="22" t="b">
        <f t="shared" si="1"/>
        <v>0</v>
      </c>
      <c r="B25" s="29" t="s">
        <v>125</v>
      </c>
      <c r="C25" s="6">
        <v>480.0</v>
      </c>
      <c r="D25" s="6" t="s">
        <v>1108</v>
      </c>
      <c r="E25" s="28">
        <v>1.630644499315E12</v>
      </c>
      <c r="F25" s="22" t="b">
        <f t="shared" si="2"/>
        <v>1</v>
      </c>
      <c r="G25" s="29" t="s">
        <v>71</v>
      </c>
      <c r="H25" s="6">
        <v>122.0</v>
      </c>
      <c r="I25" s="6" t="s">
        <v>1102</v>
      </c>
      <c r="J25" s="28">
        <v>1.630644953575E12</v>
      </c>
      <c r="K25" s="22" t="b">
        <f t="shared" si="3"/>
        <v>1</v>
      </c>
      <c r="L25" s="29" t="s">
        <v>71</v>
      </c>
      <c r="M25" s="6">
        <v>96.0</v>
      </c>
      <c r="N25" s="6" t="s">
        <v>1103</v>
      </c>
      <c r="O25" s="28">
        <v>1.630645363731E12</v>
      </c>
      <c r="P25" s="22" t="b">
        <f t="shared" si="4"/>
        <v>1</v>
      </c>
      <c r="Q25" s="29" t="s">
        <v>71</v>
      </c>
      <c r="R25" s="6">
        <v>129.0</v>
      </c>
      <c r="S25" s="6" t="s">
        <v>1099</v>
      </c>
      <c r="T25" s="28">
        <v>1.630651028662E12</v>
      </c>
      <c r="U25" s="22" t="b">
        <f t="shared" si="5"/>
        <v>1</v>
      </c>
      <c r="V25" s="29" t="s">
        <v>63</v>
      </c>
      <c r="W25" s="6">
        <v>147.0</v>
      </c>
      <c r="X25" s="6" t="s">
        <v>1106</v>
      </c>
      <c r="Y25" s="28">
        <v>1.63065159429E12</v>
      </c>
      <c r="Z25" s="22" t="b">
        <f t="shared" si="6"/>
        <v>1</v>
      </c>
      <c r="AA25" s="29" t="s">
        <v>71</v>
      </c>
      <c r="AB25" s="6">
        <v>212.0</v>
      </c>
      <c r="AC25" s="6" t="s">
        <v>1104</v>
      </c>
      <c r="AD25" s="28">
        <v>1.630652455828E12</v>
      </c>
      <c r="AE25" s="22" t="b">
        <f t="shared" si="7"/>
        <v>1</v>
      </c>
      <c r="AF25" s="29" t="s">
        <v>63</v>
      </c>
      <c r="AG25" s="6">
        <v>248.0</v>
      </c>
      <c r="AH25" s="6" t="s">
        <v>1107</v>
      </c>
      <c r="AI25" s="28">
        <v>1.630655657423E12</v>
      </c>
      <c r="AJ25" s="22" t="b">
        <f t="shared" si="8"/>
        <v>1</v>
      </c>
      <c r="AK25" s="29" t="s">
        <v>80</v>
      </c>
      <c r="AL25" s="6">
        <v>67.0</v>
      </c>
      <c r="AM25" s="6" t="s">
        <v>1105</v>
      </c>
      <c r="AN25" s="28">
        <v>1.630656383297E12</v>
      </c>
      <c r="AO25" s="22" t="b">
        <f t="shared" si="9"/>
        <v>1</v>
      </c>
      <c r="AP25" s="29" t="s">
        <v>71</v>
      </c>
      <c r="AQ25" s="6">
        <v>171.0</v>
      </c>
      <c r="AR25" s="6" t="s">
        <v>1098</v>
      </c>
      <c r="AS25" s="28">
        <v>1.630657257956E12</v>
      </c>
    </row>
    <row r="26">
      <c r="A26" s="22" t="b">
        <f t="shared" si="1"/>
        <v>1</v>
      </c>
      <c r="B26" s="29" t="s">
        <v>131</v>
      </c>
      <c r="C26" s="6">
        <v>334.0</v>
      </c>
      <c r="D26" s="6" t="s">
        <v>1108</v>
      </c>
      <c r="E26" s="28">
        <v>1.63064449965E12</v>
      </c>
      <c r="F26" s="22" t="b">
        <f t="shared" si="2"/>
        <v>0</v>
      </c>
      <c r="G26" s="29" t="s">
        <v>125</v>
      </c>
      <c r="H26" s="6">
        <v>387.0</v>
      </c>
      <c r="I26" s="6" t="s">
        <v>1102</v>
      </c>
      <c r="J26" s="28">
        <v>1.630644953965E12</v>
      </c>
      <c r="K26" s="22" t="b">
        <f t="shared" si="3"/>
        <v>0</v>
      </c>
      <c r="L26" s="29" t="s">
        <v>127</v>
      </c>
      <c r="M26" s="6">
        <v>355.0</v>
      </c>
      <c r="N26" s="6" t="s">
        <v>1109</v>
      </c>
      <c r="O26" s="28">
        <v>1.630645364087E12</v>
      </c>
      <c r="P26" s="22" t="b">
        <f t="shared" si="4"/>
        <v>0</v>
      </c>
      <c r="Q26" s="29" t="s">
        <v>127</v>
      </c>
      <c r="R26" s="6">
        <v>506.0</v>
      </c>
      <c r="S26" s="6" t="s">
        <v>1110</v>
      </c>
      <c r="T26" s="28">
        <v>1.63065102917E12</v>
      </c>
      <c r="U26" s="22" t="b">
        <f t="shared" si="5"/>
        <v>1</v>
      </c>
      <c r="V26" s="29" t="s">
        <v>71</v>
      </c>
      <c r="W26" s="6">
        <v>190.0</v>
      </c>
      <c r="X26" s="6" t="s">
        <v>1106</v>
      </c>
      <c r="Y26" s="28">
        <v>1.63065159447E12</v>
      </c>
      <c r="Z26" s="22" t="b">
        <f t="shared" si="6"/>
        <v>0</v>
      </c>
      <c r="AA26" s="29" t="s">
        <v>175</v>
      </c>
      <c r="AB26" s="6">
        <v>542.0</v>
      </c>
      <c r="AC26" s="6" t="s">
        <v>1111</v>
      </c>
      <c r="AD26" s="28">
        <v>1.630652456373E12</v>
      </c>
      <c r="AE26" s="22" t="b">
        <f t="shared" si="7"/>
        <v>1</v>
      </c>
      <c r="AF26" s="29" t="s">
        <v>71</v>
      </c>
      <c r="AG26" s="6">
        <v>130.0</v>
      </c>
      <c r="AH26" s="6" t="s">
        <v>1107</v>
      </c>
      <c r="AI26" s="28">
        <v>1.630655657556E12</v>
      </c>
      <c r="AJ26" s="22" t="b">
        <f t="shared" si="8"/>
        <v>1</v>
      </c>
      <c r="AK26" s="29" t="s">
        <v>80</v>
      </c>
      <c r="AL26" s="6">
        <v>207.0</v>
      </c>
      <c r="AM26" s="6" t="s">
        <v>1105</v>
      </c>
      <c r="AN26" s="28">
        <v>1.630656383502E12</v>
      </c>
      <c r="AO26" s="22" t="b">
        <f t="shared" si="9"/>
        <v>0</v>
      </c>
      <c r="AP26" s="29" t="s">
        <v>127</v>
      </c>
      <c r="AQ26" s="6">
        <v>640.0</v>
      </c>
      <c r="AR26" s="6" t="s">
        <v>1112</v>
      </c>
      <c r="AS26" s="28">
        <v>1.630657258593E12</v>
      </c>
    </row>
    <row r="27">
      <c r="A27" s="22" t="b">
        <f t="shared" si="1"/>
        <v>1</v>
      </c>
      <c r="B27" s="29" t="s">
        <v>143</v>
      </c>
      <c r="C27" s="6">
        <v>227.0</v>
      </c>
      <c r="D27" s="6" t="s">
        <v>1108</v>
      </c>
      <c r="E27" s="28">
        <v>1.630644499873E12</v>
      </c>
      <c r="F27" s="22" t="b">
        <f t="shared" si="2"/>
        <v>1</v>
      </c>
      <c r="G27" s="29" t="s">
        <v>131</v>
      </c>
      <c r="H27" s="6">
        <v>310.0</v>
      </c>
      <c r="I27" s="6" t="s">
        <v>1113</v>
      </c>
      <c r="J27" s="28">
        <v>1.630644954273E12</v>
      </c>
      <c r="K27" s="22" t="b">
        <f t="shared" si="3"/>
        <v>1</v>
      </c>
      <c r="L27" s="29" t="s">
        <v>133</v>
      </c>
      <c r="M27" s="6">
        <v>234.0</v>
      </c>
      <c r="N27" s="6" t="s">
        <v>1109</v>
      </c>
      <c r="O27" s="28">
        <v>1.630645364322E12</v>
      </c>
      <c r="P27" s="22" t="b">
        <f t="shared" si="4"/>
        <v>1</v>
      </c>
      <c r="Q27" s="29" t="s">
        <v>133</v>
      </c>
      <c r="R27" s="6">
        <v>762.0</v>
      </c>
      <c r="S27" s="6" t="s">
        <v>1110</v>
      </c>
      <c r="T27" s="28">
        <v>1.630651029928E12</v>
      </c>
      <c r="U27" s="22" t="b">
        <f t="shared" si="5"/>
        <v>1</v>
      </c>
      <c r="V27" s="29" t="s">
        <v>115</v>
      </c>
      <c r="W27" s="6">
        <v>105.0</v>
      </c>
      <c r="X27" s="6" t="s">
        <v>1106</v>
      </c>
      <c r="Y27" s="28">
        <v>1.630651594578E12</v>
      </c>
      <c r="Z27" s="22" t="b">
        <f t="shared" si="6"/>
        <v>1</v>
      </c>
      <c r="AA27" s="29" t="s">
        <v>131</v>
      </c>
      <c r="AB27" s="6">
        <v>476.0</v>
      </c>
      <c r="AC27" s="6" t="s">
        <v>1111</v>
      </c>
      <c r="AD27" s="28">
        <v>1.630652456848E12</v>
      </c>
      <c r="AE27" s="22" t="b">
        <f t="shared" si="7"/>
        <v>1</v>
      </c>
      <c r="AF27" s="29" t="s">
        <v>115</v>
      </c>
      <c r="AG27" s="6">
        <v>138.0</v>
      </c>
      <c r="AH27" s="6" t="s">
        <v>1107</v>
      </c>
      <c r="AI27" s="28">
        <v>1.630655657694E12</v>
      </c>
      <c r="AJ27" s="22" t="b">
        <f t="shared" si="8"/>
        <v>1</v>
      </c>
      <c r="AK27" s="29" t="s">
        <v>63</v>
      </c>
      <c r="AL27" s="6">
        <v>253.0</v>
      </c>
      <c r="AM27" s="6" t="s">
        <v>1105</v>
      </c>
      <c r="AN27" s="28">
        <v>1.630656383755E12</v>
      </c>
      <c r="AO27" s="22" t="b">
        <f t="shared" si="9"/>
        <v>1</v>
      </c>
      <c r="AP27" s="29" t="s">
        <v>1114</v>
      </c>
      <c r="AQ27" s="6">
        <v>522.0</v>
      </c>
      <c r="AR27" s="6" t="s">
        <v>1115</v>
      </c>
      <c r="AS27" s="28">
        <v>1.630657259119E12</v>
      </c>
    </row>
    <row r="28">
      <c r="A28" s="22" t="b">
        <f t="shared" si="1"/>
        <v>1</v>
      </c>
      <c r="B28" s="29" t="s">
        <v>71</v>
      </c>
      <c r="C28" s="6">
        <v>130.0</v>
      </c>
      <c r="D28" s="6" t="s">
        <v>1116</v>
      </c>
      <c r="E28" s="28">
        <v>1.630644500006E12</v>
      </c>
      <c r="F28" s="22" t="b">
        <f t="shared" si="2"/>
        <v>1</v>
      </c>
      <c r="G28" s="29" t="s">
        <v>137</v>
      </c>
      <c r="H28" s="6">
        <v>201.0</v>
      </c>
      <c r="I28" s="6" t="s">
        <v>1113</v>
      </c>
      <c r="J28" s="28">
        <v>1.630644954474E12</v>
      </c>
      <c r="K28" s="22" t="b">
        <f t="shared" si="3"/>
        <v>1</v>
      </c>
      <c r="L28" s="29" t="s">
        <v>133</v>
      </c>
      <c r="M28" s="6">
        <v>187.0</v>
      </c>
      <c r="N28" s="6" t="s">
        <v>1109</v>
      </c>
      <c r="O28" s="28">
        <v>1.630645364508E12</v>
      </c>
      <c r="P28" s="22" t="b">
        <f t="shared" si="4"/>
        <v>1</v>
      </c>
      <c r="Q28" s="29" t="s">
        <v>143</v>
      </c>
      <c r="R28" s="6">
        <v>84.0</v>
      </c>
      <c r="S28" s="6" t="s">
        <v>1117</v>
      </c>
      <c r="T28" s="28">
        <v>1.630651030012E12</v>
      </c>
      <c r="U28" s="22" t="b">
        <f t="shared" si="5"/>
        <v>1</v>
      </c>
      <c r="V28" s="29" t="s">
        <v>63</v>
      </c>
      <c r="W28" s="6">
        <v>242.0</v>
      </c>
      <c r="X28" s="6" t="s">
        <v>1106</v>
      </c>
      <c r="Y28" s="28">
        <v>1.63065159482E12</v>
      </c>
      <c r="Z28" s="22" t="b">
        <f t="shared" si="6"/>
        <v>1</v>
      </c>
      <c r="AA28" s="29" t="s">
        <v>190</v>
      </c>
      <c r="AB28" s="6">
        <v>92.0</v>
      </c>
      <c r="AC28" s="6" t="s">
        <v>1111</v>
      </c>
      <c r="AD28" s="28">
        <v>1.63065245694E12</v>
      </c>
      <c r="AE28" s="22" t="b">
        <f t="shared" si="7"/>
        <v>1</v>
      </c>
      <c r="AF28" s="29" t="s">
        <v>110</v>
      </c>
      <c r="AG28" s="6">
        <v>102.0</v>
      </c>
      <c r="AH28" s="6" t="s">
        <v>1107</v>
      </c>
      <c r="AI28" s="28">
        <v>1.630655657797E12</v>
      </c>
      <c r="AJ28" s="22" t="b">
        <f t="shared" si="8"/>
        <v>1</v>
      </c>
      <c r="AK28" s="29" t="s">
        <v>71</v>
      </c>
      <c r="AL28" s="6">
        <v>146.0</v>
      </c>
      <c r="AM28" s="6" t="s">
        <v>1105</v>
      </c>
      <c r="AN28" s="28">
        <v>1.6306563839E12</v>
      </c>
      <c r="AO28" s="22" t="b">
        <f t="shared" si="9"/>
        <v>1</v>
      </c>
      <c r="AP28" s="29" t="s">
        <v>219</v>
      </c>
      <c r="AQ28" s="6">
        <v>100.0</v>
      </c>
      <c r="AR28" s="6" t="s">
        <v>1115</v>
      </c>
      <c r="AS28" s="28">
        <v>1.630657259216E12</v>
      </c>
    </row>
    <row r="29">
      <c r="A29" s="22" t="b">
        <f t="shared" si="1"/>
        <v>1</v>
      </c>
      <c r="B29" s="29" t="s">
        <v>144</v>
      </c>
      <c r="C29" s="6">
        <v>185.0</v>
      </c>
      <c r="D29" s="6" t="s">
        <v>1116</v>
      </c>
      <c r="E29" s="28">
        <v>1.63064450019E12</v>
      </c>
      <c r="F29" s="22" t="b">
        <f t="shared" si="2"/>
        <v>1</v>
      </c>
      <c r="G29" s="29" t="s">
        <v>71</v>
      </c>
      <c r="H29" s="6">
        <v>121.0</v>
      </c>
      <c r="I29" s="6" t="s">
        <v>1113</v>
      </c>
      <c r="J29" s="28">
        <v>1.630644954596E12</v>
      </c>
      <c r="K29" s="22" t="b">
        <f t="shared" si="3"/>
        <v>1</v>
      </c>
      <c r="L29" s="29" t="s">
        <v>71</v>
      </c>
      <c r="M29" s="6">
        <v>103.0</v>
      </c>
      <c r="N29" s="6" t="s">
        <v>1109</v>
      </c>
      <c r="O29" s="28">
        <v>1.630645364611E12</v>
      </c>
      <c r="P29" s="22" t="b">
        <f t="shared" si="4"/>
        <v>1</v>
      </c>
      <c r="Q29" s="29" t="s">
        <v>144</v>
      </c>
      <c r="R29" s="6">
        <v>451.0</v>
      </c>
      <c r="S29" s="6" t="s">
        <v>1117</v>
      </c>
      <c r="T29" s="28">
        <v>1.63065103047E12</v>
      </c>
      <c r="U29" s="22" t="b">
        <f t="shared" si="5"/>
        <v>1</v>
      </c>
      <c r="V29" s="29" t="s">
        <v>71</v>
      </c>
      <c r="W29" s="6">
        <v>105.0</v>
      </c>
      <c r="X29" s="6" t="s">
        <v>1106</v>
      </c>
      <c r="Y29" s="28">
        <v>1.630651594923E12</v>
      </c>
      <c r="Z29" s="22" t="b">
        <f t="shared" si="6"/>
        <v>1</v>
      </c>
      <c r="AA29" s="29" t="s">
        <v>71</v>
      </c>
      <c r="AB29" s="6">
        <v>287.0</v>
      </c>
      <c r="AC29" s="6" t="s">
        <v>1118</v>
      </c>
      <c r="AD29" s="28">
        <v>1.630652457228E12</v>
      </c>
      <c r="AE29" s="22" t="b">
        <f t="shared" si="7"/>
        <v>1</v>
      </c>
      <c r="AF29" s="29" t="s">
        <v>63</v>
      </c>
      <c r="AG29" s="6">
        <v>157.0</v>
      </c>
      <c r="AH29" s="6" t="s">
        <v>1107</v>
      </c>
      <c r="AI29" s="28">
        <v>1.630655657953E12</v>
      </c>
      <c r="AJ29" s="22" t="b">
        <f t="shared" si="8"/>
        <v>1</v>
      </c>
      <c r="AK29" s="29" t="s">
        <v>115</v>
      </c>
      <c r="AL29" s="6">
        <v>146.0</v>
      </c>
      <c r="AM29" s="6" t="s">
        <v>1119</v>
      </c>
      <c r="AN29" s="28">
        <v>1.630656384047E12</v>
      </c>
      <c r="AO29" s="22" t="b">
        <f t="shared" si="9"/>
        <v>1</v>
      </c>
      <c r="AP29" s="29" t="s">
        <v>1114</v>
      </c>
      <c r="AQ29" s="6">
        <v>350.0</v>
      </c>
      <c r="AR29" s="6" t="s">
        <v>1115</v>
      </c>
      <c r="AS29" s="28">
        <v>1.630657259585E12</v>
      </c>
    </row>
    <row r="30">
      <c r="A30" s="22" t="b">
        <f t="shared" si="1"/>
        <v>1</v>
      </c>
      <c r="B30" s="29" t="s">
        <v>150</v>
      </c>
      <c r="C30" s="6">
        <v>237.0</v>
      </c>
      <c r="D30" s="6" t="s">
        <v>1116</v>
      </c>
      <c r="E30" s="28">
        <v>1.630644500427E12</v>
      </c>
      <c r="F30" s="22" t="b">
        <f t="shared" si="2"/>
        <v>1</v>
      </c>
      <c r="G30" s="29" t="s">
        <v>144</v>
      </c>
      <c r="H30" s="6">
        <v>242.0</v>
      </c>
      <c r="I30" s="6" t="s">
        <v>1113</v>
      </c>
      <c r="J30" s="28">
        <v>1.630644954837E12</v>
      </c>
      <c r="K30" s="22" t="b">
        <f t="shared" si="3"/>
        <v>1</v>
      </c>
      <c r="L30" s="29" t="s">
        <v>144</v>
      </c>
      <c r="M30" s="6">
        <v>275.0</v>
      </c>
      <c r="N30" s="6" t="s">
        <v>1109</v>
      </c>
      <c r="O30" s="28">
        <v>1.630645364886E12</v>
      </c>
      <c r="P30" s="22" t="b">
        <f t="shared" si="4"/>
        <v>1</v>
      </c>
      <c r="Q30" s="29" t="s">
        <v>143</v>
      </c>
      <c r="R30" s="6">
        <v>605.0</v>
      </c>
      <c r="S30" s="6" t="s">
        <v>1120</v>
      </c>
      <c r="T30" s="28">
        <v>1.630651031069E12</v>
      </c>
      <c r="U30" s="22" t="b">
        <f t="shared" si="5"/>
        <v>0</v>
      </c>
      <c r="V30" s="29" t="s">
        <v>125</v>
      </c>
      <c r="W30" s="6">
        <v>657.0</v>
      </c>
      <c r="X30" s="6" t="s">
        <v>1121</v>
      </c>
      <c r="Y30" s="28">
        <v>1.630651595582E12</v>
      </c>
      <c r="Z30" s="22" t="b">
        <f t="shared" si="6"/>
        <v>1</v>
      </c>
      <c r="AA30" s="29" t="s">
        <v>144</v>
      </c>
      <c r="AB30" s="6">
        <v>550.0</v>
      </c>
      <c r="AC30" s="6" t="s">
        <v>1118</v>
      </c>
      <c r="AD30" s="28">
        <v>1.630652457778E12</v>
      </c>
      <c r="AE30" s="22" t="b">
        <f t="shared" si="7"/>
        <v>1</v>
      </c>
      <c r="AF30" s="29" t="s">
        <v>71</v>
      </c>
      <c r="AG30" s="6">
        <v>97.0</v>
      </c>
      <c r="AH30" s="6" t="s">
        <v>1122</v>
      </c>
      <c r="AI30" s="28">
        <v>1.630655658051E12</v>
      </c>
      <c r="AJ30" s="22" t="b">
        <f t="shared" si="8"/>
        <v>1</v>
      </c>
      <c r="AK30" s="29" t="s">
        <v>63</v>
      </c>
      <c r="AL30" s="6">
        <v>235.0</v>
      </c>
      <c r="AM30" s="6" t="s">
        <v>1119</v>
      </c>
      <c r="AN30" s="28">
        <v>1.630656384285E12</v>
      </c>
      <c r="AO30" s="22" t="b">
        <f t="shared" si="9"/>
        <v>0</v>
      </c>
      <c r="AP30" s="29" t="s">
        <v>127</v>
      </c>
      <c r="AQ30" s="6">
        <v>167.0</v>
      </c>
      <c r="AR30" s="6" t="s">
        <v>1115</v>
      </c>
      <c r="AS30" s="28">
        <v>1.630657259735E12</v>
      </c>
    </row>
    <row r="31">
      <c r="A31" s="22" t="b">
        <f t="shared" si="1"/>
        <v>1</v>
      </c>
      <c r="B31" s="29" t="s">
        <v>55</v>
      </c>
      <c r="C31" s="6">
        <v>234.0</v>
      </c>
      <c r="D31" s="6" t="s">
        <v>1116</v>
      </c>
      <c r="E31" s="28">
        <v>1.630644500661E12</v>
      </c>
      <c r="F31" s="22" t="b">
        <f t="shared" si="2"/>
        <v>1</v>
      </c>
      <c r="G31" s="29" t="s">
        <v>150</v>
      </c>
      <c r="H31" s="6">
        <v>264.0</v>
      </c>
      <c r="I31" s="6" t="s">
        <v>1123</v>
      </c>
      <c r="J31" s="28">
        <v>1.630644955102E12</v>
      </c>
      <c r="K31" s="22" t="b">
        <f t="shared" si="3"/>
        <v>1</v>
      </c>
      <c r="L31" s="29" t="s">
        <v>150</v>
      </c>
      <c r="M31" s="6">
        <v>213.0</v>
      </c>
      <c r="N31" s="6" t="s">
        <v>1124</v>
      </c>
      <c r="O31" s="28">
        <v>1.630645365097E12</v>
      </c>
      <c r="P31" s="22" t="b">
        <f t="shared" si="4"/>
        <v>1</v>
      </c>
      <c r="Q31" s="29" t="s">
        <v>71</v>
      </c>
      <c r="R31" s="6">
        <v>270.0</v>
      </c>
      <c r="S31" s="6" t="s">
        <v>1120</v>
      </c>
      <c r="T31" s="28">
        <v>1.630651031339E12</v>
      </c>
      <c r="U31" s="22" t="b">
        <f t="shared" si="5"/>
        <v>1</v>
      </c>
      <c r="V31" s="29" t="s">
        <v>133</v>
      </c>
      <c r="W31" s="6">
        <v>234.0</v>
      </c>
      <c r="X31" s="6" t="s">
        <v>1121</v>
      </c>
      <c r="Y31" s="28">
        <v>1.630651595818E12</v>
      </c>
      <c r="Z31" s="22" t="b">
        <f t="shared" si="6"/>
        <v>1</v>
      </c>
      <c r="AA31" s="29" t="s">
        <v>150</v>
      </c>
      <c r="AB31" s="6">
        <v>217.0</v>
      </c>
      <c r="AC31" s="6" t="s">
        <v>1118</v>
      </c>
      <c r="AD31" s="28">
        <v>1.630652457996E12</v>
      </c>
      <c r="AE31" s="22" t="b">
        <f t="shared" si="7"/>
        <v>1</v>
      </c>
      <c r="AF31" s="29" t="s">
        <v>63</v>
      </c>
      <c r="AG31" s="6">
        <v>518.0</v>
      </c>
      <c r="AH31" s="6" t="s">
        <v>1122</v>
      </c>
      <c r="AI31" s="28">
        <v>1.630655658584E12</v>
      </c>
      <c r="AJ31" s="22" t="b">
        <f t="shared" si="8"/>
        <v>1</v>
      </c>
      <c r="AK31" s="29" t="s">
        <v>71</v>
      </c>
      <c r="AL31" s="6">
        <v>137.0</v>
      </c>
      <c r="AM31" s="6" t="s">
        <v>1119</v>
      </c>
      <c r="AN31" s="28">
        <v>1.630656384419E12</v>
      </c>
      <c r="AO31" s="22" t="b">
        <f t="shared" si="9"/>
        <v>1</v>
      </c>
      <c r="AP31" s="29" t="s">
        <v>133</v>
      </c>
      <c r="AQ31" s="6">
        <v>654.0</v>
      </c>
      <c r="AR31" s="6" t="s">
        <v>1125</v>
      </c>
      <c r="AS31" s="28">
        <v>1.630657260391E12</v>
      </c>
    </row>
    <row r="32">
      <c r="A32" s="22" t="b">
        <f t="shared" si="1"/>
        <v>1</v>
      </c>
      <c r="B32" s="29" t="s">
        <v>52</v>
      </c>
      <c r="C32" s="6">
        <v>217.0</v>
      </c>
      <c r="D32" s="6" t="s">
        <v>1116</v>
      </c>
      <c r="E32" s="28">
        <v>1.630644500878E12</v>
      </c>
      <c r="F32" s="22" t="b">
        <f t="shared" si="2"/>
        <v>1</v>
      </c>
      <c r="G32" s="29" t="s">
        <v>55</v>
      </c>
      <c r="H32" s="6">
        <v>210.0</v>
      </c>
      <c r="I32" s="6" t="s">
        <v>1123</v>
      </c>
      <c r="J32" s="28">
        <v>1.630644955309E12</v>
      </c>
      <c r="K32" s="22" t="b">
        <f t="shared" si="3"/>
        <v>1</v>
      </c>
      <c r="L32" s="29" t="s">
        <v>55</v>
      </c>
      <c r="M32" s="6">
        <v>200.0</v>
      </c>
      <c r="N32" s="6" t="s">
        <v>1124</v>
      </c>
      <c r="O32" s="28">
        <v>1.630645365299E12</v>
      </c>
      <c r="P32" s="22" t="b">
        <f t="shared" si="4"/>
        <v>1</v>
      </c>
      <c r="Q32" s="29" t="s">
        <v>144</v>
      </c>
      <c r="R32" s="6">
        <v>175.0</v>
      </c>
      <c r="S32" s="6" t="s">
        <v>1120</v>
      </c>
      <c r="T32" s="28">
        <v>1.630651031528E12</v>
      </c>
      <c r="U32" s="22" t="b">
        <f t="shared" si="5"/>
        <v>1</v>
      </c>
      <c r="V32" s="29" t="s">
        <v>203</v>
      </c>
      <c r="W32" s="6">
        <v>101.0</v>
      </c>
      <c r="X32" s="6" t="s">
        <v>1121</v>
      </c>
      <c r="Y32" s="28">
        <v>1.630651595916E12</v>
      </c>
      <c r="Z32" s="22" t="b">
        <f t="shared" si="6"/>
        <v>1</v>
      </c>
      <c r="AA32" s="29" t="s">
        <v>55</v>
      </c>
      <c r="AB32" s="6">
        <v>217.0</v>
      </c>
      <c r="AC32" s="6" t="s">
        <v>1126</v>
      </c>
      <c r="AD32" s="28">
        <v>1.630652458212E12</v>
      </c>
      <c r="AE32" s="22" t="b">
        <f t="shared" si="7"/>
        <v>1</v>
      </c>
      <c r="AF32" s="29" t="s">
        <v>110</v>
      </c>
      <c r="AG32" s="6">
        <v>174.0</v>
      </c>
      <c r="AH32" s="6" t="s">
        <v>1122</v>
      </c>
      <c r="AI32" s="28">
        <v>1.63065565874E12</v>
      </c>
      <c r="AJ32" s="22" t="b">
        <f t="shared" si="8"/>
        <v>0</v>
      </c>
      <c r="AK32" s="29" t="s">
        <v>175</v>
      </c>
      <c r="AL32" s="6">
        <v>381.0</v>
      </c>
      <c r="AM32" s="6" t="s">
        <v>1119</v>
      </c>
      <c r="AN32" s="28">
        <v>1.630656384815E12</v>
      </c>
      <c r="AO32" s="22" t="b">
        <f t="shared" si="9"/>
        <v>1</v>
      </c>
      <c r="AP32" s="29" t="s">
        <v>219</v>
      </c>
      <c r="AQ32" s="6">
        <v>46.0</v>
      </c>
      <c r="AR32" s="6" t="s">
        <v>1125</v>
      </c>
      <c r="AS32" s="28">
        <v>1.630657260434E12</v>
      </c>
    </row>
    <row r="33">
      <c r="A33" s="22" t="b">
        <f t="shared" si="1"/>
        <v>1</v>
      </c>
      <c r="B33" s="29" t="s">
        <v>160</v>
      </c>
      <c r="C33" s="6">
        <v>101.0</v>
      </c>
      <c r="D33" s="6" t="s">
        <v>1116</v>
      </c>
      <c r="E33" s="28">
        <v>1.630644500979E12</v>
      </c>
      <c r="F33" s="22" t="b">
        <f t="shared" si="2"/>
        <v>1</v>
      </c>
      <c r="G33" s="29" t="s">
        <v>52</v>
      </c>
      <c r="H33" s="6">
        <v>192.0</v>
      </c>
      <c r="I33" s="6" t="s">
        <v>1123</v>
      </c>
      <c r="J33" s="28">
        <v>1.630644955506E12</v>
      </c>
      <c r="K33" s="22" t="b">
        <f t="shared" si="3"/>
        <v>1</v>
      </c>
      <c r="L33" s="29" t="s">
        <v>52</v>
      </c>
      <c r="M33" s="6">
        <v>201.0</v>
      </c>
      <c r="N33" s="6" t="s">
        <v>1124</v>
      </c>
      <c r="O33" s="28">
        <v>1.630645365502E12</v>
      </c>
      <c r="P33" s="22" t="b">
        <f t="shared" si="4"/>
        <v>1</v>
      </c>
      <c r="Q33" s="29" t="s">
        <v>150</v>
      </c>
      <c r="R33" s="6">
        <v>173.0</v>
      </c>
      <c r="S33" s="6" t="s">
        <v>1120</v>
      </c>
      <c r="T33" s="28">
        <v>1.630651031694E12</v>
      </c>
      <c r="U33" s="22" t="b">
        <f t="shared" si="5"/>
        <v>1</v>
      </c>
      <c r="V33" s="29" t="s">
        <v>71</v>
      </c>
      <c r="W33" s="6">
        <v>220.0</v>
      </c>
      <c r="X33" s="6" t="s">
        <v>1127</v>
      </c>
      <c r="Y33" s="28">
        <v>1.630651596138E12</v>
      </c>
      <c r="Z33" s="22" t="b">
        <f t="shared" si="6"/>
        <v>1</v>
      </c>
      <c r="AA33" s="29" t="s">
        <v>52</v>
      </c>
      <c r="AB33" s="6">
        <v>218.0</v>
      </c>
      <c r="AC33" s="6" t="s">
        <v>1126</v>
      </c>
      <c r="AD33" s="28">
        <v>1.630652458433E12</v>
      </c>
      <c r="AE33" s="22" t="b">
        <f t="shared" si="7"/>
        <v>1</v>
      </c>
      <c r="AF33" s="29" t="s">
        <v>115</v>
      </c>
      <c r="AG33" s="6">
        <v>386.0</v>
      </c>
      <c r="AH33" s="6" t="s">
        <v>1128</v>
      </c>
      <c r="AI33" s="28">
        <v>1.630655659128E12</v>
      </c>
      <c r="AJ33" s="22" t="b">
        <f t="shared" si="8"/>
        <v>1</v>
      </c>
      <c r="AK33" s="29" t="s">
        <v>133</v>
      </c>
      <c r="AL33" s="6">
        <v>275.0</v>
      </c>
      <c r="AM33" s="6" t="s">
        <v>1129</v>
      </c>
      <c r="AN33" s="28">
        <v>1.630656385076E12</v>
      </c>
      <c r="AO33" s="22" t="b">
        <f t="shared" si="9"/>
        <v>1</v>
      </c>
      <c r="AP33" s="29" t="s">
        <v>71</v>
      </c>
      <c r="AQ33" s="6">
        <v>266.0</v>
      </c>
      <c r="AR33" s="6" t="s">
        <v>1125</v>
      </c>
      <c r="AS33" s="28">
        <v>1.630657260699E12</v>
      </c>
    </row>
    <row r="34">
      <c r="A34" s="22" t="b">
        <f t="shared" si="1"/>
        <v>1</v>
      </c>
      <c r="B34" s="29" t="s">
        <v>55</v>
      </c>
      <c r="C34" s="6">
        <v>117.0</v>
      </c>
      <c r="D34" s="6" t="s">
        <v>1130</v>
      </c>
      <c r="E34" s="28">
        <v>1.630644501096E12</v>
      </c>
      <c r="F34" s="22" t="b">
        <f t="shared" si="2"/>
        <v>1</v>
      </c>
      <c r="G34" s="29" t="s">
        <v>160</v>
      </c>
      <c r="H34" s="6">
        <v>102.0</v>
      </c>
      <c r="I34" s="6" t="s">
        <v>1123</v>
      </c>
      <c r="J34" s="28">
        <v>1.630644955618E12</v>
      </c>
      <c r="K34" s="22" t="b">
        <f t="shared" si="3"/>
        <v>1</v>
      </c>
      <c r="L34" s="29" t="s">
        <v>98</v>
      </c>
      <c r="M34" s="6">
        <v>127.0</v>
      </c>
      <c r="N34" s="6" t="s">
        <v>1124</v>
      </c>
      <c r="O34" s="28">
        <v>1.630645365625E12</v>
      </c>
      <c r="P34" s="22" t="b">
        <f t="shared" si="4"/>
        <v>1</v>
      </c>
      <c r="Q34" s="29" t="s">
        <v>55</v>
      </c>
      <c r="R34" s="6">
        <v>192.0</v>
      </c>
      <c r="S34" s="6" t="s">
        <v>1120</v>
      </c>
      <c r="T34" s="28">
        <v>1.63065103188E12</v>
      </c>
      <c r="U34" s="22" t="b">
        <f t="shared" si="5"/>
        <v>1</v>
      </c>
      <c r="V34" s="29" t="s">
        <v>144</v>
      </c>
      <c r="W34" s="6">
        <v>170.0</v>
      </c>
      <c r="X34" s="6" t="s">
        <v>1127</v>
      </c>
      <c r="Y34" s="28">
        <v>1.630651596306E12</v>
      </c>
      <c r="Z34" s="22" t="b">
        <f t="shared" si="6"/>
        <v>1</v>
      </c>
      <c r="AA34" s="29" t="s">
        <v>160</v>
      </c>
      <c r="AB34" s="6">
        <v>92.0</v>
      </c>
      <c r="AC34" s="6" t="s">
        <v>1126</v>
      </c>
      <c r="AD34" s="28">
        <v>1.63065245852E12</v>
      </c>
      <c r="AE34" s="22" t="b">
        <f t="shared" si="7"/>
        <v>1</v>
      </c>
      <c r="AF34" s="29" t="s">
        <v>63</v>
      </c>
      <c r="AG34" s="6">
        <v>310.0</v>
      </c>
      <c r="AH34" s="6" t="s">
        <v>1128</v>
      </c>
      <c r="AI34" s="28">
        <v>1.630655659446E12</v>
      </c>
      <c r="AJ34" s="22" t="b">
        <f t="shared" si="8"/>
        <v>1</v>
      </c>
      <c r="AK34" s="29" t="s">
        <v>133</v>
      </c>
      <c r="AL34" s="6">
        <v>185.0</v>
      </c>
      <c r="AM34" s="6" t="s">
        <v>1129</v>
      </c>
      <c r="AN34" s="28">
        <v>1.630656385267E12</v>
      </c>
      <c r="AO34" s="22" t="b">
        <f t="shared" si="9"/>
        <v>1</v>
      </c>
      <c r="AP34" s="29" t="s">
        <v>144</v>
      </c>
      <c r="AQ34" s="6">
        <v>181.0</v>
      </c>
      <c r="AR34" s="6" t="s">
        <v>1125</v>
      </c>
      <c r="AS34" s="28">
        <v>1.630657260884E12</v>
      </c>
    </row>
    <row r="35">
      <c r="A35" s="22" t="b">
        <f t="shared" si="1"/>
        <v>1</v>
      </c>
      <c r="B35" s="29" t="s">
        <v>110</v>
      </c>
      <c r="C35" s="6">
        <v>184.0</v>
      </c>
      <c r="D35" s="6" t="s">
        <v>1130</v>
      </c>
      <c r="E35" s="28">
        <v>1.63064450128E12</v>
      </c>
      <c r="F35" s="22" t="b">
        <f t="shared" si="2"/>
        <v>1</v>
      </c>
      <c r="G35" s="29" t="s">
        <v>55</v>
      </c>
      <c r="H35" s="6">
        <v>125.0</v>
      </c>
      <c r="I35" s="6" t="s">
        <v>1123</v>
      </c>
      <c r="J35" s="28">
        <v>1.630644955729E12</v>
      </c>
      <c r="K35" s="22" t="b">
        <f t="shared" si="3"/>
        <v>1</v>
      </c>
      <c r="L35" s="29" t="s">
        <v>55</v>
      </c>
      <c r="M35" s="6">
        <v>137.0</v>
      </c>
      <c r="N35" s="6" t="s">
        <v>1124</v>
      </c>
      <c r="O35" s="28">
        <v>1.630645365762E12</v>
      </c>
      <c r="P35" s="22" t="b">
        <f t="shared" si="4"/>
        <v>1</v>
      </c>
      <c r="Q35" s="29" t="s">
        <v>52</v>
      </c>
      <c r="R35" s="6">
        <v>192.0</v>
      </c>
      <c r="S35" s="6" t="s">
        <v>1131</v>
      </c>
      <c r="T35" s="28">
        <v>1.630651032069E12</v>
      </c>
      <c r="U35" s="22" t="b">
        <f t="shared" si="5"/>
        <v>1</v>
      </c>
      <c r="V35" s="29" t="s">
        <v>150</v>
      </c>
      <c r="W35" s="6">
        <v>194.0</v>
      </c>
      <c r="X35" s="6" t="s">
        <v>1127</v>
      </c>
      <c r="Y35" s="28">
        <v>1.630651596502E12</v>
      </c>
      <c r="Z35" s="22" t="b">
        <f t="shared" si="6"/>
        <v>1</v>
      </c>
      <c r="AA35" s="29" t="s">
        <v>55</v>
      </c>
      <c r="AB35" s="6">
        <v>152.0</v>
      </c>
      <c r="AC35" s="6" t="s">
        <v>1126</v>
      </c>
      <c r="AD35" s="28">
        <v>1.630652458673E12</v>
      </c>
      <c r="AE35" s="22" t="b">
        <f t="shared" si="7"/>
        <v>1</v>
      </c>
      <c r="AF35" s="29" t="s">
        <v>71</v>
      </c>
      <c r="AG35" s="6">
        <v>136.0</v>
      </c>
      <c r="AH35" s="6" t="s">
        <v>1128</v>
      </c>
      <c r="AI35" s="28">
        <v>1.630655659572E12</v>
      </c>
      <c r="AJ35" s="22" t="b">
        <f t="shared" si="8"/>
        <v>1</v>
      </c>
      <c r="AK35" s="29" t="s">
        <v>71</v>
      </c>
      <c r="AL35" s="6">
        <v>177.0</v>
      </c>
      <c r="AM35" s="6" t="s">
        <v>1129</v>
      </c>
      <c r="AN35" s="28">
        <v>1.630656385438E12</v>
      </c>
      <c r="AO35" s="22" t="b">
        <f t="shared" si="9"/>
        <v>1</v>
      </c>
      <c r="AP35" s="29" t="s">
        <v>150</v>
      </c>
      <c r="AQ35" s="6">
        <v>206.0</v>
      </c>
      <c r="AR35" s="6" t="s">
        <v>1132</v>
      </c>
      <c r="AS35" s="28">
        <v>1.630657261086E12</v>
      </c>
    </row>
    <row r="36">
      <c r="A36" s="22" t="b">
        <f t="shared" si="1"/>
        <v>1</v>
      </c>
      <c r="B36" s="29" t="s">
        <v>58</v>
      </c>
      <c r="C36" s="6">
        <v>109.0</v>
      </c>
      <c r="D36" s="6" t="s">
        <v>1130</v>
      </c>
      <c r="E36" s="28">
        <v>1.630644501387E12</v>
      </c>
      <c r="F36" s="22" t="b">
        <f t="shared" si="2"/>
        <v>1</v>
      </c>
      <c r="G36" s="29" t="s">
        <v>110</v>
      </c>
      <c r="H36" s="6">
        <v>190.0</v>
      </c>
      <c r="I36" s="6" t="s">
        <v>1123</v>
      </c>
      <c r="J36" s="28">
        <v>1.630644955921E12</v>
      </c>
      <c r="K36" s="22" t="b">
        <f t="shared" si="3"/>
        <v>1</v>
      </c>
      <c r="L36" s="29" t="s">
        <v>110</v>
      </c>
      <c r="M36" s="6">
        <v>189.0</v>
      </c>
      <c r="N36" s="6" t="s">
        <v>1124</v>
      </c>
      <c r="O36" s="28">
        <v>1.630645365954E12</v>
      </c>
      <c r="P36" s="22" t="b">
        <f t="shared" si="4"/>
        <v>1</v>
      </c>
      <c r="Q36" s="29" t="s">
        <v>98</v>
      </c>
      <c r="R36" s="6">
        <v>93.0</v>
      </c>
      <c r="S36" s="6" t="s">
        <v>1131</v>
      </c>
      <c r="T36" s="28">
        <v>1.63065103218E12</v>
      </c>
      <c r="U36" s="22" t="b">
        <f t="shared" si="5"/>
        <v>1</v>
      </c>
      <c r="V36" s="29" t="s">
        <v>55</v>
      </c>
      <c r="W36" s="6">
        <v>195.0</v>
      </c>
      <c r="X36" s="6" t="s">
        <v>1127</v>
      </c>
      <c r="Y36" s="28">
        <v>1.630651596693E12</v>
      </c>
      <c r="Z36" s="22" t="b">
        <f t="shared" si="6"/>
        <v>1</v>
      </c>
      <c r="AA36" s="29" t="s">
        <v>110</v>
      </c>
      <c r="AB36" s="6">
        <v>208.0</v>
      </c>
      <c r="AC36" s="6" t="s">
        <v>1126</v>
      </c>
      <c r="AD36" s="28">
        <v>1.63065245888E12</v>
      </c>
      <c r="AE36" s="22" t="b">
        <f t="shared" si="7"/>
        <v>1</v>
      </c>
      <c r="AF36" s="29" t="s">
        <v>65</v>
      </c>
      <c r="AG36" s="6">
        <v>371.0</v>
      </c>
      <c r="AH36" s="6" t="s">
        <v>1128</v>
      </c>
      <c r="AI36" s="28">
        <v>1.630655659952E12</v>
      </c>
      <c r="AJ36" s="22" t="b">
        <f t="shared" si="8"/>
        <v>1</v>
      </c>
      <c r="AK36" s="29" t="s">
        <v>144</v>
      </c>
      <c r="AL36" s="6">
        <v>463.0</v>
      </c>
      <c r="AM36" s="6" t="s">
        <v>1129</v>
      </c>
      <c r="AN36" s="28">
        <v>1.630656385902E12</v>
      </c>
      <c r="AO36" s="22" t="b">
        <f t="shared" si="9"/>
        <v>1</v>
      </c>
      <c r="AP36" s="29" t="s">
        <v>55</v>
      </c>
      <c r="AQ36" s="6">
        <v>226.0</v>
      </c>
      <c r="AR36" s="6" t="s">
        <v>1132</v>
      </c>
      <c r="AS36" s="28">
        <v>1.630657261312E12</v>
      </c>
    </row>
    <row r="37">
      <c r="A37" s="22" t="b">
        <f t="shared" si="1"/>
        <v>1</v>
      </c>
      <c r="B37" s="29" t="s">
        <v>71</v>
      </c>
      <c r="C37" s="6">
        <v>114.0</v>
      </c>
      <c r="D37" s="6" t="s">
        <v>1130</v>
      </c>
      <c r="E37" s="28">
        <v>1.630644501501E12</v>
      </c>
      <c r="F37" s="22" t="b">
        <f t="shared" si="2"/>
        <v>1</v>
      </c>
      <c r="G37" s="29" t="s">
        <v>62</v>
      </c>
      <c r="H37" s="6">
        <v>128.0</v>
      </c>
      <c r="I37" s="6" t="s">
        <v>1133</v>
      </c>
      <c r="J37" s="28">
        <v>1.630644956058E12</v>
      </c>
      <c r="K37" s="22" t="b">
        <f t="shared" si="3"/>
        <v>1</v>
      </c>
      <c r="L37" s="29" t="s">
        <v>58</v>
      </c>
      <c r="M37" s="6">
        <v>109.0</v>
      </c>
      <c r="N37" s="6" t="s">
        <v>1134</v>
      </c>
      <c r="O37" s="28">
        <v>1.630645366061E12</v>
      </c>
      <c r="P37" s="22" t="b">
        <f t="shared" si="4"/>
        <v>1</v>
      </c>
      <c r="Q37" s="29" t="s">
        <v>55</v>
      </c>
      <c r="R37" s="6">
        <v>124.0</v>
      </c>
      <c r="S37" s="6" t="s">
        <v>1131</v>
      </c>
      <c r="T37" s="28">
        <v>1.630651032289E12</v>
      </c>
      <c r="U37" s="22" t="b">
        <f t="shared" si="5"/>
        <v>1</v>
      </c>
      <c r="V37" s="29" t="s">
        <v>52</v>
      </c>
      <c r="W37" s="6">
        <v>207.0</v>
      </c>
      <c r="X37" s="6" t="s">
        <v>1127</v>
      </c>
      <c r="Y37" s="28">
        <v>1.630651596902E12</v>
      </c>
      <c r="Z37" s="22" t="b">
        <f t="shared" si="6"/>
        <v>1</v>
      </c>
      <c r="AA37" s="29" t="s">
        <v>58</v>
      </c>
      <c r="AB37" s="6">
        <v>142.0</v>
      </c>
      <c r="AC37" s="6" t="s">
        <v>1135</v>
      </c>
      <c r="AD37" s="28">
        <v>1.630652459022E12</v>
      </c>
      <c r="AE37" s="22" t="b">
        <f t="shared" si="7"/>
        <v>1</v>
      </c>
      <c r="AF37" s="29" t="s">
        <v>71</v>
      </c>
      <c r="AG37" s="6">
        <v>779.0</v>
      </c>
      <c r="AH37" s="6" t="s">
        <v>1136</v>
      </c>
      <c r="AI37" s="28">
        <v>1.63065566074E12</v>
      </c>
      <c r="AJ37" s="22" t="b">
        <f t="shared" si="8"/>
        <v>1</v>
      </c>
      <c r="AK37" s="29" t="s">
        <v>182</v>
      </c>
      <c r="AL37" s="6">
        <v>197.0</v>
      </c>
      <c r="AM37" s="6" t="s">
        <v>1137</v>
      </c>
      <c r="AN37" s="28">
        <v>1.630656386103E12</v>
      </c>
      <c r="AO37" s="22" t="b">
        <f t="shared" si="9"/>
        <v>1</v>
      </c>
      <c r="AP37" s="29" t="s">
        <v>52</v>
      </c>
      <c r="AQ37" s="6">
        <v>236.0</v>
      </c>
      <c r="AR37" s="6" t="s">
        <v>1132</v>
      </c>
      <c r="AS37" s="28">
        <v>1.630657261548E12</v>
      </c>
    </row>
    <row r="38">
      <c r="A38" s="22" t="b">
        <f t="shared" si="1"/>
        <v>1</v>
      </c>
      <c r="B38" s="29" t="s">
        <v>144</v>
      </c>
      <c r="C38" s="6">
        <v>354.0</v>
      </c>
      <c r="D38" s="6" t="s">
        <v>1130</v>
      </c>
      <c r="E38" s="28">
        <v>1.63064450186E12</v>
      </c>
      <c r="F38" s="22" t="b">
        <f t="shared" si="2"/>
        <v>1</v>
      </c>
      <c r="G38" s="29" t="s">
        <v>71</v>
      </c>
      <c r="H38" s="6">
        <v>130.0</v>
      </c>
      <c r="I38" s="6" t="s">
        <v>1133</v>
      </c>
      <c r="J38" s="28">
        <v>1.630644956187E12</v>
      </c>
      <c r="K38" s="22" t="b">
        <f t="shared" si="3"/>
        <v>1</v>
      </c>
      <c r="L38" s="29" t="s">
        <v>110</v>
      </c>
      <c r="M38" s="6">
        <v>176.0</v>
      </c>
      <c r="N38" s="6" t="s">
        <v>1134</v>
      </c>
      <c r="O38" s="28">
        <v>1.630645366239E12</v>
      </c>
      <c r="P38" s="22" t="b">
        <f t="shared" si="4"/>
        <v>1</v>
      </c>
      <c r="Q38" s="29" t="s">
        <v>110</v>
      </c>
      <c r="R38" s="6">
        <v>186.0</v>
      </c>
      <c r="S38" s="6" t="s">
        <v>1131</v>
      </c>
      <c r="T38" s="28">
        <v>1.630651032477E12</v>
      </c>
      <c r="U38" s="22" t="b">
        <f t="shared" si="5"/>
        <v>1</v>
      </c>
      <c r="V38" s="29" t="s">
        <v>160</v>
      </c>
      <c r="W38" s="6">
        <v>110.0</v>
      </c>
      <c r="X38" s="6" t="s">
        <v>1138</v>
      </c>
      <c r="Y38" s="28">
        <v>1.630651597011E12</v>
      </c>
      <c r="Z38" s="22" t="b">
        <f t="shared" si="6"/>
        <v>1</v>
      </c>
      <c r="AA38" s="29" t="s">
        <v>71</v>
      </c>
      <c r="AB38" s="6">
        <v>101.0</v>
      </c>
      <c r="AC38" s="6" t="s">
        <v>1135</v>
      </c>
      <c r="AD38" s="28">
        <v>1.630652459123E12</v>
      </c>
      <c r="AE38" s="22" t="b">
        <f t="shared" si="7"/>
        <v>0</v>
      </c>
      <c r="AF38" s="29" t="s">
        <v>125</v>
      </c>
      <c r="AG38" s="6">
        <v>1094.0</v>
      </c>
      <c r="AH38" s="6" t="s">
        <v>1139</v>
      </c>
      <c r="AI38" s="28">
        <v>1.630655661816E12</v>
      </c>
      <c r="AJ38" s="22" t="b">
        <f t="shared" si="8"/>
        <v>1</v>
      </c>
      <c r="AK38" s="29" t="s">
        <v>55</v>
      </c>
      <c r="AL38" s="6">
        <v>203.0</v>
      </c>
      <c r="AM38" s="6" t="s">
        <v>1137</v>
      </c>
      <c r="AN38" s="28">
        <v>1.630656386299E12</v>
      </c>
      <c r="AO38" s="22" t="b">
        <f t="shared" si="9"/>
        <v>1</v>
      </c>
      <c r="AP38" s="29" t="s">
        <v>160</v>
      </c>
      <c r="AQ38" s="6">
        <v>133.0</v>
      </c>
      <c r="AR38" s="6" t="s">
        <v>1132</v>
      </c>
      <c r="AS38" s="28">
        <v>1.630657261683E12</v>
      </c>
    </row>
    <row r="39">
      <c r="A39" s="22" t="b">
        <f t="shared" si="1"/>
        <v>1</v>
      </c>
      <c r="B39" s="29" t="s">
        <v>182</v>
      </c>
      <c r="C39" s="6">
        <v>343.0</v>
      </c>
      <c r="D39" s="6" t="s">
        <v>1140</v>
      </c>
      <c r="E39" s="28">
        <v>1.630644502202E12</v>
      </c>
      <c r="F39" s="22" t="b">
        <f t="shared" si="2"/>
        <v>1</v>
      </c>
      <c r="G39" s="29" t="s">
        <v>62</v>
      </c>
      <c r="H39" s="6">
        <v>465.0</v>
      </c>
      <c r="I39" s="6" t="s">
        <v>1133</v>
      </c>
      <c r="J39" s="28">
        <v>1.63064495666E12</v>
      </c>
      <c r="K39" s="22" t="b">
        <f t="shared" si="3"/>
        <v>1</v>
      </c>
      <c r="L39" s="29" t="s">
        <v>55</v>
      </c>
      <c r="M39" s="6">
        <v>150.0</v>
      </c>
      <c r="N39" s="6" t="s">
        <v>1134</v>
      </c>
      <c r="O39" s="28">
        <v>1.630645366388E12</v>
      </c>
      <c r="P39" s="22" t="b">
        <f t="shared" si="4"/>
        <v>1</v>
      </c>
      <c r="Q39" s="29" t="s">
        <v>62</v>
      </c>
      <c r="R39" s="6">
        <v>132.0</v>
      </c>
      <c r="S39" s="6" t="s">
        <v>1131</v>
      </c>
      <c r="T39" s="28">
        <v>1.630651032606E12</v>
      </c>
      <c r="U39" s="22" t="b">
        <f t="shared" si="5"/>
        <v>1</v>
      </c>
      <c r="V39" s="29" t="s">
        <v>55</v>
      </c>
      <c r="W39" s="6">
        <v>218.0</v>
      </c>
      <c r="X39" s="6" t="s">
        <v>1138</v>
      </c>
      <c r="Y39" s="28">
        <v>1.630651597229E12</v>
      </c>
      <c r="Z39" s="22" t="b">
        <f t="shared" si="6"/>
        <v>1</v>
      </c>
      <c r="AA39" s="29" t="s">
        <v>144</v>
      </c>
      <c r="AB39" s="6">
        <v>226.0</v>
      </c>
      <c r="AC39" s="6" t="s">
        <v>1135</v>
      </c>
      <c r="AD39" s="28">
        <v>1.630652459352E12</v>
      </c>
      <c r="AE39" s="22" t="b">
        <f t="shared" si="7"/>
        <v>1</v>
      </c>
      <c r="AF39" s="29" t="s">
        <v>133</v>
      </c>
      <c r="AG39" s="6">
        <v>360.0</v>
      </c>
      <c r="AH39" s="6" t="s">
        <v>1141</v>
      </c>
      <c r="AI39" s="28">
        <v>1.630655662179E12</v>
      </c>
      <c r="AJ39" s="22" t="b">
        <f t="shared" si="8"/>
        <v>1</v>
      </c>
      <c r="AK39" s="29" t="s">
        <v>52</v>
      </c>
      <c r="AL39" s="6">
        <v>198.0</v>
      </c>
      <c r="AM39" s="6" t="s">
        <v>1137</v>
      </c>
      <c r="AN39" s="28">
        <v>1.630656386499E12</v>
      </c>
      <c r="AO39" s="22" t="b">
        <f t="shared" si="9"/>
        <v>1</v>
      </c>
      <c r="AP39" s="29" t="s">
        <v>55</v>
      </c>
      <c r="AQ39" s="6">
        <v>118.0</v>
      </c>
      <c r="AR39" s="6" t="s">
        <v>1132</v>
      </c>
      <c r="AS39" s="28">
        <v>1.630657261801E12</v>
      </c>
    </row>
    <row r="40">
      <c r="A40" s="22" t="b">
        <f t="shared" si="1"/>
        <v>1</v>
      </c>
      <c r="B40" s="29" t="s">
        <v>71</v>
      </c>
      <c r="C40" s="6">
        <v>985.0</v>
      </c>
      <c r="D40" s="6" t="s">
        <v>1142</v>
      </c>
      <c r="E40" s="28">
        <v>1.630644503185E12</v>
      </c>
      <c r="F40" s="22" t="b">
        <f t="shared" si="2"/>
        <v>1</v>
      </c>
      <c r="G40" s="29" t="s">
        <v>110</v>
      </c>
      <c r="H40" s="6">
        <v>141.0</v>
      </c>
      <c r="I40" s="6" t="s">
        <v>1133</v>
      </c>
      <c r="J40" s="28">
        <v>1.630644956783E12</v>
      </c>
      <c r="K40" s="22" t="b">
        <f t="shared" si="3"/>
        <v>1</v>
      </c>
      <c r="L40" s="29" t="s">
        <v>98</v>
      </c>
      <c r="M40" s="6">
        <v>186.0</v>
      </c>
      <c r="N40" s="6" t="s">
        <v>1134</v>
      </c>
      <c r="O40" s="28">
        <v>1.630645366574E12</v>
      </c>
      <c r="P40" s="22" t="b">
        <f t="shared" si="4"/>
        <v>1</v>
      </c>
      <c r="Q40" s="29" t="s">
        <v>110</v>
      </c>
      <c r="R40" s="6">
        <v>170.0</v>
      </c>
      <c r="S40" s="6" t="s">
        <v>1131</v>
      </c>
      <c r="T40" s="28">
        <v>1.630651032776E12</v>
      </c>
      <c r="U40" s="22" t="b">
        <f t="shared" si="5"/>
        <v>1</v>
      </c>
      <c r="V40" s="29" t="s">
        <v>110</v>
      </c>
      <c r="W40" s="6">
        <v>191.0</v>
      </c>
      <c r="X40" s="6" t="s">
        <v>1138</v>
      </c>
      <c r="Y40" s="28">
        <v>1.630651597422E12</v>
      </c>
      <c r="Z40" s="22" t="b">
        <f t="shared" si="6"/>
        <v>1</v>
      </c>
      <c r="AA40" s="29" t="s">
        <v>182</v>
      </c>
      <c r="AB40" s="6">
        <v>317.0</v>
      </c>
      <c r="AC40" s="6" t="s">
        <v>1135</v>
      </c>
      <c r="AD40" s="28">
        <v>1.630652459669E12</v>
      </c>
      <c r="AE40" s="22" t="b">
        <f t="shared" si="7"/>
        <v>1</v>
      </c>
      <c r="AF40" s="29" t="s">
        <v>190</v>
      </c>
      <c r="AG40" s="6">
        <v>108.0</v>
      </c>
      <c r="AH40" s="6" t="s">
        <v>1141</v>
      </c>
      <c r="AI40" s="28">
        <v>1.630655662284E12</v>
      </c>
      <c r="AJ40" s="22" t="b">
        <f t="shared" si="8"/>
        <v>1</v>
      </c>
      <c r="AK40" s="29" t="s">
        <v>98</v>
      </c>
      <c r="AL40" s="6">
        <v>75.0</v>
      </c>
      <c r="AM40" s="6" t="s">
        <v>1137</v>
      </c>
      <c r="AN40" s="28">
        <v>1.630656386588E12</v>
      </c>
      <c r="AO40" s="22" t="b">
        <f t="shared" si="9"/>
        <v>1</v>
      </c>
      <c r="AP40" s="29" t="s">
        <v>110</v>
      </c>
      <c r="AQ40" s="6">
        <v>202.0</v>
      </c>
      <c r="AR40" s="6" t="s">
        <v>1143</v>
      </c>
      <c r="AS40" s="28">
        <v>1.630657262002E12</v>
      </c>
    </row>
    <row r="41">
      <c r="A41" s="22" t="b">
        <f t="shared" si="1"/>
        <v>1</v>
      </c>
      <c r="B41" s="29" t="s">
        <v>245</v>
      </c>
      <c r="C41" s="6">
        <v>3866.0</v>
      </c>
      <c r="D41" s="6" t="s">
        <v>1144</v>
      </c>
      <c r="E41" s="28">
        <v>1.630644507051E12</v>
      </c>
      <c r="F41" s="22" t="b">
        <f t="shared" si="2"/>
        <v>1</v>
      </c>
      <c r="G41" s="29" t="s">
        <v>58</v>
      </c>
      <c r="H41" s="6">
        <v>715.0</v>
      </c>
      <c r="I41" s="6" t="s">
        <v>1145</v>
      </c>
      <c r="J41" s="28">
        <v>1.63064495751E12</v>
      </c>
      <c r="K41" s="22" t="b">
        <f t="shared" si="3"/>
        <v>1</v>
      </c>
      <c r="L41" s="29" t="s">
        <v>52</v>
      </c>
      <c r="M41" s="6">
        <v>166.0</v>
      </c>
      <c r="N41" s="6" t="s">
        <v>1134</v>
      </c>
      <c r="O41" s="28">
        <v>1.630645366743E12</v>
      </c>
      <c r="P41" s="22" t="b">
        <f t="shared" si="4"/>
        <v>1</v>
      </c>
      <c r="Q41" s="29" t="s">
        <v>55</v>
      </c>
      <c r="R41" s="6">
        <v>149.0</v>
      </c>
      <c r="S41" s="6" t="s">
        <v>1131</v>
      </c>
      <c r="T41" s="28">
        <v>1.630651032926E12</v>
      </c>
      <c r="U41" s="22" t="b">
        <f t="shared" si="5"/>
        <v>1</v>
      </c>
      <c r="V41" s="29" t="s">
        <v>62</v>
      </c>
      <c r="W41" s="6">
        <v>143.0</v>
      </c>
      <c r="X41" s="6" t="s">
        <v>1138</v>
      </c>
      <c r="Y41" s="28">
        <v>1.630651597567E12</v>
      </c>
      <c r="Z41" s="22" t="b">
        <f t="shared" si="6"/>
        <v>1</v>
      </c>
      <c r="AA41" s="29" t="s">
        <v>71</v>
      </c>
      <c r="AB41" s="6">
        <v>382.0</v>
      </c>
      <c r="AC41" s="6" t="s">
        <v>1146</v>
      </c>
      <c r="AD41" s="28">
        <v>1.630652460053E12</v>
      </c>
      <c r="AE41" s="22" t="b">
        <f t="shared" si="7"/>
        <v>1</v>
      </c>
      <c r="AF41" s="29" t="s">
        <v>71</v>
      </c>
      <c r="AG41" s="6">
        <v>513.0</v>
      </c>
      <c r="AH41" s="6" t="s">
        <v>1141</v>
      </c>
      <c r="AI41" s="28">
        <v>1.630655662799E12</v>
      </c>
      <c r="AJ41" s="22" t="b">
        <f t="shared" si="8"/>
        <v>1</v>
      </c>
      <c r="AK41" s="29" t="s">
        <v>52</v>
      </c>
      <c r="AL41" s="6">
        <v>181.0</v>
      </c>
      <c r="AM41" s="6" t="s">
        <v>1137</v>
      </c>
      <c r="AN41" s="28">
        <v>1.630656386758E12</v>
      </c>
      <c r="AO41" s="22" t="b">
        <f t="shared" si="9"/>
        <v>1</v>
      </c>
      <c r="AP41" s="29" t="s">
        <v>58</v>
      </c>
      <c r="AQ41" s="6">
        <v>132.0</v>
      </c>
      <c r="AR41" s="6" t="s">
        <v>1143</v>
      </c>
      <c r="AS41" s="28">
        <v>1.630657262135E12</v>
      </c>
    </row>
    <row r="42">
      <c r="A42" s="22" t="b">
        <f t="shared" si="1"/>
        <v>1</v>
      </c>
      <c r="B42" s="29" t="s">
        <v>195</v>
      </c>
      <c r="C42" s="6">
        <v>1004.0</v>
      </c>
      <c r="D42" s="6" t="s">
        <v>1147</v>
      </c>
      <c r="E42" s="28">
        <v>1.630644508055E12</v>
      </c>
      <c r="F42" s="22" t="b">
        <f t="shared" si="2"/>
        <v>1</v>
      </c>
      <c r="G42" s="29" t="s">
        <v>71</v>
      </c>
      <c r="H42" s="6">
        <v>240.0</v>
      </c>
      <c r="I42" s="6" t="s">
        <v>1145</v>
      </c>
      <c r="J42" s="28">
        <v>1.630644957738E12</v>
      </c>
      <c r="K42" s="22" t="b">
        <f t="shared" si="3"/>
        <v>1</v>
      </c>
      <c r="L42" s="29" t="s">
        <v>1148</v>
      </c>
      <c r="M42" s="6">
        <v>469.0</v>
      </c>
      <c r="N42" s="6" t="s">
        <v>1149</v>
      </c>
      <c r="O42" s="28">
        <v>1.630645367206E12</v>
      </c>
      <c r="P42" s="22" t="b">
        <f t="shared" si="4"/>
        <v>1</v>
      </c>
      <c r="Q42" s="29" t="s">
        <v>98</v>
      </c>
      <c r="R42" s="6">
        <v>184.0</v>
      </c>
      <c r="S42" s="6" t="s">
        <v>1150</v>
      </c>
      <c r="T42" s="28">
        <v>1.630651033109E12</v>
      </c>
      <c r="U42" s="22" t="b">
        <f t="shared" si="5"/>
        <v>1</v>
      </c>
      <c r="V42" s="29" t="s">
        <v>71</v>
      </c>
      <c r="W42" s="6">
        <v>104.0</v>
      </c>
      <c r="X42" s="6" t="s">
        <v>1138</v>
      </c>
      <c r="Y42" s="28">
        <v>1.630651597667E12</v>
      </c>
      <c r="Z42" s="22" t="b">
        <f t="shared" si="6"/>
        <v>1</v>
      </c>
      <c r="AA42" s="29" t="s">
        <v>131</v>
      </c>
      <c r="AB42" s="6">
        <v>2907.0</v>
      </c>
      <c r="AC42" s="6" t="s">
        <v>1151</v>
      </c>
      <c r="AD42" s="28">
        <v>1.630652462957E12</v>
      </c>
      <c r="AE42" s="22" t="b">
        <f t="shared" si="7"/>
        <v>1</v>
      </c>
      <c r="AF42" s="29" t="s">
        <v>144</v>
      </c>
      <c r="AG42" s="6">
        <v>1264.0</v>
      </c>
      <c r="AH42" s="6" t="s">
        <v>1152</v>
      </c>
      <c r="AI42" s="28">
        <v>1.630655664062E12</v>
      </c>
      <c r="AJ42" s="22" t="b">
        <f t="shared" si="8"/>
        <v>1</v>
      </c>
      <c r="AK42" s="29" t="s">
        <v>55</v>
      </c>
      <c r="AL42" s="6">
        <v>172.0</v>
      </c>
      <c r="AM42" s="6" t="s">
        <v>1137</v>
      </c>
      <c r="AN42" s="28">
        <v>1.630656386927E12</v>
      </c>
      <c r="AO42" s="22" t="b">
        <f t="shared" si="9"/>
        <v>1</v>
      </c>
      <c r="AP42" s="29" t="s">
        <v>71</v>
      </c>
      <c r="AQ42" s="6">
        <v>130.0</v>
      </c>
      <c r="AR42" s="6" t="s">
        <v>1143</v>
      </c>
      <c r="AS42" s="28">
        <v>1.630657262267E12</v>
      </c>
    </row>
    <row r="43">
      <c r="A43" s="22" t="b">
        <f t="shared" si="1"/>
        <v>1</v>
      </c>
      <c r="B43" s="29" t="s">
        <v>245</v>
      </c>
      <c r="C43" s="6">
        <v>351.0</v>
      </c>
      <c r="D43" s="6" t="s">
        <v>1147</v>
      </c>
      <c r="E43" s="28">
        <v>1.630644508407E12</v>
      </c>
      <c r="F43" s="22" t="b">
        <f t="shared" si="2"/>
        <v>1</v>
      </c>
      <c r="G43" s="29" t="s">
        <v>144</v>
      </c>
      <c r="H43" s="6">
        <v>349.0</v>
      </c>
      <c r="I43" s="6" t="s">
        <v>1153</v>
      </c>
      <c r="J43" s="28">
        <v>1.630644958088E12</v>
      </c>
      <c r="K43" s="22" t="b">
        <f t="shared" si="3"/>
        <v>1</v>
      </c>
      <c r="L43" s="29" t="s">
        <v>55</v>
      </c>
      <c r="M43" s="6">
        <v>106.0</v>
      </c>
      <c r="N43" s="6" t="s">
        <v>1149</v>
      </c>
      <c r="O43" s="28">
        <v>1.630645367314E12</v>
      </c>
      <c r="P43" s="22" t="b">
        <f t="shared" si="4"/>
        <v>1</v>
      </c>
      <c r="Q43" s="29" t="s">
        <v>52</v>
      </c>
      <c r="R43" s="6">
        <v>160.0</v>
      </c>
      <c r="S43" s="6" t="s">
        <v>1150</v>
      </c>
      <c r="T43" s="28">
        <v>1.630651033271E12</v>
      </c>
      <c r="U43" s="22" t="b">
        <f t="shared" si="5"/>
        <v>1</v>
      </c>
      <c r="V43" s="29" t="s">
        <v>144</v>
      </c>
      <c r="W43" s="6">
        <v>514.0</v>
      </c>
      <c r="X43" s="6" t="s">
        <v>1154</v>
      </c>
      <c r="Y43" s="28">
        <v>1.630651598182E12</v>
      </c>
      <c r="Z43" s="22" t="b">
        <f t="shared" si="6"/>
        <v>1</v>
      </c>
      <c r="AA43" s="29" t="s">
        <v>195</v>
      </c>
      <c r="AB43" s="6">
        <v>519.0</v>
      </c>
      <c r="AC43" s="6" t="s">
        <v>1155</v>
      </c>
      <c r="AD43" s="28">
        <v>1.630652463482E12</v>
      </c>
      <c r="AE43" s="22" t="b">
        <f t="shared" si="7"/>
        <v>1</v>
      </c>
      <c r="AF43" s="29" t="s">
        <v>150</v>
      </c>
      <c r="AG43" s="6">
        <v>298.0</v>
      </c>
      <c r="AH43" s="6" t="s">
        <v>1152</v>
      </c>
      <c r="AI43" s="28">
        <v>1.630655664362E12</v>
      </c>
      <c r="AJ43" s="22" t="b">
        <f t="shared" si="8"/>
        <v>1</v>
      </c>
      <c r="AK43" s="29" t="s">
        <v>182</v>
      </c>
      <c r="AL43" s="6">
        <v>175.0</v>
      </c>
      <c r="AM43" s="6" t="s">
        <v>1156</v>
      </c>
      <c r="AN43" s="28">
        <v>1.630656387108E12</v>
      </c>
      <c r="AO43" s="22" t="b">
        <f t="shared" si="9"/>
        <v>1</v>
      </c>
      <c r="AP43" s="29" t="s">
        <v>115</v>
      </c>
      <c r="AQ43" s="6">
        <v>180.0</v>
      </c>
      <c r="AR43" s="6" t="s">
        <v>1143</v>
      </c>
      <c r="AS43" s="28">
        <v>1.630657262441E12</v>
      </c>
    </row>
    <row r="44">
      <c r="A44" s="22" t="b">
        <f t="shared" si="1"/>
        <v>1</v>
      </c>
      <c r="B44" s="29" t="s">
        <v>527</v>
      </c>
      <c r="C44" s="6">
        <v>134.0</v>
      </c>
      <c r="D44" s="6" t="s">
        <v>1147</v>
      </c>
      <c r="E44" s="28">
        <v>1.630644508538E12</v>
      </c>
      <c r="F44" s="22" t="b">
        <f t="shared" si="2"/>
        <v>1</v>
      </c>
      <c r="G44" s="29" t="s">
        <v>182</v>
      </c>
      <c r="H44" s="6">
        <v>1163.0</v>
      </c>
      <c r="I44" s="6" t="s">
        <v>1157</v>
      </c>
      <c r="J44" s="28">
        <v>1.630644959267E12</v>
      </c>
      <c r="K44" s="22" t="b">
        <f t="shared" si="3"/>
        <v>1</v>
      </c>
      <c r="L44" s="29" t="s">
        <v>1148</v>
      </c>
      <c r="M44" s="6">
        <v>312.0</v>
      </c>
      <c r="N44" s="6" t="s">
        <v>1149</v>
      </c>
      <c r="O44" s="28">
        <v>1.630645367628E12</v>
      </c>
      <c r="P44" s="22" t="b">
        <f t="shared" si="4"/>
        <v>1</v>
      </c>
      <c r="Q44" s="29" t="s">
        <v>160</v>
      </c>
      <c r="R44" s="6">
        <v>593.0</v>
      </c>
      <c r="S44" s="6" t="s">
        <v>1150</v>
      </c>
      <c r="T44" s="28">
        <v>1.630651033861E12</v>
      </c>
      <c r="U44" s="22" t="b">
        <f t="shared" si="5"/>
        <v>1</v>
      </c>
      <c r="V44" s="29" t="s">
        <v>71</v>
      </c>
      <c r="W44" s="6">
        <v>403.0</v>
      </c>
      <c r="X44" s="6" t="s">
        <v>1154</v>
      </c>
      <c r="Y44" s="28">
        <v>1.630651598585E12</v>
      </c>
      <c r="Z44" s="22" t="b">
        <f t="shared" si="6"/>
        <v>1</v>
      </c>
      <c r="AA44" s="29" t="s">
        <v>131</v>
      </c>
      <c r="AB44" s="6">
        <v>208.0</v>
      </c>
      <c r="AC44" s="6" t="s">
        <v>1155</v>
      </c>
      <c r="AD44" s="28">
        <v>1.630652463704E12</v>
      </c>
      <c r="AE44" s="22" t="b">
        <f t="shared" si="7"/>
        <v>1</v>
      </c>
      <c r="AF44" s="29" t="s">
        <v>55</v>
      </c>
      <c r="AG44" s="6">
        <v>202.0</v>
      </c>
      <c r="AH44" s="6" t="s">
        <v>1152</v>
      </c>
      <c r="AI44" s="28">
        <v>1.630655664561E12</v>
      </c>
      <c r="AJ44" s="22" t="b">
        <f t="shared" si="8"/>
        <v>1</v>
      </c>
      <c r="AK44" s="29" t="s">
        <v>144</v>
      </c>
      <c r="AL44" s="6">
        <v>170.0</v>
      </c>
      <c r="AM44" s="6" t="s">
        <v>1156</v>
      </c>
      <c r="AN44" s="28">
        <v>1.630656387271E12</v>
      </c>
      <c r="AO44" s="22" t="b">
        <f t="shared" si="9"/>
        <v>1</v>
      </c>
      <c r="AP44" s="29" t="s">
        <v>71</v>
      </c>
      <c r="AQ44" s="6">
        <v>294.0</v>
      </c>
      <c r="AR44" s="6" t="s">
        <v>1143</v>
      </c>
      <c r="AS44" s="28">
        <v>1.630657262738E12</v>
      </c>
    </row>
    <row r="45">
      <c r="A45" s="22" t="b">
        <f t="shared" si="1"/>
        <v>1</v>
      </c>
      <c r="B45" s="29" t="s">
        <v>71</v>
      </c>
      <c r="C45" s="6">
        <v>318.0</v>
      </c>
      <c r="D45" s="6" t="s">
        <v>1147</v>
      </c>
      <c r="E45" s="28">
        <v>1.630644508859E12</v>
      </c>
      <c r="F45" s="22" t="b">
        <f t="shared" si="2"/>
        <v>1</v>
      </c>
      <c r="G45" s="29" t="s">
        <v>71</v>
      </c>
      <c r="H45" s="6">
        <v>766.0</v>
      </c>
      <c r="I45" s="6" t="s">
        <v>1158</v>
      </c>
      <c r="J45" s="28">
        <v>1.630644960022E12</v>
      </c>
      <c r="K45" s="22" t="b">
        <f t="shared" si="3"/>
        <v>1</v>
      </c>
      <c r="L45" s="29" t="s">
        <v>52</v>
      </c>
      <c r="M45" s="6">
        <v>125.0</v>
      </c>
      <c r="N45" s="6" t="s">
        <v>1149</v>
      </c>
      <c r="O45" s="28">
        <v>1.63064536775E12</v>
      </c>
      <c r="P45" s="22" t="b">
        <f t="shared" si="4"/>
        <v>1</v>
      </c>
      <c r="Q45" s="29" t="s">
        <v>55</v>
      </c>
      <c r="R45" s="6">
        <v>170.0</v>
      </c>
      <c r="S45" s="6" t="s">
        <v>1159</v>
      </c>
      <c r="T45" s="28">
        <v>1.63065103403E12</v>
      </c>
      <c r="U45" s="22" t="b">
        <f t="shared" si="5"/>
        <v>1</v>
      </c>
      <c r="V45" s="29" t="s">
        <v>62</v>
      </c>
      <c r="W45" s="6">
        <v>167.0</v>
      </c>
      <c r="X45" s="6" t="s">
        <v>1154</v>
      </c>
      <c r="Y45" s="28">
        <v>1.630651598753E12</v>
      </c>
      <c r="Z45" s="22" t="b">
        <f t="shared" si="6"/>
        <v>1</v>
      </c>
      <c r="AA45" s="29" t="s">
        <v>203</v>
      </c>
      <c r="AB45" s="6">
        <v>147.0</v>
      </c>
      <c r="AC45" s="6" t="s">
        <v>1155</v>
      </c>
      <c r="AD45" s="28">
        <v>1.630652463835E12</v>
      </c>
      <c r="AE45" s="22" t="b">
        <f t="shared" si="7"/>
        <v>1</v>
      </c>
      <c r="AF45" s="29" t="s">
        <v>52</v>
      </c>
      <c r="AG45" s="6">
        <v>267.0</v>
      </c>
      <c r="AH45" s="6" t="s">
        <v>1152</v>
      </c>
      <c r="AI45" s="28">
        <v>1.630655664827E12</v>
      </c>
      <c r="AJ45" s="22" t="b">
        <f t="shared" si="8"/>
        <v>1</v>
      </c>
      <c r="AK45" s="29" t="s">
        <v>150</v>
      </c>
      <c r="AL45" s="6">
        <v>533.0</v>
      </c>
      <c r="AM45" s="6" t="s">
        <v>1156</v>
      </c>
      <c r="AN45" s="28">
        <v>1.630656387803E12</v>
      </c>
      <c r="AO45" s="22" t="b">
        <f t="shared" si="9"/>
        <v>1</v>
      </c>
      <c r="AP45" s="29" t="s">
        <v>144</v>
      </c>
      <c r="AQ45" s="6">
        <v>341.0</v>
      </c>
      <c r="AR45" s="6" t="s">
        <v>1160</v>
      </c>
      <c r="AS45" s="28">
        <v>1.630657263081E12</v>
      </c>
    </row>
    <row r="46">
      <c r="A46" s="22" t="b">
        <f t="shared" si="1"/>
        <v>1</v>
      </c>
      <c r="B46" s="29" t="s">
        <v>527</v>
      </c>
      <c r="C46" s="6">
        <v>740.0</v>
      </c>
      <c r="D46" s="6" t="s">
        <v>1161</v>
      </c>
      <c r="E46" s="28">
        <v>1.6306445096E12</v>
      </c>
      <c r="F46" s="22" t="b">
        <f t="shared" si="2"/>
        <v>1</v>
      </c>
      <c r="G46" s="29" t="s">
        <v>137</v>
      </c>
      <c r="H46" s="6">
        <v>3019.0</v>
      </c>
      <c r="I46" s="6" t="s">
        <v>1162</v>
      </c>
      <c r="J46" s="28">
        <v>1.630644963038E12</v>
      </c>
      <c r="K46" s="22" t="b">
        <f t="shared" si="3"/>
        <v>1</v>
      </c>
      <c r="L46" s="29" t="s">
        <v>160</v>
      </c>
      <c r="M46" s="6">
        <v>241.0</v>
      </c>
      <c r="N46" s="6" t="s">
        <v>1149</v>
      </c>
      <c r="O46" s="28">
        <v>1.630645367994E12</v>
      </c>
      <c r="P46" s="22" t="b">
        <f t="shared" si="4"/>
        <v>1</v>
      </c>
      <c r="Q46" s="29" t="s">
        <v>110</v>
      </c>
      <c r="R46" s="6">
        <v>172.0</v>
      </c>
      <c r="S46" s="6" t="s">
        <v>1159</v>
      </c>
      <c r="T46" s="28">
        <v>1.630651034219E12</v>
      </c>
      <c r="U46" s="22" t="b">
        <f t="shared" si="5"/>
        <v>1</v>
      </c>
      <c r="V46" s="29" t="s">
        <v>110</v>
      </c>
      <c r="W46" s="6">
        <v>160.0</v>
      </c>
      <c r="X46" s="6" t="s">
        <v>1154</v>
      </c>
      <c r="Y46" s="28">
        <v>1.630651598914E12</v>
      </c>
      <c r="Z46" s="22" t="b">
        <f t="shared" si="6"/>
        <v>1</v>
      </c>
      <c r="AA46" s="29" t="s">
        <v>71</v>
      </c>
      <c r="AB46" s="6">
        <v>359.0</v>
      </c>
      <c r="AC46" s="6" t="s">
        <v>1163</v>
      </c>
      <c r="AD46" s="28">
        <v>1.63065246419E12</v>
      </c>
      <c r="AE46" s="22" t="b">
        <f t="shared" si="7"/>
        <v>1</v>
      </c>
      <c r="AF46" s="29" t="s">
        <v>160</v>
      </c>
      <c r="AG46" s="6">
        <v>124.0</v>
      </c>
      <c r="AH46" s="6" t="s">
        <v>1152</v>
      </c>
      <c r="AI46" s="28">
        <v>1.630655664956E12</v>
      </c>
      <c r="AJ46" s="22" t="b">
        <f t="shared" si="8"/>
        <v>1</v>
      </c>
      <c r="AK46" s="29" t="s">
        <v>55</v>
      </c>
      <c r="AL46" s="6">
        <v>174.0</v>
      </c>
      <c r="AM46" s="6" t="s">
        <v>1156</v>
      </c>
      <c r="AN46" s="28">
        <v>1.630656387999E12</v>
      </c>
      <c r="AO46" s="22" t="b">
        <f t="shared" si="9"/>
        <v>1</v>
      </c>
      <c r="AP46" s="29" t="s">
        <v>182</v>
      </c>
      <c r="AQ46" s="6">
        <v>386.0</v>
      </c>
      <c r="AR46" s="6" t="s">
        <v>1160</v>
      </c>
      <c r="AS46" s="28">
        <v>1.630657263468E12</v>
      </c>
    </row>
    <row r="47">
      <c r="A47" s="22" t="b">
        <f t="shared" si="1"/>
        <v>1</v>
      </c>
      <c r="B47" s="29" t="s">
        <v>203</v>
      </c>
      <c r="C47" s="6">
        <v>460.0</v>
      </c>
      <c r="D47" s="6" t="s">
        <v>1164</v>
      </c>
      <c r="E47" s="28">
        <v>1.63064451007E12</v>
      </c>
      <c r="F47" s="22" t="b">
        <f t="shared" si="2"/>
        <v>1</v>
      </c>
      <c r="G47" s="29" t="s">
        <v>195</v>
      </c>
      <c r="H47" s="6">
        <v>617.0</v>
      </c>
      <c r="I47" s="6" t="s">
        <v>1162</v>
      </c>
      <c r="J47" s="28">
        <v>1.630644963656E12</v>
      </c>
      <c r="K47" s="22" t="b">
        <f t="shared" si="3"/>
        <v>1</v>
      </c>
      <c r="L47" s="29" t="s">
        <v>150</v>
      </c>
      <c r="M47" s="6">
        <v>117.0</v>
      </c>
      <c r="N47" s="6" t="s">
        <v>1165</v>
      </c>
      <c r="O47" s="28">
        <v>1.630645368123E12</v>
      </c>
      <c r="P47" s="22" t="b">
        <f t="shared" si="4"/>
        <v>1</v>
      </c>
      <c r="Q47" s="29" t="s">
        <v>58</v>
      </c>
      <c r="R47" s="6">
        <v>110.0</v>
      </c>
      <c r="S47" s="6" t="s">
        <v>1159</v>
      </c>
      <c r="T47" s="28">
        <v>1.630651034313E12</v>
      </c>
      <c r="U47" s="22" t="b">
        <f t="shared" si="5"/>
        <v>1</v>
      </c>
      <c r="V47" s="29" t="s">
        <v>58</v>
      </c>
      <c r="W47" s="6">
        <v>790.0</v>
      </c>
      <c r="X47" s="6" t="s">
        <v>1166</v>
      </c>
      <c r="Y47" s="28">
        <v>1.630651599713E12</v>
      </c>
      <c r="Z47" s="22" t="b">
        <f t="shared" si="6"/>
        <v>1</v>
      </c>
      <c r="AA47" s="29" t="s">
        <v>221</v>
      </c>
      <c r="AB47" s="6">
        <v>447.0</v>
      </c>
      <c r="AC47" s="6" t="s">
        <v>1163</v>
      </c>
      <c r="AD47" s="28">
        <v>1.630652464636E12</v>
      </c>
      <c r="AE47" s="22" t="b">
        <f t="shared" si="7"/>
        <v>1</v>
      </c>
      <c r="AF47" s="29" t="s">
        <v>55</v>
      </c>
      <c r="AG47" s="6">
        <v>118.0</v>
      </c>
      <c r="AH47" s="6" t="s">
        <v>1167</v>
      </c>
      <c r="AI47" s="28">
        <v>1.630655665071E12</v>
      </c>
      <c r="AJ47" s="22" t="b">
        <f t="shared" si="8"/>
        <v>1</v>
      </c>
      <c r="AK47" s="29" t="s">
        <v>52</v>
      </c>
      <c r="AL47" s="6">
        <v>227.0</v>
      </c>
      <c r="AM47" s="6" t="s">
        <v>1168</v>
      </c>
      <c r="AN47" s="28">
        <v>1.630656388205E12</v>
      </c>
      <c r="AO47" s="22" t="b">
        <f t="shared" si="9"/>
        <v>1</v>
      </c>
      <c r="AP47" s="29" t="s">
        <v>71</v>
      </c>
      <c r="AQ47" s="6">
        <v>564.0</v>
      </c>
      <c r="AR47" s="6" t="s">
        <v>1169</v>
      </c>
      <c r="AS47" s="28">
        <v>1.630657264029E12</v>
      </c>
    </row>
    <row r="48">
      <c r="A48" s="22" t="b">
        <f t="shared" si="1"/>
        <v>1</v>
      </c>
      <c r="B48" s="29" t="s">
        <v>527</v>
      </c>
      <c r="C48" s="6">
        <v>332.0</v>
      </c>
      <c r="D48" s="6" t="s">
        <v>1164</v>
      </c>
      <c r="E48" s="28">
        <v>1.630644510392E12</v>
      </c>
      <c r="F48" s="22" t="b">
        <f t="shared" si="2"/>
        <v>1</v>
      </c>
      <c r="G48" s="29" t="s">
        <v>133</v>
      </c>
      <c r="H48" s="6">
        <v>258.0</v>
      </c>
      <c r="I48" s="6" t="s">
        <v>1162</v>
      </c>
      <c r="J48" s="28">
        <v>1.630644963911E12</v>
      </c>
      <c r="K48" s="22" t="b">
        <f t="shared" si="3"/>
        <v>1</v>
      </c>
      <c r="L48" s="29" t="s">
        <v>110</v>
      </c>
      <c r="M48" s="6">
        <v>177.0</v>
      </c>
      <c r="N48" s="6" t="s">
        <v>1165</v>
      </c>
      <c r="O48" s="28">
        <v>1.630645368285E12</v>
      </c>
      <c r="P48" s="22" t="b">
        <f t="shared" si="4"/>
        <v>1</v>
      </c>
      <c r="Q48" s="29" t="s">
        <v>71</v>
      </c>
      <c r="R48" s="6">
        <v>98.0</v>
      </c>
      <c r="S48" s="6" t="s">
        <v>1159</v>
      </c>
      <c r="T48" s="28">
        <v>1.630651034413E12</v>
      </c>
      <c r="U48" s="22" t="b">
        <f t="shared" si="5"/>
        <v>1</v>
      </c>
      <c r="V48" s="29" t="s">
        <v>71</v>
      </c>
      <c r="W48" s="6">
        <v>232.0</v>
      </c>
      <c r="X48" s="6" t="s">
        <v>1166</v>
      </c>
      <c r="Y48" s="28">
        <v>1.630651599933E12</v>
      </c>
      <c r="Z48" s="22" t="b">
        <f t="shared" si="6"/>
        <v>1</v>
      </c>
      <c r="AA48" s="29" t="s">
        <v>94</v>
      </c>
      <c r="AB48" s="6">
        <v>219.0</v>
      </c>
      <c r="AC48" s="6" t="s">
        <v>1163</v>
      </c>
      <c r="AD48" s="28">
        <v>1.630652464857E12</v>
      </c>
      <c r="AE48" s="22" t="b">
        <f t="shared" si="7"/>
        <v>1</v>
      </c>
      <c r="AF48" s="29" t="s">
        <v>110</v>
      </c>
      <c r="AG48" s="6">
        <v>225.0</v>
      </c>
      <c r="AH48" s="6" t="s">
        <v>1167</v>
      </c>
      <c r="AI48" s="28">
        <v>1.630655665296E12</v>
      </c>
      <c r="AJ48" s="22" t="b">
        <f t="shared" si="8"/>
        <v>1</v>
      </c>
      <c r="AK48" s="29" t="s">
        <v>160</v>
      </c>
      <c r="AL48" s="6">
        <v>225.0</v>
      </c>
      <c r="AM48" s="6" t="s">
        <v>1168</v>
      </c>
      <c r="AN48" s="28">
        <v>1.630656388434E12</v>
      </c>
      <c r="AO48" s="22" t="b">
        <f t="shared" si="9"/>
        <v>1</v>
      </c>
      <c r="AP48" s="29" t="s">
        <v>143</v>
      </c>
      <c r="AQ48" s="6">
        <v>2764.0</v>
      </c>
      <c r="AR48" s="6" t="s">
        <v>1170</v>
      </c>
      <c r="AS48" s="28">
        <v>1.630657266792E12</v>
      </c>
    </row>
    <row r="49">
      <c r="A49" s="22" t="b">
        <f t="shared" si="1"/>
        <v>1</v>
      </c>
      <c r="B49" s="29" t="s">
        <v>245</v>
      </c>
      <c r="C49" s="6">
        <v>151.0</v>
      </c>
      <c r="D49" s="6" t="s">
        <v>1164</v>
      </c>
      <c r="E49" s="28">
        <v>1.630644510553E12</v>
      </c>
      <c r="F49" s="22" t="b">
        <f t="shared" si="2"/>
        <v>1</v>
      </c>
      <c r="G49" s="29" t="s">
        <v>203</v>
      </c>
      <c r="H49" s="6">
        <v>148.0</v>
      </c>
      <c r="I49" s="6" t="s">
        <v>1171</v>
      </c>
      <c r="J49" s="28">
        <v>1.630644964068E12</v>
      </c>
      <c r="K49" s="22" t="b">
        <f t="shared" si="3"/>
        <v>1</v>
      </c>
      <c r="L49" s="29" t="s">
        <v>58</v>
      </c>
      <c r="M49" s="6">
        <v>107.0</v>
      </c>
      <c r="N49" s="6" t="s">
        <v>1165</v>
      </c>
      <c r="O49" s="28">
        <v>1.630645368395E12</v>
      </c>
      <c r="P49" s="22" t="b">
        <f t="shared" si="4"/>
        <v>1</v>
      </c>
      <c r="Q49" s="29" t="s">
        <v>144</v>
      </c>
      <c r="R49" s="6">
        <v>495.0</v>
      </c>
      <c r="S49" s="6" t="s">
        <v>1159</v>
      </c>
      <c r="T49" s="28">
        <v>1.630651034909E12</v>
      </c>
      <c r="U49" s="22" t="b">
        <f t="shared" si="5"/>
        <v>1</v>
      </c>
      <c r="V49" s="29" t="s">
        <v>144</v>
      </c>
      <c r="W49" s="6">
        <v>180.0</v>
      </c>
      <c r="X49" s="6" t="s">
        <v>1172</v>
      </c>
      <c r="Y49" s="28">
        <v>1.630651600116E12</v>
      </c>
      <c r="Z49" s="22" t="b">
        <f t="shared" si="6"/>
        <v>1</v>
      </c>
      <c r="AA49" s="29" t="s">
        <v>71</v>
      </c>
      <c r="AB49" s="6">
        <v>256.0</v>
      </c>
      <c r="AC49" s="6" t="s">
        <v>1173</v>
      </c>
      <c r="AD49" s="28">
        <v>1.630652465112E12</v>
      </c>
      <c r="AE49" s="22" t="b">
        <f t="shared" si="7"/>
        <v>1</v>
      </c>
      <c r="AF49" s="29" t="s">
        <v>58</v>
      </c>
      <c r="AG49" s="6">
        <v>158.0</v>
      </c>
      <c r="AH49" s="6" t="s">
        <v>1167</v>
      </c>
      <c r="AI49" s="28">
        <v>1.630655665454E12</v>
      </c>
      <c r="AJ49" s="22" t="b">
        <f t="shared" si="8"/>
        <v>1</v>
      </c>
      <c r="AK49" s="29" t="s">
        <v>55</v>
      </c>
      <c r="AL49" s="6">
        <v>427.0</v>
      </c>
      <c r="AM49" s="6" t="s">
        <v>1168</v>
      </c>
      <c r="AN49" s="28">
        <v>1.630656388859E12</v>
      </c>
      <c r="AO49" s="22" t="b">
        <f t="shared" si="9"/>
        <v>1</v>
      </c>
      <c r="AP49" s="29" t="s">
        <v>195</v>
      </c>
      <c r="AQ49" s="6">
        <v>463.0</v>
      </c>
      <c r="AR49" s="6" t="s">
        <v>1174</v>
      </c>
      <c r="AS49" s="28">
        <v>1.630657267257E12</v>
      </c>
    </row>
    <row r="50">
      <c r="A50" s="31" t="b">
        <f t="shared" si="1"/>
        <v>1</v>
      </c>
      <c r="B50" s="29" t="s">
        <v>203</v>
      </c>
      <c r="C50" s="6">
        <v>404.0</v>
      </c>
      <c r="D50" s="6" t="s">
        <v>1164</v>
      </c>
      <c r="E50" s="28">
        <v>1.630644510955E12</v>
      </c>
      <c r="F50" s="31" t="b">
        <f t="shared" si="2"/>
        <v>1</v>
      </c>
      <c r="G50" s="29" t="s">
        <v>71</v>
      </c>
      <c r="H50" s="6">
        <v>266.0</v>
      </c>
      <c r="I50" s="6" t="s">
        <v>1171</v>
      </c>
      <c r="J50" s="28">
        <v>1.630644964325E12</v>
      </c>
      <c r="K50" s="31" t="b">
        <f t="shared" si="3"/>
        <v>1</v>
      </c>
      <c r="L50" s="29" t="s">
        <v>71</v>
      </c>
      <c r="M50" s="6">
        <v>107.0</v>
      </c>
      <c r="N50" s="6" t="s">
        <v>1165</v>
      </c>
      <c r="O50" s="28">
        <v>1.630645368501E12</v>
      </c>
      <c r="P50" s="31" t="b">
        <f t="shared" si="4"/>
        <v>1</v>
      </c>
      <c r="Q50" s="29" t="s">
        <v>182</v>
      </c>
      <c r="R50" s="6">
        <v>302.0</v>
      </c>
      <c r="S50" s="6" t="s">
        <v>1175</v>
      </c>
      <c r="T50" s="28">
        <v>1.63065103521E12</v>
      </c>
      <c r="U50" s="31" t="b">
        <f t="shared" si="5"/>
        <v>1</v>
      </c>
      <c r="V50" s="29" t="s">
        <v>182</v>
      </c>
      <c r="W50" s="6">
        <v>310.0</v>
      </c>
      <c r="X50" s="6" t="s">
        <v>1172</v>
      </c>
      <c r="Y50" s="28">
        <v>1.630651600427E12</v>
      </c>
      <c r="Z50" s="31" t="b">
        <f t="shared" si="6"/>
        <v>1</v>
      </c>
      <c r="AA50" s="29" t="s">
        <v>236</v>
      </c>
      <c r="AB50" s="6">
        <v>366.0</v>
      </c>
      <c r="AC50" s="6" t="s">
        <v>1173</v>
      </c>
      <c r="AD50" s="28">
        <v>1.630652465505E12</v>
      </c>
      <c r="AE50" s="31" t="b">
        <f t="shared" si="7"/>
        <v>1</v>
      </c>
      <c r="AF50" s="29" t="s">
        <v>71</v>
      </c>
      <c r="AG50" s="6">
        <v>105.0</v>
      </c>
      <c r="AH50" s="6" t="s">
        <v>1167</v>
      </c>
      <c r="AI50" s="28">
        <v>1.630655665562E12</v>
      </c>
      <c r="AJ50" s="31" t="b">
        <f t="shared" si="8"/>
        <v>1</v>
      </c>
      <c r="AK50" s="29" t="s">
        <v>110</v>
      </c>
      <c r="AL50" s="6">
        <v>185.0</v>
      </c>
      <c r="AM50" s="6" t="s">
        <v>1176</v>
      </c>
      <c r="AN50" s="28">
        <v>1.630656389041E12</v>
      </c>
      <c r="AO50" s="31" t="b">
        <f t="shared" si="9"/>
        <v>1</v>
      </c>
      <c r="AP50" s="29" t="s">
        <v>137</v>
      </c>
      <c r="AQ50" s="6">
        <v>326.0</v>
      </c>
      <c r="AR50" s="6" t="s">
        <v>1174</v>
      </c>
      <c r="AS50" s="28">
        <v>1.630657267581E12</v>
      </c>
    </row>
    <row r="51">
      <c r="A51" s="31" t="b">
        <f t="shared" si="1"/>
        <v>1</v>
      </c>
      <c r="B51" s="29" t="s">
        <v>71</v>
      </c>
      <c r="C51" s="6">
        <v>860.0</v>
      </c>
      <c r="D51" s="6" t="s">
        <v>1177</v>
      </c>
      <c r="E51" s="28">
        <v>1.630644511806E12</v>
      </c>
      <c r="F51" s="31" t="b">
        <f t="shared" si="2"/>
        <v>1</v>
      </c>
      <c r="G51" s="29" t="s">
        <v>221</v>
      </c>
      <c r="H51" s="6">
        <v>968.0</v>
      </c>
      <c r="I51" s="6" t="s">
        <v>1178</v>
      </c>
      <c r="J51" s="28">
        <v>1.630644965294E12</v>
      </c>
      <c r="K51" s="31" t="b">
        <f t="shared" si="3"/>
        <v>1</v>
      </c>
      <c r="L51" s="29" t="s">
        <v>58</v>
      </c>
      <c r="M51" s="6">
        <v>223.0</v>
      </c>
      <c r="N51" s="6" t="s">
        <v>1165</v>
      </c>
      <c r="O51" s="28">
        <v>1.630645368724E12</v>
      </c>
      <c r="P51" s="31" t="b">
        <f t="shared" si="4"/>
        <v>1</v>
      </c>
      <c r="Q51" s="29" t="s">
        <v>71</v>
      </c>
      <c r="R51" s="6">
        <v>185.0</v>
      </c>
      <c r="S51" s="6" t="s">
        <v>1175</v>
      </c>
      <c r="T51" s="28">
        <v>1.630651035413E12</v>
      </c>
      <c r="U51" s="31" t="b">
        <f t="shared" si="5"/>
        <v>1</v>
      </c>
      <c r="V51" s="29" t="s">
        <v>71</v>
      </c>
      <c r="W51" s="6">
        <v>556.0</v>
      </c>
      <c r="X51" s="6" t="s">
        <v>1172</v>
      </c>
      <c r="Y51" s="28">
        <v>1.630651600981E12</v>
      </c>
      <c r="Z51" s="31" t="b">
        <f t="shared" si="6"/>
        <v>1</v>
      </c>
      <c r="AA51" s="29" t="s">
        <v>144</v>
      </c>
      <c r="AB51" s="6">
        <v>582.0</v>
      </c>
      <c r="AC51" s="6" t="s">
        <v>1179</v>
      </c>
      <c r="AD51" s="28">
        <v>1.630652466061E12</v>
      </c>
      <c r="AE51" s="31" t="b">
        <f t="shared" si="7"/>
        <v>1</v>
      </c>
      <c r="AF51" s="29" t="s">
        <v>144</v>
      </c>
      <c r="AG51" s="6">
        <v>522.0</v>
      </c>
      <c r="AH51" s="6" t="s">
        <v>1180</v>
      </c>
      <c r="AI51" s="28">
        <v>1.630655666082E12</v>
      </c>
      <c r="AJ51" s="31" t="b">
        <f t="shared" si="8"/>
        <v>1</v>
      </c>
      <c r="AK51" s="29" t="s">
        <v>58</v>
      </c>
      <c r="AL51" s="6">
        <v>133.0</v>
      </c>
      <c r="AM51" s="6" t="s">
        <v>1176</v>
      </c>
      <c r="AN51" s="28">
        <v>1.630656389174E12</v>
      </c>
      <c r="AO51" s="31" t="b">
        <f t="shared" si="9"/>
        <v>1</v>
      </c>
      <c r="AP51" s="29" t="s">
        <v>527</v>
      </c>
      <c r="AQ51" s="6">
        <v>108.0</v>
      </c>
      <c r="AR51" s="6" t="s">
        <v>1174</v>
      </c>
      <c r="AS51" s="28">
        <v>1.630657267695E12</v>
      </c>
    </row>
    <row r="52">
      <c r="A52" s="31" t="b">
        <f t="shared" si="1"/>
        <v>1</v>
      </c>
      <c r="B52" s="29" t="s">
        <v>221</v>
      </c>
      <c r="C52" s="6">
        <v>369.0</v>
      </c>
      <c r="D52" s="6" t="s">
        <v>1181</v>
      </c>
      <c r="E52" s="28">
        <v>1.630644512174E12</v>
      </c>
      <c r="F52" s="31" t="b">
        <f t="shared" si="2"/>
        <v>1</v>
      </c>
      <c r="G52" s="29" t="s">
        <v>94</v>
      </c>
      <c r="H52" s="6">
        <v>216.0</v>
      </c>
      <c r="I52" s="6" t="s">
        <v>1178</v>
      </c>
      <c r="J52" s="28">
        <v>1.63064496551E12</v>
      </c>
      <c r="K52" s="31" t="b">
        <f t="shared" si="3"/>
        <v>1</v>
      </c>
      <c r="L52" s="29" t="s">
        <v>110</v>
      </c>
      <c r="M52" s="6">
        <v>157.0</v>
      </c>
      <c r="N52" s="6" t="s">
        <v>1165</v>
      </c>
      <c r="O52" s="28">
        <v>1.630645368898E12</v>
      </c>
      <c r="P52" s="31" t="b">
        <f t="shared" si="4"/>
        <v>1</v>
      </c>
      <c r="Q52" s="29" t="s">
        <v>282</v>
      </c>
      <c r="R52" s="6">
        <v>3439.0</v>
      </c>
      <c r="S52" s="6" t="s">
        <v>1182</v>
      </c>
      <c r="T52" s="28">
        <v>1.630651038836E12</v>
      </c>
      <c r="U52" s="31" t="b">
        <f t="shared" si="5"/>
        <v>1</v>
      </c>
      <c r="V52" s="29" t="s">
        <v>324</v>
      </c>
      <c r="W52" s="6">
        <v>3075.0</v>
      </c>
      <c r="X52" s="6" t="s">
        <v>1183</v>
      </c>
      <c r="Y52" s="28">
        <v>1.630651604055E12</v>
      </c>
      <c r="Z52" s="31" t="b">
        <f t="shared" si="6"/>
        <v>1</v>
      </c>
      <c r="AA52" s="29" t="s">
        <v>71</v>
      </c>
      <c r="AB52" s="6">
        <v>375.0</v>
      </c>
      <c r="AC52" s="6" t="s">
        <v>1179</v>
      </c>
      <c r="AD52" s="28">
        <v>1.630652466447E12</v>
      </c>
      <c r="AE52" s="31" t="b">
        <f t="shared" si="7"/>
        <v>1</v>
      </c>
      <c r="AF52" s="29" t="s">
        <v>182</v>
      </c>
      <c r="AG52" s="6">
        <v>453.0</v>
      </c>
      <c r="AH52" s="6" t="s">
        <v>1180</v>
      </c>
      <c r="AI52" s="28">
        <v>1.630655666532E12</v>
      </c>
      <c r="AJ52" s="31" t="b">
        <f t="shared" si="8"/>
        <v>1</v>
      </c>
      <c r="AK52" s="29" t="s">
        <v>71</v>
      </c>
      <c r="AL52" s="6">
        <v>187.0</v>
      </c>
      <c r="AM52" s="6" t="s">
        <v>1176</v>
      </c>
      <c r="AN52" s="28">
        <v>1.630656389361E12</v>
      </c>
      <c r="AO52" s="31" t="b">
        <f t="shared" si="9"/>
        <v>1</v>
      </c>
      <c r="AP52" s="29" t="s">
        <v>71</v>
      </c>
      <c r="AQ52" s="6">
        <v>241.0</v>
      </c>
      <c r="AR52" s="6" t="s">
        <v>1174</v>
      </c>
      <c r="AS52" s="28">
        <v>1.630657267931E12</v>
      </c>
    </row>
    <row r="53">
      <c r="A53" s="31" t="b">
        <f t="shared" si="1"/>
        <v>1</v>
      </c>
      <c r="B53" s="29" t="s">
        <v>94</v>
      </c>
      <c r="C53" s="6">
        <v>248.0</v>
      </c>
      <c r="D53" s="6" t="s">
        <v>1181</v>
      </c>
      <c r="E53" s="28">
        <v>1.630644512421E12</v>
      </c>
      <c r="F53" s="31" t="b">
        <f t="shared" si="2"/>
        <v>1</v>
      </c>
      <c r="G53" s="29" t="s">
        <v>71</v>
      </c>
      <c r="H53" s="6">
        <v>239.0</v>
      </c>
      <c r="I53" s="6" t="s">
        <v>1178</v>
      </c>
      <c r="J53" s="28">
        <v>1.630644965758E12</v>
      </c>
      <c r="K53" s="31" t="b">
        <f t="shared" si="3"/>
        <v>1</v>
      </c>
      <c r="L53" s="29" t="s">
        <v>150</v>
      </c>
      <c r="M53" s="6">
        <v>159.0</v>
      </c>
      <c r="N53" s="6" t="s">
        <v>1184</v>
      </c>
      <c r="O53" s="28">
        <v>1.630645369039E12</v>
      </c>
      <c r="P53" s="31" t="b">
        <f t="shared" si="4"/>
        <v>1</v>
      </c>
      <c r="Q53" s="29" t="s">
        <v>195</v>
      </c>
      <c r="R53" s="6">
        <v>602.0</v>
      </c>
      <c r="S53" s="6" t="s">
        <v>1185</v>
      </c>
      <c r="T53" s="28">
        <v>1.630651039435E12</v>
      </c>
      <c r="U53" s="31" t="b">
        <f t="shared" si="5"/>
        <v>1</v>
      </c>
      <c r="V53" s="29" t="s">
        <v>195</v>
      </c>
      <c r="W53" s="6">
        <v>1213.0</v>
      </c>
      <c r="X53" s="6" t="s">
        <v>1186</v>
      </c>
      <c r="Y53" s="28">
        <v>1.63065160527E12</v>
      </c>
      <c r="Z53" s="31" t="b">
        <f t="shared" si="6"/>
        <v>1</v>
      </c>
      <c r="AA53" s="29" t="s">
        <v>219</v>
      </c>
      <c r="AB53" s="6">
        <v>1365.0</v>
      </c>
      <c r="AC53" s="6" t="s">
        <v>1187</v>
      </c>
      <c r="AD53" s="28">
        <v>1.6306524678E12</v>
      </c>
      <c r="AE53" s="31" t="b">
        <f t="shared" si="7"/>
        <v>1</v>
      </c>
      <c r="AF53" s="29" t="s">
        <v>71</v>
      </c>
      <c r="AG53" s="6">
        <v>591.0</v>
      </c>
      <c r="AH53" s="6" t="s">
        <v>1188</v>
      </c>
      <c r="AI53" s="28">
        <v>1.630655667126E12</v>
      </c>
      <c r="AJ53" s="31" t="b">
        <f t="shared" si="8"/>
        <v>1</v>
      </c>
      <c r="AK53" s="29" t="s">
        <v>144</v>
      </c>
      <c r="AL53" s="6">
        <v>1377.0</v>
      </c>
      <c r="AM53" s="6" t="s">
        <v>1189</v>
      </c>
      <c r="AN53" s="28">
        <v>1.63065639074E12</v>
      </c>
      <c r="AO53" s="31" t="b">
        <f t="shared" si="9"/>
        <v>1</v>
      </c>
      <c r="AP53" s="29" t="s">
        <v>527</v>
      </c>
      <c r="AQ53" s="6">
        <v>850.0</v>
      </c>
      <c r="AR53" s="6" t="s">
        <v>1190</v>
      </c>
      <c r="AS53" s="28">
        <v>1.630657268783E12</v>
      </c>
    </row>
    <row r="54">
      <c r="A54" s="31" t="b">
        <f t="shared" si="1"/>
        <v>1</v>
      </c>
      <c r="B54" s="29" t="s">
        <v>71</v>
      </c>
      <c r="C54" s="6">
        <v>252.0</v>
      </c>
      <c r="D54" s="6" t="s">
        <v>1181</v>
      </c>
      <c r="E54" s="28">
        <v>1.630644512672E12</v>
      </c>
      <c r="F54" s="31" t="b">
        <f t="shared" si="2"/>
        <v>1</v>
      </c>
      <c r="G54" s="29" t="s">
        <v>236</v>
      </c>
      <c r="H54" s="6">
        <v>933.0</v>
      </c>
      <c r="I54" s="6" t="s">
        <v>1191</v>
      </c>
      <c r="J54" s="28">
        <v>1.630644966682E12</v>
      </c>
      <c r="K54" s="31" t="b">
        <f t="shared" si="3"/>
        <v>1</v>
      </c>
      <c r="L54" s="29" t="s">
        <v>160</v>
      </c>
      <c r="M54" s="6">
        <v>167.0</v>
      </c>
      <c r="N54" s="6" t="s">
        <v>1184</v>
      </c>
      <c r="O54" s="28">
        <v>1.630645369205E12</v>
      </c>
      <c r="P54" s="31" t="b">
        <f t="shared" si="4"/>
        <v>1</v>
      </c>
      <c r="Q54" s="29" t="s">
        <v>131</v>
      </c>
      <c r="R54" s="6">
        <v>293.0</v>
      </c>
      <c r="S54" s="6" t="s">
        <v>1185</v>
      </c>
      <c r="T54" s="28">
        <v>1.630651039731E12</v>
      </c>
      <c r="U54" s="31" t="b">
        <f t="shared" si="5"/>
        <v>1</v>
      </c>
      <c r="V54" s="29" t="s">
        <v>133</v>
      </c>
      <c r="W54" s="6">
        <v>276.0</v>
      </c>
      <c r="X54" s="6" t="s">
        <v>1186</v>
      </c>
      <c r="Y54" s="28">
        <v>1.630651605545E12</v>
      </c>
      <c r="Z54" s="31" t="b">
        <f t="shared" si="6"/>
        <v>1</v>
      </c>
      <c r="AA54" s="29" t="s">
        <v>257</v>
      </c>
      <c r="AB54" s="6">
        <v>661.0</v>
      </c>
      <c r="AC54" s="6" t="s">
        <v>1192</v>
      </c>
      <c r="AD54" s="28">
        <v>1.630652468485E12</v>
      </c>
      <c r="AE54" s="31" t="b">
        <f t="shared" si="7"/>
        <v>1</v>
      </c>
      <c r="AF54" s="29" t="s">
        <v>143</v>
      </c>
      <c r="AG54" s="6">
        <v>3063.0</v>
      </c>
      <c r="AH54" s="6" t="s">
        <v>1193</v>
      </c>
      <c r="AI54" s="28">
        <v>1.630655670189E12</v>
      </c>
      <c r="AJ54" s="31" t="b">
        <f t="shared" si="8"/>
        <v>1</v>
      </c>
      <c r="AK54" s="29" t="s">
        <v>182</v>
      </c>
      <c r="AL54" s="6">
        <v>360.0</v>
      </c>
      <c r="AM54" s="6" t="s">
        <v>1194</v>
      </c>
      <c r="AN54" s="28">
        <v>1.630656391106E12</v>
      </c>
      <c r="AO54" s="31" t="b">
        <f t="shared" si="9"/>
        <v>1</v>
      </c>
      <c r="AP54" s="29" t="s">
        <v>137</v>
      </c>
      <c r="AQ54" s="6">
        <v>145.0</v>
      </c>
      <c r="AR54" s="6" t="s">
        <v>1190</v>
      </c>
      <c r="AS54" s="28">
        <v>1.630657268924E12</v>
      </c>
    </row>
    <row r="55">
      <c r="A55" s="31" t="b">
        <f t="shared" si="1"/>
        <v>1</v>
      </c>
      <c r="B55" s="29" t="s">
        <v>236</v>
      </c>
      <c r="C55" s="6">
        <v>315.0</v>
      </c>
      <c r="D55" s="6" t="s">
        <v>1181</v>
      </c>
      <c r="E55" s="28">
        <v>1.630644512988E12</v>
      </c>
      <c r="F55" s="31" t="b">
        <f t="shared" si="2"/>
        <v>1</v>
      </c>
      <c r="G55" s="29" t="s">
        <v>110</v>
      </c>
      <c r="H55" s="6">
        <v>217.0</v>
      </c>
      <c r="I55" s="6" t="s">
        <v>1191</v>
      </c>
      <c r="J55" s="28">
        <v>1.630644966899E12</v>
      </c>
      <c r="K55" s="31" t="b">
        <f t="shared" si="3"/>
        <v>1</v>
      </c>
      <c r="L55" s="29" t="s">
        <v>55</v>
      </c>
      <c r="M55" s="6">
        <v>532.0</v>
      </c>
      <c r="N55" s="6" t="s">
        <v>1184</v>
      </c>
      <c r="O55" s="28">
        <v>1.630645369746E12</v>
      </c>
      <c r="P55" s="31" t="b">
        <f t="shared" si="4"/>
        <v>1</v>
      </c>
      <c r="Q55" s="29" t="s">
        <v>203</v>
      </c>
      <c r="R55" s="6">
        <v>138.0</v>
      </c>
      <c r="S55" s="6" t="s">
        <v>1185</v>
      </c>
      <c r="T55" s="28">
        <v>1.630651039877E12</v>
      </c>
      <c r="U55" s="31" t="b">
        <f t="shared" si="5"/>
        <v>1</v>
      </c>
      <c r="V55" s="29" t="s">
        <v>203</v>
      </c>
      <c r="W55" s="6">
        <v>107.0</v>
      </c>
      <c r="X55" s="6" t="s">
        <v>1186</v>
      </c>
      <c r="Y55" s="28">
        <v>1.63065160566E12</v>
      </c>
      <c r="Z55" s="31" t="b">
        <f t="shared" si="6"/>
        <v>1</v>
      </c>
      <c r="AA55" s="29" t="s">
        <v>131</v>
      </c>
      <c r="AB55" s="6">
        <v>302.0</v>
      </c>
      <c r="AC55" s="6" t="s">
        <v>1192</v>
      </c>
      <c r="AD55" s="28">
        <v>1.630652468764E12</v>
      </c>
      <c r="AE55" s="31" t="b">
        <f t="shared" si="7"/>
        <v>1</v>
      </c>
      <c r="AF55" s="29" t="s">
        <v>195</v>
      </c>
      <c r="AG55" s="6">
        <v>809.0</v>
      </c>
      <c r="AH55" s="6" t="s">
        <v>1193</v>
      </c>
      <c r="AI55" s="28">
        <v>1.630655670995E12</v>
      </c>
      <c r="AJ55" s="31" t="b">
        <f t="shared" si="8"/>
        <v>1</v>
      </c>
      <c r="AK55" s="29" t="s">
        <v>71</v>
      </c>
      <c r="AL55" s="6">
        <v>757.0</v>
      </c>
      <c r="AM55" s="6" t="s">
        <v>1194</v>
      </c>
      <c r="AN55" s="28">
        <v>1.630656391857E12</v>
      </c>
      <c r="AO55" s="31" t="b">
        <f t="shared" si="9"/>
        <v>1</v>
      </c>
      <c r="AP55" s="29" t="s">
        <v>203</v>
      </c>
      <c r="AQ55" s="6">
        <v>398.0</v>
      </c>
      <c r="AR55" s="6" t="s">
        <v>1195</v>
      </c>
      <c r="AS55" s="28">
        <v>1.630657269332E12</v>
      </c>
    </row>
    <row r="56">
      <c r="A56" s="31" t="b">
        <f t="shared" si="1"/>
        <v>1</v>
      </c>
      <c r="B56" s="29" t="s">
        <v>110</v>
      </c>
      <c r="C56" s="6">
        <v>252.0</v>
      </c>
      <c r="D56" s="6" t="s">
        <v>1196</v>
      </c>
      <c r="E56" s="28">
        <v>1.630644513241E12</v>
      </c>
      <c r="F56" s="31" t="b">
        <f t="shared" si="2"/>
        <v>1</v>
      </c>
      <c r="G56" s="29" t="s">
        <v>71</v>
      </c>
      <c r="H56" s="6">
        <v>206.0</v>
      </c>
      <c r="I56" s="6" t="s">
        <v>1197</v>
      </c>
      <c r="J56" s="28">
        <v>1.630644967104E12</v>
      </c>
      <c r="K56" s="31" t="b">
        <f t="shared" si="3"/>
        <v>1</v>
      </c>
      <c r="L56" s="29" t="s">
        <v>110</v>
      </c>
      <c r="M56" s="6">
        <v>353.0</v>
      </c>
      <c r="N56" s="6" t="s">
        <v>1198</v>
      </c>
      <c r="O56" s="28">
        <v>1.63064537009E12</v>
      </c>
      <c r="P56" s="31" t="b">
        <f t="shared" si="4"/>
        <v>1</v>
      </c>
      <c r="Q56" s="29" t="s">
        <v>71</v>
      </c>
      <c r="R56" s="6">
        <v>274.0</v>
      </c>
      <c r="S56" s="6" t="s">
        <v>1199</v>
      </c>
      <c r="T56" s="28">
        <v>1.63065104014E12</v>
      </c>
      <c r="U56" s="31" t="b">
        <f t="shared" si="5"/>
        <v>1</v>
      </c>
      <c r="V56" s="29" t="s">
        <v>71</v>
      </c>
      <c r="W56" s="6">
        <v>650.0</v>
      </c>
      <c r="X56" s="6" t="s">
        <v>1200</v>
      </c>
      <c r="Y56" s="28">
        <v>1.630651606301E12</v>
      </c>
      <c r="Z56" s="31" t="b">
        <f t="shared" si="6"/>
        <v>1</v>
      </c>
      <c r="AA56" s="29" t="s">
        <v>527</v>
      </c>
      <c r="AB56" s="6">
        <v>127.0</v>
      </c>
      <c r="AC56" s="6" t="s">
        <v>1192</v>
      </c>
      <c r="AD56" s="28">
        <v>1.630652468891E12</v>
      </c>
      <c r="AE56" s="31" t="b">
        <f t="shared" si="7"/>
        <v>1</v>
      </c>
      <c r="AF56" s="29" t="s">
        <v>131</v>
      </c>
      <c r="AG56" s="6">
        <v>398.0</v>
      </c>
      <c r="AH56" s="6" t="s">
        <v>1201</v>
      </c>
      <c r="AI56" s="28">
        <v>1.630655671412E12</v>
      </c>
      <c r="AJ56" s="31" t="b">
        <f t="shared" si="8"/>
        <v>1</v>
      </c>
      <c r="AK56" s="29" t="s">
        <v>219</v>
      </c>
      <c r="AL56" s="6">
        <v>2097.0</v>
      </c>
      <c r="AM56" s="6" t="s">
        <v>1202</v>
      </c>
      <c r="AN56" s="28">
        <v>1.630656393953E12</v>
      </c>
      <c r="AO56" s="31" t="b">
        <f t="shared" si="9"/>
        <v>1</v>
      </c>
      <c r="AP56" s="29" t="s">
        <v>71</v>
      </c>
      <c r="AQ56" s="6">
        <v>718.0</v>
      </c>
      <c r="AR56" s="6" t="s">
        <v>1203</v>
      </c>
      <c r="AS56" s="28">
        <v>1.630657270053E12</v>
      </c>
    </row>
    <row r="57">
      <c r="A57" s="31" t="b">
        <f t="shared" si="1"/>
        <v>1</v>
      </c>
      <c r="B57" s="29" t="s">
        <v>71</v>
      </c>
      <c r="C57" s="6">
        <v>298.0</v>
      </c>
      <c r="D57" s="6" t="s">
        <v>1196</v>
      </c>
      <c r="E57" s="28">
        <v>1.630644513539E12</v>
      </c>
      <c r="F57" s="31" t="b">
        <f t="shared" si="2"/>
        <v>1</v>
      </c>
      <c r="G57" s="29" t="s">
        <v>190</v>
      </c>
      <c r="H57" s="6">
        <v>923.0</v>
      </c>
      <c r="I57" s="6" t="s">
        <v>1204</v>
      </c>
      <c r="J57" s="28">
        <v>1.630644968036E12</v>
      </c>
      <c r="K57" s="31" t="b">
        <f t="shared" si="3"/>
        <v>1</v>
      </c>
      <c r="L57" s="29" t="s">
        <v>58</v>
      </c>
      <c r="M57" s="6">
        <v>243.0</v>
      </c>
      <c r="N57" s="6" t="s">
        <v>1198</v>
      </c>
      <c r="O57" s="28">
        <v>1.630645370335E12</v>
      </c>
      <c r="P57" s="31" t="b">
        <f t="shared" si="4"/>
        <v>1</v>
      </c>
      <c r="Q57" s="29" t="s">
        <v>221</v>
      </c>
      <c r="R57" s="6">
        <v>911.0</v>
      </c>
      <c r="S57" s="6" t="s">
        <v>1205</v>
      </c>
      <c r="T57" s="28">
        <v>1.630651041054E12</v>
      </c>
      <c r="U57" s="31" t="b">
        <f t="shared" si="5"/>
        <v>1</v>
      </c>
      <c r="V57" s="29" t="s">
        <v>221</v>
      </c>
      <c r="W57" s="6">
        <v>1112.0</v>
      </c>
      <c r="X57" s="6" t="s">
        <v>1206</v>
      </c>
      <c r="Y57" s="28">
        <v>1.630651607424E12</v>
      </c>
      <c r="Z57" s="31" t="b">
        <f t="shared" si="6"/>
        <v>1</v>
      </c>
      <c r="AA57" s="29" t="s">
        <v>269</v>
      </c>
      <c r="AB57" s="6">
        <v>358.0</v>
      </c>
      <c r="AC57" s="6" t="s">
        <v>1207</v>
      </c>
      <c r="AD57" s="28">
        <v>1.630652469247E12</v>
      </c>
      <c r="AE57" s="31" t="b">
        <f t="shared" si="7"/>
        <v>1</v>
      </c>
      <c r="AF57" s="29" t="s">
        <v>203</v>
      </c>
      <c r="AG57" s="6">
        <v>105.0</v>
      </c>
      <c r="AH57" s="6" t="s">
        <v>1201</v>
      </c>
      <c r="AI57" s="28">
        <v>1.630655671515E12</v>
      </c>
      <c r="AJ57" s="31" t="b">
        <f t="shared" si="8"/>
        <v>1</v>
      </c>
      <c r="AK57" s="29" t="s">
        <v>195</v>
      </c>
      <c r="AL57" s="6">
        <v>653.0</v>
      </c>
      <c r="AM57" s="6" t="s">
        <v>1208</v>
      </c>
      <c r="AN57" s="28">
        <v>1.630656394607E12</v>
      </c>
      <c r="AO57" s="31" t="b">
        <f t="shared" si="9"/>
        <v>1</v>
      </c>
      <c r="AP57" s="29" t="s">
        <v>221</v>
      </c>
      <c r="AQ57" s="6">
        <v>317.0</v>
      </c>
      <c r="AR57" s="6" t="s">
        <v>1203</v>
      </c>
      <c r="AS57" s="28">
        <v>1.63065727036E12</v>
      </c>
    </row>
    <row r="58">
      <c r="A58" s="31" t="b">
        <f t="shared" si="1"/>
        <v>1</v>
      </c>
      <c r="B58" s="29" t="s">
        <v>324</v>
      </c>
      <c r="C58" s="6">
        <v>1098.0</v>
      </c>
      <c r="D58" s="6" t="s">
        <v>1209</v>
      </c>
      <c r="E58" s="28">
        <v>1.63064451464E12</v>
      </c>
      <c r="F58" s="31" t="b">
        <f t="shared" si="2"/>
        <v>1</v>
      </c>
      <c r="G58" s="29" t="s">
        <v>257</v>
      </c>
      <c r="H58" s="6">
        <v>511.0</v>
      </c>
      <c r="I58" s="6" t="s">
        <v>1204</v>
      </c>
      <c r="J58" s="28">
        <v>1.63064496854E12</v>
      </c>
      <c r="K58" s="31" t="b">
        <f t="shared" si="3"/>
        <v>1</v>
      </c>
      <c r="L58" s="29" t="s">
        <v>71</v>
      </c>
      <c r="M58" s="6">
        <v>112.0</v>
      </c>
      <c r="N58" s="6" t="s">
        <v>1198</v>
      </c>
      <c r="O58" s="28">
        <v>1.630645370445E12</v>
      </c>
      <c r="P58" s="31" t="b">
        <f t="shared" si="4"/>
        <v>1</v>
      </c>
      <c r="Q58" s="29" t="s">
        <v>94</v>
      </c>
      <c r="R58" s="6">
        <v>226.0</v>
      </c>
      <c r="S58" s="6" t="s">
        <v>1205</v>
      </c>
      <c r="T58" s="28">
        <v>1.630651041281E12</v>
      </c>
      <c r="U58" s="31" t="b">
        <f t="shared" si="5"/>
        <v>1</v>
      </c>
      <c r="V58" s="29" t="s">
        <v>94</v>
      </c>
      <c r="W58" s="6">
        <v>290.0</v>
      </c>
      <c r="X58" s="6" t="s">
        <v>1206</v>
      </c>
      <c r="Y58" s="28">
        <v>1.630651607702E12</v>
      </c>
      <c r="Z58" s="31" t="b">
        <f t="shared" si="6"/>
        <v>1</v>
      </c>
      <c r="AA58" s="29" t="s">
        <v>527</v>
      </c>
      <c r="AB58" s="6">
        <v>353.0</v>
      </c>
      <c r="AC58" s="6" t="s">
        <v>1207</v>
      </c>
      <c r="AD58" s="28">
        <v>1.630652469601E12</v>
      </c>
      <c r="AE58" s="31" t="b">
        <f t="shared" si="7"/>
        <v>1</v>
      </c>
      <c r="AF58" s="29" t="s">
        <v>71</v>
      </c>
      <c r="AG58" s="6">
        <v>606.0</v>
      </c>
      <c r="AH58" s="6" t="s">
        <v>1210</v>
      </c>
      <c r="AI58" s="28">
        <v>1.630655672107E12</v>
      </c>
      <c r="AJ58" s="31" t="b">
        <f t="shared" si="8"/>
        <v>1</v>
      </c>
      <c r="AK58" s="29" t="s">
        <v>137</v>
      </c>
      <c r="AL58" s="6">
        <v>334.0</v>
      </c>
      <c r="AM58" s="6" t="s">
        <v>1208</v>
      </c>
      <c r="AN58" s="28">
        <v>1.63065639494E12</v>
      </c>
      <c r="AO58" s="31" t="b">
        <f t="shared" si="9"/>
        <v>1</v>
      </c>
      <c r="AP58" s="29" t="s">
        <v>94</v>
      </c>
      <c r="AQ58" s="6">
        <v>174.0</v>
      </c>
      <c r="AR58" s="6" t="s">
        <v>1203</v>
      </c>
      <c r="AS58" s="28">
        <v>1.63065727054E12</v>
      </c>
    </row>
    <row r="59">
      <c r="A59" s="31" t="b">
        <f t="shared" si="1"/>
        <v>1</v>
      </c>
      <c r="B59" s="29" t="s">
        <v>1211</v>
      </c>
      <c r="C59" s="6">
        <v>946.0</v>
      </c>
      <c r="D59" s="6" t="s">
        <v>1212</v>
      </c>
      <c r="E59" s="28">
        <v>1.630644515583E12</v>
      </c>
      <c r="F59" s="31" t="b">
        <f t="shared" si="2"/>
        <v>1</v>
      </c>
      <c r="G59" s="29" t="s">
        <v>137</v>
      </c>
      <c r="H59" s="6">
        <v>318.0</v>
      </c>
      <c r="I59" s="6" t="s">
        <v>1204</v>
      </c>
      <c r="J59" s="28">
        <v>1.630644968855E12</v>
      </c>
      <c r="K59" s="31" t="b">
        <f t="shared" si="3"/>
        <v>1</v>
      </c>
      <c r="L59" s="29" t="s">
        <v>144</v>
      </c>
      <c r="M59" s="6">
        <v>199.0</v>
      </c>
      <c r="N59" s="6" t="s">
        <v>1198</v>
      </c>
      <c r="O59" s="28">
        <v>1.630645370645E12</v>
      </c>
      <c r="P59" s="31" t="b">
        <f t="shared" si="4"/>
        <v>1</v>
      </c>
      <c r="Q59" s="29" t="s">
        <v>71</v>
      </c>
      <c r="R59" s="6">
        <v>227.0</v>
      </c>
      <c r="S59" s="6" t="s">
        <v>1205</v>
      </c>
      <c r="T59" s="28">
        <v>1.630651041534E12</v>
      </c>
      <c r="U59" s="31" t="b">
        <f t="shared" si="5"/>
        <v>1</v>
      </c>
      <c r="V59" s="29" t="s">
        <v>71</v>
      </c>
      <c r="W59" s="6">
        <v>598.0</v>
      </c>
      <c r="X59" s="6" t="s">
        <v>1213</v>
      </c>
      <c r="Y59" s="28">
        <v>1.630651608303E12</v>
      </c>
      <c r="Z59" s="31" t="b">
        <f t="shared" si="6"/>
        <v>1</v>
      </c>
      <c r="AA59" s="29" t="s">
        <v>131</v>
      </c>
      <c r="AB59" s="6">
        <v>132.0</v>
      </c>
      <c r="AC59" s="6" t="s">
        <v>1207</v>
      </c>
      <c r="AD59" s="28">
        <v>1.630652469731E12</v>
      </c>
      <c r="AE59" s="31" t="b">
        <f t="shared" si="7"/>
        <v>1</v>
      </c>
      <c r="AF59" s="29" t="s">
        <v>221</v>
      </c>
      <c r="AG59" s="6">
        <v>844.0</v>
      </c>
      <c r="AH59" s="6" t="s">
        <v>1210</v>
      </c>
      <c r="AI59" s="28">
        <v>1.630655672971E12</v>
      </c>
      <c r="AJ59" s="31" t="b">
        <f t="shared" si="8"/>
        <v>1</v>
      </c>
      <c r="AK59" s="29" t="s">
        <v>527</v>
      </c>
      <c r="AL59" s="6">
        <v>116.0</v>
      </c>
      <c r="AM59" s="6" t="s">
        <v>1214</v>
      </c>
      <c r="AN59" s="28">
        <v>1.630656395076E12</v>
      </c>
      <c r="AO59" s="31" t="b">
        <f t="shared" si="9"/>
        <v>1</v>
      </c>
      <c r="AP59" s="29" t="s">
        <v>71</v>
      </c>
      <c r="AQ59" s="6">
        <v>214.0</v>
      </c>
      <c r="AR59" s="6" t="s">
        <v>1203</v>
      </c>
      <c r="AS59" s="28">
        <v>1.630657270756E12</v>
      </c>
    </row>
    <row r="60">
      <c r="A60" s="31" t="b">
        <f t="shared" si="1"/>
        <v>1</v>
      </c>
      <c r="B60" s="29" t="s">
        <v>131</v>
      </c>
      <c r="C60" s="6">
        <v>317.0</v>
      </c>
      <c r="D60" s="6" t="s">
        <v>1212</v>
      </c>
      <c r="E60" s="28">
        <v>1.630644515903E12</v>
      </c>
      <c r="F60" s="31" t="b">
        <f t="shared" si="2"/>
        <v>1</v>
      </c>
      <c r="G60" s="29" t="s">
        <v>527</v>
      </c>
      <c r="H60" s="6">
        <v>110.0</v>
      </c>
      <c r="I60" s="6" t="s">
        <v>1204</v>
      </c>
      <c r="J60" s="28">
        <v>1.630644968965E12</v>
      </c>
      <c r="K60" s="31" t="b">
        <f t="shared" si="3"/>
        <v>1</v>
      </c>
      <c r="L60" s="29" t="s">
        <v>182</v>
      </c>
      <c r="M60" s="6">
        <v>274.0</v>
      </c>
      <c r="N60" s="6" t="s">
        <v>1198</v>
      </c>
      <c r="O60" s="28">
        <v>1.630645370935E12</v>
      </c>
      <c r="P60" s="31" t="b">
        <f t="shared" si="4"/>
        <v>1</v>
      </c>
      <c r="Q60" s="29" t="s">
        <v>236</v>
      </c>
      <c r="R60" s="6">
        <v>1244.0</v>
      </c>
      <c r="S60" s="6" t="s">
        <v>1215</v>
      </c>
      <c r="T60" s="28">
        <v>1.630651042748E12</v>
      </c>
      <c r="U60" s="31" t="b">
        <f t="shared" si="5"/>
        <v>1</v>
      </c>
      <c r="V60" s="29" t="s">
        <v>236</v>
      </c>
      <c r="W60" s="6">
        <v>447.0</v>
      </c>
      <c r="X60" s="6" t="s">
        <v>1213</v>
      </c>
      <c r="Y60" s="28">
        <v>1.63065160875E12</v>
      </c>
      <c r="Z60" s="31" t="b">
        <f t="shared" si="6"/>
        <v>1</v>
      </c>
      <c r="AA60" s="29" t="s">
        <v>203</v>
      </c>
      <c r="AB60" s="6">
        <v>534.0</v>
      </c>
      <c r="AC60" s="6" t="s">
        <v>1216</v>
      </c>
      <c r="AD60" s="28">
        <v>1.630652470276E12</v>
      </c>
      <c r="AE60" s="31" t="b">
        <f t="shared" si="7"/>
        <v>1</v>
      </c>
      <c r="AF60" s="29" t="s">
        <v>94</v>
      </c>
      <c r="AG60" s="6">
        <v>288.0</v>
      </c>
      <c r="AH60" s="6" t="s">
        <v>1217</v>
      </c>
      <c r="AI60" s="28">
        <v>1.630655673251E12</v>
      </c>
      <c r="AJ60" s="31" t="b">
        <f t="shared" si="8"/>
        <v>1</v>
      </c>
      <c r="AK60" s="29" t="s">
        <v>71</v>
      </c>
      <c r="AL60" s="6">
        <v>453.0</v>
      </c>
      <c r="AM60" s="6" t="s">
        <v>1214</v>
      </c>
      <c r="AN60" s="28">
        <v>1.630656395509E12</v>
      </c>
      <c r="AO60" s="31" t="b">
        <f t="shared" si="9"/>
        <v>1</v>
      </c>
      <c r="AP60" s="29" t="s">
        <v>236</v>
      </c>
      <c r="AQ60" s="6">
        <v>257.0</v>
      </c>
      <c r="AR60" s="6" t="s">
        <v>1218</v>
      </c>
      <c r="AS60" s="28">
        <v>1.63065727101E12</v>
      </c>
    </row>
    <row r="61">
      <c r="A61" s="31" t="b">
        <f t="shared" si="1"/>
        <v>1</v>
      </c>
      <c r="B61" s="29" t="s">
        <v>527</v>
      </c>
      <c r="C61" s="6">
        <v>92.0</v>
      </c>
      <c r="D61" s="6" t="s">
        <v>1212</v>
      </c>
      <c r="E61" s="28">
        <v>1.630644515995E12</v>
      </c>
      <c r="F61" s="31" t="b">
        <f t="shared" si="2"/>
        <v>1</v>
      </c>
      <c r="G61" s="29" t="s">
        <v>269</v>
      </c>
      <c r="H61" s="6">
        <v>342.0</v>
      </c>
      <c r="I61" s="6" t="s">
        <v>1219</v>
      </c>
      <c r="J61" s="28">
        <v>1.63064496931E12</v>
      </c>
      <c r="K61" s="31" t="b">
        <f t="shared" si="3"/>
        <v>1</v>
      </c>
      <c r="L61" s="29" t="s">
        <v>71</v>
      </c>
      <c r="M61" s="6">
        <v>458.0</v>
      </c>
      <c r="N61" s="6" t="s">
        <v>1220</v>
      </c>
      <c r="O61" s="28">
        <v>1.630645371378E12</v>
      </c>
      <c r="P61" s="31" t="b">
        <f t="shared" si="4"/>
        <v>1</v>
      </c>
      <c r="Q61" s="29" t="s">
        <v>110</v>
      </c>
      <c r="R61" s="6">
        <v>268.0</v>
      </c>
      <c r="S61" s="6" t="s">
        <v>1221</v>
      </c>
      <c r="T61" s="28">
        <v>1.630651043015E12</v>
      </c>
      <c r="U61" s="31" t="b">
        <f t="shared" si="5"/>
        <v>1</v>
      </c>
      <c r="V61" s="29" t="s">
        <v>110</v>
      </c>
      <c r="W61" s="6">
        <v>277.0</v>
      </c>
      <c r="X61" s="6" t="s">
        <v>1222</v>
      </c>
      <c r="Y61" s="28">
        <v>1.630651609025E12</v>
      </c>
      <c r="Z61" s="31" t="b">
        <f t="shared" si="6"/>
        <v>1</v>
      </c>
      <c r="AA61" s="29" t="s">
        <v>269</v>
      </c>
      <c r="AB61" s="6">
        <v>306.0</v>
      </c>
      <c r="AC61" s="6" t="s">
        <v>1216</v>
      </c>
      <c r="AD61" s="28">
        <v>1.630652470577E12</v>
      </c>
      <c r="AE61" s="31" t="b">
        <f t="shared" si="7"/>
        <v>1</v>
      </c>
      <c r="AF61" s="29" t="s">
        <v>71</v>
      </c>
      <c r="AG61" s="6">
        <v>269.0</v>
      </c>
      <c r="AH61" s="6" t="s">
        <v>1217</v>
      </c>
      <c r="AI61" s="28">
        <v>1.630655673507E12</v>
      </c>
      <c r="AJ61" s="31" t="b">
        <f t="shared" si="8"/>
        <v>1</v>
      </c>
      <c r="AK61" s="29" t="s">
        <v>221</v>
      </c>
      <c r="AL61" s="6">
        <v>1124.0</v>
      </c>
      <c r="AM61" s="6" t="s">
        <v>1223</v>
      </c>
      <c r="AN61" s="28">
        <v>1.630656396644E12</v>
      </c>
      <c r="AO61" s="31" t="b">
        <f t="shared" si="9"/>
        <v>1</v>
      </c>
      <c r="AP61" s="29" t="s">
        <v>110</v>
      </c>
      <c r="AQ61" s="6">
        <v>184.0</v>
      </c>
      <c r="AR61" s="6" t="s">
        <v>1218</v>
      </c>
      <c r="AS61" s="28">
        <v>1.630657271187E12</v>
      </c>
    </row>
    <row r="62">
      <c r="A62" s="31" t="b">
        <f t="shared" si="1"/>
        <v>1</v>
      </c>
      <c r="B62" s="29" t="s">
        <v>131</v>
      </c>
      <c r="C62" s="6">
        <v>304.0</v>
      </c>
      <c r="D62" s="6" t="s">
        <v>1224</v>
      </c>
      <c r="E62" s="28">
        <v>1.630644516311E12</v>
      </c>
      <c r="F62" s="31" t="b">
        <f t="shared" si="2"/>
        <v>1</v>
      </c>
      <c r="G62" s="29" t="s">
        <v>527</v>
      </c>
      <c r="H62" s="6">
        <v>327.0</v>
      </c>
      <c r="I62" s="6" t="s">
        <v>1219</v>
      </c>
      <c r="J62" s="28">
        <v>1.630644969634E12</v>
      </c>
      <c r="K62" s="31" t="b">
        <f t="shared" si="3"/>
        <v>1</v>
      </c>
      <c r="L62" s="29" t="s">
        <v>190</v>
      </c>
      <c r="M62" s="6">
        <v>1675.0</v>
      </c>
      <c r="N62" s="6" t="s">
        <v>1225</v>
      </c>
      <c r="O62" s="28">
        <v>1.630645373053E12</v>
      </c>
      <c r="P62" s="31" t="b">
        <f t="shared" si="4"/>
        <v>1</v>
      </c>
      <c r="Q62" s="29" t="s">
        <v>71</v>
      </c>
      <c r="R62" s="6">
        <v>223.0</v>
      </c>
      <c r="S62" s="6" t="s">
        <v>1221</v>
      </c>
      <c r="T62" s="28">
        <v>1.630651043239E12</v>
      </c>
      <c r="U62" s="31" t="b">
        <f t="shared" si="5"/>
        <v>1</v>
      </c>
      <c r="V62" s="29" t="s">
        <v>71</v>
      </c>
      <c r="W62" s="6">
        <v>298.0</v>
      </c>
      <c r="X62" s="6" t="s">
        <v>1222</v>
      </c>
      <c r="Y62" s="28">
        <v>1.630651609336E12</v>
      </c>
      <c r="Z62" s="31" t="b">
        <f t="shared" si="6"/>
        <v>1</v>
      </c>
      <c r="AA62" s="29" t="s">
        <v>269</v>
      </c>
      <c r="AB62" s="6">
        <v>3287.0</v>
      </c>
      <c r="AC62" s="6" t="s">
        <v>1226</v>
      </c>
      <c r="AD62" s="28">
        <v>1.630652473876E12</v>
      </c>
      <c r="AE62" s="31" t="b">
        <f t="shared" si="7"/>
        <v>1</v>
      </c>
      <c r="AF62" s="29" t="s">
        <v>236</v>
      </c>
      <c r="AG62" s="6">
        <v>802.0</v>
      </c>
      <c r="AH62" s="6" t="s">
        <v>1227</v>
      </c>
      <c r="AI62" s="28">
        <v>1.63065567431E12</v>
      </c>
      <c r="AJ62" s="31" t="b">
        <f t="shared" si="8"/>
        <v>1</v>
      </c>
      <c r="AK62" s="29" t="s">
        <v>94</v>
      </c>
      <c r="AL62" s="6">
        <v>305.0</v>
      </c>
      <c r="AM62" s="6" t="s">
        <v>1223</v>
      </c>
      <c r="AN62" s="28">
        <v>1.630656396938E12</v>
      </c>
      <c r="AO62" s="31" t="b">
        <f t="shared" si="9"/>
        <v>1</v>
      </c>
      <c r="AP62" s="29" t="s">
        <v>71</v>
      </c>
      <c r="AQ62" s="6">
        <v>246.0</v>
      </c>
      <c r="AR62" s="6" t="s">
        <v>1218</v>
      </c>
      <c r="AS62" s="28">
        <v>1.630657271431E12</v>
      </c>
    </row>
    <row r="63">
      <c r="A63" s="31" t="b">
        <f t="shared" si="1"/>
        <v>1</v>
      </c>
      <c r="B63" s="29" t="s">
        <v>1211</v>
      </c>
      <c r="C63" s="6">
        <v>140.0</v>
      </c>
      <c r="D63" s="6" t="s">
        <v>1224</v>
      </c>
      <c r="E63" s="28">
        <v>1.630644516435E12</v>
      </c>
      <c r="F63" s="31" t="b">
        <f t="shared" si="2"/>
        <v>1</v>
      </c>
      <c r="G63" s="29" t="s">
        <v>137</v>
      </c>
      <c r="H63" s="6">
        <v>151.0</v>
      </c>
      <c r="I63" s="6" t="s">
        <v>1219</v>
      </c>
      <c r="J63" s="28">
        <v>1.630644969787E12</v>
      </c>
      <c r="K63" s="31" t="b">
        <f t="shared" si="3"/>
        <v>1</v>
      </c>
      <c r="L63" s="29" t="s">
        <v>195</v>
      </c>
      <c r="M63" s="6">
        <v>766.0</v>
      </c>
      <c r="N63" s="6" t="s">
        <v>1225</v>
      </c>
      <c r="O63" s="28">
        <v>1.630645373815E12</v>
      </c>
      <c r="P63" s="31" t="b">
        <f t="shared" si="4"/>
        <v>1</v>
      </c>
      <c r="Q63" s="29" t="s">
        <v>324</v>
      </c>
      <c r="R63" s="6">
        <v>1351.0</v>
      </c>
      <c r="S63" s="6" t="s">
        <v>1228</v>
      </c>
      <c r="T63" s="28">
        <v>1.630651044591E12</v>
      </c>
      <c r="U63" s="31" t="b">
        <f t="shared" si="5"/>
        <v>1</v>
      </c>
      <c r="V63" s="29" t="s">
        <v>324</v>
      </c>
      <c r="W63" s="6">
        <v>1175.0</v>
      </c>
      <c r="X63" s="6" t="s">
        <v>1229</v>
      </c>
      <c r="Y63" s="28">
        <v>1.630651610499E12</v>
      </c>
      <c r="Z63" s="31" t="b">
        <f t="shared" si="6"/>
        <v>1</v>
      </c>
      <c r="AA63" s="29" t="s">
        <v>269</v>
      </c>
      <c r="AB63" s="6">
        <v>1284.0</v>
      </c>
      <c r="AC63" s="6" t="s">
        <v>1230</v>
      </c>
      <c r="AD63" s="28">
        <v>1.630652475146E12</v>
      </c>
      <c r="AE63" s="31" t="b">
        <f t="shared" si="7"/>
        <v>1</v>
      </c>
      <c r="AF63" s="29" t="s">
        <v>144</v>
      </c>
      <c r="AG63" s="6">
        <v>188.0</v>
      </c>
      <c r="AH63" s="6" t="s">
        <v>1227</v>
      </c>
      <c r="AI63" s="28">
        <v>1.630655674496E12</v>
      </c>
      <c r="AJ63" s="31" t="b">
        <f t="shared" si="8"/>
        <v>1</v>
      </c>
      <c r="AK63" s="29" t="s">
        <v>71</v>
      </c>
      <c r="AL63" s="6">
        <v>466.0</v>
      </c>
      <c r="AM63" s="6" t="s">
        <v>1231</v>
      </c>
      <c r="AN63" s="28">
        <v>1.630656397404E12</v>
      </c>
      <c r="AO63" s="31" t="b">
        <f t="shared" si="9"/>
        <v>1</v>
      </c>
      <c r="AP63" s="29" t="s">
        <v>282</v>
      </c>
      <c r="AQ63" s="6">
        <v>1040.0</v>
      </c>
      <c r="AR63" s="6" t="s">
        <v>1232</v>
      </c>
      <c r="AS63" s="28">
        <v>1.630657272476E12</v>
      </c>
    </row>
    <row r="64">
      <c r="A64" s="31" t="b">
        <f t="shared" si="1"/>
        <v>1</v>
      </c>
      <c r="B64" s="29" t="s">
        <v>324</v>
      </c>
      <c r="C64" s="6">
        <v>150.0</v>
      </c>
      <c r="D64" s="6" t="s">
        <v>1224</v>
      </c>
      <c r="E64" s="28">
        <v>1.630644516586E12</v>
      </c>
      <c r="F64" s="31" t="b">
        <f t="shared" si="2"/>
        <v>1</v>
      </c>
      <c r="G64" s="29" t="s">
        <v>203</v>
      </c>
      <c r="H64" s="6">
        <v>496.0</v>
      </c>
      <c r="I64" s="6" t="s">
        <v>1233</v>
      </c>
      <c r="J64" s="28">
        <v>1.630644970291E12</v>
      </c>
      <c r="K64" s="31" t="b">
        <f t="shared" si="3"/>
        <v>1</v>
      </c>
      <c r="L64" s="29" t="s">
        <v>133</v>
      </c>
      <c r="M64" s="6">
        <v>347.0</v>
      </c>
      <c r="N64" s="6" t="s">
        <v>1234</v>
      </c>
      <c r="O64" s="28">
        <v>1.630645374165E12</v>
      </c>
      <c r="P64" s="31" t="b">
        <f t="shared" si="4"/>
        <v>1</v>
      </c>
      <c r="Q64" s="29" t="s">
        <v>257</v>
      </c>
      <c r="R64" s="6">
        <v>938.0</v>
      </c>
      <c r="S64" s="6" t="s">
        <v>1235</v>
      </c>
      <c r="T64" s="28">
        <v>1.630651045527E12</v>
      </c>
      <c r="U64" s="31" t="b">
        <f t="shared" si="5"/>
        <v>1</v>
      </c>
      <c r="V64" s="29" t="s">
        <v>257</v>
      </c>
      <c r="W64" s="6">
        <v>653.0</v>
      </c>
      <c r="X64" s="6" t="s">
        <v>1236</v>
      </c>
      <c r="Y64" s="28">
        <v>1.630651611154E12</v>
      </c>
      <c r="Z64" s="31" t="b">
        <f t="shared" si="6"/>
        <v>1</v>
      </c>
      <c r="AD64" s="28"/>
      <c r="AE64" s="31" t="b">
        <f t="shared" si="7"/>
        <v>1</v>
      </c>
      <c r="AF64" s="29" t="s">
        <v>236</v>
      </c>
      <c r="AG64" s="6">
        <v>695.0</v>
      </c>
      <c r="AH64" s="6" t="s">
        <v>1237</v>
      </c>
      <c r="AI64" s="28">
        <v>1.630655675194E12</v>
      </c>
      <c r="AJ64" s="31" t="b">
        <f t="shared" si="8"/>
        <v>1</v>
      </c>
      <c r="AK64" s="29" t="s">
        <v>94</v>
      </c>
      <c r="AL64" s="6">
        <v>263.0</v>
      </c>
      <c r="AM64" s="6" t="s">
        <v>1231</v>
      </c>
      <c r="AN64" s="28">
        <v>1.630656397668E12</v>
      </c>
      <c r="AO64" s="31" t="b">
        <f t="shared" si="9"/>
        <v>1</v>
      </c>
      <c r="AP64" s="29" t="s">
        <v>257</v>
      </c>
      <c r="AQ64" s="6">
        <v>544.0</v>
      </c>
      <c r="AR64" s="6" t="s">
        <v>1238</v>
      </c>
      <c r="AS64" s="28">
        <v>1.630657273021E12</v>
      </c>
    </row>
    <row r="65">
      <c r="A65" s="31" t="b">
        <f t="shared" si="1"/>
        <v>1</v>
      </c>
      <c r="B65" s="29" t="s">
        <v>257</v>
      </c>
      <c r="C65" s="6">
        <v>701.0</v>
      </c>
      <c r="D65" s="6" t="s">
        <v>1239</v>
      </c>
      <c r="E65" s="28">
        <v>1.630644517287E12</v>
      </c>
      <c r="F65" s="31" t="b">
        <f t="shared" si="2"/>
        <v>1</v>
      </c>
      <c r="G65" s="29" t="s">
        <v>269</v>
      </c>
      <c r="H65" s="6">
        <v>341.0</v>
      </c>
      <c r="I65" s="6" t="s">
        <v>1233</v>
      </c>
      <c r="J65" s="28">
        <v>1.630644970627E12</v>
      </c>
      <c r="K65" s="31" t="b">
        <f t="shared" si="3"/>
        <v>1</v>
      </c>
      <c r="L65" s="29" t="s">
        <v>203</v>
      </c>
      <c r="M65" s="6">
        <v>124.0</v>
      </c>
      <c r="N65" s="6" t="s">
        <v>1234</v>
      </c>
      <c r="O65" s="28">
        <v>1.630645374297E12</v>
      </c>
      <c r="P65" s="31" t="b">
        <f t="shared" si="4"/>
        <v>1</v>
      </c>
      <c r="Q65" s="29" t="s">
        <v>131</v>
      </c>
      <c r="R65" s="6">
        <v>275.0</v>
      </c>
      <c r="S65" s="6" t="s">
        <v>1235</v>
      </c>
      <c r="T65" s="28">
        <v>1.630651045805E12</v>
      </c>
      <c r="U65" s="31" t="b">
        <f t="shared" si="5"/>
        <v>1</v>
      </c>
      <c r="V65" s="29" t="s">
        <v>137</v>
      </c>
      <c r="W65" s="6">
        <v>334.0</v>
      </c>
      <c r="X65" s="6" t="s">
        <v>1236</v>
      </c>
      <c r="Y65" s="28">
        <v>1.630651611486E12</v>
      </c>
      <c r="Z65" s="31" t="b">
        <f t="shared" si="6"/>
        <v>1</v>
      </c>
      <c r="AD65" s="33"/>
      <c r="AE65" s="31" t="b">
        <f t="shared" si="7"/>
        <v>1</v>
      </c>
      <c r="AF65" s="29" t="s">
        <v>282</v>
      </c>
      <c r="AG65" s="6">
        <v>1287.0</v>
      </c>
      <c r="AH65" s="6" t="s">
        <v>1240</v>
      </c>
      <c r="AI65" s="28">
        <v>1.630655676481E12</v>
      </c>
      <c r="AJ65" s="31" t="b">
        <f t="shared" si="8"/>
        <v>1</v>
      </c>
      <c r="AK65" s="29" t="s">
        <v>221</v>
      </c>
      <c r="AL65" s="6">
        <v>184.0</v>
      </c>
      <c r="AM65" s="6" t="s">
        <v>1231</v>
      </c>
      <c r="AN65" s="28">
        <v>1.630656397851E12</v>
      </c>
      <c r="AO65" s="31" t="b">
        <f t="shared" si="9"/>
        <v>1</v>
      </c>
      <c r="AP65" s="29" t="s">
        <v>131</v>
      </c>
      <c r="AQ65" s="6">
        <v>326.0</v>
      </c>
      <c r="AR65" s="6" t="s">
        <v>1238</v>
      </c>
      <c r="AS65" s="28">
        <v>1.630657273344E12</v>
      </c>
    </row>
    <row r="66">
      <c r="A66" s="31" t="b">
        <f t="shared" si="1"/>
        <v>1</v>
      </c>
      <c r="B66" s="29" t="s">
        <v>131</v>
      </c>
      <c r="C66" s="6">
        <v>436.0</v>
      </c>
      <c r="D66" s="6" t="s">
        <v>1239</v>
      </c>
      <c r="E66" s="28">
        <v>1.630644517725E12</v>
      </c>
      <c r="F66" s="31" t="b">
        <f t="shared" si="2"/>
        <v>1</v>
      </c>
      <c r="J66" s="28"/>
      <c r="K66" s="31" t="b">
        <f t="shared" si="3"/>
        <v>1</v>
      </c>
      <c r="L66" s="29" t="s">
        <v>71</v>
      </c>
      <c r="M66" s="6">
        <v>465.0</v>
      </c>
      <c r="N66" s="6" t="s">
        <v>1234</v>
      </c>
      <c r="O66" s="28">
        <v>1.630645374764E12</v>
      </c>
      <c r="P66" s="31" t="b">
        <f t="shared" si="4"/>
        <v>1</v>
      </c>
      <c r="Q66" s="29" t="s">
        <v>203</v>
      </c>
      <c r="R66" s="6">
        <v>130.0</v>
      </c>
      <c r="S66" s="6" t="s">
        <v>1235</v>
      </c>
      <c r="T66" s="28">
        <v>1.630651045936E12</v>
      </c>
      <c r="U66" s="31" t="b">
        <f t="shared" si="5"/>
        <v>1</v>
      </c>
      <c r="V66" s="29" t="s">
        <v>203</v>
      </c>
      <c r="W66" s="6">
        <v>95.0</v>
      </c>
      <c r="X66" s="6" t="s">
        <v>1236</v>
      </c>
      <c r="Y66" s="28">
        <v>1.630651611592E12</v>
      </c>
      <c r="Z66" s="31" t="b">
        <f t="shared" si="6"/>
        <v>1</v>
      </c>
      <c r="AD66" s="33"/>
      <c r="AE66" s="31" t="b">
        <f t="shared" si="7"/>
        <v>1</v>
      </c>
      <c r="AF66" s="29" t="s">
        <v>236</v>
      </c>
      <c r="AG66" s="6">
        <v>445.0</v>
      </c>
      <c r="AH66" s="6" t="s">
        <v>1240</v>
      </c>
      <c r="AI66" s="28">
        <v>1.630655676925E12</v>
      </c>
      <c r="AJ66" s="31" t="b">
        <f t="shared" si="8"/>
        <v>1</v>
      </c>
      <c r="AK66" s="29" t="s">
        <v>71</v>
      </c>
      <c r="AL66" s="6">
        <v>185.0</v>
      </c>
      <c r="AM66" s="6" t="s">
        <v>1241</v>
      </c>
      <c r="AN66" s="28">
        <v>1.630656398037E12</v>
      </c>
      <c r="AO66" s="31" t="b">
        <f t="shared" si="9"/>
        <v>1</v>
      </c>
      <c r="AP66" s="29" t="s">
        <v>527</v>
      </c>
      <c r="AQ66" s="6">
        <v>85.0</v>
      </c>
      <c r="AR66" s="6" t="s">
        <v>1238</v>
      </c>
      <c r="AS66" s="28">
        <v>1.630657273429E12</v>
      </c>
    </row>
    <row r="67">
      <c r="A67" s="31" t="b">
        <f t="shared" si="1"/>
        <v>1</v>
      </c>
      <c r="B67" s="29" t="s">
        <v>203</v>
      </c>
      <c r="C67" s="6">
        <v>299.0</v>
      </c>
      <c r="D67" s="6" t="s">
        <v>1242</v>
      </c>
      <c r="E67" s="28">
        <v>1.630644518031E12</v>
      </c>
      <c r="F67" s="31" t="b">
        <f t="shared" si="2"/>
        <v>1</v>
      </c>
      <c r="J67" s="28"/>
      <c r="K67" s="31" t="b">
        <f t="shared" si="3"/>
        <v>1</v>
      </c>
      <c r="L67" s="29" t="s">
        <v>221</v>
      </c>
      <c r="M67" s="6">
        <v>367.0</v>
      </c>
      <c r="N67" s="6" t="s">
        <v>1243</v>
      </c>
      <c r="O67" s="28">
        <v>1.630645375133E12</v>
      </c>
      <c r="P67" s="31" t="b">
        <f t="shared" si="4"/>
        <v>1</v>
      </c>
      <c r="Q67" s="29" t="s">
        <v>269</v>
      </c>
      <c r="R67" s="6">
        <v>264.0</v>
      </c>
      <c r="S67" s="6" t="s">
        <v>1244</v>
      </c>
      <c r="T67" s="28">
        <v>1.630651046197E12</v>
      </c>
      <c r="U67" s="31" t="b">
        <f t="shared" si="5"/>
        <v>1</v>
      </c>
      <c r="V67" s="29" t="s">
        <v>269</v>
      </c>
      <c r="W67" s="6">
        <v>308.0</v>
      </c>
      <c r="X67" s="6" t="s">
        <v>1236</v>
      </c>
      <c r="Y67" s="28">
        <v>1.630651611889E12</v>
      </c>
      <c r="Z67" s="31" t="b">
        <f t="shared" si="6"/>
        <v>1</v>
      </c>
      <c r="AD67" s="33"/>
      <c r="AE67" s="31" t="b">
        <f t="shared" si="7"/>
        <v>1</v>
      </c>
      <c r="AF67" s="29" t="s">
        <v>110</v>
      </c>
      <c r="AG67" s="6">
        <v>734.0</v>
      </c>
      <c r="AH67" s="6" t="s">
        <v>1245</v>
      </c>
      <c r="AI67" s="28">
        <v>1.630655677657E12</v>
      </c>
      <c r="AJ67" s="31" t="b">
        <f t="shared" si="8"/>
        <v>1</v>
      </c>
      <c r="AK67" s="29" t="s">
        <v>527</v>
      </c>
      <c r="AL67" s="6">
        <v>158.0</v>
      </c>
      <c r="AM67" s="6" t="s">
        <v>1241</v>
      </c>
      <c r="AN67" s="28">
        <v>1.630656398201E12</v>
      </c>
      <c r="AO67" s="31" t="b">
        <f t="shared" si="9"/>
        <v>1</v>
      </c>
      <c r="AP67" s="29" t="s">
        <v>269</v>
      </c>
      <c r="AQ67" s="6">
        <v>341.0</v>
      </c>
      <c r="AR67" s="6" t="s">
        <v>1238</v>
      </c>
      <c r="AS67" s="28">
        <v>1.630657273771E12</v>
      </c>
    </row>
    <row r="68">
      <c r="A68" s="31" t="b">
        <f t="shared" si="1"/>
        <v>1</v>
      </c>
      <c r="B68" s="29" t="s">
        <v>269</v>
      </c>
      <c r="C68" s="6">
        <v>1489.0</v>
      </c>
      <c r="D68" s="6" t="s">
        <v>1246</v>
      </c>
      <c r="E68" s="28">
        <v>1.630644519511E12</v>
      </c>
      <c r="F68" s="31" t="b">
        <f t="shared" si="2"/>
        <v>1</v>
      </c>
      <c r="J68" s="28"/>
      <c r="K68" s="31" t="b">
        <f t="shared" si="3"/>
        <v>1</v>
      </c>
      <c r="L68" s="29" t="s">
        <v>94</v>
      </c>
      <c r="M68" s="6">
        <v>197.0</v>
      </c>
      <c r="N68" s="6" t="s">
        <v>1243</v>
      </c>
      <c r="O68" s="28">
        <v>1.630645375315E12</v>
      </c>
      <c r="P68" s="31" t="b">
        <f t="shared" si="4"/>
        <v>1</v>
      </c>
      <c r="T68" s="28"/>
      <c r="U68" s="31" t="b">
        <f t="shared" si="5"/>
        <v>1</v>
      </c>
      <c r="Y68" s="28"/>
      <c r="Z68" s="31" t="b">
        <f t="shared" si="6"/>
        <v>1</v>
      </c>
      <c r="AD68" s="33"/>
      <c r="AE68" s="31" t="b">
        <f t="shared" si="7"/>
        <v>1</v>
      </c>
      <c r="AF68" s="29" t="s">
        <v>71</v>
      </c>
      <c r="AG68" s="6">
        <v>192.0</v>
      </c>
      <c r="AH68" s="6" t="s">
        <v>1245</v>
      </c>
      <c r="AI68" s="28">
        <v>1.630655677867E12</v>
      </c>
      <c r="AJ68" s="31" t="b">
        <f t="shared" si="8"/>
        <v>1</v>
      </c>
      <c r="AK68" s="29" t="s">
        <v>137</v>
      </c>
      <c r="AL68" s="6">
        <v>184.0</v>
      </c>
      <c r="AM68" s="6" t="s">
        <v>1241</v>
      </c>
      <c r="AN68" s="28">
        <v>1.630656398378E12</v>
      </c>
      <c r="AO68" s="31" t="b">
        <f t="shared" si="9"/>
        <v>1</v>
      </c>
      <c r="AP68" s="29" t="s">
        <v>527</v>
      </c>
      <c r="AQ68" s="6">
        <v>245.0</v>
      </c>
      <c r="AR68" s="6" t="s">
        <v>1247</v>
      </c>
      <c r="AS68" s="28">
        <v>1.630657274019E12</v>
      </c>
    </row>
    <row r="69">
      <c r="A69" s="31" t="b">
        <f t="shared" si="1"/>
        <v>1</v>
      </c>
      <c r="B69" s="29" t="s">
        <v>269</v>
      </c>
      <c r="C69" s="6">
        <v>7212.0</v>
      </c>
      <c r="D69" s="6" t="s">
        <v>1248</v>
      </c>
      <c r="E69" s="28">
        <v>1.630644526728E12</v>
      </c>
      <c r="F69" s="31" t="b">
        <f t="shared" si="2"/>
        <v>1</v>
      </c>
      <c r="J69" s="28"/>
      <c r="K69" s="31" t="b">
        <f t="shared" si="3"/>
        <v>1</v>
      </c>
      <c r="L69" s="29" t="s">
        <v>71</v>
      </c>
      <c r="M69" s="6">
        <v>205.0</v>
      </c>
      <c r="N69" s="6" t="s">
        <v>1243</v>
      </c>
      <c r="O69" s="28">
        <v>1.630645375522E12</v>
      </c>
      <c r="P69" s="31" t="b">
        <f t="shared" si="4"/>
        <v>1</v>
      </c>
      <c r="T69" s="28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F69" s="29" t="s">
        <v>282</v>
      </c>
      <c r="AG69" s="6">
        <v>670.0</v>
      </c>
      <c r="AH69" s="6" t="s">
        <v>1249</v>
      </c>
      <c r="AI69" s="28">
        <v>1.630655678521E12</v>
      </c>
      <c r="AJ69" s="31" t="b">
        <f t="shared" si="8"/>
        <v>1</v>
      </c>
      <c r="AK69" s="29" t="s">
        <v>203</v>
      </c>
      <c r="AL69" s="6">
        <v>604.0</v>
      </c>
      <c r="AM69" s="6" t="s">
        <v>1241</v>
      </c>
      <c r="AN69" s="28">
        <v>1.630656398986E12</v>
      </c>
      <c r="AO69" s="31" t="b">
        <f t="shared" si="9"/>
        <v>1</v>
      </c>
      <c r="AP69" s="29" t="s">
        <v>131</v>
      </c>
      <c r="AQ69" s="6">
        <v>141.0</v>
      </c>
      <c r="AR69" s="6" t="s">
        <v>1247</v>
      </c>
      <c r="AS69" s="28">
        <v>1.630657274157E12</v>
      </c>
    </row>
    <row r="70">
      <c r="A70" s="31" t="b">
        <f t="shared" si="1"/>
        <v>1</v>
      </c>
      <c r="E70" s="28"/>
      <c r="F70" s="31" t="b">
        <f t="shared" si="2"/>
        <v>1</v>
      </c>
      <c r="J70" s="28"/>
      <c r="K70" s="31" t="b">
        <f t="shared" si="3"/>
        <v>1</v>
      </c>
      <c r="L70" s="29" t="s">
        <v>236</v>
      </c>
      <c r="M70" s="6">
        <v>536.0</v>
      </c>
      <c r="N70" s="6" t="s">
        <v>1250</v>
      </c>
      <c r="O70" s="28">
        <v>1.630645376059E12</v>
      </c>
      <c r="P70" s="31" t="b">
        <f t="shared" si="4"/>
        <v>1</v>
      </c>
      <c r="T70" s="28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F70" s="29" t="s">
        <v>257</v>
      </c>
      <c r="AG70" s="6">
        <v>663.0</v>
      </c>
      <c r="AH70" s="6" t="s">
        <v>1251</v>
      </c>
      <c r="AI70" s="28">
        <v>1.630655679186E12</v>
      </c>
      <c r="AJ70" s="31" t="b">
        <f t="shared" si="8"/>
        <v>1</v>
      </c>
      <c r="AK70" s="29" t="s">
        <v>71</v>
      </c>
      <c r="AL70" s="6">
        <v>311.0</v>
      </c>
      <c r="AM70" s="6" t="s">
        <v>1252</v>
      </c>
      <c r="AN70" s="28">
        <v>1.630656399307E12</v>
      </c>
      <c r="AO70" s="31" t="b">
        <f t="shared" si="9"/>
        <v>1</v>
      </c>
      <c r="AP70" s="29" t="s">
        <v>203</v>
      </c>
      <c r="AQ70" s="6">
        <v>483.0</v>
      </c>
      <c r="AR70" s="6" t="s">
        <v>1247</v>
      </c>
      <c r="AS70" s="28">
        <v>1.630657274642E12</v>
      </c>
    </row>
    <row r="71">
      <c r="A71" s="31" t="b">
        <f t="shared" si="1"/>
        <v>1</v>
      </c>
      <c r="E71" s="28"/>
      <c r="F71" s="31" t="b">
        <f t="shared" si="2"/>
        <v>1</v>
      </c>
      <c r="J71" s="28"/>
      <c r="K71" s="31" t="b">
        <f t="shared" si="3"/>
        <v>1</v>
      </c>
      <c r="L71" s="29" t="s">
        <v>110</v>
      </c>
      <c r="M71" s="6">
        <v>180.0</v>
      </c>
      <c r="N71" s="6" t="s">
        <v>1250</v>
      </c>
      <c r="O71" s="28">
        <v>1.630645376238E12</v>
      </c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F71" s="29" t="s">
        <v>131</v>
      </c>
      <c r="AG71" s="6">
        <v>458.0</v>
      </c>
      <c r="AH71" s="6" t="s">
        <v>1251</v>
      </c>
      <c r="AI71" s="28">
        <v>1.630655679642E12</v>
      </c>
      <c r="AJ71" s="31" t="b">
        <f t="shared" si="8"/>
        <v>1</v>
      </c>
      <c r="AK71" s="29" t="s">
        <v>221</v>
      </c>
      <c r="AL71" s="6">
        <v>315.0</v>
      </c>
      <c r="AM71" s="6" t="s">
        <v>1252</v>
      </c>
      <c r="AN71" s="28">
        <v>1.63065639961E12</v>
      </c>
      <c r="AO71" s="31" t="b">
        <f t="shared" si="9"/>
        <v>1</v>
      </c>
      <c r="AP71" s="29" t="s">
        <v>269</v>
      </c>
      <c r="AQ71" s="6">
        <v>286.0</v>
      </c>
      <c r="AR71" s="6" t="s">
        <v>1247</v>
      </c>
      <c r="AS71" s="28">
        <v>1.630657274925E12</v>
      </c>
    </row>
    <row r="72">
      <c r="A72" s="31" t="b">
        <f t="shared" si="1"/>
        <v>1</v>
      </c>
      <c r="E72" s="28"/>
      <c r="F72" s="31" t="b">
        <f t="shared" si="2"/>
        <v>1</v>
      </c>
      <c r="J72" s="28"/>
      <c r="K72" s="31" t="b">
        <f t="shared" si="3"/>
        <v>1</v>
      </c>
      <c r="L72" s="29" t="s">
        <v>71</v>
      </c>
      <c r="M72" s="6">
        <v>309.0</v>
      </c>
      <c r="N72" s="6" t="s">
        <v>1250</v>
      </c>
      <c r="O72" s="28">
        <v>1.630645376551E12</v>
      </c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F72" s="29" t="s">
        <v>527</v>
      </c>
      <c r="AG72" s="6">
        <v>108.0</v>
      </c>
      <c r="AH72" s="6" t="s">
        <v>1251</v>
      </c>
      <c r="AI72" s="28">
        <v>1.630655679756E12</v>
      </c>
      <c r="AJ72" s="31" t="b">
        <f t="shared" si="8"/>
        <v>1</v>
      </c>
      <c r="AK72" s="29" t="s">
        <v>94</v>
      </c>
      <c r="AL72" s="6">
        <v>208.0</v>
      </c>
      <c r="AM72" s="6" t="s">
        <v>1252</v>
      </c>
      <c r="AN72" s="28">
        <v>1.630656399817E12</v>
      </c>
      <c r="AO72" s="31" t="b">
        <f t="shared" si="9"/>
        <v>1</v>
      </c>
      <c r="AS72" s="33"/>
    </row>
    <row r="73">
      <c r="A73" s="31" t="b">
        <f t="shared" si="1"/>
        <v>1</v>
      </c>
      <c r="E73" s="33"/>
      <c r="F73" s="31" t="b">
        <f t="shared" si="2"/>
        <v>1</v>
      </c>
      <c r="J73" s="28"/>
      <c r="K73" s="31" t="b">
        <f t="shared" si="3"/>
        <v>1</v>
      </c>
      <c r="L73" s="29" t="s">
        <v>190</v>
      </c>
      <c r="M73" s="6">
        <v>695.0</v>
      </c>
      <c r="N73" s="6" t="s">
        <v>1253</v>
      </c>
      <c r="O73" s="28">
        <v>1.630645377243E12</v>
      </c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F73" s="29" t="s">
        <v>269</v>
      </c>
      <c r="AG73" s="6">
        <v>260.0</v>
      </c>
      <c r="AH73" s="6" t="s">
        <v>1254</v>
      </c>
      <c r="AI73" s="28">
        <v>1.630655680024E12</v>
      </c>
      <c r="AJ73" s="31" t="b">
        <f t="shared" si="8"/>
        <v>1</v>
      </c>
      <c r="AK73" s="29" t="s">
        <v>71</v>
      </c>
      <c r="AL73" s="6">
        <v>220.0</v>
      </c>
      <c r="AM73" s="6" t="s">
        <v>1255</v>
      </c>
      <c r="AN73" s="28">
        <v>1.630656400039E12</v>
      </c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28"/>
      <c r="K74" s="31" t="b">
        <f t="shared" si="3"/>
        <v>1</v>
      </c>
      <c r="L74" s="29" t="s">
        <v>257</v>
      </c>
      <c r="M74" s="6">
        <v>769.0</v>
      </c>
      <c r="N74" s="6" t="s">
        <v>1256</v>
      </c>
      <c r="O74" s="28">
        <v>1.630645378015E12</v>
      </c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F74" s="29" t="s">
        <v>527</v>
      </c>
      <c r="AG74" s="6">
        <v>303.0</v>
      </c>
      <c r="AH74" s="6" t="s">
        <v>1254</v>
      </c>
      <c r="AI74" s="28">
        <v>1.630655680313E12</v>
      </c>
      <c r="AJ74" s="31" t="b">
        <f t="shared" si="8"/>
        <v>1</v>
      </c>
      <c r="AK74" s="29" t="s">
        <v>236</v>
      </c>
      <c r="AL74" s="6">
        <v>284.0</v>
      </c>
      <c r="AM74" s="6" t="s">
        <v>1255</v>
      </c>
      <c r="AN74" s="28">
        <v>1.630656400326E12</v>
      </c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L75" s="29" t="s">
        <v>137</v>
      </c>
      <c r="M75" s="6">
        <v>503.0</v>
      </c>
      <c r="N75" s="6" t="s">
        <v>1256</v>
      </c>
      <c r="O75" s="28">
        <v>1.630645378516E12</v>
      </c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F75" s="29" t="s">
        <v>131</v>
      </c>
      <c r="AG75" s="6">
        <v>140.0</v>
      </c>
      <c r="AH75" s="6" t="s">
        <v>1254</v>
      </c>
      <c r="AI75" s="28">
        <v>1.630655680451E12</v>
      </c>
      <c r="AJ75" s="31" t="b">
        <f t="shared" si="8"/>
        <v>1</v>
      </c>
      <c r="AK75" s="29" t="s">
        <v>110</v>
      </c>
      <c r="AL75" s="6">
        <v>203.0</v>
      </c>
      <c r="AM75" s="6" t="s">
        <v>1255</v>
      </c>
      <c r="AN75" s="28">
        <v>1.630656400524E12</v>
      </c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L76" s="29" t="s">
        <v>203</v>
      </c>
      <c r="M76" s="6">
        <v>120.0</v>
      </c>
      <c r="N76" s="6" t="s">
        <v>1256</v>
      </c>
      <c r="O76" s="28">
        <v>1.630645378644E12</v>
      </c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F76" s="29" t="s">
        <v>203</v>
      </c>
      <c r="AG76" s="6">
        <v>473.0</v>
      </c>
      <c r="AH76" s="6" t="s">
        <v>1254</v>
      </c>
      <c r="AI76" s="28">
        <v>1.630655680927E12</v>
      </c>
      <c r="AJ76" s="31" t="b">
        <f t="shared" si="8"/>
        <v>1</v>
      </c>
      <c r="AK76" s="29" t="s">
        <v>71</v>
      </c>
      <c r="AL76" s="6">
        <v>226.0</v>
      </c>
      <c r="AM76" s="6" t="s">
        <v>1255</v>
      </c>
      <c r="AN76" s="28">
        <v>1.630656400749E12</v>
      </c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L77" s="29" t="s">
        <v>269</v>
      </c>
      <c r="M77" s="6">
        <v>250.0</v>
      </c>
      <c r="N77" s="6" t="s">
        <v>1256</v>
      </c>
      <c r="O77" s="28">
        <v>1.630645378885E12</v>
      </c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F77" s="29" t="s">
        <v>269</v>
      </c>
      <c r="AG77" s="6">
        <v>373.0</v>
      </c>
      <c r="AH77" s="6" t="s">
        <v>1257</v>
      </c>
      <c r="AI77" s="28">
        <v>1.630655681299E12</v>
      </c>
      <c r="AJ77" s="31" t="b">
        <f t="shared" si="8"/>
        <v>1</v>
      </c>
      <c r="AK77" s="29" t="s">
        <v>190</v>
      </c>
      <c r="AL77" s="6">
        <v>1521.0</v>
      </c>
      <c r="AM77" s="6" t="s">
        <v>1258</v>
      </c>
      <c r="AN77" s="28">
        <v>1.63065640228E12</v>
      </c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I78" s="33"/>
      <c r="AJ78" s="31" t="b">
        <f t="shared" si="8"/>
        <v>1</v>
      </c>
      <c r="AK78" s="29" t="s">
        <v>257</v>
      </c>
      <c r="AL78" s="6">
        <v>508.0</v>
      </c>
      <c r="AM78" s="6" t="s">
        <v>1258</v>
      </c>
      <c r="AN78" s="28">
        <v>1.630656402777E12</v>
      </c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K79" s="29" t="s">
        <v>131</v>
      </c>
      <c r="AL79" s="6">
        <v>258.0</v>
      </c>
      <c r="AM79" s="6" t="s">
        <v>1259</v>
      </c>
      <c r="AN79" s="28">
        <v>1.63065640304E12</v>
      </c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K80" s="29" t="s">
        <v>527</v>
      </c>
      <c r="AL80" s="6">
        <v>101.0</v>
      </c>
      <c r="AM80" s="6" t="s">
        <v>1259</v>
      </c>
      <c r="AN80" s="28">
        <v>1.63065640314E12</v>
      </c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K81" s="29" t="s">
        <v>269</v>
      </c>
      <c r="AL81" s="6">
        <v>242.0</v>
      </c>
      <c r="AM81" s="6" t="s">
        <v>1259</v>
      </c>
      <c r="AN81" s="28">
        <v>1.630656403385E12</v>
      </c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K82" s="29" t="s">
        <v>527</v>
      </c>
      <c r="AL82" s="6">
        <v>321.0</v>
      </c>
      <c r="AM82" s="6" t="s">
        <v>1259</v>
      </c>
      <c r="AN82" s="28">
        <v>1.630656403701E12</v>
      </c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K83" s="29" t="s">
        <v>131</v>
      </c>
      <c r="AL83" s="6">
        <v>141.0</v>
      </c>
      <c r="AM83" s="6" t="s">
        <v>1259</v>
      </c>
      <c r="AN83" s="28">
        <v>1.630656403842E12</v>
      </c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K84" s="29" t="s">
        <v>203</v>
      </c>
      <c r="AL84" s="6">
        <v>465.0</v>
      </c>
      <c r="AM84" s="6" t="s">
        <v>1260</v>
      </c>
      <c r="AN84" s="28">
        <v>1.63065640431E12</v>
      </c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K85" s="29" t="s">
        <v>269</v>
      </c>
      <c r="AL85" s="6">
        <v>292.0</v>
      </c>
      <c r="AM85" s="6" t="s">
        <v>1260</v>
      </c>
      <c r="AN85" s="28">
        <v>1.630656404599E12</v>
      </c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N86" s="33"/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N87" s="33"/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N88" s="33"/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N89" s="33"/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N90" s="33"/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N91" s="33"/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A102" s="31" t="b">
        <f t="shared" si="1"/>
        <v>1</v>
      </c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A103" s="31" t="b">
        <f t="shared" si="1"/>
        <v>1</v>
      </c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515.2121212</v>
      </c>
      <c r="E151" s="33"/>
      <c r="F151" s="48"/>
      <c r="G151" s="45" t="s">
        <v>369</v>
      </c>
      <c r="H151" s="46">
        <f> AVERAGE(H4:H124)</f>
        <v>363.6129032</v>
      </c>
      <c r="J151" s="33"/>
      <c r="K151" s="48"/>
      <c r="L151" s="45" t="s">
        <v>369</v>
      </c>
      <c r="M151" s="46">
        <f> AVERAGE(M4:M124)</f>
        <v>293.2837838</v>
      </c>
      <c r="O151" s="33"/>
      <c r="P151" s="48"/>
      <c r="Q151" s="45" t="s">
        <v>369</v>
      </c>
      <c r="R151" s="46">
        <f> AVERAGE(R4:R124)</f>
        <v>376.90625</v>
      </c>
      <c r="T151" s="33"/>
      <c r="U151" s="48"/>
      <c r="V151" s="45" t="s">
        <v>369</v>
      </c>
      <c r="W151" s="46">
        <f> AVERAGE(W4:W124)</f>
        <v>371.953125</v>
      </c>
      <c r="Y151" s="33"/>
      <c r="Z151" s="48"/>
      <c r="AA151" s="45" t="s">
        <v>369</v>
      </c>
      <c r="AB151" s="46">
        <f> AVERAGE(AB4:AB124)</f>
        <v>419.3</v>
      </c>
      <c r="AD151" s="33"/>
      <c r="AE151" s="48"/>
      <c r="AF151" s="45" t="s">
        <v>369</v>
      </c>
      <c r="AG151" s="46">
        <f> AVERAGE(AG4:AG124)</f>
        <v>408.6486486</v>
      </c>
      <c r="AI151" s="33"/>
      <c r="AJ151" s="48"/>
      <c r="AK151" s="45" t="s">
        <v>369</v>
      </c>
      <c r="AL151" s="46">
        <f> AVERAGE(AL4:AL124)</f>
        <v>352.5731707</v>
      </c>
      <c r="AN151" s="33"/>
      <c r="AO151" s="48"/>
      <c r="AP151" s="45" t="s">
        <v>369</v>
      </c>
      <c r="AQ151" s="46">
        <f> AVERAGE(AQ4:AQ124)</f>
        <v>332.4852941</v>
      </c>
      <c r="AS151" s="33"/>
    </row>
    <row r="152">
      <c r="A152" s="44"/>
      <c r="B152" s="49" t="s">
        <v>370</v>
      </c>
      <c r="C152" s="50">
        <f>STDEV(C4:C124)</f>
        <v>990.7693128</v>
      </c>
      <c r="E152" s="33"/>
      <c r="F152" s="48"/>
      <c r="G152" s="49" t="s">
        <v>370</v>
      </c>
      <c r="H152" s="50">
        <f>STDEV(H4:H124)</f>
        <v>425.8068274</v>
      </c>
      <c r="J152" s="33"/>
      <c r="K152" s="48"/>
      <c r="L152" s="49" t="s">
        <v>370</v>
      </c>
      <c r="M152" s="50">
        <f>STDEV(M4:M124)</f>
        <v>262.0936526</v>
      </c>
      <c r="O152" s="33"/>
      <c r="P152" s="48"/>
      <c r="Q152" s="49" t="s">
        <v>370</v>
      </c>
      <c r="R152" s="50">
        <f>STDEV(R4:R124)</f>
        <v>507.0154413</v>
      </c>
      <c r="T152" s="33"/>
      <c r="U152" s="48"/>
      <c r="V152" s="49" t="s">
        <v>370</v>
      </c>
      <c r="W152" s="50">
        <f>STDEV(W4:W124)</f>
        <v>460.2132849</v>
      </c>
      <c r="Y152" s="33"/>
      <c r="Z152" s="48"/>
      <c r="AA152" s="49" t="s">
        <v>370</v>
      </c>
      <c r="AB152" s="50">
        <f>STDEV(AB4:AB124)</f>
        <v>565.0033838</v>
      </c>
      <c r="AD152" s="33"/>
      <c r="AE152" s="48"/>
      <c r="AF152" s="49" t="s">
        <v>370</v>
      </c>
      <c r="AG152" s="50">
        <f>STDEV(AG4:AG124)</f>
        <v>426.725841</v>
      </c>
      <c r="AI152" s="33"/>
      <c r="AJ152" s="48"/>
      <c r="AK152" s="49" t="s">
        <v>370</v>
      </c>
      <c r="AL152" s="50">
        <f>STDEV(AL4:AL124)</f>
        <v>348.7512124</v>
      </c>
      <c r="AN152" s="33"/>
      <c r="AO152" s="48"/>
      <c r="AP152" s="49" t="s">
        <v>370</v>
      </c>
      <c r="AQ152" s="50">
        <f>STDEV(AQ4:AQ124)</f>
        <v>388.2216436</v>
      </c>
      <c r="AS152" s="33"/>
    </row>
    <row r="153">
      <c r="A153" s="44"/>
      <c r="B153" s="51" t="s">
        <v>371</v>
      </c>
      <c r="C153" s="50">
        <f>MEDIAN(C4:C124)</f>
        <v>250</v>
      </c>
      <c r="E153" s="33"/>
      <c r="F153" s="48"/>
      <c r="G153" s="51" t="s">
        <v>371</v>
      </c>
      <c r="H153" s="50">
        <f>MEDIAN(H4:H124)</f>
        <v>224.5</v>
      </c>
      <c r="J153" s="33"/>
      <c r="K153" s="48"/>
      <c r="L153" s="51" t="s">
        <v>371</v>
      </c>
      <c r="M153" s="50">
        <f>MEDIAN(M4:M124)</f>
        <v>198</v>
      </c>
      <c r="O153" s="33"/>
      <c r="P153" s="48"/>
      <c r="Q153" s="51" t="s">
        <v>371</v>
      </c>
      <c r="R153" s="50">
        <f>MEDIAN(R4:R124)</f>
        <v>195.5</v>
      </c>
      <c r="T153" s="33"/>
      <c r="U153" s="48"/>
      <c r="V153" s="51" t="s">
        <v>371</v>
      </c>
      <c r="W153" s="50">
        <f>MEDIAN(W4:W124)</f>
        <v>219</v>
      </c>
      <c r="Y153" s="33"/>
      <c r="Z153" s="48"/>
      <c r="AA153" s="51" t="s">
        <v>371</v>
      </c>
      <c r="AB153" s="50">
        <f>MEDIAN(AB4:AB124)</f>
        <v>249.5</v>
      </c>
      <c r="AD153" s="33"/>
      <c r="AE153" s="48"/>
      <c r="AF153" s="51" t="s">
        <v>371</v>
      </c>
      <c r="AG153" s="50">
        <f>MEDIAN(AG4:AG124)</f>
        <v>268</v>
      </c>
      <c r="AI153" s="33"/>
      <c r="AJ153" s="48"/>
      <c r="AK153" s="51" t="s">
        <v>371</v>
      </c>
      <c r="AL153" s="50">
        <f>MEDIAN(AL4:AL124)</f>
        <v>223.5</v>
      </c>
      <c r="AN153" s="33"/>
      <c r="AO153" s="48"/>
      <c r="AP153" s="51" t="s">
        <v>371</v>
      </c>
      <c r="AQ153" s="50">
        <f>MEDIAN(AQ4:AQ124)</f>
        <v>220.5</v>
      </c>
      <c r="AS153" s="33"/>
    </row>
    <row r="154">
      <c r="A154" s="44"/>
      <c r="B154" s="51" t="s">
        <v>372</v>
      </c>
      <c r="C154" s="50">
        <f>min(C4:C124)</f>
        <v>56</v>
      </c>
      <c r="E154" s="33"/>
      <c r="F154" s="48"/>
      <c r="G154" s="51" t="s">
        <v>372</v>
      </c>
      <c r="H154" s="50">
        <f>min(H4:H124)</f>
        <v>75</v>
      </c>
      <c r="J154" s="33"/>
      <c r="K154" s="48"/>
      <c r="L154" s="51" t="s">
        <v>372</v>
      </c>
      <c r="M154" s="50">
        <f>min(M4:M124)</f>
        <v>92</v>
      </c>
      <c r="O154" s="33"/>
      <c r="P154" s="48"/>
      <c r="Q154" s="51" t="s">
        <v>372</v>
      </c>
      <c r="R154" s="50">
        <f>min(R4:R124)</f>
        <v>65</v>
      </c>
      <c r="T154" s="33"/>
      <c r="U154" s="48"/>
      <c r="V154" s="51" t="s">
        <v>372</v>
      </c>
      <c r="W154" s="50">
        <f>min(W4:W124)</f>
        <v>82</v>
      </c>
      <c r="Y154" s="33"/>
      <c r="Z154" s="48"/>
      <c r="AA154" s="51" t="s">
        <v>372</v>
      </c>
      <c r="AB154" s="50">
        <f>min(AB4:AB124)</f>
        <v>77</v>
      </c>
      <c r="AD154" s="33"/>
      <c r="AE154" s="48"/>
      <c r="AF154" s="51" t="s">
        <v>372</v>
      </c>
      <c r="AG154" s="50">
        <f>min(AG4:AG124)</f>
        <v>67</v>
      </c>
      <c r="AI154" s="33"/>
      <c r="AJ154" s="48"/>
      <c r="AK154" s="51" t="s">
        <v>372</v>
      </c>
      <c r="AL154" s="50">
        <f>min(AL4:AL124)</f>
        <v>58</v>
      </c>
      <c r="AN154" s="33"/>
      <c r="AO154" s="48"/>
      <c r="AP154" s="51" t="s">
        <v>372</v>
      </c>
      <c r="AQ154" s="50">
        <f>min(AQ4:AQ124)</f>
        <v>46</v>
      </c>
      <c r="AS154" s="33"/>
    </row>
    <row r="155">
      <c r="A155" s="44"/>
      <c r="B155" s="51" t="s">
        <v>373</v>
      </c>
      <c r="C155" s="50">
        <f>max(C4:C124)</f>
        <v>7212</v>
      </c>
      <c r="E155" s="33"/>
      <c r="F155" s="48"/>
      <c r="G155" s="51" t="s">
        <v>373</v>
      </c>
      <c r="H155" s="50">
        <f>max(H4:H124)</f>
        <v>3019</v>
      </c>
      <c r="J155" s="33"/>
      <c r="K155" s="48"/>
      <c r="L155" s="51" t="s">
        <v>373</v>
      </c>
      <c r="M155" s="50">
        <f>max(M4:M124)</f>
        <v>1675</v>
      </c>
      <c r="O155" s="33"/>
      <c r="P155" s="48"/>
      <c r="Q155" s="51" t="s">
        <v>373</v>
      </c>
      <c r="R155" s="50">
        <f>max(R4:R124)</f>
        <v>3439</v>
      </c>
      <c r="T155" s="33"/>
      <c r="U155" s="48"/>
      <c r="V155" s="51" t="s">
        <v>373</v>
      </c>
      <c r="W155" s="50">
        <f>max(W4:W124)</f>
        <v>3075</v>
      </c>
      <c r="Y155" s="33"/>
      <c r="Z155" s="48"/>
      <c r="AA155" s="51" t="s">
        <v>373</v>
      </c>
      <c r="AB155" s="50">
        <f>max(AB4:AB124)</f>
        <v>3287</v>
      </c>
      <c r="AD155" s="33"/>
      <c r="AE155" s="48"/>
      <c r="AF155" s="51" t="s">
        <v>373</v>
      </c>
      <c r="AG155" s="50">
        <f>max(AG4:AG124)</f>
        <v>3063</v>
      </c>
      <c r="AI155" s="33"/>
      <c r="AJ155" s="48"/>
      <c r="AK155" s="51" t="s">
        <v>373</v>
      </c>
      <c r="AL155" s="50">
        <f>max(AL4:AL124)</f>
        <v>2097</v>
      </c>
      <c r="AN155" s="33"/>
      <c r="AO155" s="48"/>
      <c r="AP155" s="51" t="s">
        <v>373</v>
      </c>
      <c r="AQ155" s="50">
        <f>max(AQ4:AQ124)</f>
        <v>2764</v>
      </c>
      <c r="AS155" s="33"/>
    </row>
    <row r="156">
      <c r="A156" s="44"/>
      <c r="B156" s="51" t="s">
        <v>374</v>
      </c>
      <c r="C156" s="50">
        <f>sum(C4:C124)/1000</f>
        <v>34.004</v>
      </c>
      <c r="E156" s="33"/>
      <c r="F156" s="48"/>
      <c r="G156" s="51" t="s">
        <v>374</v>
      </c>
      <c r="H156" s="50">
        <f>sum(H4:H124)/1000</f>
        <v>22.544</v>
      </c>
      <c r="J156" s="33"/>
      <c r="K156" s="48"/>
      <c r="L156" s="51" t="s">
        <v>374</v>
      </c>
      <c r="M156" s="50">
        <f>sum(M4:M124)/1000</f>
        <v>21.703</v>
      </c>
      <c r="O156" s="33"/>
      <c r="P156" s="48"/>
      <c r="Q156" s="51" t="s">
        <v>374</v>
      </c>
      <c r="R156" s="50">
        <f>sum(R4:R124)/1000</f>
        <v>24.122</v>
      </c>
      <c r="T156" s="33"/>
      <c r="U156" s="48"/>
      <c r="V156" s="51" t="s">
        <v>374</v>
      </c>
      <c r="W156" s="50">
        <f>sum(W4:W124)/1000</f>
        <v>23.805</v>
      </c>
      <c r="Y156" s="33"/>
      <c r="Z156" s="48"/>
      <c r="AA156" s="51" t="s">
        <v>374</v>
      </c>
      <c r="AB156" s="50">
        <f>sum(AB4:AB124)/1000</f>
        <v>25.158</v>
      </c>
      <c r="AD156" s="33"/>
      <c r="AE156" s="48"/>
      <c r="AF156" s="51" t="s">
        <v>374</v>
      </c>
      <c r="AG156" s="50">
        <f>sum(AG4:AG124)/1000</f>
        <v>30.24</v>
      </c>
      <c r="AI156" s="33"/>
      <c r="AJ156" s="48"/>
      <c r="AK156" s="51" t="s">
        <v>374</v>
      </c>
      <c r="AL156" s="50">
        <f>sum(AL4:AL124)/1000</f>
        <v>28.911</v>
      </c>
      <c r="AN156" s="33"/>
      <c r="AO156" s="48"/>
      <c r="AP156" s="51" t="s">
        <v>374</v>
      </c>
      <c r="AQ156" s="50">
        <f>sum(AQ4:AQ124)/1000</f>
        <v>22.609</v>
      </c>
      <c r="AS156" s="33"/>
    </row>
    <row r="157">
      <c r="A157" s="44"/>
      <c r="B157" s="51" t="s">
        <v>375</v>
      </c>
      <c r="C157" s="50">
        <f>COUNTA(C4:C69)+1</f>
        <v>67</v>
      </c>
      <c r="E157" s="33"/>
      <c r="F157" s="48"/>
      <c r="G157" s="51" t="s">
        <v>375</v>
      </c>
      <c r="H157" s="50">
        <f>COUNTA(H4:H65)+1</f>
        <v>63</v>
      </c>
      <c r="J157" s="33"/>
      <c r="K157" s="48"/>
      <c r="L157" s="51" t="s">
        <v>375</v>
      </c>
      <c r="M157" s="50">
        <f>COUNTA(M4:M77)+1</f>
        <v>75</v>
      </c>
      <c r="O157" s="33"/>
      <c r="P157" s="48"/>
      <c r="Q157" s="51" t="s">
        <v>375</v>
      </c>
      <c r="R157" s="50">
        <f>COUNTA(R4:R67)+1</f>
        <v>65</v>
      </c>
      <c r="T157" s="33"/>
      <c r="U157" s="48"/>
      <c r="V157" s="51" t="s">
        <v>375</v>
      </c>
      <c r="W157" s="50">
        <f>COUNTA(W4:W67)+1</f>
        <v>65</v>
      </c>
      <c r="Y157" s="33"/>
      <c r="Z157" s="48"/>
      <c r="AA157" s="51" t="s">
        <v>375</v>
      </c>
      <c r="AB157" s="50">
        <f>COUNTA(AB4:AB63)+1</f>
        <v>61</v>
      </c>
      <c r="AD157" s="33"/>
      <c r="AE157" s="48"/>
      <c r="AF157" s="51" t="s">
        <v>375</v>
      </c>
      <c r="AG157" s="50">
        <f>COUNTA(AG4:AG77)+1</f>
        <v>75</v>
      </c>
      <c r="AI157" s="33"/>
      <c r="AJ157" s="48"/>
      <c r="AK157" s="51" t="s">
        <v>375</v>
      </c>
      <c r="AL157" s="50">
        <f>COUNTA(AL4:AL85)+1</f>
        <v>83</v>
      </c>
      <c r="AN157" s="33"/>
      <c r="AO157" s="48"/>
      <c r="AP157" s="51" t="s">
        <v>375</v>
      </c>
      <c r="AQ157" s="50">
        <f>COUNTA(AQ4:AQ71)+1</f>
        <v>69</v>
      </c>
      <c r="AS157" s="33"/>
    </row>
    <row r="158">
      <c r="A158" s="44"/>
      <c r="B158" s="51" t="s">
        <v>376</v>
      </c>
      <c r="C158" s="52">
        <f>C160+C159+C161+C162</f>
        <v>67</v>
      </c>
      <c r="E158" s="33"/>
      <c r="F158" s="48"/>
      <c r="G158" s="51" t="s">
        <v>376</v>
      </c>
      <c r="H158" s="52">
        <f>H160+H159+H161+H162</f>
        <v>63</v>
      </c>
      <c r="J158" s="33"/>
      <c r="K158" s="48"/>
      <c r="L158" s="51" t="s">
        <v>376</v>
      </c>
      <c r="M158" s="52">
        <f>M160+M159+M161+M162</f>
        <v>75</v>
      </c>
      <c r="O158" s="33"/>
      <c r="P158" s="48"/>
      <c r="Q158" s="51" t="s">
        <v>376</v>
      </c>
      <c r="R158" s="52">
        <f>R160+R159+R161+R162</f>
        <v>65</v>
      </c>
      <c r="T158" s="33"/>
      <c r="U158" s="48"/>
      <c r="V158" s="51" t="s">
        <v>376</v>
      </c>
      <c r="W158" s="52">
        <f>W160+W159+W161+W162</f>
        <v>65</v>
      </c>
      <c r="Y158" s="33"/>
      <c r="Z158" s="48"/>
      <c r="AA158" s="51" t="s">
        <v>376</v>
      </c>
      <c r="AB158" s="52">
        <f>AB160+AB159+AB161+AB162</f>
        <v>61</v>
      </c>
      <c r="AD158" s="33"/>
      <c r="AE158" s="48"/>
      <c r="AF158" s="51" t="s">
        <v>376</v>
      </c>
      <c r="AG158" s="52">
        <f>AG160+AG159+AG161+AG162</f>
        <v>75</v>
      </c>
      <c r="AI158" s="33"/>
      <c r="AJ158" s="48"/>
      <c r="AK158" s="51" t="s">
        <v>376</v>
      </c>
      <c r="AL158" s="52">
        <f>AL160+AL159+AL161+AL162</f>
        <v>83</v>
      </c>
      <c r="AN158" s="33"/>
      <c r="AO158" s="48"/>
      <c r="AP158" s="51" t="s">
        <v>376</v>
      </c>
      <c r="AQ158" s="52">
        <f>AQ160+AQ159+AQ161+AQ162</f>
        <v>69</v>
      </c>
      <c r="AS158" s="33"/>
    </row>
    <row r="159">
      <c r="A159" s="5"/>
      <c r="B159" s="51" t="s">
        <v>377</v>
      </c>
      <c r="C159" s="53">
        <f>(C157-55)/2</f>
        <v>6</v>
      </c>
      <c r="E159" s="33"/>
      <c r="F159" s="54"/>
      <c r="G159" s="51" t="s">
        <v>377</v>
      </c>
      <c r="H159" s="53">
        <f>(H157-55)/2</f>
        <v>4</v>
      </c>
      <c r="J159" s="33"/>
      <c r="K159" s="54"/>
      <c r="L159" s="51" t="s">
        <v>377</v>
      </c>
      <c r="M159" s="53">
        <f>(M157-55)/2</f>
        <v>10</v>
      </c>
      <c r="O159" s="33"/>
      <c r="P159" s="54"/>
      <c r="Q159" s="51" t="s">
        <v>377</v>
      </c>
      <c r="R159" s="53">
        <f>(R157-55)/2</f>
        <v>5</v>
      </c>
      <c r="T159" s="33"/>
      <c r="U159" s="54"/>
      <c r="V159" s="51" t="s">
        <v>377</v>
      </c>
      <c r="W159" s="53">
        <f>(W157-55)/2</f>
        <v>5</v>
      </c>
      <c r="Y159" s="33"/>
      <c r="Z159" s="54"/>
      <c r="AA159" s="51" t="s">
        <v>377</v>
      </c>
      <c r="AB159" s="53">
        <f>(AB157-55)/2</f>
        <v>3</v>
      </c>
      <c r="AD159" s="33"/>
      <c r="AE159" s="54"/>
      <c r="AF159" s="51" t="s">
        <v>377</v>
      </c>
      <c r="AG159" s="53">
        <f>(AG157-55)/2</f>
        <v>10</v>
      </c>
      <c r="AI159" s="33"/>
      <c r="AJ159" s="54"/>
      <c r="AK159" s="51" t="s">
        <v>377</v>
      </c>
      <c r="AL159" s="53">
        <f>(AL157-55)/2</f>
        <v>14</v>
      </c>
      <c r="AN159" s="33"/>
      <c r="AO159" s="54"/>
      <c r="AP159" s="51" t="s">
        <v>377</v>
      </c>
      <c r="AQ159" s="53">
        <f>(AQ157-55)/2</f>
        <v>7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6</v>
      </c>
      <c r="E161" s="33"/>
      <c r="G161" s="45" t="s">
        <v>379</v>
      </c>
      <c r="H161" s="58">
        <f>H159</f>
        <v>4</v>
      </c>
      <c r="J161" s="33"/>
      <c r="L161" s="45" t="s">
        <v>379</v>
      </c>
      <c r="M161" s="58">
        <f>M159</f>
        <v>10</v>
      </c>
      <c r="O161" s="33"/>
      <c r="Q161" s="45" t="s">
        <v>379</v>
      </c>
      <c r="R161" s="58">
        <f>R159</f>
        <v>5</v>
      </c>
      <c r="T161" s="33"/>
      <c r="V161" s="45" t="s">
        <v>379</v>
      </c>
      <c r="W161" s="58">
        <f>W159</f>
        <v>5</v>
      </c>
      <c r="Y161" s="33"/>
      <c r="AA161" s="45" t="s">
        <v>379</v>
      </c>
      <c r="AB161" s="58">
        <f>AB159</f>
        <v>3</v>
      </c>
      <c r="AD161" s="33"/>
      <c r="AF161" s="45" t="s">
        <v>379</v>
      </c>
      <c r="AG161" s="58">
        <f>AG159</f>
        <v>10</v>
      </c>
      <c r="AI161" s="33"/>
      <c r="AK161" s="45" t="s">
        <v>379</v>
      </c>
      <c r="AL161" s="58">
        <f>AL159</f>
        <v>14</v>
      </c>
      <c r="AN161" s="33"/>
      <c r="AP161" s="45" t="s">
        <v>379</v>
      </c>
      <c r="AQ161" s="58">
        <f>AQ159</f>
        <v>7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COUNTIF(AE3:AE100,FALSE)+9</f>
        <v>11</v>
      </c>
      <c r="AI163" s="33"/>
      <c r="AK163" s="56" t="s">
        <v>381</v>
      </c>
      <c r="AL163" s="58">
        <f>COUNTIF(AJ3:AJ100,FALSE)+9</f>
        <v>11</v>
      </c>
      <c r="AN163" s="33"/>
      <c r="AP163" s="56" t="s">
        <v>381</v>
      </c>
      <c r="AQ163" s="58">
        <f>COUNTIF(AO3:AO100,FALSE)-1+9</f>
        <v>11</v>
      </c>
      <c r="AS163" s="33"/>
    </row>
    <row r="164">
      <c r="B164" s="45" t="s">
        <v>382</v>
      </c>
      <c r="C164" s="58">
        <f>C158+C163</f>
        <v>74</v>
      </c>
      <c r="E164" s="33"/>
      <c r="G164" s="45" t="s">
        <v>382</v>
      </c>
      <c r="H164" s="58">
        <f>H158+H163</f>
        <v>70</v>
      </c>
      <c r="J164" s="33"/>
      <c r="L164" s="45" t="s">
        <v>382</v>
      </c>
      <c r="M164" s="58">
        <f>M158+M163</f>
        <v>82</v>
      </c>
      <c r="O164" s="33"/>
      <c r="Q164" s="45" t="s">
        <v>382</v>
      </c>
      <c r="R164" s="58">
        <f>R158+R163</f>
        <v>72</v>
      </c>
      <c r="T164" s="33"/>
      <c r="V164" s="45" t="s">
        <v>382</v>
      </c>
      <c r="W164" s="58">
        <f>W158+W163</f>
        <v>72</v>
      </c>
      <c r="Y164" s="33"/>
      <c r="AA164" s="45" t="s">
        <v>382</v>
      </c>
      <c r="AB164" s="58">
        <f>AB158+AB163</f>
        <v>68</v>
      </c>
      <c r="AD164" s="33"/>
      <c r="AF164" s="45" t="s">
        <v>382</v>
      </c>
      <c r="AG164" s="58">
        <f>AG158+AG163</f>
        <v>86</v>
      </c>
      <c r="AI164" s="33"/>
      <c r="AK164" s="45" t="s">
        <v>382</v>
      </c>
      <c r="AL164" s="58">
        <f>AL158+AL163</f>
        <v>94</v>
      </c>
      <c r="AN164" s="33"/>
      <c r="AP164" s="45" t="s">
        <v>382</v>
      </c>
      <c r="AQ164" s="58">
        <f>AQ158+AQ163</f>
        <v>80</v>
      </c>
      <c r="AS164" s="33"/>
    </row>
    <row r="165">
      <c r="B165" s="45" t="s">
        <v>383</v>
      </c>
      <c r="C165" s="58">
        <f>C157-C159</f>
        <v>61</v>
      </c>
      <c r="E165" s="33"/>
      <c r="G165" s="45" t="s">
        <v>383</v>
      </c>
      <c r="H165" s="58">
        <f>H157-H159</f>
        <v>59</v>
      </c>
      <c r="J165" s="33"/>
      <c r="L165" s="45" t="s">
        <v>383</v>
      </c>
      <c r="M165" s="58">
        <f>M157-M159</f>
        <v>65</v>
      </c>
      <c r="O165" s="33"/>
      <c r="Q165" s="45" t="s">
        <v>383</v>
      </c>
      <c r="R165" s="58">
        <f>R157-R159</f>
        <v>60</v>
      </c>
      <c r="T165" s="33"/>
      <c r="V165" s="45" t="s">
        <v>383</v>
      </c>
      <c r="W165" s="58">
        <f>W157-W159</f>
        <v>60</v>
      </c>
      <c r="Y165" s="33"/>
      <c r="AA165" s="45" t="s">
        <v>383</v>
      </c>
      <c r="AB165" s="58">
        <f>AB157-AB159</f>
        <v>58</v>
      </c>
      <c r="AD165" s="33"/>
      <c r="AF165" s="45" t="s">
        <v>383</v>
      </c>
      <c r="AG165" s="58">
        <f>AG157-AG159</f>
        <v>65</v>
      </c>
      <c r="AI165" s="33"/>
      <c r="AK165" s="45" t="s">
        <v>383</v>
      </c>
      <c r="AL165" s="58">
        <f>AL157-AL159</f>
        <v>69</v>
      </c>
      <c r="AN165" s="33"/>
      <c r="AP165" s="45" t="s">
        <v>383</v>
      </c>
      <c r="AQ165" s="58">
        <f>AQ157-AQ159</f>
        <v>62</v>
      </c>
      <c r="AS165" s="33"/>
    </row>
    <row r="166">
      <c r="B166" s="60" t="s">
        <v>384</v>
      </c>
      <c r="C166" s="58">
        <f>((ABS(C165)-1)/C156)*1/5</f>
        <v>0.3528996589</v>
      </c>
      <c r="E166" s="33"/>
      <c r="G166" s="60" t="s">
        <v>384</v>
      </c>
      <c r="H166" s="58">
        <f>((ABS(H165)-1)/H156)*1/5</f>
        <v>0.5145493258</v>
      </c>
      <c r="J166" s="33"/>
      <c r="L166" s="60" t="s">
        <v>384</v>
      </c>
      <c r="M166" s="58">
        <f>((ABS(M165)-1)/M156)*1/5</f>
        <v>0.5897802147</v>
      </c>
      <c r="O166" s="33"/>
      <c r="Q166" s="60" t="s">
        <v>384</v>
      </c>
      <c r="R166" s="58">
        <f>((ABS(R165)-1)/R156)*1/5</f>
        <v>0.4891800017</v>
      </c>
      <c r="T166" s="33"/>
      <c r="V166" s="60" t="s">
        <v>384</v>
      </c>
      <c r="W166" s="58">
        <f>((ABS(W165)-1)/W156)*1/5</f>
        <v>0.4956941819</v>
      </c>
      <c r="Y166" s="33"/>
      <c r="AA166" s="60" t="s">
        <v>384</v>
      </c>
      <c r="AB166" s="58">
        <f>((ABS(AB165)-1)/AB156)*1/5</f>
        <v>0.4531361793</v>
      </c>
      <c r="AD166" s="33"/>
      <c r="AF166" s="60" t="s">
        <v>384</v>
      </c>
      <c r="AG166" s="58">
        <f>((ABS(AG165)-1)/AG156)*1/5</f>
        <v>0.4232804233</v>
      </c>
      <c r="AI166" s="33"/>
      <c r="AK166" s="60" t="s">
        <v>384</v>
      </c>
      <c r="AL166" s="58">
        <f>((ABS(AL165)-1)/AL156)*1/5</f>
        <v>0.4704091868</v>
      </c>
      <c r="AN166" s="33"/>
      <c r="AP166" s="60" t="s">
        <v>384</v>
      </c>
      <c r="AQ166" s="58">
        <f>((ABS(AQ165)-1)/AQ156)*1/5</f>
        <v>0.5396081207</v>
      </c>
      <c r="AS166" s="33"/>
    </row>
    <row r="167">
      <c r="B167" s="60" t="s">
        <v>385</v>
      </c>
      <c r="C167" s="58">
        <f>((ABS(C165)-1)/C156)*1/5*60</f>
        <v>21.17397953</v>
      </c>
      <c r="E167" s="33"/>
      <c r="G167" s="60" t="s">
        <v>385</v>
      </c>
      <c r="H167" s="58">
        <f>((ABS(H165)-1)/H156)*1/5*60</f>
        <v>30.87295955</v>
      </c>
      <c r="J167" s="33"/>
      <c r="L167" s="60" t="s">
        <v>385</v>
      </c>
      <c r="M167" s="58">
        <f>((ABS(M165)-1)/M156)*1/5*60</f>
        <v>35.38681288</v>
      </c>
      <c r="O167" s="33"/>
      <c r="Q167" s="60" t="s">
        <v>385</v>
      </c>
      <c r="R167" s="58">
        <f>((ABS(R165)-1)/R156)*1/5*60</f>
        <v>29.3508001</v>
      </c>
      <c r="T167" s="33"/>
      <c r="V167" s="60" t="s">
        <v>385</v>
      </c>
      <c r="W167" s="58">
        <f>((ABS(W165)-1)/W156)*1/5*60</f>
        <v>29.74165091</v>
      </c>
      <c r="Y167" s="33"/>
      <c r="AA167" s="60" t="s">
        <v>385</v>
      </c>
      <c r="AB167" s="58">
        <f>((ABS(AB165)-1)/AB156)*1/5*60</f>
        <v>27.18817076</v>
      </c>
      <c r="AD167" s="33"/>
      <c r="AF167" s="60" t="s">
        <v>385</v>
      </c>
      <c r="AG167" s="58">
        <f>((ABS(AG165)-1)/AG156)*1/5*60</f>
        <v>25.3968254</v>
      </c>
      <c r="AI167" s="33"/>
      <c r="AK167" s="60" t="s">
        <v>385</v>
      </c>
      <c r="AL167" s="58">
        <f>((ABS(AL165)-1)/AL156)*1/5*60</f>
        <v>28.22455121</v>
      </c>
      <c r="AN167" s="33"/>
      <c r="AP167" s="60" t="s">
        <v>385</v>
      </c>
      <c r="AQ167" s="58">
        <f>((ABS(AQ165)-1)/AQ156)*1/5*60</f>
        <v>32.37648724</v>
      </c>
      <c r="AS167" s="33"/>
    </row>
    <row r="168">
      <c r="B168" s="60" t="s">
        <v>386</v>
      </c>
      <c r="C168" s="58">
        <f>C166*(1-C177)</f>
        <v>0.3528996589</v>
      </c>
      <c r="E168" s="33"/>
      <c r="G168" s="60" t="s">
        <v>386</v>
      </c>
      <c r="H168" s="58">
        <f>H166*(1-H177)</f>
        <v>0.5145493258</v>
      </c>
      <c r="J168" s="33"/>
      <c r="L168" s="60" t="s">
        <v>386</v>
      </c>
      <c r="M168" s="58">
        <f>M166*(1-M177)</f>
        <v>0.5897802147</v>
      </c>
      <c r="O168" s="33"/>
      <c r="Q168" s="60" t="s">
        <v>386</v>
      </c>
      <c r="R168" s="58">
        <f>R166*(1-R177)</f>
        <v>0.4891800017</v>
      </c>
      <c r="T168" s="33"/>
      <c r="V168" s="60" t="s">
        <v>386</v>
      </c>
      <c r="W168" s="58">
        <f>W166*(1-W177)</f>
        <v>0.4956941819</v>
      </c>
      <c r="Y168" s="33"/>
      <c r="AA168" s="60" t="s">
        <v>386</v>
      </c>
      <c r="AB168" s="58">
        <f>AB166*(1-AB177)</f>
        <v>0.4531361793</v>
      </c>
      <c r="AD168" s="33"/>
      <c r="AF168" s="60" t="s">
        <v>386</v>
      </c>
      <c r="AG168" s="58">
        <f>AG166*(1-AG177)</f>
        <v>0.4232804233</v>
      </c>
      <c r="AI168" s="33"/>
      <c r="AK168" s="60" t="s">
        <v>386</v>
      </c>
      <c r="AL168" s="58">
        <f>AL166*(1-AL177)</f>
        <v>0.4704091868</v>
      </c>
      <c r="AN168" s="33"/>
      <c r="AP168" s="60" t="s">
        <v>386</v>
      </c>
      <c r="AQ168" s="58">
        <f>AQ166*(1-AQ177)</f>
        <v>0.5396081207</v>
      </c>
      <c r="AS168" s="33"/>
    </row>
    <row r="169">
      <c r="B169" s="60" t="s">
        <v>387</v>
      </c>
      <c r="C169" s="58">
        <f>C167*(1-C177)</f>
        <v>21.17397953</v>
      </c>
      <c r="E169" s="33"/>
      <c r="G169" s="60" t="s">
        <v>387</v>
      </c>
      <c r="H169" s="58">
        <f>H167*(1-H177)</f>
        <v>30.87295955</v>
      </c>
      <c r="J169" s="33"/>
      <c r="L169" s="60" t="s">
        <v>387</v>
      </c>
      <c r="M169" s="58">
        <f>M167*(1-M177)</f>
        <v>35.38681288</v>
      </c>
      <c r="O169" s="33"/>
      <c r="Q169" s="60" t="s">
        <v>387</v>
      </c>
      <c r="R169" s="58">
        <f>R167*(1-R177)</f>
        <v>29.3508001</v>
      </c>
      <c r="T169" s="33"/>
      <c r="V169" s="60" t="s">
        <v>387</v>
      </c>
      <c r="W169" s="58">
        <f>W167*(1-W177)</f>
        <v>29.74165091</v>
      </c>
      <c r="Y169" s="33"/>
      <c r="AA169" s="60" t="s">
        <v>387</v>
      </c>
      <c r="AB169" s="58">
        <f>AB167*(1-AB177)</f>
        <v>27.18817076</v>
      </c>
      <c r="AD169" s="33"/>
      <c r="AF169" s="60" t="s">
        <v>387</v>
      </c>
      <c r="AG169" s="58">
        <f>AG167*(1-AG177)</f>
        <v>25.3968254</v>
      </c>
      <c r="AI169" s="33"/>
      <c r="AK169" s="60" t="s">
        <v>387</v>
      </c>
      <c r="AL169" s="58">
        <f>AL167*(1-AL177)</f>
        <v>28.22455121</v>
      </c>
      <c r="AN169" s="33"/>
      <c r="AP169" s="60" t="s">
        <v>387</v>
      </c>
      <c r="AQ169" s="58">
        <f>AQ167*(1-AQ177)</f>
        <v>32.37648724</v>
      </c>
      <c r="AS169" s="33"/>
    </row>
    <row r="170">
      <c r="B170" s="60" t="s">
        <v>388</v>
      </c>
      <c r="C170" s="58">
        <f>(ABS(C165)-1)/C156</f>
        <v>1.764498294</v>
      </c>
      <c r="E170" s="33"/>
      <c r="G170" s="60" t="s">
        <v>388</v>
      </c>
      <c r="H170" s="58">
        <f>(ABS(H165)-1)/H156</f>
        <v>2.572746629</v>
      </c>
      <c r="J170" s="33"/>
      <c r="L170" s="60" t="s">
        <v>388</v>
      </c>
      <c r="M170" s="58">
        <f>(ABS(M165)-1)/M156</f>
        <v>2.948901074</v>
      </c>
      <c r="O170" s="33"/>
      <c r="Q170" s="60" t="s">
        <v>388</v>
      </c>
      <c r="R170" s="58">
        <f>(ABS(R165)-1)/R156</f>
        <v>2.445900008</v>
      </c>
      <c r="T170" s="33"/>
      <c r="V170" s="60" t="s">
        <v>388</v>
      </c>
      <c r="W170" s="58">
        <f>(ABS(W165)-1)/W156</f>
        <v>2.478470909</v>
      </c>
      <c r="Y170" s="33"/>
      <c r="AA170" s="60" t="s">
        <v>388</v>
      </c>
      <c r="AB170" s="58">
        <f>(ABS(AB165)-1)/AB156</f>
        <v>2.265680897</v>
      </c>
      <c r="AD170" s="33"/>
      <c r="AF170" s="60" t="s">
        <v>388</v>
      </c>
      <c r="AG170" s="58">
        <f>(ABS(AG165)-1)/AG156</f>
        <v>2.116402116</v>
      </c>
      <c r="AI170" s="33"/>
      <c r="AK170" s="60" t="s">
        <v>388</v>
      </c>
      <c r="AL170" s="58">
        <f>(ABS(AL165)-1)/AL156</f>
        <v>2.352045934</v>
      </c>
      <c r="AN170" s="33"/>
      <c r="AP170" s="60" t="s">
        <v>388</v>
      </c>
      <c r="AQ170" s="58">
        <f>(ABS(AQ165)-1)/AQ156</f>
        <v>2.698040603</v>
      </c>
      <c r="AS170" s="33"/>
    </row>
    <row r="171">
      <c r="B171" s="60" t="s">
        <v>389</v>
      </c>
      <c r="C171" s="58">
        <f>(ABS(C158)-1)/C156</f>
        <v>1.940948124</v>
      </c>
      <c r="E171" s="33"/>
      <c r="G171" s="60" t="s">
        <v>389</v>
      </c>
      <c r="H171" s="58">
        <f>(ABS(H158)-1)/H156</f>
        <v>2.750177431</v>
      </c>
      <c r="J171" s="33"/>
      <c r="L171" s="60" t="s">
        <v>389</v>
      </c>
      <c r="M171" s="58">
        <f>(ABS(M158)-1)/M156</f>
        <v>3.409666866</v>
      </c>
      <c r="O171" s="33"/>
      <c r="Q171" s="60" t="s">
        <v>389</v>
      </c>
      <c r="R171" s="58">
        <f>(ABS(R158)-1)/R156</f>
        <v>2.65317967</v>
      </c>
      <c r="T171" s="33"/>
      <c r="V171" s="60" t="s">
        <v>389</v>
      </c>
      <c r="W171" s="58">
        <f>(ABS(W158)-1)/W156</f>
        <v>2.688510817</v>
      </c>
      <c r="Y171" s="33"/>
      <c r="AA171" s="60" t="s">
        <v>389</v>
      </c>
      <c r="AB171" s="58">
        <f>(ABS(AB158)-1)/AB156</f>
        <v>2.38492726</v>
      </c>
      <c r="AD171" s="33"/>
      <c r="AF171" s="60" t="s">
        <v>389</v>
      </c>
      <c r="AG171" s="58">
        <f>(ABS(AG158)-1)/AG156</f>
        <v>2.447089947</v>
      </c>
      <c r="AI171" s="33"/>
      <c r="AK171" s="60" t="s">
        <v>389</v>
      </c>
      <c r="AL171" s="58">
        <f>(ABS(AL158)-1)/AL156</f>
        <v>2.836290685</v>
      </c>
      <c r="AN171" s="33"/>
      <c r="AP171" s="60" t="s">
        <v>389</v>
      </c>
      <c r="AQ171" s="58">
        <f>(ABS(AQ158)-1)/AQ156</f>
        <v>3.00765182</v>
      </c>
      <c r="AS171" s="33"/>
    </row>
    <row r="172">
      <c r="B172" s="5" t="s">
        <v>390</v>
      </c>
      <c r="C172" s="58">
        <f>(ABS(C164)-1)/C156</f>
        <v>2.146806258</v>
      </c>
      <c r="E172" s="33"/>
      <c r="G172" s="5" t="s">
        <v>390</v>
      </c>
      <c r="H172" s="58">
        <f>(ABS(H164)-1)/H156</f>
        <v>3.060681334</v>
      </c>
      <c r="J172" s="33"/>
      <c r="L172" s="5" t="s">
        <v>390</v>
      </c>
      <c r="M172" s="58">
        <f>(ABS(M164)-1)/M156</f>
        <v>3.732202921</v>
      </c>
      <c r="O172" s="33"/>
      <c r="Q172" s="5" t="s">
        <v>390</v>
      </c>
      <c r="R172" s="58">
        <f>(ABS(R164)-1)/R156</f>
        <v>2.943371196</v>
      </c>
      <c r="T172" s="33"/>
      <c r="V172" s="5" t="s">
        <v>390</v>
      </c>
      <c r="W172" s="58">
        <f>(ABS(W164)-1)/W156</f>
        <v>2.982566688</v>
      </c>
      <c r="Y172" s="33"/>
      <c r="AA172" s="5" t="s">
        <v>390</v>
      </c>
      <c r="AB172" s="58">
        <f>(ABS(AB164)-1)/AB156</f>
        <v>2.663168773</v>
      </c>
      <c r="AD172" s="33"/>
      <c r="AF172" s="5" t="s">
        <v>390</v>
      </c>
      <c r="AG172" s="58">
        <f>(ABS(AG164)-1)/AG156</f>
        <v>2.810846561</v>
      </c>
      <c r="AI172" s="33"/>
      <c r="AK172" s="5" t="s">
        <v>390</v>
      </c>
      <c r="AL172" s="58">
        <f>(ABS(AL164)-1)/AL156</f>
        <v>3.216768704</v>
      </c>
      <c r="AN172" s="33"/>
      <c r="AP172" s="5" t="s">
        <v>390</v>
      </c>
      <c r="AQ172" s="58">
        <f>(ABS(AQ164)-1)/AQ156</f>
        <v>3.494183732</v>
      </c>
      <c r="AS172" s="33"/>
    </row>
    <row r="173">
      <c r="B173" s="5" t="s">
        <v>391</v>
      </c>
      <c r="C173" s="58">
        <f>ABS(C158)/ABS(C165)</f>
        <v>1.098360656</v>
      </c>
      <c r="E173" s="33"/>
      <c r="G173" s="5" t="s">
        <v>391</v>
      </c>
      <c r="H173" s="58">
        <f>ABS(H158)/ABS(H165)</f>
        <v>1.06779661</v>
      </c>
      <c r="J173" s="33"/>
      <c r="L173" s="5" t="s">
        <v>391</v>
      </c>
      <c r="M173" s="58">
        <f>ABS(M158)/ABS(M165)</f>
        <v>1.153846154</v>
      </c>
      <c r="O173" s="33"/>
      <c r="Q173" s="5" t="s">
        <v>391</v>
      </c>
      <c r="R173" s="58">
        <f>ABS(R158)/ABS(R165)</f>
        <v>1.083333333</v>
      </c>
      <c r="T173" s="33"/>
      <c r="V173" s="5" t="s">
        <v>391</v>
      </c>
      <c r="W173" s="58">
        <f>ABS(W158)/ABS(W165)</f>
        <v>1.083333333</v>
      </c>
      <c r="Y173" s="33"/>
      <c r="AA173" s="5" t="s">
        <v>391</v>
      </c>
      <c r="AB173" s="58">
        <f>ABS(AB158)/ABS(AB165)</f>
        <v>1.051724138</v>
      </c>
      <c r="AD173" s="33"/>
      <c r="AF173" s="5" t="s">
        <v>391</v>
      </c>
      <c r="AG173" s="58">
        <f>ABS(AG158)/ABS(AG165)</f>
        <v>1.153846154</v>
      </c>
      <c r="AI173" s="33"/>
      <c r="AK173" s="5" t="s">
        <v>391</v>
      </c>
      <c r="AL173" s="58">
        <f>ABS(AL158)/ABS(AL165)</f>
        <v>1.202898551</v>
      </c>
      <c r="AN173" s="33"/>
      <c r="AP173" s="5" t="s">
        <v>391</v>
      </c>
      <c r="AQ173" s="58">
        <f>ABS(AQ158)/ABS(AQ165)</f>
        <v>1.112903226</v>
      </c>
      <c r="AS173" s="33"/>
    </row>
    <row r="174">
      <c r="B174" s="5" t="s">
        <v>392</v>
      </c>
      <c r="C174" s="58">
        <f>ABS(C164)/ABS(C165)</f>
        <v>1.213114754</v>
      </c>
      <c r="E174" s="33"/>
      <c r="G174" s="5" t="s">
        <v>392</v>
      </c>
      <c r="H174" s="58">
        <f>ABS(H164)/ABS(H165)</f>
        <v>1.186440678</v>
      </c>
      <c r="J174" s="33"/>
      <c r="L174" s="5" t="s">
        <v>392</v>
      </c>
      <c r="M174" s="58">
        <f>ABS(M164)/ABS(M165)</f>
        <v>1.261538462</v>
      </c>
      <c r="O174" s="33"/>
      <c r="Q174" s="5" t="s">
        <v>392</v>
      </c>
      <c r="R174" s="58">
        <f>ABS(R164)/ABS(R165)</f>
        <v>1.2</v>
      </c>
      <c r="T174" s="33"/>
      <c r="V174" s="5" t="s">
        <v>392</v>
      </c>
      <c r="W174" s="58">
        <f>ABS(W164)/ABS(W165)</f>
        <v>1.2</v>
      </c>
      <c r="Y174" s="33"/>
      <c r="AA174" s="5" t="s">
        <v>392</v>
      </c>
      <c r="AB174" s="58">
        <f>ABS(AB164)/ABS(AB165)</f>
        <v>1.172413793</v>
      </c>
      <c r="AD174" s="33"/>
      <c r="AF174" s="5" t="s">
        <v>392</v>
      </c>
      <c r="AG174" s="58">
        <f>ABS(AG164)/ABS(AG165)</f>
        <v>1.323076923</v>
      </c>
      <c r="AI174" s="33"/>
      <c r="AK174" s="5" t="s">
        <v>392</v>
      </c>
      <c r="AL174" s="58">
        <f>ABS(AL164)/ABS(AL165)</f>
        <v>1.362318841</v>
      </c>
      <c r="AN174" s="33"/>
      <c r="AP174" s="5" t="s">
        <v>392</v>
      </c>
      <c r="AQ174" s="58">
        <f>ABS(AQ164)/ABS(AQ165)</f>
        <v>1.290322581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0.09836065574</v>
      </c>
      <c r="E176" s="33"/>
      <c r="G176" s="60" t="s">
        <v>394</v>
      </c>
      <c r="H176" s="58">
        <f>H161/(H160+H162+H161)</f>
        <v>0.06779661017</v>
      </c>
      <c r="J176" s="33"/>
      <c r="L176" s="60" t="s">
        <v>394</v>
      </c>
      <c r="M176" s="58">
        <f>M161/(M160+M162+M161)</f>
        <v>0.1538461538</v>
      </c>
      <c r="O176" s="33"/>
      <c r="Q176" s="60" t="s">
        <v>394</v>
      </c>
      <c r="R176" s="58">
        <f>R161/(R160+R162+R161)</f>
        <v>0.08333333333</v>
      </c>
      <c r="T176" s="33"/>
      <c r="V176" s="60" t="s">
        <v>394</v>
      </c>
      <c r="W176" s="58">
        <f>W161/(W160+W162+W161)</f>
        <v>0.08333333333</v>
      </c>
      <c r="Y176" s="33"/>
      <c r="AA176" s="60" t="s">
        <v>394</v>
      </c>
      <c r="AB176" s="58">
        <f>AB161/(AB160+AB162+AB161)</f>
        <v>0.05172413793</v>
      </c>
      <c r="AD176" s="33"/>
      <c r="AF176" s="60" t="s">
        <v>394</v>
      </c>
      <c r="AG176" s="58">
        <f>AG161/(AG160+AG162+AG161)</f>
        <v>0.1538461538</v>
      </c>
      <c r="AI176" s="33"/>
      <c r="AK176" s="60" t="s">
        <v>394</v>
      </c>
      <c r="AL176" s="58">
        <f>AL161/(AL160+AL162+AL161)</f>
        <v>0.2028985507</v>
      </c>
      <c r="AN176" s="33"/>
      <c r="AP176" s="60" t="s">
        <v>394</v>
      </c>
      <c r="AQ176" s="58">
        <f>AQ161/(AQ160+AQ162+AQ161)</f>
        <v>0.1129032258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0.09836065574</v>
      </c>
      <c r="E178" s="33"/>
      <c r="G178" s="60" t="s">
        <v>396</v>
      </c>
      <c r="H178" s="58">
        <f>(H161+H162)/(H160+H161+H162)</f>
        <v>0.06779661017</v>
      </c>
      <c r="J178" s="33"/>
      <c r="L178" s="60" t="s">
        <v>396</v>
      </c>
      <c r="M178" s="58">
        <f>(M161+M162)/(M160+M161+M162)</f>
        <v>0.1538461538</v>
      </c>
      <c r="O178" s="33"/>
      <c r="Q178" s="60" t="s">
        <v>396</v>
      </c>
      <c r="R178" s="58">
        <f>(R161+R162)/(R160+R161+R162)</f>
        <v>0.08333333333</v>
      </c>
      <c r="T178" s="33"/>
      <c r="V178" s="60" t="s">
        <v>396</v>
      </c>
      <c r="W178" s="58">
        <f>(W161+W162)/(W160+W161+W162)</f>
        <v>0.08333333333</v>
      </c>
      <c r="Y178" s="33"/>
      <c r="AA178" s="60" t="s">
        <v>396</v>
      </c>
      <c r="AB178" s="58">
        <f>(AB161+AB162)/(AB160+AB161+AB162)</f>
        <v>0.05172413793</v>
      </c>
      <c r="AD178" s="33"/>
      <c r="AF178" s="60" t="s">
        <v>396</v>
      </c>
      <c r="AG178" s="58">
        <f>(AG161+AG162)/(AG160+AG161+AG162)</f>
        <v>0.1538461538</v>
      </c>
      <c r="AI178" s="33"/>
      <c r="AK178" s="60" t="s">
        <v>396</v>
      </c>
      <c r="AL178" s="58">
        <f>(AL161+AL162)/(AL160+AL161+AL162)</f>
        <v>0.2028985507</v>
      </c>
      <c r="AN178" s="33"/>
      <c r="AP178" s="60" t="s">
        <v>396</v>
      </c>
      <c r="AQ178" s="58">
        <f>(AQ161+AQ162)/(AQ160+AQ161+AQ162)</f>
        <v>0.1129032258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1</v>
      </c>
      <c r="AD180" s="33"/>
      <c r="AF180" s="60" t="s">
        <v>398</v>
      </c>
      <c r="AG180" s="61">
        <f>AG161/(AG161+AG162)</f>
        <v>1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0.8208955224</v>
      </c>
      <c r="E181" s="33"/>
      <c r="G181" s="60" t="s">
        <v>399</v>
      </c>
      <c r="H181" s="58">
        <f>H160/(H159+H160+H161+H162)</f>
        <v>0.873015873</v>
      </c>
      <c r="J181" s="33"/>
      <c r="L181" s="60" t="s">
        <v>399</v>
      </c>
      <c r="M181" s="58">
        <f>M160/(M159+M160+M161+M162)</f>
        <v>0.7333333333</v>
      </c>
      <c r="O181" s="33"/>
      <c r="Q181" s="60" t="s">
        <v>399</v>
      </c>
      <c r="R181" s="58">
        <f>R160/(R159+R160+R161+R162)</f>
        <v>0.8461538462</v>
      </c>
      <c r="T181" s="33"/>
      <c r="V181" s="60" t="s">
        <v>399</v>
      </c>
      <c r="W181" s="58">
        <f>W160/(W159+W160+W161+W162)</f>
        <v>0.8461538462</v>
      </c>
      <c r="Y181" s="33"/>
      <c r="AA181" s="60" t="s">
        <v>399</v>
      </c>
      <c r="AB181" s="58">
        <f>AB160/(AB159+AB160+AB161+AB162)</f>
        <v>0.9016393443</v>
      </c>
      <c r="AD181" s="33"/>
      <c r="AF181" s="60" t="s">
        <v>399</v>
      </c>
      <c r="AG181" s="58">
        <f>AG160/(AG159+AG160+AG161+AG162)</f>
        <v>0.7333333333</v>
      </c>
      <c r="AI181" s="33"/>
      <c r="AK181" s="60" t="s">
        <v>399</v>
      </c>
      <c r="AL181" s="58">
        <f>AL160/(AL159+AL160+AL161+AL162)</f>
        <v>0.6626506024</v>
      </c>
      <c r="AN181" s="33"/>
      <c r="AP181" s="60" t="s">
        <v>399</v>
      </c>
      <c r="AQ181" s="58">
        <f>AQ160/(AQ159+AQ160+AQ161+AQ162)</f>
        <v>0.7971014493</v>
      </c>
      <c r="AS181" s="33"/>
    </row>
    <row r="182">
      <c r="B182" s="60" t="s">
        <v>400</v>
      </c>
      <c r="C182" s="58">
        <f>(C162+C161+C159)/(C160+C162+C161+C159)</f>
        <v>0.1791044776</v>
      </c>
      <c r="E182" s="33"/>
      <c r="G182" s="60" t="s">
        <v>400</v>
      </c>
      <c r="H182" s="58">
        <f>(H162+H161+H159)/(H160+H162+H161+H159)</f>
        <v>0.126984127</v>
      </c>
      <c r="J182" s="33"/>
      <c r="L182" s="60" t="s">
        <v>400</v>
      </c>
      <c r="M182" s="58">
        <f>(M162+M161+M159)/(M160+M162+M161+M159)</f>
        <v>0.2666666667</v>
      </c>
      <c r="O182" s="33"/>
      <c r="Q182" s="60" t="s">
        <v>400</v>
      </c>
      <c r="R182" s="58">
        <f>(R162+R161+R159)/(R160+R162+R161+R159)</f>
        <v>0.1538461538</v>
      </c>
      <c r="T182" s="33"/>
      <c r="V182" s="60" t="s">
        <v>400</v>
      </c>
      <c r="W182" s="58">
        <f>(W162+W161+W159)/(W160+W162+W161+W159)</f>
        <v>0.1538461538</v>
      </c>
      <c r="Y182" s="33"/>
      <c r="AA182" s="60" t="s">
        <v>400</v>
      </c>
      <c r="AB182" s="58">
        <f>(AB162+AB161+AB159)/(AB160+AB162+AB161+AB159)</f>
        <v>0.09836065574</v>
      </c>
      <c r="AD182" s="33"/>
      <c r="AF182" s="60" t="s">
        <v>400</v>
      </c>
      <c r="AG182" s="58">
        <f>(AG162+AG161+AG159)/(AG160+AG162+AG161+AG159)</f>
        <v>0.2666666667</v>
      </c>
      <c r="AI182" s="33"/>
      <c r="AK182" s="60" t="s">
        <v>400</v>
      </c>
      <c r="AL182" s="58">
        <f>(AL162+AL161+AL159)/(AL160+AL162+AL161+AL159)</f>
        <v>0.3373493976</v>
      </c>
      <c r="AN182" s="33"/>
      <c r="AP182" s="60" t="s">
        <v>400</v>
      </c>
      <c r="AQ182" s="58">
        <f>(AQ162+AQ161+AQ159)/(AQ160+AQ162+AQ161+AQ159)</f>
        <v>0.2028985507</v>
      </c>
      <c r="AS182" s="33"/>
    </row>
    <row r="183">
      <c r="B183" s="60" t="s">
        <v>401</v>
      </c>
      <c r="C183" s="58">
        <f>(C161+C159)/C160</f>
        <v>0.2181818182</v>
      </c>
      <c r="E183" s="33"/>
      <c r="G183" s="60" t="s">
        <v>401</v>
      </c>
      <c r="H183" s="58">
        <f>(H161+H159)/H160</f>
        <v>0.1454545455</v>
      </c>
      <c r="J183" s="33"/>
      <c r="L183" s="60" t="s">
        <v>401</v>
      </c>
      <c r="M183" s="58">
        <f>(M161+M159)/M160</f>
        <v>0.3636363636</v>
      </c>
      <c r="O183" s="33"/>
      <c r="Q183" s="60" t="s">
        <v>401</v>
      </c>
      <c r="R183" s="58">
        <f>(R161+R159)/R160</f>
        <v>0.1818181818</v>
      </c>
      <c r="T183" s="33"/>
      <c r="V183" s="60" t="s">
        <v>401</v>
      </c>
      <c r="W183" s="58">
        <f>(W161+W159)/W160</f>
        <v>0.1818181818</v>
      </c>
      <c r="Y183" s="33"/>
      <c r="AA183" s="60" t="s">
        <v>401</v>
      </c>
      <c r="AB183" s="58">
        <f>(AB161+AB159)/AB160</f>
        <v>0.1090909091</v>
      </c>
      <c r="AD183" s="33"/>
      <c r="AF183" s="60" t="s">
        <v>401</v>
      </c>
      <c r="AG183" s="58">
        <f>(AG161+AG159)/AG160</f>
        <v>0.3636363636</v>
      </c>
      <c r="AI183" s="33"/>
      <c r="AK183" s="60" t="s">
        <v>401</v>
      </c>
      <c r="AL183" s="58">
        <f>(AL161+AL159)/AL160</f>
        <v>0.5090909091</v>
      </c>
      <c r="AN183" s="33"/>
      <c r="AP183" s="60" t="s">
        <v>401</v>
      </c>
      <c r="AQ183" s="58">
        <f>(AQ161+AQ159)/AQ160</f>
        <v>0.2545454545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12390.0</v>
      </c>
      <c r="D3" s="6" t="s">
        <v>1261</v>
      </c>
      <c r="E3" s="28">
        <v>1.630728173396E12</v>
      </c>
      <c r="F3" s="22" t="b">
        <f t="shared" ref="F3:F101" si="2"> EXACT(G3, LOWER(G3))</f>
        <v>0</v>
      </c>
      <c r="G3" s="29" t="s">
        <v>42</v>
      </c>
      <c r="H3" s="6">
        <v>12307.0</v>
      </c>
      <c r="I3" s="6" t="s">
        <v>1262</v>
      </c>
      <c r="J3" s="28">
        <v>1.630728543661E12</v>
      </c>
      <c r="K3" s="22" t="b">
        <f t="shared" ref="K3:K101" si="3"> EXACT(L3, LOWER(L3))</f>
        <v>0</v>
      </c>
      <c r="L3" s="29" t="s">
        <v>42</v>
      </c>
      <c r="M3" s="6">
        <v>13106.0</v>
      </c>
      <c r="N3" s="6" t="s">
        <v>1263</v>
      </c>
      <c r="O3" s="28">
        <v>1.630728895488E12</v>
      </c>
      <c r="P3" s="22" t="b">
        <f t="shared" ref="P3:P101" si="4"> EXACT(Q3, LOWER(Q3))</f>
        <v>0</v>
      </c>
      <c r="Q3" s="29" t="s">
        <v>42</v>
      </c>
      <c r="R3" s="6">
        <v>13618.0</v>
      </c>
      <c r="S3" s="6" t="s">
        <v>1264</v>
      </c>
      <c r="T3" s="28">
        <v>1.630732087086E12</v>
      </c>
      <c r="U3" s="22" t="b">
        <f t="shared" ref="U3:U101" si="5"> EXACT(V3, LOWER(V3))</f>
        <v>0</v>
      </c>
      <c r="V3" s="29" t="s">
        <v>42</v>
      </c>
      <c r="W3" s="6">
        <v>15796.0</v>
      </c>
      <c r="X3" s="6" t="s">
        <v>1265</v>
      </c>
      <c r="Y3" s="28">
        <v>1.630732550666E12</v>
      </c>
      <c r="Z3" s="22" t="b">
        <f t="shared" ref="Z3:Z101" si="6"> EXACT(AA3, LOWER(AA3))</f>
        <v>0</v>
      </c>
      <c r="AA3" s="29" t="s">
        <v>42</v>
      </c>
      <c r="AB3" s="6">
        <v>14415.0</v>
      </c>
      <c r="AC3" s="6" t="s">
        <v>1266</v>
      </c>
      <c r="AD3" s="28">
        <v>1.630732940994E12</v>
      </c>
      <c r="AE3" s="22" t="b">
        <f t="shared" ref="AE3:AE101" si="7"> EXACT(AF3, LOWER(AF3))</f>
        <v>0</v>
      </c>
      <c r="AF3" s="29" t="s">
        <v>42</v>
      </c>
      <c r="AG3" s="6">
        <v>13114.0</v>
      </c>
      <c r="AH3" s="6" t="s">
        <v>1267</v>
      </c>
      <c r="AI3" s="28">
        <v>1.63073753975E12</v>
      </c>
      <c r="AJ3" s="22" t="b">
        <f t="shared" ref="AJ3:AJ101" si="8"> EXACT(AK3, LOWER(AK3))</f>
        <v>1</v>
      </c>
      <c r="AK3" s="29" t="s">
        <v>65</v>
      </c>
      <c r="AL3" s="6">
        <v>13058.0</v>
      </c>
      <c r="AM3" s="6" t="s">
        <v>1268</v>
      </c>
      <c r="AN3" s="28">
        <v>1.630738424978E12</v>
      </c>
      <c r="AO3" s="22" t="b">
        <f t="shared" ref="AO3:AO101" si="9"> EXACT(AP3, LOWER(AP3))</f>
        <v>0</v>
      </c>
      <c r="AP3" s="29" t="s">
        <v>42</v>
      </c>
      <c r="AQ3" s="6">
        <v>14613.0</v>
      </c>
      <c r="AR3" s="6" t="s">
        <v>1269</v>
      </c>
      <c r="AS3" s="28">
        <v>1.630739581801E12</v>
      </c>
    </row>
    <row r="4">
      <c r="A4" s="22" t="b">
        <f t="shared" si="1"/>
        <v>1</v>
      </c>
      <c r="B4" s="29" t="s">
        <v>52</v>
      </c>
      <c r="C4" s="6">
        <v>162.0</v>
      </c>
      <c r="D4" s="6" t="s">
        <v>1261</v>
      </c>
      <c r="E4" s="28">
        <v>1.630728173558E12</v>
      </c>
      <c r="F4" s="22" t="b">
        <f t="shared" si="2"/>
        <v>1</v>
      </c>
      <c r="G4" s="29" t="s">
        <v>52</v>
      </c>
      <c r="H4" s="6">
        <v>151.0</v>
      </c>
      <c r="I4" s="6" t="s">
        <v>1262</v>
      </c>
      <c r="J4" s="28">
        <v>1.630728543807E12</v>
      </c>
      <c r="K4" s="22" t="b">
        <f t="shared" si="3"/>
        <v>1</v>
      </c>
      <c r="L4" s="29" t="s">
        <v>52</v>
      </c>
      <c r="M4" s="6">
        <v>147.0</v>
      </c>
      <c r="N4" s="6" t="s">
        <v>1263</v>
      </c>
      <c r="O4" s="28">
        <v>1.63072889563E12</v>
      </c>
      <c r="P4" s="22" t="b">
        <f t="shared" si="4"/>
        <v>1</v>
      </c>
      <c r="Q4" s="29" t="s">
        <v>52</v>
      </c>
      <c r="R4" s="6">
        <v>222.0</v>
      </c>
      <c r="S4" s="6" t="s">
        <v>1264</v>
      </c>
      <c r="T4" s="28">
        <v>1.6307320873E12</v>
      </c>
      <c r="U4" s="22" t="b">
        <f t="shared" si="5"/>
        <v>1</v>
      </c>
      <c r="V4" s="29" t="s">
        <v>52</v>
      </c>
      <c r="W4" s="6">
        <v>143.0</v>
      </c>
      <c r="X4" s="6" t="s">
        <v>1265</v>
      </c>
      <c r="Y4" s="28">
        <v>1.630732550801E12</v>
      </c>
      <c r="Z4" s="22" t="b">
        <f t="shared" si="6"/>
        <v>1</v>
      </c>
      <c r="AA4" s="29" t="s">
        <v>52</v>
      </c>
      <c r="AB4" s="6">
        <v>162.0</v>
      </c>
      <c r="AC4" s="6" t="s">
        <v>1270</v>
      </c>
      <c r="AD4" s="28">
        <v>1.630732941149E12</v>
      </c>
      <c r="AE4" s="22" t="b">
        <f t="shared" si="7"/>
        <v>1</v>
      </c>
      <c r="AF4" s="29" t="s">
        <v>52</v>
      </c>
      <c r="AG4" s="6">
        <v>160.0</v>
      </c>
      <c r="AH4" s="6" t="s">
        <v>1267</v>
      </c>
      <c r="AI4" s="28">
        <v>1.63073753991E12</v>
      </c>
      <c r="AJ4" s="22" t="b">
        <f t="shared" si="8"/>
        <v>1</v>
      </c>
      <c r="AK4" s="29" t="s">
        <v>430</v>
      </c>
      <c r="AL4" s="6">
        <v>710.0</v>
      </c>
      <c r="AM4" s="6" t="s">
        <v>1271</v>
      </c>
      <c r="AN4" s="28">
        <v>1.630738425686E12</v>
      </c>
      <c r="AO4" s="22" t="b">
        <f t="shared" si="9"/>
        <v>1</v>
      </c>
      <c r="AP4" s="29" t="s">
        <v>52</v>
      </c>
      <c r="AQ4" s="6">
        <v>186.0</v>
      </c>
      <c r="AR4" s="6" t="s">
        <v>1269</v>
      </c>
      <c r="AS4" s="28">
        <v>1.630739581984E12</v>
      </c>
    </row>
    <row r="5">
      <c r="A5" s="22" t="b">
        <f t="shared" si="1"/>
        <v>1</v>
      </c>
      <c r="B5" s="29" t="s">
        <v>53</v>
      </c>
      <c r="C5" s="6">
        <v>293.0</v>
      </c>
      <c r="D5" s="6" t="s">
        <v>1261</v>
      </c>
      <c r="E5" s="28">
        <v>1.630728173849E12</v>
      </c>
      <c r="F5" s="22" t="b">
        <f t="shared" si="2"/>
        <v>1</v>
      </c>
      <c r="G5" s="29" t="s">
        <v>53</v>
      </c>
      <c r="H5" s="6">
        <v>242.0</v>
      </c>
      <c r="I5" s="6" t="s">
        <v>1272</v>
      </c>
      <c r="J5" s="28">
        <v>1.63072854404E12</v>
      </c>
      <c r="K5" s="22" t="b">
        <f t="shared" si="3"/>
        <v>1</v>
      </c>
      <c r="L5" s="29" t="s">
        <v>53</v>
      </c>
      <c r="M5" s="6">
        <v>361.0</v>
      </c>
      <c r="N5" s="6" t="s">
        <v>1263</v>
      </c>
      <c r="O5" s="28">
        <v>1.630728895997E12</v>
      </c>
      <c r="P5" s="22" t="b">
        <f t="shared" si="4"/>
        <v>1</v>
      </c>
      <c r="Q5" s="29" t="s">
        <v>53</v>
      </c>
      <c r="R5" s="6">
        <v>309.0</v>
      </c>
      <c r="S5" s="6" t="s">
        <v>1264</v>
      </c>
      <c r="T5" s="28">
        <v>1.630732087612E12</v>
      </c>
      <c r="U5" s="22" t="b">
        <f t="shared" si="5"/>
        <v>1</v>
      </c>
      <c r="V5" s="29" t="s">
        <v>53</v>
      </c>
      <c r="W5" s="6">
        <v>293.0</v>
      </c>
      <c r="X5" s="6" t="s">
        <v>1273</v>
      </c>
      <c r="Y5" s="28">
        <v>1.630732551093E12</v>
      </c>
      <c r="Z5" s="22" t="b">
        <f t="shared" si="6"/>
        <v>1</v>
      </c>
      <c r="AA5" s="29" t="s">
        <v>53</v>
      </c>
      <c r="AB5" s="6">
        <v>335.0</v>
      </c>
      <c r="AC5" s="6" t="s">
        <v>1270</v>
      </c>
      <c r="AD5" s="28">
        <v>1.630732941488E12</v>
      </c>
      <c r="AE5" s="22" t="b">
        <f t="shared" si="7"/>
        <v>1</v>
      </c>
      <c r="AF5" s="29" t="s">
        <v>53</v>
      </c>
      <c r="AG5" s="6">
        <v>302.0</v>
      </c>
      <c r="AH5" s="6" t="s">
        <v>1274</v>
      </c>
      <c r="AI5" s="28">
        <v>1.630737540225E12</v>
      </c>
      <c r="AJ5" s="22" t="b">
        <f t="shared" si="8"/>
        <v>0</v>
      </c>
      <c r="AK5" s="29" t="s">
        <v>42</v>
      </c>
      <c r="AL5" s="6">
        <v>805.0</v>
      </c>
      <c r="AM5" s="6" t="s">
        <v>1275</v>
      </c>
      <c r="AN5" s="28">
        <v>1.63073842649E12</v>
      </c>
      <c r="AO5" s="22" t="b">
        <f t="shared" si="9"/>
        <v>1</v>
      </c>
      <c r="AP5" s="29" t="s">
        <v>53</v>
      </c>
      <c r="AQ5" s="6">
        <v>285.0</v>
      </c>
      <c r="AR5" s="6" t="s">
        <v>1276</v>
      </c>
      <c r="AS5" s="28">
        <v>1.63073958229E12</v>
      </c>
    </row>
    <row r="6">
      <c r="A6" s="22" t="b">
        <f t="shared" si="1"/>
        <v>1</v>
      </c>
      <c r="B6" s="29" t="s">
        <v>55</v>
      </c>
      <c r="C6" s="6">
        <v>267.0</v>
      </c>
      <c r="D6" s="6" t="s">
        <v>1277</v>
      </c>
      <c r="E6" s="28">
        <v>1.63072817412E12</v>
      </c>
      <c r="F6" s="22" t="b">
        <f t="shared" si="2"/>
        <v>1</v>
      </c>
      <c r="G6" s="29" t="s">
        <v>55</v>
      </c>
      <c r="H6" s="6">
        <v>301.0</v>
      </c>
      <c r="I6" s="6" t="s">
        <v>1272</v>
      </c>
      <c r="J6" s="28">
        <v>1.630728544342E12</v>
      </c>
      <c r="K6" s="22" t="b">
        <f t="shared" si="3"/>
        <v>1</v>
      </c>
      <c r="L6" s="29" t="s">
        <v>55</v>
      </c>
      <c r="M6" s="6">
        <v>258.0</v>
      </c>
      <c r="N6" s="6" t="s">
        <v>1278</v>
      </c>
      <c r="O6" s="28">
        <v>1.630728896251E12</v>
      </c>
      <c r="P6" s="22" t="b">
        <f t="shared" si="4"/>
        <v>1</v>
      </c>
      <c r="Q6" s="29" t="s">
        <v>55</v>
      </c>
      <c r="R6" s="6">
        <v>266.0</v>
      </c>
      <c r="S6" s="6" t="s">
        <v>1264</v>
      </c>
      <c r="T6" s="28">
        <v>1.630732087881E12</v>
      </c>
      <c r="U6" s="22" t="b">
        <f t="shared" si="5"/>
        <v>1</v>
      </c>
      <c r="V6" s="29" t="s">
        <v>55</v>
      </c>
      <c r="W6" s="6">
        <v>188.0</v>
      </c>
      <c r="X6" s="6" t="s">
        <v>1273</v>
      </c>
      <c r="Y6" s="28">
        <v>1.630732551287E12</v>
      </c>
      <c r="Z6" s="22" t="b">
        <f t="shared" si="6"/>
        <v>1</v>
      </c>
      <c r="AA6" s="29" t="s">
        <v>150</v>
      </c>
      <c r="AB6" s="6">
        <v>202.0</v>
      </c>
      <c r="AC6" s="6" t="s">
        <v>1270</v>
      </c>
      <c r="AD6" s="28">
        <v>1.630732941685E12</v>
      </c>
      <c r="AE6" s="22" t="b">
        <f t="shared" si="7"/>
        <v>1</v>
      </c>
      <c r="AF6" s="29" t="s">
        <v>55</v>
      </c>
      <c r="AG6" s="6">
        <v>225.0</v>
      </c>
      <c r="AH6" s="6" t="s">
        <v>1274</v>
      </c>
      <c r="AI6" s="28">
        <v>1.630737540437E12</v>
      </c>
      <c r="AJ6" s="22" t="b">
        <f t="shared" si="8"/>
        <v>1</v>
      </c>
      <c r="AK6" s="29" t="s">
        <v>52</v>
      </c>
      <c r="AL6" s="6">
        <v>176.0</v>
      </c>
      <c r="AM6" s="6" t="s">
        <v>1275</v>
      </c>
      <c r="AN6" s="28">
        <v>1.63073842667E12</v>
      </c>
      <c r="AO6" s="22" t="b">
        <f t="shared" si="9"/>
        <v>1</v>
      </c>
      <c r="AP6" s="29" t="s">
        <v>55</v>
      </c>
      <c r="AQ6" s="6">
        <v>301.0</v>
      </c>
      <c r="AR6" s="6" t="s">
        <v>1276</v>
      </c>
      <c r="AS6" s="28">
        <v>1.630739582568E12</v>
      </c>
    </row>
    <row r="7">
      <c r="A7" s="22" t="b">
        <f t="shared" si="1"/>
        <v>1</v>
      </c>
      <c r="B7" s="29" t="s">
        <v>58</v>
      </c>
      <c r="C7" s="6">
        <v>269.0</v>
      </c>
      <c r="D7" s="6" t="s">
        <v>1277</v>
      </c>
      <c r="E7" s="28">
        <v>1.630728174383E12</v>
      </c>
      <c r="F7" s="22" t="b">
        <f t="shared" si="2"/>
        <v>1</v>
      </c>
      <c r="G7" s="29" t="s">
        <v>58</v>
      </c>
      <c r="H7" s="6">
        <v>385.0</v>
      </c>
      <c r="I7" s="6" t="s">
        <v>1272</v>
      </c>
      <c r="J7" s="28">
        <v>1.630728544726E12</v>
      </c>
      <c r="K7" s="22" t="b">
        <f t="shared" si="3"/>
        <v>1</v>
      </c>
      <c r="L7" s="29" t="s">
        <v>58</v>
      </c>
      <c r="M7" s="6">
        <v>243.0</v>
      </c>
      <c r="N7" s="6" t="s">
        <v>1278</v>
      </c>
      <c r="O7" s="28">
        <v>1.630728896499E12</v>
      </c>
      <c r="P7" s="22" t="b">
        <f t="shared" si="4"/>
        <v>1</v>
      </c>
      <c r="Q7" s="29" t="s">
        <v>58</v>
      </c>
      <c r="R7" s="6">
        <v>243.0</v>
      </c>
      <c r="S7" s="6" t="s">
        <v>1279</v>
      </c>
      <c r="T7" s="28">
        <v>1.630732088133E12</v>
      </c>
      <c r="U7" s="22" t="b">
        <f t="shared" si="5"/>
        <v>1</v>
      </c>
      <c r="V7" s="29" t="s">
        <v>98</v>
      </c>
      <c r="W7" s="6">
        <v>188.0</v>
      </c>
      <c r="X7" s="6" t="s">
        <v>1273</v>
      </c>
      <c r="Y7" s="28">
        <v>1.630732551472E12</v>
      </c>
      <c r="Z7" s="22" t="b">
        <f t="shared" si="6"/>
        <v>1</v>
      </c>
      <c r="AA7" s="29" t="s">
        <v>98</v>
      </c>
      <c r="AB7" s="6">
        <v>209.0</v>
      </c>
      <c r="AC7" s="6" t="s">
        <v>1270</v>
      </c>
      <c r="AD7" s="28">
        <v>1.630732941896E12</v>
      </c>
      <c r="AE7" s="22" t="b">
        <f t="shared" si="7"/>
        <v>1</v>
      </c>
      <c r="AF7" s="29" t="s">
        <v>58</v>
      </c>
      <c r="AG7" s="6">
        <v>192.0</v>
      </c>
      <c r="AH7" s="6" t="s">
        <v>1274</v>
      </c>
      <c r="AI7" s="28">
        <v>1.630737540628E12</v>
      </c>
      <c r="AJ7" s="22" t="b">
        <f t="shared" si="8"/>
        <v>1</v>
      </c>
      <c r="AK7" s="29" t="s">
        <v>53</v>
      </c>
      <c r="AL7" s="6">
        <v>259.0</v>
      </c>
      <c r="AM7" s="6" t="s">
        <v>1275</v>
      </c>
      <c r="AN7" s="28">
        <v>1.630738426926E12</v>
      </c>
      <c r="AO7" s="22" t="b">
        <f t="shared" si="9"/>
        <v>1</v>
      </c>
      <c r="AP7" s="29" t="s">
        <v>58</v>
      </c>
      <c r="AQ7" s="6">
        <v>293.0</v>
      </c>
      <c r="AR7" s="6" t="s">
        <v>1276</v>
      </c>
      <c r="AS7" s="28">
        <v>1.630739582872E12</v>
      </c>
    </row>
    <row r="8">
      <c r="A8" s="22" t="b">
        <f t="shared" si="1"/>
        <v>1</v>
      </c>
      <c r="B8" s="29" t="s">
        <v>62</v>
      </c>
      <c r="C8" s="6">
        <v>577.0</v>
      </c>
      <c r="D8" s="6" t="s">
        <v>1277</v>
      </c>
      <c r="E8" s="28">
        <v>1.630728174965E12</v>
      </c>
      <c r="F8" s="22" t="b">
        <f t="shared" si="2"/>
        <v>1</v>
      </c>
      <c r="G8" s="29" t="s">
        <v>62</v>
      </c>
      <c r="H8" s="6">
        <v>1062.0</v>
      </c>
      <c r="I8" s="6" t="s">
        <v>1280</v>
      </c>
      <c r="J8" s="28">
        <v>1.63072854579E12</v>
      </c>
      <c r="K8" s="22" t="b">
        <f t="shared" si="3"/>
        <v>1</v>
      </c>
      <c r="L8" s="29" t="s">
        <v>62</v>
      </c>
      <c r="M8" s="6">
        <v>200.0</v>
      </c>
      <c r="N8" s="6" t="s">
        <v>1278</v>
      </c>
      <c r="O8" s="28">
        <v>1.630728896696E12</v>
      </c>
      <c r="P8" s="22" t="b">
        <f t="shared" si="4"/>
        <v>1</v>
      </c>
      <c r="Q8" s="29" t="s">
        <v>62</v>
      </c>
      <c r="R8" s="6">
        <v>243.0</v>
      </c>
      <c r="S8" s="6" t="s">
        <v>1279</v>
      </c>
      <c r="T8" s="28">
        <v>1.630732088364E12</v>
      </c>
      <c r="U8" s="22" t="b">
        <f t="shared" si="5"/>
        <v>1</v>
      </c>
      <c r="V8" s="29" t="s">
        <v>62</v>
      </c>
      <c r="W8" s="6">
        <v>200.0</v>
      </c>
      <c r="X8" s="6" t="s">
        <v>1273</v>
      </c>
      <c r="Y8" s="28">
        <v>1.630732551672E12</v>
      </c>
      <c r="Z8" s="22" t="b">
        <f t="shared" si="6"/>
        <v>1</v>
      </c>
      <c r="AA8" s="29" t="s">
        <v>150</v>
      </c>
      <c r="AB8" s="6">
        <v>436.0</v>
      </c>
      <c r="AC8" s="6" t="s">
        <v>1281</v>
      </c>
      <c r="AD8" s="28">
        <v>1.630732942332E12</v>
      </c>
      <c r="AE8" s="22" t="b">
        <f t="shared" si="7"/>
        <v>1</v>
      </c>
      <c r="AF8" s="29" t="s">
        <v>62</v>
      </c>
      <c r="AG8" s="6">
        <v>218.0</v>
      </c>
      <c r="AH8" s="6" t="s">
        <v>1274</v>
      </c>
      <c r="AI8" s="28">
        <v>1.630737540846E12</v>
      </c>
      <c r="AJ8" s="22" t="b">
        <f t="shared" si="8"/>
        <v>1</v>
      </c>
      <c r="AK8" s="29" t="s">
        <v>55</v>
      </c>
      <c r="AL8" s="6">
        <v>302.0</v>
      </c>
      <c r="AM8" s="6" t="s">
        <v>1282</v>
      </c>
      <c r="AN8" s="28">
        <v>1.630738427227E12</v>
      </c>
      <c r="AO8" s="22" t="b">
        <f t="shared" si="9"/>
        <v>1</v>
      </c>
      <c r="AP8" s="29" t="s">
        <v>62</v>
      </c>
      <c r="AQ8" s="6">
        <v>242.0</v>
      </c>
      <c r="AR8" s="6" t="s">
        <v>1283</v>
      </c>
      <c r="AS8" s="28">
        <v>1.630739583107E12</v>
      </c>
    </row>
    <row r="9">
      <c r="A9" s="22" t="b">
        <f t="shared" si="1"/>
        <v>1</v>
      </c>
      <c r="B9" s="29" t="s">
        <v>63</v>
      </c>
      <c r="C9" s="6">
        <v>180.0</v>
      </c>
      <c r="D9" s="6" t="s">
        <v>1284</v>
      </c>
      <c r="E9" s="28">
        <v>1.630728175152E12</v>
      </c>
      <c r="F9" s="22" t="b">
        <f t="shared" si="2"/>
        <v>1</v>
      </c>
      <c r="G9" s="29" t="s">
        <v>63</v>
      </c>
      <c r="H9" s="6">
        <v>267.0</v>
      </c>
      <c r="I9" s="6" t="s">
        <v>1285</v>
      </c>
      <c r="J9" s="28">
        <v>1.630728546055E12</v>
      </c>
      <c r="K9" s="22" t="b">
        <f t="shared" si="3"/>
        <v>1</v>
      </c>
      <c r="L9" s="29" t="s">
        <v>63</v>
      </c>
      <c r="M9" s="6">
        <v>169.0</v>
      </c>
      <c r="N9" s="6" t="s">
        <v>1278</v>
      </c>
      <c r="O9" s="28">
        <v>1.630728896867E12</v>
      </c>
      <c r="P9" s="22" t="b">
        <f t="shared" si="4"/>
        <v>1</v>
      </c>
      <c r="Q9" s="29" t="s">
        <v>63</v>
      </c>
      <c r="R9" s="6">
        <v>151.0</v>
      </c>
      <c r="S9" s="6" t="s">
        <v>1279</v>
      </c>
      <c r="T9" s="28">
        <v>1.630732088531E12</v>
      </c>
      <c r="U9" s="22" t="b">
        <f t="shared" si="5"/>
        <v>1</v>
      </c>
      <c r="V9" s="29" t="s">
        <v>98</v>
      </c>
      <c r="W9" s="6">
        <v>305.0</v>
      </c>
      <c r="X9" s="6" t="s">
        <v>1273</v>
      </c>
      <c r="Y9" s="28">
        <v>1.630732551991E12</v>
      </c>
      <c r="Z9" s="22" t="b">
        <f t="shared" si="6"/>
        <v>1</v>
      </c>
      <c r="AA9" s="29" t="s">
        <v>53</v>
      </c>
      <c r="AB9" s="6">
        <v>185.0</v>
      </c>
      <c r="AC9" s="6" t="s">
        <v>1281</v>
      </c>
      <c r="AD9" s="28">
        <v>1.63073294252E12</v>
      </c>
      <c r="AE9" s="22" t="b">
        <f t="shared" si="7"/>
        <v>1</v>
      </c>
      <c r="AF9" s="29" t="s">
        <v>63</v>
      </c>
      <c r="AG9" s="6">
        <v>168.0</v>
      </c>
      <c r="AH9" s="6" t="s">
        <v>1286</v>
      </c>
      <c r="AI9" s="28">
        <v>1.630737541016E12</v>
      </c>
      <c r="AJ9" s="22" t="b">
        <f t="shared" si="8"/>
        <v>1</v>
      </c>
      <c r="AK9" s="29" t="s">
        <v>53</v>
      </c>
      <c r="AL9" s="6">
        <v>361.0</v>
      </c>
      <c r="AM9" s="6" t="s">
        <v>1282</v>
      </c>
      <c r="AN9" s="28">
        <v>1.630738427607E12</v>
      </c>
      <c r="AO9" s="22" t="b">
        <f t="shared" si="9"/>
        <v>1</v>
      </c>
      <c r="AP9" s="29" t="s">
        <v>63</v>
      </c>
      <c r="AQ9" s="6">
        <v>180.0</v>
      </c>
      <c r="AR9" s="6" t="s">
        <v>1283</v>
      </c>
      <c r="AS9" s="28">
        <v>1.630739583289E12</v>
      </c>
    </row>
    <row r="10">
      <c r="A10" s="22" t="b">
        <f t="shared" si="1"/>
        <v>1</v>
      </c>
      <c r="B10" s="29" t="s">
        <v>65</v>
      </c>
      <c r="C10" s="6">
        <v>555.0</v>
      </c>
      <c r="D10" s="6" t="s">
        <v>1284</v>
      </c>
      <c r="E10" s="28">
        <v>1.630728175696E12</v>
      </c>
      <c r="F10" s="22" t="b">
        <f t="shared" si="2"/>
        <v>1</v>
      </c>
      <c r="G10" s="29" t="s">
        <v>65</v>
      </c>
      <c r="H10" s="6">
        <v>475.0</v>
      </c>
      <c r="I10" s="6" t="s">
        <v>1285</v>
      </c>
      <c r="J10" s="28">
        <v>1.630728546532E12</v>
      </c>
      <c r="K10" s="22" t="b">
        <f t="shared" si="3"/>
        <v>1</v>
      </c>
      <c r="L10" s="29" t="s">
        <v>65</v>
      </c>
      <c r="M10" s="6">
        <v>741.0</v>
      </c>
      <c r="N10" s="6" t="s">
        <v>1287</v>
      </c>
      <c r="O10" s="28">
        <v>1.630728897607E12</v>
      </c>
      <c r="P10" s="22" t="b">
        <f t="shared" si="4"/>
        <v>1</v>
      </c>
      <c r="Q10" s="29" t="s">
        <v>65</v>
      </c>
      <c r="R10" s="6">
        <v>1646.0</v>
      </c>
      <c r="S10" s="6" t="s">
        <v>1288</v>
      </c>
      <c r="T10" s="28">
        <v>1.630732090162E12</v>
      </c>
      <c r="U10" s="22" t="b">
        <f t="shared" si="5"/>
        <v>1</v>
      </c>
      <c r="V10" s="29" t="s">
        <v>55</v>
      </c>
      <c r="W10" s="6">
        <v>175.0</v>
      </c>
      <c r="X10" s="6" t="s">
        <v>1289</v>
      </c>
      <c r="Y10" s="28">
        <v>1.630732552149E12</v>
      </c>
      <c r="Z10" s="22" t="b">
        <f t="shared" si="6"/>
        <v>1</v>
      </c>
      <c r="AA10" s="29" t="s">
        <v>55</v>
      </c>
      <c r="AB10" s="6">
        <v>416.0</v>
      </c>
      <c r="AC10" s="6" t="s">
        <v>1281</v>
      </c>
      <c r="AD10" s="28">
        <v>1.630732942932E12</v>
      </c>
      <c r="AE10" s="22" t="b">
        <f t="shared" si="7"/>
        <v>1</v>
      </c>
      <c r="AF10" s="29" t="s">
        <v>65</v>
      </c>
      <c r="AG10" s="6">
        <v>1617.0</v>
      </c>
      <c r="AH10" s="6" t="s">
        <v>1290</v>
      </c>
      <c r="AI10" s="28">
        <v>1.630737542633E12</v>
      </c>
      <c r="AJ10" s="22" t="b">
        <f t="shared" si="8"/>
        <v>1</v>
      </c>
      <c r="AK10" s="29" t="s">
        <v>52</v>
      </c>
      <c r="AL10" s="6">
        <v>150.0</v>
      </c>
      <c r="AM10" s="6" t="s">
        <v>1282</v>
      </c>
      <c r="AN10" s="28">
        <v>1.630738427739E12</v>
      </c>
      <c r="AO10" s="22" t="b">
        <f t="shared" si="9"/>
        <v>1</v>
      </c>
      <c r="AP10" s="29" t="s">
        <v>65</v>
      </c>
      <c r="AQ10" s="6">
        <v>578.0</v>
      </c>
      <c r="AR10" s="6" t="s">
        <v>1283</v>
      </c>
      <c r="AS10" s="28">
        <v>1.630739583863E12</v>
      </c>
    </row>
    <row r="11">
      <c r="A11" s="22" t="b">
        <f t="shared" si="1"/>
        <v>1</v>
      </c>
      <c r="B11" s="29" t="s">
        <v>71</v>
      </c>
      <c r="C11" s="6">
        <v>194.0</v>
      </c>
      <c r="D11" s="6" t="s">
        <v>1284</v>
      </c>
      <c r="E11" s="28">
        <v>1.63072817589E12</v>
      </c>
      <c r="F11" s="22" t="b">
        <f t="shared" si="2"/>
        <v>1</v>
      </c>
      <c r="G11" s="29" t="s">
        <v>71</v>
      </c>
      <c r="H11" s="6">
        <v>199.0</v>
      </c>
      <c r="I11" s="6" t="s">
        <v>1285</v>
      </c>
      <c r="J11" s="28">
        <v>1.630728546728E12</v>
      </c>
      <c r="K11" s="22" t="b">
        <f t="shared" si="3"/>
        <v>1</v>
      </c>
      <c r="L11" s="29" t="s">
        <v>71</v>
      </c>
      <c r="M11" s="6">
        <v>203.0</v>
      </c>
      <c r="N11" s="6" t="s">
        <v>1287</v>
      </c>
      <c r="O11" s="28">
        <v>1.630728897808E12</v>
      </c>
      <c r="P11" s="22" t="b">
        <f t="shared" si="4"/>
        <v>1</v>
      </c>
      <c r="Q11" s="29" t="s">
        <v>71</v>
      </c>
      <c r="R11" s="6">
        <v>319.0</v>
      </c>
      <c r="S11" s="6" t="s">
        <v>1288</v>
      </c>
      <c r="T11" s="28">
        <v>1.630732090479E12</v>
      </c>
      <c r="U11" s="22" t="b">
        <f t="shared" si="5"/>
        <v>1</v>
      </c>
      <c r="V11" s="29" t="s">
        <v>58</v>
      </c>
      <c r="W11" s="6">
        <v>244.0</v>
      </c>
      <c r="X11" s="6" t="s">
        <v>1289</v>
      </c>
      <c r="Y11" s="28">
        <v>1.630732552405E12</v>
      </c>
      <c r="Z11" s="22" t="b">
        <f t="shared" si="6"/>
        <v>1</v>
      </c>
      <c r="AA11" s="29" t="s">
        <v>58</v>
      </c>
      <c r="AB11" s="6">
        <v>166.0</v>
      </c>
      <c r="AC11" s="6" t="s">
        <v>1291</v>
      </c>
      <c r="AD11" s="28">
        <v>1.630732943095E12</v>
      </c>
      <c r="AE11" s="22" t="b">
        <f t="shared" si="7"/>
        <v>1</v>
      </c>
      <c r="AF11" s="29" t="s">
        <v>71</v>
      </c>
      <c r="AG11" s="6">
        <v>860.0</v>
      </c>
      <c r="AH11" s="6" t="s">
        <v>1292</v>
      </c>
      <c r="AI11" s="28">
        <v>1.630737543493E12</v>
      </c>
      <c r="AJ11" s="22" t="b">
        <f t="shared" si="8"/>
        <v>1</v>
      </c>
      <c r="AK11" s="29" t="s">
        <v>80</v>
      </c>
      <c r="AL11" s="6">
        <v>300.0</v>
      </c>
      <c r="AM11" s="6" t="s">
        <v>1293</v>
      </c>
      <c r="AN11" s="28">
        <v>1.63073842804E12</v>
      </c>
      <c r="AO11" s="22" t="b">
        <f t="shared" si="9"/>
        <v>1</v>
      </c>
      <c r="AP11" s="29" t="s">
        <v>71</v>
      </c>
      <c r="AQ11" s="6">
        <v>206.0</v>
      </c>
      <c r="AR11" s="6" t="s">
        <v>1294</v>
      </c>
      <c r="AS11" s="28">
        <v>1.630739584068E12</v>
      </c>
    </row>
    <row r="12">
      <c r="A12" s="22" t="b">
        <f t="shared" si="1"/>
        <v>1</v>
      </c>
      <c r="B12" s="29" t="s">
        <v>52</v>
      </c>
      <c r="C12" s="6">
        <v>302.0</v>
      </c>
      <c r="D12" s="6" t="s">
        <v>1295</v>
      </c>
      <c r="E12" s="28">
        <v>1.630728176191E12</v>
      </c>
      <c r="F12" s="22" t="b">
        <f t="shared" si="2"/>
        <v>1</v>
      </c>
      <c r="G12" s="29" t="s">
        <v>52</v>
      </c>
      <c r="H12" s="6">
        <v>239.0</v>
      </c>
      <c r="I12" s="6" t="s">
        <v>1285</v>
      </c>
      <c r="J12" s="28">
        <v>1.630728546971E12</v>
      </c>
      <c r="K12" s="22" t="b">
        <f t="shared" si="3"/>
        <v>1</v>
      </c>
      <c r="L12" s="29" t="s">
        <v>52</v>
      </c>
      <c r="M12" s="6">
        <v>301.0</v>
      </c>
      <c r="N12" s="6" t="s">
        <v>1296</v>
      </c>
      <c r="O12" s="28">
        <v>1.630728898109E12</v>
      </c>
      <c r="P12" s="22" t="b">
        <f t="shared" si="4"/>
        <v>1</v>
      </c>
      <c r="Q12" s="29" t="s">
        <v>52</v>
      </c>
      <c r="R12" s="6">
        <v>294.0</v>
      </c>
      <c r="S12" s="6" t="s">
        <v>1288</v>
      </c>
      <c r="T12" s="28">
        <v>1.630732090773E12</v>
      </c>
      <c r="U12" s="22" t="b">
        <f t="shared" si="5"/>
        <v>1</v>
      </c>
      <c r="V12" s="29" t="s">
        <v>62</v>
      </c>
      <c r="W12" s="6">
        <v>197.0</v>
      </c>
      <c r="X12" s="6" t="s">
        <v>1289</v>
      </c>
      <c r="Y12" s="28">
        <v>1.63073255259E12</v>
      </c>
      <c r="Z12" s="22" t="b">
        <f t="shared" si="6"/>
        <v>1</v>
      </c>
      <c r="AA12" s="29" t="s">
        <v>62</v>
      </c>
      <c r="AB12" s="6">
        <v>201.0</v>
      </c>
      <c r="AC12" s="6" t="s">
        <v>1291</v>
      </c>
      <c r="AD12" s="28">
        <v>1.630732943298E12</v>
      </c>
      <c r="AE12" s="22" t="b">
        <f t="shared" si="7"/>
        <v>1</v>
      </c>
      <c r="AF12" s="29" t="s">
        <v>430</v>
      </c>
      <c r="AG12" s="6">
        <v>368.0</v>
      </c>
      <c r="AH12" s="6" t="s">
        <v>1292</v>
      </c>
      <c r="AI12" s="28">
        <v>1.630737543861E12</v>
      </c>
      <c r="AJ12" s="22" t="b">
        <f t="shared" si="8"/>
        <v>1</v>
      </c>
      <c r="AK12" s="29" t="s">
        <v>55</v>
      </c>
      <c r="AL12" s="6">
        <v>461.0</v>
      </c>
      <c r="AM12" s="6" t="s">
        <v>1293</v>
      </c>
      <c r="AN12" s="28">
        <v>1.6307384285E12</v>
      </c>
      <c r="AO12" s="22" t="b">
        <f t="shared" si="9"/>
        <v>1</v>
      </c>
      <c r="AP12" s="29" t="s">
        <v>52</v>
      </c>
      <c r="AQ12" s="6">
        <v>819.0</v>
      </c>
      <c r="AR12" s="6" t="s">
        <v>1294</v>
      </c>
      <c r="AS12" s="28">
        <v>1.630739584889E12</v>
      </c>
    </row>
    <row r="13">
      <c r="A13" s="22" t="b">
        <f t="shared" si="1"/>
        <v>1</v>
      </c>
      <c r="B13" s="29" t="s">
        <v>165</v>
      </c>
      <c r="C13" s="6">
        <v>128.0</v>
      </c>
      <c r="D13" s="6" t="s">
        <v>1295</v>
      </c>
      <c r="E13" s="28">
        <v>1.630728176321E12</v>
      </c>
      <c r="F13" s="22" t="b">
        <f t="shared" si="2"/>
        <v>1</v>
      </c>
      <c r="G13" s="29" t="s">
        <v>80</v>
      </c>
      <c r="H13" s="6">
        <v>167.0</v>
      </c>
      <c r="I13" s="6" t="s">
        <v>1297</v>
      </c>
      <c r="J13" s="28">
        <v>1.630728547136E12</v>
      </c>
      <c r="K13" s="22" t="b">
        <f t="shared" si="3"/>
        <v>1</v>
      </c>
      <c r="L13" s="29" t="s">
        <v>80</v>
      </c>
      <c r="M13" s="6">
        <v>209.0</v>
      </c>
      <c r="N13" s="6" t="s">
        <v>1296</v>
      </c>
      <c r="O13" s="28">
        <v>1.63072889832E12</v>
      </c>
      <c r="P13" s="22" t="b">
        <f t="shared" si="4"/>
        <v>1</v>
      </c>
      <c r="Q13" s="29" t="s">
        <v>80</v>
      </c>
      <c r="R13" s="6">
        <v>159.0</v>
      </c>
      <c r="S13" s="6" t="s">
        <v>1288</v>
      </c>
      <c r="T13" s="28">
        <v>1.630732090931E12</v>
      </c>
      <c r="U13" s="22" t="b">
        <f t="shared" si="5"/>
        <v>1</v>
      </c>
      <c r="V13" s="29" t="s">
        <v>63</v>
      </c>
      <c r="W13" s="6">
        <v>150.0</v>
      </c>
      <c r="X13" s="6" t="s">
        <v>1289</v>
      </c>
      <c r="Y13" s="28">
        <v>1.630732552745E12</v>
      </c>
      <c r="Z13" s="22" t="b">
        <f t="shared" si="6"/>
        <v>1</v>
      </c>
      <c r="AA13" s="29" t="s">
        <v>63</v>
      </c>
      <c r="AB13" s="6">
        <v>134.0</v>
      </c>
      <c r="AC13" s="6" t="s">
        <v>1291</v>
      </c>
      <c r="AD13" s="28">
        <v>1.630732943434E12</v>
      </c>
      <c r="AE13" s="22" t="b">
        <f t="shared" si="7"/>
        <v>1</v>
      </c>
      <c r="AF13" s="29" t="s">
        <v>486</v>
      </c>
      <c r="AG13" s="6">
        <v>150.0</v>
      </c>
      <c r="AH13" s="6" t="s">
        <v>1298</v>
      </c>
      <c r="AI13" s="28">
        <v>1.630737544027E12</v>
      </c>
      <c r="AJ13" s="22" t="b">
        <f t="shared" si="8"/>
        <v>1</v>
      </c>
      <c r="AK13" s="29" t="s">
        <v>58</v>
      </c>
      <c r="AL13" s="6">
        <v>184.0</v>
      </c>
      <c r="AM13" s="6" t="s">
        <v>1293</v>
      </c>
      <c r="AN13" s="28">
        <v>1.630738428683E12</v>
      </c>
      <c r="AO13" s="22" t="b">
        <f t="shared" si="9"/>
        <v>1</v>
      </c>
      <c r="AP13" s="29" t="s">
        <v>80</v>
      </c>
      <c r="AQ13" s="6">
        <v>251.0</v>
      </c>
      <c r="AR13" s="6" t="s">
        <v>1299</v>
      </c>
      <c r="AS13" s="28">
        <v>1.630739585138E12</v>
      </c>
    </row>
    <row r="14">
      <c r="A14" s="22" t="b">
        <f t="shared" si="1"/>
        <v>1</v>
      </c>
      <c r="B14" s="29" t="s">
        <v>63</v>
      </c>
      <c r="C14" s="6">
        <v>249.0</v>
      </c>
      <c r="D14" s="6" t="s">
        <v>1295</v>
      </c>
      <c r="E14" s="28">
        <v>1.630728176568E12</v>
      </c>
      <c r="F14" s="22" t="b">
        <f t="shared" si="2"/>
        <v>1</v>
      </c>
      <c r="G14" s="29" t="s">
        <v>63</v>
      </c>
      <c r="H14" s="6">
        <v>225.0</v>
      </c>
      <c r="I14" s="6" t="s">
        <v>1297</v>
      </c>
      <c r="J14" s="28">
        <v>1.630728547358E12</v>
      </c>
      <c r="K14" s="22" t="b">
        <f t="shared" si="3"/>
        <v>1</v>
      </c>
      <c r="L14" s="29" t="s">
        <v>63</v>
      </c>
      <c r="M14" s="6">
        <v>277.0</v>
      </c>
      <c r="N14" s="6" t="s">
        <v>1296</v>
      </c>
      <c r="O14" s="28">
        <v>1.630728898594E12</v>
      </c>
      <c r="P14" s="22" t="b">
        <f t="shared" si="4"/>
        <v>1</v>
      </c>
      <c r="Q14" s="29" t="s">
        <v>63</v>
      </c>
      <c r="R14" s="6">
        <v>241.0</v>
      </c>
      <c r="S14" s="6" t="s">
        <v>1300</v>
      </c>
      <c r="T14" s="28">
        <v>1.630732091175E12</v>
      </c>
      <c r="U14" s="22" t="b">
        <f t="shared" si="5"/>
        <v>1</v>
      </c>
      <c r="V14" s="29" t="s">
        <v>65</v>
      </c>
      <c r="W14" s="6">
        <v>841.0</v>
      </c>
      <c r="X14" s="6" t="s">
        <v>1301</v>
      </c>
      <c r="Y14" s="28">
        <v>1.630732553585E12</v>
      </c>
      <c r="Z14" s="22" t="b">
        <f t="shared" si="6"/>
        <v>1</v>
      </c>
      <c r="AA14" s="29" t="s">
        <v>65</v>
      </c>
      <c r="AB14" s="6">
        <v>763.0</v>
      </c>
      <c r="AC14" s="6" t="s">
        <v>1302</v>
      </c>
      <c r="AD14" s="28">
        <v>1.630732944208E12</v>
      </c>
      <c r="AE14" s="22" t="b">
        <f t="shared" si="7"/>
        <v>1</v>
      </c>
      <c r="AF14" s="29" t="s">
        <v>430</v>
      </c>
      <c r="AG14" s="6">
        <v>362.0</v>
      </c>
      <c r="AH14" s="6" t="s">
        <v>1298</v>
      </c>
      <c r="AI14" s="28">
        <v>1.630737544371E12</v>
      </c>
      <c r="AJ14" s="22" t="b">
        <f t="shared" si="8"/>
        <v>1</v>
      </c>
      <c r="AK14" s="29" t="s">
        <v>62</v>
      </c>
      <c r="AL14" s="6">
        <v>259.0</v>
      </c>
      <c r="AM14" s="6" t="s">
        <v>1293</v>
      </c>
      <c r="AN14" s="28">
        <v>1.630738428947E12</v>
      </c>
      <c r="AO14" s="22" t="b">
        <f t="shared" si="9"/>
        <v>1</v>
      </c>
      <c r="AP14" s="29" t="s">
        <v>63</v>
      </c>
      <c r="AQ14" s="6">
        <v>260.0</v>
      </c>
      <c r="AR14" s="6" t="s">
        <v>1299</v>
      </c>
      <c r="AS14" s="28">
        <v>1.630739585401E12</v>
      </c>
    </row>
    <row r="15">
      <c r="A15" s="22" t="b">
        <f t="shared" si="1"/>
        <v>1</v>
      </c>
      <c r="B15" s="29" t="s">
        <v>165</v>
      </c>
      <c r="C15" s="6">
        <v>571.0</v>
      </c>
      <c r="D15" s="6" t="s">
        <v>1303</v>
      </c>
      <c r="E15" s="28">
        <v>1.630728177139E12</v>
      </c>
      <c r="F15" s="22" t="b">
        <f t="shared" si="2"/>
        <v>1</v>
      </c>
      <c r="G15" s="29" t="s">
        <v>85</v>
      </c>
      <c r="H15" s="6">
        <v>897.0</v>
      </c>
      <c r="I15" s="6" t="s">
        <v>1304</v>
      </c>
      <c r="J15" s="28">
        <v>1.630728548259E12</v>
      </c>
      <c r="K15" s="22" t="b">
        <f t="shared" si="3"/>
        <v>1</v>
      </c>
      <c r="L15" s="29" t="s">
        <v>85</v>
      </c>
      <c r="M15" s="6">
        <v>1563.0</v>
      </c>
      <c r="N15" s="6" t="s">
        <v>1305</v>
      </c>
      <c r="O15" s="28">
        <v>1.630728900159E12</v>
      </c>
      <c r="P15" s="22" t="b">
        <f t="shared" si="4"/>
        <v>1</v>
      </c>
      <c r="Q15" s="29" t="s">
        <v>85</v>
      </c>
      <c r="R15" s="6">
        <v>1213.0</v>
      </c>
      <c r="S15" s="6" t="s">
        <v>1306</v>
      </c>
      <c r="T15" s="28">
        <v>1.630732092386E12</v>
      </c>
      <c r="U15" s="22" t="b">
        <f t="shared" si="5"/>
        <v>1</v>
      </c>
      <c r="V15" s="29" t="s">
        <v>71</v>
      </c>
      <c r="W15" s="6">
        <v>222.0</v>
      </c>
      <c r="X15" s="6" t="s">
        <v>1301</v>
      </c>
      <c r="Y15" s="28">
        <v>1.630732553803E12</v>
      </c>
      <c r="Z15" s="22" t="b">
        <f t="shared" si="6"/>
        <v>1</v>
      </c>
      <c r="AA15" s="29" t="s">
        <v>71</v>
      </c>
      <c r="AB15" s="6">
        <v>241.0</v>
      </c>
      <c r="AC15" s="6" t="s">
        <v>1302</v>
      </c>
      <c r="AD15" s="28">
        <v>1.630732944438E12</v>
      </c>
      <c r="AE15" s="22" t="b">
        <f t="shared" si="7"/>
        <v>1</v>
      </c>
      <c r="AF15" s="29" t="s">
        <v>71</v>
      </c>
      <c r="AG15" s="6">
        <v>183.0</v>
      </c>
      <c r="AH15" s="6" t="s">
        <v>1298</v>
      </c>
      <c r="AI15" s="28">
        <v>1.630737544554E12</v>
      </c>
      <c r="AJ15" s="22" t="b">
        <f t="shared" si="8"/>
        <v>1</v>
      </c>
      <c r="AK15" s="29" t="s">
        <v>63</v>
      </c>
      <c r="AL15" s="6">
        <v>142.0</v>
      </c>
      <c r="AM15" s="6" t="s">
        <v>1307</v>
      </c>
      <c r="AN15" s="28">
        <v>1.630738429083E12</v>
      </c>
      <c r="AO15" s="22" t="b">
        <f t="shared" si="9"/>
        <v>1</v>
      </c>
      <c r="AP15" s="29" t="s">
        <v>195</v>
      </c>
      <c r="AQ15" s="6">
        <v>1025.0</v>
      </c>
      <c r="AR15" s="6" t="s">
        <v>1308</v>
      </c>
      <c r="AS15" s="28">
        <v>1.630739586438E12</v>
      </c>
    </row>
    <row r="16">
      <c r="A16" s="22" t="b">
        <f t="shared" si="1"/>
        <v>1</v>
      </c>
      <c r="B16" s="29" t="s">
        <v>52</v>
      </c>
      <c r="C16" s="6">
        <v>158.0</v>
      </c>
      <c r="D16" s="6" t="s">
        <v>1303</v>
      </c>
      <c r="E16" s="28">
        <v>1.630728177297E12</v>
      </c>
      <c r="F16" s="22" t="b">
        <f t="shared" si="2"/>
        <v>1</v>
      </c>
      <c r="G16" s="29" t="s">
        <v>90</v>
      </c>
      <c r="H16" s="6">
        <v>877.0</v>
      </c>
      <c r="I16" s="6" t="s">
        <v>1309</v>
      </c>
      <c r="J16" s="28">
        <v>1.630728549134E12</v>
      </c>
      <c r="K16" s="22" t="b">
        <f t="shared" si="3"/>
        <v>1</v>
      </c>
      <c r="L16" s="29" t="s">
        <v>90</v>
      </c>
      <c r="M16" s="6">
        <v>787.0</v>
      </c>
      <c r="N16" s="6" t="s">
        <v>1305</v>
      </c>
      <c r="O16" s="28">
        <v>1.630728900946E12</v>
      </c>
      <c r="P16" s="22" t="b">
        <f t="shared" si="4"/>
        <v>1</v>
      </c>
      <c r="Q16" s="29" t="s">
        <v>90</v>
      </c>
      <c r="R16" s="6">
        <v>879.0</v>
      </c>
      <c r="S16" s="6" t="s">
        <v>1310</v>
      </c>
      <c r="T16" s="28">
        <v>1.630732093265E12</v>
      </c>
      <c r="U16" s="22" t="b">
        <f t="shared" si="5"/>
        <v>1</v>
      </c>
      <c r="V16" s="29" t="s">
        <v>52</v>
      </c>
      <c r="W16" s="6">
        <v>367.0</v>
      </c>
      <c r="X16" s="6" t="s">
        <v>1311</v>
      </c>
      <c r="Y16" s="28">
        <v>1.63073255417E12</v>
      </c>
      <c r="Z16" s="22" t="b">
        <f t="shared" si="6"/>
        <v>1</v>
      </c>
      <c r="AA16" s="29" t="s">
        <v>52</v>
      </c>
      <c r="AB16" s="6">
        <v>242.0</v>
      </c>
      <c r="AC16" s="6" t="s">
        <v>1302</v>
      </c>
      <c r="AD16" s="28">
        <v>1.630732944682E12</v>
      </c>
      <c r="AE16" s="22" t="b">
        <f t="shared" si="7"/>
        <v>1</v>
      </c>
      <c r="AF16" s="29" t="s">
        <v>52</v>
      </c>
      <c r="AG16" s="6">
        <v>852.0</v>
      </c>
      <c r="AH16" s="6" t="s">
        <v>1312</v>
      </c>
      <c r="AI16" s="28">
        <v>1.630737545407E12</v>
      </c>
      <c r="AJ16" s="22" t="b">
        <f t="shared" si="8"/>
        <v>1</v>
      </c>
      <c r="AK16" s="29" t="s">
        <v>62</v>
      </c>
      <c r="AL16" s="6">
        <v>530.0</v>
      </c>
      <c r="AM16" s="6" t="s">
        <v>1307</v>
      </c>
      <c r="AN16" s="28">
        <v>1.630738429616E12</v>
      </c>
      <c r="AO16" s="22" t="b">
        <f t="shared" si="9"/>
        <v>1</v>
      </c>
      <c r="AP16" s="29" t="s">
        <v>63</v>
      </c>
      <c r="AQ16" s="6">
        <v>369.0</v>
      </c>
      <c r="AR16" s="6" t="s">
        <v>1308</v>
      </c>
      <c r="AS16" s="28">
        <v>1.630739586807E12</v>
      </c>
    </row>
    <row r="17">
      <c r="A17" s="22" t="b">
        <f t="shared" si="1"/>
        <v>1</v>
      </c>
      <c r="B17" s="29" t="s">
        <v>80</v>
      </c>
      <c r="C17" s="6">
        <v>266.0</v>
      </c>
      <c r="D17" s="6" t="s">
        <v>1303</v>
      </c>
      <c r="E17" s="28">
        <v>1.630728177579E12</v>
      </c>
      <c r="F17" s="22" t="b">
        <f t="shared" si="2"/>
        <v>1</v>
      </c>
      <c r="G17" s="29" t="s">
        <v>71</v>
      </c>
      <c r="H17" s="6">
        <v>205.0</v>
      </c>
      <c r="I17" s="6" t="s">
        <v>1309</v>
      </c>
      <c r="J17" s="28">
        <v>1.630728549339E12</v>
      </c>
      <c r="K17" s="22" t="b">
        <f t="shared" si="3"/>
        <v>1</v>
      </c>
      <c r="L17" s="29" t="s">
        <v>71</v>
      </c>
      <c r="M17" s="6">
        <v>184.0</v>
      </c>
      <c r="N17" s="6" t="s">
        <v>1313</v>
      </c>
      <c r="O17" s="28">
        <v>1.63072890113E12</v>
      </c>
      <c r="P17" s="22" t="b">
        <f t="shared" si="4"/>
        <v>1</v>
      </c>
      <c r="Q17" s="29" t="s">
        <v>71</v>
      </c>
      <c r="R17" s="6">
        <v>157.0</v>
      </c>
      <c r="S17" s="6" t="s">
        <v>1310</v>
      </c>
      <c r="T17" s="28">
        <v>1.630732093434E12</v>
      </c>
      <c r="U17" s="22" t="b">
        <f t="shared" si="5"/>
        <v>1</v>
      </c>
      <c r="V17" s="29" t="s">
        <v>80</v>
      </c>
      <c r="W17" s="6">
        <v>186.0</v>
      </c>
      <c r="X17" s="6" t="s">
        <v>1311</v>
      </c>
      <c r="Y17" s="28">
        <v>1.630732554355E12</v>
      </c>
      <c r="Z17" s="22" t="b">
        <f t="shared" si="6"/>
        <v>1</v>
      </c>
      <c r="AA17" s="29" t="s">
        <v>80</v>
      </c>
      <c r="AB17" s="6">
        <v>109.0</v>
      </c>
      <c r="AC17" s="6" t="s">
        <v>1302</v>
      </c>
      <c r="AD17" s="28">
        <v>1.630732944789E12</v>
      </c>
      <c r="AE17" s="22" t="b">
        <f t="shared" si="7"/>
        <v>1</v>
      </c>
      <c r="AF17" s="29" t="s">
        <v>80</v>
      </c>
      <c r="AG17" s="6">
        <v>236.0</v>
      </c>
      <c r="AH17" s="6" t="s">
        <v>1312</v>
      </c>
      <c r="AI17" s="28">
        <v>1.630737545643E12</v>
      </c>
      <c r="AJ17" s="22" t="b">
        <f t="shared" si="8"/>
        <v>1</v>
      </c>
      <c r="AK17" s="29" t="s">
        <v>58</v>
      </c>
      <c r="AL17" s="6">
        <v>157.0</v>
      </c>
      <c r="AM17" s="6" t="s">
        <v>1307</v>
      </c>
      <c r="AN17" s="28">
        <v>1.630738429771E12</v>
      </c>
      <c r="AO17" s="22" t="b">
        <f t="shared" si="9"/>
        <v>1</v>
      </c>
      <c r="AP17" s="29" t="s">
        <v>85</v>
      </c>
      <c r="AQ17" s="6">
        <v>728.0</v>
      </c>
      <c r="AR17" s="6" t="s">
        <v>1314</v>
      </c>
      <c r="AS17" s="28">
        <v>1.630739587539E12</v>
      </c>
    </row>
    <row r="18">
      <c r="A18" s="22" t="b">
        <f t="shared" si="1"/>
        <v>1</v>
      </c>
      <c r="B18" s="29" t="s">
        <v>63</v>
      </c>
      <c r="C18" s="6">
        <v>217.0</v>
      </c>
      <c r="D18" s="6" t="s">
        <v>1303</v>
      </c>
      <c r="E18" s="28">
        <v>1.63072817778E12</v>
      </c>
      <c r="F18" s="22" t="b">
        <f t="shared" si="2"/>
        <v>1</v>
      </c>
      <c r="G18" s="29" t="s">
        <v>94</v>
      </c>
      <c r="H18" s="6">
        <v>221.0</v>
      </c>
      <c r="I18" s="6" t="s">
        <v>1309</v>
      </c>
      <c r="J18" s="28">
        <v>1.63072854956E12</v>
      </c>
      <c r="K18" s="22" t="b">
        <f t="shared" si="3"/>
        <v>1</v>
      </c>
      <c r="L18" s="29" t="s">
        <v>94</v>
      </c>
      <c r="M18" s="6">
        <v>208.0</v>
      </c>
      <c r="N18" s="6" t="s">
        <v>1313</v>
      </c>
      <c r="O18" s="28">
        <v>1.630728901336E12</v>
      </c>
      <c r="P18" s="22" t="b">
        <f t="shared" si="4"/>
        <v>1</v>
      </c>
      <c r="Q18" s="29" t="s">
        <v>94</v>
      </c>
      <c r="R18" s="6">
        <v>220.0</v>
      </c>
      <c r="S18" s="6" t="s">
        <v>1310</v>
      </c>
      <c r="T18" s="28">
        <v>1.630732093642E12</v>
      </c>
      <c r="U18" s="22" t="b">
        <f t="shared" si="5"/>
        <v>1</v>
      </c>
      <c r="V18" s="29" t="s">
        <v>63</v>
      </c>
      <c r="W18" s="6">
        <v>208.0</v>
      </c>
      <c r="X18" s="6" t="s">
        <v>1311</v>
      </c>
      <c r="Y18" s="28">
        <v>1.630732554565E12</v>
      </c>
      <c r="Z18" s="22" t="b">
        <f t="shared" si="6"/>
        <v>1</v>
      </c>
      <c r="AA18" s="29" t="s">
        <v>63</v>
      </c>
      <c r="AB18" s="6">
        <v>234.0</v>
      </c>
      <c r="AC18" s="6" t="s">
        <v>1315</v>
      </c>
      <c r="AD18" s="28">
        <v>1.630732945023E12</v>
      </c>
      <c r="AE18" s="22" t="b">
        <f t="shared" si="7"/>
        <v>1</v>
      </c>
      <c r="AF18" s="29" t="s">
        <v>63</v>
      </c>
      <c r="AG18" s="6">
        <v>250.0</v>
      </c>
      <c r="AH18" s="6" t="s">
        <v>1312</v>
      </c>
      <c r="AI18" s="28">
        <v>1.630737545892E12</v>
      </c>
      <c r="AJ18" s="22" t="b">
        <f t="shared" si="8"/>
        <v>1</v>
      </c>
      <c r="AK18" s="29" t="s">
        <v>55</v>
      </c>
      <c r="AL18" s="6">
        <v>209.0</v>
      </c>
      <c r="AM18" s="6" t="s">
        <v>1307</v>
      </c>
      <c r="AN18" s="28">
        <v>1.630738429984E12</v>
      </c>
      <c r="AO18" s="22" t="b">
        <f t="shared" si="9"/>
        <v>1</v>
      </c>
      <c r="AP18" s="29" t="s">
        <v>90</v>
      </c>
      <c r="AQ18" s="6">
        <v>740.0</v>
      </c>
      <c r="AR18" s="6" t="s">
        <v>1316</v>
      </c>
      <c r="AS18" s="28">
        <v>1.630739588264E12</v>
      </c>
    </row>
    <row r="19">
      <c r="A19" s="22" t="b">
        <f t="shared" si="1"/>
        <v>1</v>
      </c>
      <c r="B19" s="29" t="s">
        <v>85</v>
      </c>
      <c r="C19" s="6">
        <v>1057.0</v>
      </c>
      <c r="D19" s="6" t="s">
        <v>1317</v>
      </c>
      <c r="E19" s="28">
        <v>1.630728178838E12</v>
      </c>
      <c r="F19" s="22" t="b">
        <f t="shared" si="2"/>
        <v>1</v>
      </c>
      <c r="G19" s="29" t="s">
        <v>80</v>
      </c>
      <c r="H19" s="6">
        <v>109.0</v>
      </c>
      <c r="I19" s="6" t="s">
        <v>1309</v>
      </c>
      <c r="J19" s="28">
        <v>1.630728549671E12</v>
      </c>
      <c r="K19" s="22" t="b">
        <f t="shared" si="3"/>
        <v>1</v>
      </c>
      <c r="L19" s="29" t="s">
        <v>80</v>
      </c>
      <c r="M19" s="6">
        <v>134.0</v>
      </c>
      <c r="N19" s="6" t="s">
        <v>1313</v>
      </c>
      <c r="O19" s="28">
        <v>1.630728901471E12</v>
      </c>
      <c r="P19" s="22" t="b">
        <f t="shared" si="4"/>
        <v>1</v>
      </c>
      <c r="Q19" s="29" t="s">
        <v>80</v>
      </c>
      <c r="R19" s="6">
        <v>167.0</v>
      </c>
      <c r="S19" s="6" t="s">
        <v>1310</v>
      </c>
      <c r="T19" s="28">
        <v>1.630732093808E12</v>
      </c>
      <c r="U19" s="22" t="b">
        <f t="shared" si="5"/>
        <v>1</v>
      </c>
      <c r="V19" s="29" t="s">
        <v>85</v>
      </c>
      <c r="W19" s="6">
        <v>1146.0</v>
      </c>
      <c r="X19" s="6" t="s">
        <v>1318</v>
      </c>
      <c r="Y19" s="28">
        <v>1.630732555711E12</v>
      </c>
      <c r="Z19" s="22" t="b">
        <f t="shared" si="6"/>
        <v>1</v>
      </c>
      <c r="AA19" s="29" t="s">
        <v>85</v>
      </c>
      <c r="AB19" s="6">
        <v>1148.0</v>
      </c>
      <c r="AC19" s="6" t="s">
        <v>1319</v>
      </c>
      <c r="AD19" s="28">
        <v>1.630732946174E12</v>
      </c>
      <c r="AE19" s="22" t="b">
        <f t="shared" si="7"/>
        <v>1</v>
      </c>
      <c r="AF19" s="29" t="s">
        <v>85</v>
      </c>
      <c r="AG19" s="6">
        <v>1422.0</v>
      </c>
      <c r="AH19" s="6" t="s">
        <v>1320</v>
      </c>
      <c r="AI19" s="28">
        <v>1.630737547317E12</v>
      </c>
      <c r="AJ19" s="22" t="b">
        <f t="shared" si="8"/>
        <v>1</v>
      </c>
      <c r="AK19" s="29" t="s">
        <v>80</v>
      </c>
      <c r="AL19" s="6">
        <v>151.0</v>
      </c>
      <c r="AM19" s="6" t="s">
        <v>1321</v>
      </c>
      <c r="AN19" s="28">
        <v>1.630738430134E12</v>
      </c>
      <c r="AO19" s="22" t="b">
        <f t="shared" si="9"/>
        <v>1</v>
      </c>
      <c r="AP19" s="29" t="s">
        <v>71</v>
      </c>
      <c r="AQ19" s="6">
        <v>146.0</v>
      </c>
      <c r="AR19" s="6" t="s">
        <v>1316</v>
      </c>
      <c r="AS19" s="28">
        <v>1.630739588409E12</v>
      </c>
    </row>
    <row r="20">
      <c r="A20" s="22" t="b">
        <f t="shared" si="1"/>
        <v>1</v>
      </c>
      <c r="B20" s="29" t="s">
        <v>90</v>
      </c>
      <c r="C20" s="6">
        <v>870.0</v>
      </c>
      <c r="D20" s="6" t="s">
        <v>1322</v>
      </c>
      <c r="E20" s="28">
        <v>1.630728179708E12</v>
      </c>
      <c r="F20" s="22" t="b">
        <f t="shared" si="2"/>
        <v>1</v>
      </c>
      <c r="G20" s="29" t="s">
        <v>80</v>
      </c>
      <c r="H20" s="6">
        <v>218.0</v>
      </c>
      <c r="I20" s="6" t="s">
        <v>1309</v>
      </c>
      <c r="J20" s="28">
        <v>1.630728549887E12</v>
      </c>
      <c r="K20" s="22" t="b">
        <f t="shared" si="3"/>
        <v>1</v>
      </c>
      <c r="L20" s="29" t="s">
        <v>80</v>
      </c>
      <c r="M20" s="6">
        <v>208.0</v>
      </c>
      <c r="N20" s="6" t="s">
        <v>1313</v>
      </c>
      <c r="O20" s="28">
        <v>1.63072890168E12</v>
      </c>
      <c r="P20" s="22" t="b">
        <f t="shared" si="4"/>
        <v>1</v>
      </c>
      <c r="Q20" s="29" t="s">
        <v>80</v>
      </c>
      <c r="R20" s="6">
        <v>234.0</v>
      </c>
      <c r="S20" s="6" t="s">
        <v>1323</v>
      </c>
      <c r="T20" s="28">
        <v>1.630732094041E12</v>
      </c>
      <c r="U20" s="22" t="b">
        <f t="shared" si="5"/>
        <v>1</v>
      </c>
      <c r="V20" s="29" t="s">
        <v>90</v>
      </c>
      <c r="W20" s="6">
        <v>1079.0</v>
      </c>
      <c r="X20" s="6" t="s">
        <v>1324</v>
      </c>
      <c r="Y20" s="28">
        <v>1.630732556791E12</v>
      </c>
      <c r="Z20" s="22" t="b">
        <f t="shared" si="6"/>
        <v>1</v>
      </c>
      <c r="AA20" s="29" t="s">
        <v>90</v>
      </c>
      <c r="AB20" s="6">
        <v>719.0</v>
      </c>
      <c r="AC20" s="6" t="s">
        <v>1319</v>
      </c>
      <c r="AD20" s="28">
        <v>1.630732946892E12</v>
      </c>
      <c r="AE20" s="22" t="b">
        <f t="shared" si="7"/>
        <v>1</v>
      </c>
      <c r="AF20" s="29" t="s">
        <v>90</v>
      </c>
      <c r="AG20" s="6">
        <v>654.0</v>
      </c>
      <c r="AH20" s="6" t="s">
        <v>1320</v>
      </c>
      <c r="AI20" s="28">
        <v>1.630737547976E12</v>
      </c>
      <c r="AJ20" s="22" t="b">
        <f t="shared" si="8"/>
        <v>1</v>
      </c>
      <c r="AK20" s="29" t="s">
        <v>52</v>
      </c>
      <c r="AL20" s="6">
        <v>193.0</v>
      </c>
      <c r="AM20" s="6" t="s">
        <v>1321</v>
      </c>
      <c r="AN20" s="28">
        <v>1.630738430324E12</v>
      </c>
      <c r="AO20" s="22" t="b">
        <f t="shared" si="9"/>
        <v>1</v>
      </c>
      <c r="AP20" s="29" t="s">
        <v>94</v>
      </c>
      <c r="AQ20" s="6">
        <v>221.0</v>
      </c>
      <c r="AR20" s="6" t="s">
        <v>1316</v>
      </c>
      <c r="AS20" s="28">
        <v>1.630739588645E12</v>
      </c>
    </row>
    <row r="21">
      <c r="A21" s="22" t="b">
        <f t="shared" si="1"/>
        <v>1</v>
      </c>
      <c r="B21" s="29" t="s">
        <v>71</v>
      </c>
      <c r="C21" s="6">
        <v>170.0</v>
      </c>
      <c r="D21" s="6" t="s">
        <v>1322</v>
      </c>
      <c r="E21" s="28">
        <v>1.63072817988E12</v>
      </c>
      <c r="F21" s="22" t="b">
        <f t="shared" si="2"/>
        <v>1</v>
      </c>
      <c r="G21" s="29" t="s">
        <v>63</v>
      </c>
      <c r="H21" s="6">
        <v>267.0</v>
      </c>
      <c r="I21" s="6" t="s">
        <v>1325</v>
      </c>
      <c r="J21" s="28">
        <v>1.630728550153E12</v>
      </c>
      <c r="K21" s="22" t="b">
        <f t="shared" si="3"/>
        <v>1</v>
      </c>
      <c r="L21" s="29" t="s">
        <v>63</v>
      </c>
      <c r="M21" s="6">
        <v>235.0</v>
      </c>
      <c r="N21" s="6" t="s">
        <v>1313</v>
      </c>
      <c r="O21" s="28">
        <v>1.630728901936E12</v>
      </c>
      <c r="P21" s="22" t="b">
        <f t="shared" si="4"/>
        <v>1</v>
      </c>
      <c r="Q21" s="29" t="s">
        <v>63</v>
      </c>
      <c r="R21" s="6">
        <v>260.0</v>
      </c>
      <c r="S21" s="6" t="s">
        <v>1323</v>
      </c>
      <c r="T21" s="28">
        <v>1.630732094306E12</v>
      </c>
      <c r="U21" s="22" t="b">
        <f t="shared" si="5"/>
        <v>1</v>
      </c>
      <c r="V21" s="29" t="s">
        <v>71</v>
      </c>
      <c r="W21" s="6">
        <v>157.0</v>
      </c>
      <c r="X21" s="6" t="s">
        <v>1324</v>
      </c>
      <c r="Y21" s="28">
        <v>1.63073255695E12</v>
      </c>
      <c r="Z21" s="22" t="b">
        <f t="shared" si="6"/>
        <v>1</v>
      </c>
      <c r="AA21" s="29" t="s">
        <v>71</v>
      </c>
      <c r="AB21" s="6">
        <v>169.0</v>
      </c>
      <c r="AC21" s="6" t="s">
        <v>1326</v>
      </c>
      <c r="AD21" s="28">
        <v>1.63073294706E12</v>
      </c>
      <c r="AE21" s="22" t="b">
        <f t="shared" si="7"/>
        <v>1</v>
      </c>
      <c r="AF21" s="29" t="s">
        <v>71</v>
      </c>
      <c r="AG21" s="6">
        <v>195.0</v>
      </c>
      <c r="AH21" s="6" t="s">
        <v>1327</v>
      </c>
      <c r="AI21" s="28">
        <v>1.630737548176E12</v>
      </c>
      <c r="AJ21" s="22" t="b">
        <f t="shared" si="8"/>
        <v>1</v>
      </c>
      <c r="AK21" s="29" t="s">
        <v>80</v>
      </c>
      <c r="AL21" s="6">
        <v>513.0</v>
      </c>
      <c r="AM21" s="6" t="s">
        <v>1321</v>
      </c>
      <c r="AN21" s="28">
        <v>1.630738430838E12</v>
      </c>
      <c r="AO21" s="22" t="b">
        <f t="shared" si="9"/>
        <v>1</v>
      </c>
      <c r="AP21" s="29" t="s">
        <v>80</v>
      </c>
      <c r="AQ21" s="6">
        <v>210.0</v>
      </c>
      <c r="AR21" s="6" t="s">
        <v>1316</v>
      </c>
      <c r="AS21" s="28">
        <v>1.630739588836E12</v>
      </c>
    </row>
    <row r="22">
      <c r="A22" s="22" t="b">
        <f t="shared" si="1"/>
        <v>1</v>
      </c>
      <c r="B22" s="29" t="s">
        <v>94</v>
      </c>
      <c r="C22" s="6">
        <v>214.0</v>
      </c>
      <c r="D22" s="6" t="s">
        <v>1328</v>
      </c>
      <c r="E22" s="28">
        <v>1.630728180092E12</v>
      </c>
      <c r="F22" s="22" t="b">
        <f t="shared" si="2"/>
        <v>1</v>
      </c>
      <c r="G22" s="29" t="s">
        <v>71</v>
      </c>
      <c r="H22" s="6">
        <v>138.0</v>
      </c>
      <c r="I22" s="6" t="s">
        <v>1325</v>
      </c>
      <c r="J22" s="28">
        <v>1.630728550293E12</v>
      </c>
      <c r="K22" s="22" t="b">
        <f t="shared" si="3"/>
        <v>1</v>
      </c>
      <c r="L22" s="29" t="s">
        <v>71</v>
      </c>
      <c r="M22" s="6">
        <v>190.0</v>
      </c>
      <c r="N22" s="6" t="s">
        <v>1329</v>
      </c>
      <c r="O22" s="28">
        <v>1.630728902103E12</v>
      </c>
      <c r="P22" s="22" t="b">
        <f t="shared" si="4"/>
        <v>1</v>
      </c>
      <c r="Q22" s="29" t="s">
        <v>71</v>
      </c>
      <c r="R22" s="6">
        <v>195.0</v>
      </c>
      <c r="S22" s="6" t="s">
        <v>1323</v>
      </c>
      <c r="T22" s="28">
        <v>1.630732094498E12</v>
      </c>
      <c r="U22" s="22" t="b">
        <f t="shared" si="5"/>
        <v>1</v>
      </c>
      <c r="V22" s="29" t="s">
        <v>94</v>
      </c>
      <c r="W22" s="6">
        <v>261.0</v>
      </c>
      <c r="X22" s="6" t="s">
        <v>1330</v>
      </c>
      <c r="Y22" s="28">
        <v>1.63073255721E12</v>
      </c>
      <c r="Z22" s="22" t="b">
        <f t="shared" si="6"/>
        <v>1</v>
      </c>
      <c r="AA22" s="29" t="s">
        <v>94</v>
      </c>
      <c r="AB22" s="6">
        <v>215.0</v>
      </c>
      <c r="AC22" s="6" t="s">
        <v>1326</v>
      </c>
      <c r="AD22" s="28">
        <v>1.630732947273E12</v>
      </c>
      <c r="AE22" s="22" t="b">
        <f t="shared" si="7"/>
        <v>1</v>
      </c>
      <c r="AF22" s="29" t="s">
        <v>94</v>
      </c>
      <c r="AG22" s="6">
        <v>266.0</v>
      </c>
      <c r="AH22" s="6" t="s">
        <v>1327</v>
      </c>
      <c r="AI22" s="28">
        <v>1.630737548429E12</v>
      </c>
      <c r="AJ22" s="22" t="b">
        <f t="shared" si="8"/>
        <v>1</v>
      </c>
      <c r="AK22" s="29" t="s">
        <v>55</v>
      </c>
      <c r="AL22" s="6">
        <v>274.0</v>
      </c>
      <c r="AM22" s="6" t="s">
        <v>1331</v>
      </c>
      <c r="AN22" s="28">
        <v>1.630738431115E12</v>
      </c>
      <c r="AO22" s="22" t="b">
        <f t="shared" si="9"/>
        <v>1</v>
      </c>
      <c r="AP22" s="29" t="s">
        <v>80</v>
      </c>
      <c r="AQ22" s="6">
        <v>225.0</v>
      </c>
      <c r="AR22" s="6" t="s">
        <v>1332</v>
      </c>
      <c r="AS22" s="28">
        <v>1.630739589067E12</v>
      </c>
    </row>
    <row r="23">
      <c r="A23" s="22" t="b">
        <f t="shared" si="1"/>
        <v>1</v>
      </c>
      <c r="B23" s="29" t="s">
        <v>80</v>
      </c>
      <c r="C23" s="6">
        <v>109.0</v>
      </c>
      <c r="D23" s="6" t="s">
        <v>1328</v>
      </c>
      <c r="E23" s="28">
        <v>1.630728180201E12</v>
      </c>
      <c r="F23" s="22" t="b">
        <f t="shared" si="2"/>
        <v>1</v>
      </c>
      <c r="G23" s="29" t="s">
        <v>115</v>
      </c>
      <c r="H23" s="6">
        <v>184.0</v>
      </c>
      <c r="I23" s="6" t="s">
        <v>1325</v>
      </c>
      <c r="J23" s="28">
        <v>1.630728550477E12</v>
      </c>
      <c r="K23" s="22" t="b">
        <f t="shared" si="3"/>
        <v>1</v>
      </c>
      <c r="L23" s="29" t="s">
        <v>115</v>
      </c>
      <c r="M23" s="6">
        <v>145.0</v>
      </c>
      <c r="N23" s="6" t="s">
        <v>1329</v>
      </c>
      <c r="O23" s="28">
        <v>1.630728902251E12</v>
      </c>
      <c r="P23" s="22" t="b">
        <f t="shared" si="4"/>
        <v>1</v>
      </c>
      <c r="Q23" s="29" t="s">
        <v>115</v>
      </c>
      <c r="R23" s="6">
        <v>197.0</v>
      </c>
      <c r="S23" s="6" t="s">
        <v>1323</v>
      </c>
      <c r="T23" s="28">
        <v>1.630732094694E12</v>
      </c>
      <c r="U23" s="22" t="b">
        <f t="shared" si="5"/>
        <v>1</v>
      </c>
      <c r="V23" s="29" t="s">
        <v>80</v>
      </c>
      <c r="W23" s="6">
        <v>100.0</v>
      </c>
      <c r="X23" s="6" t="s">
        <v>1330</v>
      </c>
      <c r="Y23" s="28">
        <v>1.630732557309E12</v>
      </c>
      <c r="Z23" s="22" t="b">
        <f t="shared" si="6"/>
        <v>1</v>
      </c>
      <c r="AA23" s="29" t="s">
        <v>80</v>
      </c>
      <c r="AB23" s="6">
        <v>159.0</v>
      </c>
      <c r="AC23" s="6" t="s">
        <v>1326</v>
      </c>
      <c r="AD23" s="28">
        <v>1.630732947433E12</v>
      </c>
      <c r="AE23" s="22" t="b">
        <f t="shared" si="7"/>
        <v>1</v>
      </c>
      <c r="AF23" s="29" t="s">
        <v>80</v>
      </c>
      <c r="AG23" s="6">
        <v>149.0</v>
      </c>
      <c r="AH23" s="6" t="s">
        <v>1327</v>
      </c>
      <c r="AI23" s="28">
        <v>1.63073754858E12</v>
      </c>
      <c r="AJ23" s="22" t="b">
        <f t="shared" si="8"/>
        <v>1</v>
      </c>
      <c r="AK23" s="29" t="s">
        <v>58</v>
      </c>
      <c r="AL23" s="6">
        <v>241.0</v>
      </c>
      <c r="AM23" s="6" t="s">
        <v>1331</v>
      </c>
      <c r="AN23" s="28">
        <v>1.630738431353E12</v>
      </c>
      <c r="AO23" s="22" t="b">
        <f t="shared" si="9"/>
        <v>1</v>
      </c>
      <c r="AP23" s="29" t="s">
        <v>63</v>
      </c>
      <c r="AQ23" s="6">
        <v>251.0</v>
      </c>
      <c r="AR23" s="6" t="s">
        <v>1332</v>
      </c>
      <c r="AS23" s="28">
        <v>1.630739589314E12</v>
      </c>
    </row>
    <row r="24">
      <c r="A24" s="22" t="b">
        <f t="shared" si="1"/>
        <v>1</v>
      </c>
      <c r="B24" s="29" t="s">
        <v>80</v>
      </c>
      <c r="C24" s="6">
        <v>201.0</v>
      </c>
      <c r="D24" s="6" t="s">
        <v>1328</v>
      </c>
      <c r="E24" s="28">
        <v>1.6307281804E12</v>
      </c>
      <c r="F24" s="22" t="b">
        <f t="shared" si="2"/>
        <v>1</v>
      </c>
      <c r="G24" s="29" t="s">
        <v>63</v>
      </c>
      <c r="H24" s="6">
        <v>322.0</v>
      </c>
      <c r="I24" s="6" t="s">
        <v>1325</v>
      </c>
      <c r="J24" s="28">
        <v>1.6307285508E12</v>
      </c>
      <c r="K24" s="22" t="b">
        <f t="shared" si="3"/>
        <v>1</v>
      </c>
      <c r="L24" s="29" t="s">
        <v>63</v>
      </c>
      <c r="M24" s="6">
        <v>342.0</v>
      </c>
      <c r="N24" s="6" t="s">
        <v>1329</v>
      </c>
      <c r="O24" s="28">
        <v>1.630728902591E12</v>
      </c>
      <c r="P24" s="22" t="b">
        <f t="shared" si="4"/>
        <v>1</v>
      </c>
      <c r="Q24" s="29" t="s">
        <v>63</v>
      </c>
      <c r="R24" s="6">
        <v>376.0</v>
      </c>
      <c r="S24" s="6" t="s">
        <v>1333</v>
      </c>
      <c r="T24" s="28">
        <v>1.630732095071E12</v>
      </c>
      <c r="U24" s="22" t="b">
        <f t="shared" si="5"/>
        <v>1</v>
      </c>
      <c r="V24" s="29" t="s">
        <v>80</v>
      </c>
      <c r="W24" s="6">
        <v>209.0</v>
      </c>
      <c r="X24" s="6" t="s">
        <v>1330</v>
      </c>
      <c r="Y24" s="28">
        <v>1.630732557517E12</v>
      </c>
      <c r="Z24" s="22" t="b">
        <f t="shared" si="6"/>
        <v>1</v>
      </c>
      <c r="AA24" s="29" t="s">
        <v>80</v>
      </c>
      <c r="AB24" s="6">
        <v>191.0</v>
      </c>
      <c r="AC24" s="6" t="s">
        <v>1326</v>
      </c>
      <c r="AD24" s="28">
        <v>1.630732947624E12</v>
      </c>
      <c r="AE24" s="22" t="b">
        <f t="shared" si="7"/>
        <v>1</v>
      </c>
      <c r="AF24" s="29" t="s">
        <v>80</v>
      </c>
      <c r="AG24" s="6">
        <v>192.0</v>
      </c>
      <c r="AH24" s="6" t="s">
        <v>1327</v>
      </c>
      <c r="AI24" s="28">
        <v>1.630737548769E12</v>
      </c>
      <c r="AJ24" s="22" t="b">
        <f t="shared" si="8"/>
        <v>1</v>
      </c>
      <c r="AK24" s="29" t="s">
        <v>62</v>
      </c>
      <c r="AL24" s="6">
        <v>243.0</v>
      </c>
      <c r="AM24" s="6" t="s">
        <v>1331</v>
      </c>
      <c r="AN24" s="28">
        <v>1.630738431595E12</v>
      </c>
      <c r="AO24" s="22" t="b">
        <f t="shared" si="9"/>
        <v>1</v>
      </c>
      <c r="AP24" s="29" t="s">
        <v>71</v>
      </c>
      <c r="AQ24" s="6">
        <v>198.0</v>
      </c>
      <c r="AR24" s="6" t="s">
        <v>1332</v>
      </c>
      <c r="AS24" s="28">
        <v>1.630739589511E12</v>
      </c>
    </row>
    <row r="25">
      <c r="A25" s="22" t="b">
        <f t="shared" si="1"/>
        <v>1</v>
      </c>
      <c r="B25" s="29" t="s">
        <v>63</v>
      </c>
      <c r="C25" s="6">
        <v>210.0</v>
      </c>
      <c r="D25" s="6" t="s">
        <v>1328</v>
      </c>
      <c r="E25" s="28">
        <v>1.63072818061E12</v>
      </c>
      <c r="F25" s="22" t="b">
        <f t="shared" si="2"/>
        <v>1</v>
      </c>
      <c r="G25" s="29" t="s">
        <v>71</v>
      </c>
      <c r="H25" s="6">
        <v>155.0</v>
      </c>
      <c r="I25" s="6" t="s">
        <v>1325</v>
      </c>
      <c r="J25" s="28">
        <v>1.630728550971E12</v>
      </c>
      <c r="K25" s="22" t="b">
        <f t="shared" si="3"/>
        <v>1</v>
      </c>
      <c r="L25" s="29" t="s">
        <v>71</v>
      </c>
      <c r="M25" s="6">
        <v>231.0</v>
      </c>
      <c r="N25" s="6" t="s">
        <v>1329</v>
      </c>
      <c r="O25" s="28">
        <v>1.630728902823E12</v>
      </c>
      <c r="P25" s="22" t="b">
        <f t="shared" si="4"/>
        <v>1</v>
      </c>
      <c r="Q25" s="29" t="s">
        <v>71</v>
      </c>
      <c r="R25" s="6">
        <v>182.0</v>
      </c>
      <c r="S25" s="6" t="s">
        <v>1333</v>
      </c>
      <c r="T25" s="28">
        <v>1.630732095253E12</v>
      </c>
      <c r="U25" s="22" t="b">
        <f t="shared" si="5"/>
        <v>1</v>
      </c>
      <c r="V25" s="29" t="s">
        <v>63</v>
      </c>
      <c r="W25" s="6">
        <v>226.0</v>
      </c>
      <c r="X25" s="6" t="s">
        <v>1330</v>
      </c>
      <c r="Y25" s="28">
        <v>1.630732557743E12</v>
      </c>
      <c r="Z25" s="22" t="b">
        <f t="shared" si="6"/>
        <v>1</v>
      </c>
      <c r="AA25" s="29" t="s">
        <v>63</v>
      </c>
      <c r="AB25" s="6">
        <v>219.0</v>
      </c>
      <c r="AC25" s="6" t="s">
        <v>1326</v>
      </c>
      <c r="AD25" s="28">
        <v>1.630732947846E12</v>
      </c>
      <c r="AE25" s="22" t="b">
        <f t="shared" si="7"/>
        <v>1</v>
      </c>
      <c r="AF25" s="29" t="s">
        <v>63</v>
      </c>
      <c r="AG25" s="6">
        <v>234.0</v>
      </c>
      <c r="AH25" s="6" t="s">
        <v>1334</v>
      </c>
      <c r="AI25" s="28">
        <v>1.630737549005E12</v>
      </c>
      <c r="AJ25" s="22" t="b">
        <f t="shared" si="8"/>
        <v>1</v>
      </c>
      <c r="AK25" s="29" t="s">
        <v>63</v>
      </c>
      <c r="AL25" s="6">
        <v>175.0</v>
      </c>
      <c r="AM25" s="6" t="s">
        <v>1331</v>
      </c>
      <c r="AN25" s="28">
        <v>1.630738431772E12</v>
      </c>
      <c r="AO25" s="22" t="b">
        <f t="shared" si="9"/>
        <v>1</v>
      </c>
      <c r="AP25" s="29" t="s">
        <v>90</v>
      </c>
      <c r="AQ25" s="6">
        <v>187.0</v>
      </c>
      <c r="AR25" s="6" t="s">
        <v>1332</v>
      </c>
      <c r="AS25" s="28">
        <v>1.6307395897E12</v>
      </c>
    </row>
    <row r="26">
      <c r="A26" s="22" t="b">
        <f t="shared" si="1"/>
        <v>1</v>
      </c>
      <c r="B26" s="29" t="s">
        <v>71</v>
      </c>
      <c r="C26" s="6">
        <v>187.0</v>
      </c>
      <c r="D26" s="6" t="s">
        <v>1328</v>
      </c>
      <c r="E26" s="28">
        <v>1.630728180796E12</v>
      </c>
      <c r="F26" s="22" t="b">
        <f t="shared" si="2"/>
        <v>0</v>
      </c>
      <c r="G26" s="29" t="s">
        <v>125</v>
      </c>
      <c r="H26" s="6">
        <v>589.0</v>
      </c>
      <c r="I26" s="6" t="s">
        <v>1335</v>
      </c>
      <c r="J26" s="28">
        <v>1.630728551548E12</v>
      </c>
      <c r="K26" s="22" t="b">
        <f t="shared" si="3"/>
        <v>0</v>
      </c>
      <c r="L26" s="29" t="s">
        <v>127</v>
      </c>
      <c r="M26" s="6">
        <v>723.0</v>
      </c>
      <c r="N26" s="6" t="s">
        <v>1336</v>
      </c>
      <c r="O26" s="28">
        <v>1.630728903547E12</v>
      </c>
      <c r="P26" s="22" t="b">
        <f t="shared" si="4"/>
        <v>0</v>
      </c>
      <c r="Q26" s="29" t="s">
        <v>127</v>
      </c>
      <c r="R26" s="6">
        <v>614.0</v>
      </c>
      <c r="S26" s="6" t="s">
        <v>1333</v>
      </c>
      <c r="T26" s="28">
        <v>1.630732095866E12</v>
      </c>
      <c r="U26" s="22" t="b">
        <f t="shared" si="5"/>
        <v>1</v>
      </c>
      <c r="V26" s="29" t="s">
        <v>71</v>
      </c>
      <c r="W26" s="6">
        <v>174.0</v>
      </c>
      <c r="X26" s="6" t="s">
        <v>1330</v>
      </c>
      <c r="Y26" s="28">
        <v>1.630732557924E12</v>
      </c>
      <c r="Z26" s="22" t="b">
        <f t="shared" si="6"/>
        <v>1</v>
      </c>
      <c r="AA26" s="29" t="s">
        <v>71</v>
      </c>
      <c r="AB26" s="6">
        <v>139.0</v>
      </c>
      <c r="AC26" s="6" t="s">
        <v>1326</v>
      </c>
      <c r="AD26" s="28">
        <v>1.630732947981E12</v>
      </c>
      <c r="AE26" s="22" t="b">
        <f t="shared" si="7"/>
        <v>1</v>
      </c>
      <c r="AF26" s="29" t="s">
        <v>71</v>
      </c>
      <c r="AG26" s="6">
        <v>391.0</v>
      </c>
      <c r="AH26" s="6" t="s">
        <v>1334</v>
      </c>
      <c r="AI26" s="28">
        <v>1.630737549397E12</v>
      </c>
      <c r="AJ26" s="22" t="b">
        <f t="shared" si="8"/>
        <v>1</v>
      </c>
      <c r="AK26" s="29" t="s">
        <v>65</v>
      </c>
      <c r="AL26" s="6">
        <v>431.0</v>
      </c>
      <c r="AM26" s="6" t="s">
        <v>1337</v>
      </c>
      <c r="AN26" s="28">
        <v>1.630738432203E12</v>
      </c>
      <c r="AO26" s="22" t="b">
        <f t="shared" si="9"/>
        <v>1</v>
      </c>
      <c r="AP26" s="29" t="s">
        <v>63</v>
      </c>
      <c r="AQ26" s="6">
        <v>352.0</v>
      </c>
      <c r="AR26" s="6" t="s">
        <v>1338</v>
      </c>
      <c r="AS26" s="28">
        <v>1.630739590052E12</v>
      </c>
    </row>
    <row r="27">
      <c r="A27" s="22" t="b">
        <f t="shared" si="1"/>
        <v>1</v>
      </c>
      <c r="B27" s="29" t="s">
        <v>115</v>
      </c>
      <c r="C27" s="6">
        <v>155.0</v>
      </c>
      <c r="D27" s="6" t="s">
        <v>1328</v>
      </c>
      <c r="E27" s="28">
        <v>1.630728180959E12</v>
      </c>
      <c r="F27" s="22" t="b">
        <f t="shared" si="2"/>
        <v>1</v>
      </c>
      <c r="G27" s="29" t="s">
        <v>131</v>
      </c>
      <c r="H27" s="6">
        <v>357.0</v>
      </c>
      <c r="I27" s="6" t="s">
        <v>1335</v>
      </c>
      <c r="J27" s="28">
        <v>1.6307285519E12</v>
      </c>
      <c r="K27" s="22" t="b">
        <f t="shared" si="3"/>
        <v>1</v>
      </c>
      <c r="L27" s="29" t="s">
        <v>71</v>
      </c>
      <c r="M27" s="6">
        <v>263.0</v>
      </c>
      <c r="N27" s="6" t="s">
        <v>1336</v>
      </c>
      <c r="O27" s="28">
        <v>1.630728903807E12</v>
      </c>
      <c r="P27" s="22" t="b">
        <f t="shared" si="4"/>
        <v>1</v>
      </c>
      <c r="Q27" s="29" t="s">
        <v>133</v>
      </c>
      <c r="R27" s="6">
        <v>401.0</v>
      </c>
      <c r="S27" s="6" t="s">
        <v>1339</v>
      </c>
      <c r="T27" s="28">
        <v>1.630732096267E12</v>
      </c>
      <c r="U27" s="22" t="b">
        <f t="shared" si="5"/>
        <v>1</v>
      </c>
      <c r="V27" s="29" t="s">
        <v>115</v>
      </c>
      <c r="W27" s="6">
        <v>144.0</v>
      </c>
      <c r="X27" s="6" t="s">
        <v>1340</v>
      </c>
      <c r="Y27" s="28">
        <v>1.630732558062E12</v>
      </c>
      <c r="Z27" s="22" t="b">
        <f t="shared" si="6"/>
        <v>1</v>
      </c>
      <c r="AA27" s="29" t="s">
        <v>115</v>
      </c>
      <c r="AB27" s="6">
        <v>173.0</v>
      </c>
      <c r="AC27" s="6" t="s">
        <v>1341</v>
      </c>
      <c r="AD27" s="28">
        <v>1.630732948155E12</v>
      </c>
      <c r="AE27" s="22" t="b">
        <f t="shared" si="7"/>
        <v>0</v>
      </c>
      <c r="AF27" s="29" t="s">
        <v>1342</v>
      </c>
      <c r="AG27" s="6">
        <v>607.0</v>
      </c>
      <c r="AH27" s="6" t="s">
        <v>1343</v>
      </c>
      <c r="AI27" s="28">
        <v>1.630737550004E12</v>
      </c>
      <c r="AJ27" s="22" t="b">
        <f t="shared" si="8"/>
        <v>1</v>
      </c>
      <c r="AK27" s="29" t="s">
        <v>71</v>
      </c>
      <c r="AL27" s="6">
        <v>264.0</v>
      </c>
      <c r="AM27" s="6" t="s">
        <v>1337</v>
      </c>
      <c r="AN27" s="28">
        <v>1.630738432467E12</v>
      </c>
      <c r="AO27" s="22" t="b">
        <f t="shared" si="9"/>
        <v>1</v>
      </c>
      <c r="AP27" s="29" t="s">
        <v>71</v>
      </c>
      <c r="AQ27" s="6">
        <v>273.0</v>
      </c>
      <c r="AR27" s="6" t="s">
        <v>1338</v>
      </c>
      <c r="AS27" s="28">
        <v>1.630739590324E12</v>
      </c>
    </row>
    <row r="28">
      <c r="A28" s="22" t="b">
        <f t="shared" si="1"/>
        <v>1</v>
      </c>
      <c r="B28" s="29" t="s">
        <v>63</v>
      </c>
      <c r="C28" s="6">
        <v>453.0</v>
      </c>
      <c r="D28" s="6" t="s">
        <v>1344</v>
      </c>
      <c r="E28" s="28">
        <v>1.630728181405E12</v>
      </c>
      <c r="F28" s="22" t="b">
        <f t="shared" si="2"/>
        <v>1</v>
      </c>
      <c r="G28" s="29" t="s">
        <v>137</v>
      </c>
      <c r="H28" s="6">
        <v>196.0</v>
      </c>
      <c r="I28" s="6" t="s">
        <v>1345</v>
      </c>
      <c r="J28" s="28">
        <v>1.630728552094E12</v>
      </c>
      <c r="K28" s="22" t="b">
        <f t="shared" si="3"/>
        <v>1</v>
      </c>
      <c r="L28" s="29" t="s">
        <v>793</v>
      </c>
      <c r="M28" s="6">
        <v>175.0</v>
      </c>
      <c r="N28" s="6" t="s">
        <v>1336</v>
      </c>
      <c r="O28" s="28">
        <v>1.63072890398E12</v>
      </c>
      <c r="P28" s="22" t="b">
        <f t="shared" si="4"/>
        <v>1</v>
      </c>
      <c r="Q28" s="29" t="s">
        <v>143</v>
      </c>
      <c r="R28" s="6">
        <v>303.0</v>
      </c>
      <c r="S28" s="6" t="s">
        <v>1339</v>
      </c>
      <c r="T28" s="28">
        <v>1.63073209657E12</v>
      </c>
      <c r="U28" s="22" t="b">
        <f t="shared" si="5"/>
        <v>1</v>
      </c>
      <c r="V28" s="29" t="s">
        <v>63</v>
      </c>
      <c r="W28" s="6">
        <v>293.0</v>
      </c>
      <c r="X28" s="6" t="s">
        <v>1340</v>
      </c>
      <c r="Y28" s="28">
        <v>1.630732558353E12</v>
      </c>
      <c r="Z28" s="22" t="b">
        <f t="shared" si="6"/>
        <v>1</v>
      </c>
      <c r="AA28" s="29" t="s">
        <v>63</v>
      </c>
      <c r="AB28" s="6">
        <v>340.0</v>
      </c>
      <c r="AC28" s="6" t="s">
        <v>1341</v>
      </c>
      <c r="AD28" s="28">
        <v>1.630732948495E12</v>
      </c>
      <c r="AE28" s="22" t="b">
        <f t="shared" si="7"/>
        <v>1</v>
      </c>
      <c r="AF28" s="29" t="s">
        <v>71</v>
      </c>
      <c r="AG28" s="6">
        <v>144.0</v>
      </c>
      <c r="AH28" s="6" t="s">
        <v>1343</v>
      </c>
      <c r="AI28" s="28">
        <v>1.630737550146E12</v>
      </c>
      <c r="AJ28" s="22" t="b">
        <f t="shared" si="8"/>
        <v>1</v>
      </c>
      <c r="AK28" s="29" t="s">
        <v>52</v>
      </c>
      <c r="AL28" s="6">
        <v>293.0</v>
      </c>
      <c r="AM28" s="6" t="s">
        <v>1337</v>
      </c>
      <c r="AN28" s="28">
        <v>1.630738432761E12</v>
      </c>
      <c r="AO28" s="22" t="b">
        <f t="shared" si="9"/>
        <v>1</v>
      </c>
      <c r="AP28" s="29" t="s">
        <v>63</v>
      </c>
      <c r="AQ28" s="6">
        <v>282.0</v>
      </c>
      <c r="AR28" s="6" t="s">
        <v>1338</v>
      </c>
      <c r="AS28" s="28">
        <v>1.630739590618E12</v>
      </c>
    </row>
    <row r="29">
      <c r="A29" s="22" t="b">
        <f t="shared" si="1"/>
        <v>1</v>
      </c>
      <c r="B29" s="29" t="s">
        <v>71</v>
      </c>
      <c r="C29" s="6">
        <v>230.0</v>
      </c>
      <c r="D29" s="6" t="s">
        <v>1344</v>
      </c>
      <c r="E29" s="28">
        <v>1.630728181649E12</v>
      </c>
      <c r="F29" s="22" t="b">
        <f t="shared" si="2"/>
        <v>1</v>
      </c>
      <c r="G29" s="29" t="s">
        <v>71</v>
      </c>
      <c r="H29" s="6">
        <v>185.0</v>
      </c>
      <c r="I29" s="6" t="s">
        <v>1345</v>
      </c>
      <c r="J29" s="28">
        <v>1.630728552279E12</v>
      </c>
      <c r="K29" s="22" t="b">
        <f t="shared" si="3"/>
        <v>1</v>
      </c>
      <c r="L29" s="29" t="s">
        <v>793</v>
      </c>
      <c r="M29" s="6">
        <v>173.0</v>
      </c>
      <c r="N29" s="6" t="s">
        <v>1346</v>
      </c>
      <c r="O29" s="28">
        <v>1.630728904159E12</v>
      </c>
      <c r="P29" s="22" t="b">
        <f t="shared" si="4"/>
        <v>1</v>
      </c>
      <c r="Q29" s="29" t="s">
        <v>71</v>
      </c>
      <c r="R29" s="6">
        <v>294.0</v>
      </c>
      <c r="S29" s="6" t="s">
        <v>1339</v>
      </c>
      <c r="T29" s="28">
        <v>1.630732096865E12</v>
      </c>
      <c r="U29" s="22" t="b">
        <f t="shared" si="5"/>
        <v>1</v>
      </c>
      <c r="V29" s="29" t="s">
        <v>71</v>
      </c>
      <c r="W29" s="6">
        <v>196.0</v>
      </c>
      <c r="X29" s="6" t="s">
        <v>1340</v>
      </c>
      <c r="Y29" s="28">
        <v>1.630732558559E12</v>
      </c>
      <c r="Z29" s="22" t="b">
        <f t="shared" si="6"/>
        <v>1</v>
      </c>
      <c r="AA29" s="29" t="s">
        <v>71</v>
      </c>
      <c r="AB29" s="6">
        <v>173.0</v>
      </c>
      <c r="AC29" s="6" t="s">
        <v>1341</v>
      </c>
      <c r="AD29" s="28">
        <v>1.630732948667E12</v>
      </c>
      <c r="AE29" s="22" t="b">
        <f t="shared" si="7"/>
        <v>0</v>
      </c>
      <c r="AF29" s="29" t="s">
        <v>125</v>
      </c>
      <c r="AG29" s="6">
        <v>775.0</v>
      </c>
      <c r="AH29" s="6" t="s">
        <v>1343</v>
      </c>
      <c r="AI29" s="28">
        <v>1.630737550923E12</v>
      </c>
      <c r="AJ29" s="22" t="b">
        <f t="shared" si="8"/>
        <v>1</v>
      </c>
      <c r="AK29" s="29" t="s">
        <v>165</v>
      </c>
      <c r="AL29" s="6">
        <v>134.0</v>
      </c>
      <c r="AM29" s="6" t="s">
        <v>1337</v>
      </c>
      <c r="AN29" s="28">
        <v>1.630738432895E12</v>
      </c>
      <c r="AO29" s="22" t="b">
        <f t="shared" si="9"/>
        <v>1</v>
      </c>
      <c r="AP29" s="29" t="s">
        <v>90</v>
      </c>
      <c r="AQ29" s="6">
        <v>174.0</v>
      </c>
      <c r="AR29" s="6" t="s">
        <v>1338</v>
      </c>
      <c r="AS29" s="28">
        <v>1.630739590779E12</v>
      </c>
    </row>
    <row r="30">
      <c r="A30" s="22" t="b">
        <f t="shared" si="1"/>
        <v>0</v>
      </c>
      <c r="B30" s="29" t="s">
        <v>125</v>
      </c>
      <c r="C30" s="6">
        <v>682.0</v>
      </c>
      <c r="D30" s="6" t="s">
        <v>1347</v>
      </c>
      <c r="E30" s="28">
        <v>1.630728182318E12</v>
      </c>
      <c r="F30" s="22" t="b">
        <f t="shared" si="2"/>
        <v>1</v>
      </c>
      <c r="G30" s="29" t="s">
        <v>144</v>
      </c>
      <c r="H30" s="6">
        <v>445.0</v>
      </c>
      <c r="I30" s="6" t="s">
        <v>1345</v>
      </c>
      <c r="J30" s="28">
        <v>1.630728552726E12</v>
      </c>
      <c r="K30" s="22" t="b">
        <f t="shared" si="3"/>
        <v>1</v>
      </c>
      <c r="L30" s="29" t="s">
        <v>793</v>
      </c>
      <c r="M30" s="6">
        <v>387.0</v>
      </c>
      <c r="N30" s="6" t="s">
        <v>1346</v>
      </c>
      <c r="O30" s="28">
        <v>1.630728904562E12</v>
      </c>
      <c r="P30" s="22" t="b">
        <f t="shared" si="4"/>
        <v>1</v>
      </c>
      <c r="Q30" s="29" t="s">
        <v>144</v>
      </c>
      <c r="R30" s="6">
        <v>737.0</v>
      </c>
      <c r="S30" s="6" t="s">
        <v>1348</v>
      </c>
      <c r="T30" s="28">
        <v>1.6307320976E12</v>
      </c>
      <c r="U30" s="22" t="b">
        <f t="shared" si="5"/>
        <v>0</v>
      </c>
      <c r="V30" s="29" t="s">
        <v>125</v>
      </c>
      <c r="W30" s="6">
        <v>540.0</v>
      </c>
      <c r="X30" s="6" t="s">
        <v>1349</v>
      </c>
      <c r="Y30" s="28">
        <v>1.630732559088E12</v>
      </c>
      <c r="Z30" s="22" t="b">
        <f t="shared" si="6"/>
        <v>0</v>
      </c>
      <c r="AA30" s="29" t="s">
        <v>175</v>
      </c>
      <c r="AB30" s="6">
        <v>555.0</v>
      </c>
      <c r="AC30" s="6" t="s">
        <v>1350</v>
      </c>
      <c r="AD30" s="28">
        <v>1.630732949221E12</v>
      </c>
      <c r="AE30" s="22" t="b">
        <f t="shared" si="7"/>
        <v>1</v>
      </c>
      <c r="AF30" s="29" t="s">
        <v>133</v>
      </c>
      <c r="AG30" s="6">
        <v>393.0</v>
      </c>
      <c r="AH30" s="6" t="s">
        <v>1351</v>
      </c>
      <c r="AI30" s="28">
        <v>1.630737551315E12</v>
      </c>
      <c r="AJ30" s="22" t="b">
        <f t="shared" si="8"/>
        <v>1</v>
      </c>
      <c r="AK30" s="29" t="s">
        <v>1352</v>
      </c>
      <c r="AL30" s="6">
        <v>408.0</v>
      </c>
      <c r="AM30" s="6" t="s">
        <v>1353</v>
      </c>
      <c r="AN30" s="28">
        <v>1.630738433302E12</v>
      </c>
      <c r="AO30" s="22" t="b">
        <f t="shared" si="9"/>
        <v>1</v>
      </c>
      <c r="AP30" s="29" t="s">
        <v>71</v>
      </c>
      <c r="AQ30" s="6">
        <v>503.0</v>
      </c>
      <c r="AR30" s="6" t="s">
        <v>1354</v>
      </c>
      <c r="AS30" s="28">
        <v>1.630739591285E12</v>
      </c>
    </row>
    <row r="31">
      <c r="A31" s="22" t="b">
        <f t="shared" si="1"/>
        <v>1</v>
      </c>
      <c r="B31" s="29" t="s">
        <v>131</v>
      </c>
      <c r="C31" s="6">
        <v>394.0</v>
      </c>
      <c r="D31" s="6" t="s">
        <v>1347</v>
      </c>
      <c r="E31" s="28">
        <v>1.630728182711E12</v>
      </c>
      <c r="F31" s="22" t="b">
        <f t="shared" si="2"/>
        <v>1</v>
      </c>
      <c r="G31" s="29" t="s">
        <v>150</v>
      </c>
      <c r="H31" s="6">
        <v>231.0</v>
      </c>
      <c r="I31" s="6" t="s">
        <v>1345</v>
      </c>
      <c r="J31" s="28">
        <v>1.630728552958E12</v>
      </c>
      <c r="K31" s="22" t="b">
        <f t="shared" si="3"/>
        <v>1</v>
      </c>
      <c r="L31" s="29" t="s">
        <v>71</v>
      </c>
      <c r="M31" s="6">
        <v>184.0</v>
      </c>
      <c r="N31" s="6" t="s">
        <v>1346</v>
      </c>
      <c r="O31" s="28">
        <v>1.63072890473E12</v>
      </c>
      <c r="P31" s="22" t="b">
        <f t="shared" si="4"/>
        <v>1</v>
      </c>
      <c r="Q31" s="29" t="s">
        <v>150</v>
      </c>
      <c r="R31" s="6">
        <v>357.0</v>
      </c>
      <c r="S31" s="6" t="s">
        <v>1348</v>
      </c>
      <c r="T31" s="28">
        <v>1.630732097958E12</v>
      </c>
      <c r="U31" s="22" t="b">
        <f t="shared" si="5"/>
        <v>1</v>
      </c>
      <c r="V31" s="29" t="s">
        <v>133</v>
      </c>
      <c r="W31" s="6">
        <v>628.0</v>
      </c>
      <c r="X31" s="6" t="s">
        <v>1349</v>
      </c>
      <c r="Y31" s="28">
        <v>1.630732559732E12</v>
      </c>
      <c r="Z31" s="22" t="b">
        <f t="shared" si="6"/>
        <v>1</v>
      </c>
      <c r="AA31" s="29" t="s">
        <v>131</v>
      </c>
      <c r="AB31" s="6">
        <v>319.0</v>
      </c>
      <c r="AC31" s="6" t="s">
        <v>1350</v>
      </c>
      <c r="AD31" s="28">
        <v>1.630732949541E12</v>
      </c>
      <c r="AE31" s="22" t="b">
        <f t="shared" si="7"/>
        <v>1</v>
      </c>
      <c r="AF31" s="29" t="s">
        <v>190</v>
      </c>
      <c r="AG31" s="6">
        <v>285.0</v>
      </c>
      <c r="AH31" s="6" t="s">
        <v>1351</v>
      </c>
      <c r="AI31" s="28">
        <v>1.630737551599E12</v>
      </c>
      <c r="AJ31" s="22" t="b">
        <f t="shared" si="8"/>
        <v>0</v>
      </c>
      <c r="AK31" s="29" t="s">
        <v>127</v>
      </c>
      <c r="AL31" s="6">
        <v>185.0</v>
      </c>
      <c r="AM31" s="6" t="s">
        <v>1353</v>
      </c>
      <c r="AN31" s="28">
        <v>1.630738433492E12</v>
      </c>
      <c r="AO31" s="22" t="b">
        <f t="shared" si="9"/>
        <v>1</v>
      </c>
      <c r="AP31" s="29" t="s">
        <v>115</v>
      </c>
      <c r="AQ31" s="6">
        <v>359.0</v>
      </c>
      <c r="AR31" s="6" t="s">
        <v>1354</v>
      </c>
      <c r="AS31" s="28">
        <v>1.630739591642E12</v>
      </c>
    </row>
    <row r="32">
      <c r="A32" s="22" t="b">
        <f t="shared" si="1"/>
        <v>1</v>
      </c>
      <c r="B32" s="29" t="s">
        <v>143</v>
      </c>
      <c r="C32" s="6">
        <v>526.0</v>
      </c>
      <c r="D32" s="6" t="s">
        <v>1355</v>
      </c>
      <c r="E32" s="28">
        <v>1.630728183238E12</v>
      </c>
      <c r="F32" s="22" t="b">
        <f t="shared" si="2"/>
        <v>1</v>
      </c>
      <c r="G32" s="29" t="s">
        <v>55</v>
      </c>
      <c r="H32" s="6">
        <v>179.0</v>
      </c>
      <c r="I32" s="6" t="s">
        <v>1356</v>
      </c>
      <c r="J32" s="28">
        <v>1.630728553134E12</v>
      </c>
      <c r="K32" s="22" t="b">
        <f t="shared" si="3"/>
        <v>0</v>
      </c>
      <c r="L32" s="29" t="s">
        <v>127</v>
      </c>
      <c r="M32" s="6">
        <v>175.0</v>
      </c>
      <c r="N32" s="6" t="s">
        <v>1346</v>
      </c>
      <c r="O32" s="28">
        <v>1.630728904908E12</v>
      </c>
      <c r="P32" s="22" t="b">
        <f t="shared" si="4"/>
        <v>1</v>
      </c>
      <c r="Q32" s="29" t="s">
        <v>55</v>
      </c>
      <c r="R32" s="6">
        <v>200.0</v>
      </c>
      <c r="S32" s="6" t="s">
        <v>1357</v>
      </c>
      <c r="T32" s="28">
        <v>1.630732098157E12</v>
      </c>
      <c r="U32" s="22" t="b">
        <f t="shared" si="5"/>
        <v>1</v>
      </c>
      <c r="V32" s="29" t="s">
        <v>203</v>
      </c>
      <c r="W32" s="6">
        <v>200.0</v>
      </c>
      <c r="X32" s="6" t="s">
        <v>1349</v>
      </c>
      <c r="Y32" s="28">
        <v>1.630732559932E12</v>
      </c>
      <c r="Z32" s="22" t="b">
        <f t="shared" si="6"/>
        <v>1</v>
      </c>
      <c r="AA32" s="29" t="s">
        <v>190</v>
      </c>
      <c r="AB32" s="6">
        <v>225.0</v>
      </c>
      <c r="AC32" s="6" t="s">
        <v>1350</v>
      </c>
      <c r="AD32" s="28">
        <v>1.63073294977E12</v>
      </c>
      <c r="AE32" s="22" t="b">
        <f t="shared" si="7"/>
        <v>1</v>
      </c>
      <c r="AF32" s="29" t="s">
        <v>71</v>
      </c>
      <c r="AG32" s="6">
        <v>335.0</v>
      </c>
      <c r="AH32" s="6" t="s">
        <v>1351</v>
      </c>
      <c r="AI32" s="28">
        <v>1.630737551933E12</v>
      </c>
      <c r="AJ32" s="22" t="b">
        <f t="shared" si="8"/>
        <v>1</v>
      </c>
      <c r="AK32" s="29" t="s">
        <v>63</v>
      </c>
      <c r="AL32" s="6">
        <v>236.0</v>
      </c>
      <c r="AM32" s="6" t="s">
        <v>1353</v>
      </c>
      <c r="AN32" s="28">
        <v>1.630738433722E12</v>
      </c>
      <c r="AO32" s="22" t="b">
        <f t="shared" si="9"/>
        <v>1</v>
      </c>
      <c r="AP32" s="29" t="s">
        <v>63</v>
      </c>
      <c r="AQ32" s="6">
        <v>369.0</v>
      </c>
      <c r="AR32" s="6" t="s">
        <v>1358</v>
      </c>
      <c r="AS32" s="28">
        <v>1.630739592012E12</v>
      </c>
    </row>
    <row r="33">
      <c r="A33" s="22" t="b">
        <f t="shared" si="1"/>
        <v>1</v>
      </c>
      <c r="B33" s="29" t="s">
        <v>71</v>
      </c>
      <c r="C33" s="6">
        <v>672.0</v>
      </c>
      <c r="D33" s="6" t="s">
        <v>1355</v>
      </c>
      <c r="E33" s="28">
        <v>1.630728183909E12</v>
      </c>
      <c r="F33" s="22" t="b">
        <f t="shared" si="2"/>
        <v>1</v>
      </c>
      <c r="G33" s="29" t="s">
        <v>52</v>
      </c>
      <c r="H33" s="6">
        <v>230.0</v>
      </c>
      <c r="I33" s="6" t="s">
        <v>1356</v>
      </c>
      <c r="J33" s="28">
        <v>1.630728553366E12</v>
      </c>
      <c r="K33" s="22" t="b">
        <f t="shared" si="3"/>
        <v>1</v>
      </c>
      <c r="L33" s="29" t="s">
        <v>133</v>
      </c>
      <c r="M33" s="6">
        <v>354.0</v>
      </c>
      <c r="N33" s="6" t="s">
        <v>1359</v>
      </c>
      <c r="O33" s="28">
        <v>1.630728905259E12</v>
      </c>
      <c r="P33" s="22" t="b">
        <f t="shared" si="4"/>
        <v>1</v>
      </c>
      <c r="Q33" s="29" t="s">
        <v>52</v>
      </c>
      <c r="R33" s="6">
        <v>242.0</v>
      </c>
      <c r="S33" s="6" t="s">
        <v>1357</v>
      </c>
      <c r="T33" s="28">
        <v>1.630732098402E12</v>
      </c>
      <c r="U33" s="22" t="b">
        <f t="shared" si="5"/>
        <v>1</v>
      </c>
      <c r="V33" s="29" t="s">
        <v>71</v>
      </c>
      <c r="W33" s="6">
        <v>327.0</v>
      </c>
      <c r="X33" s="6" t="s">
        <v>1360</v>
      </c>
      <c r="Y33" s="28">
        <v>1.630732560244E12</v>
      </c>
      <c r="Z33" s="22" t="b">
        <f t="shared" si="6"/>
        <v>1</v>
      </c>
      <c r="AA33" s="29" t="s">
        <v>71</v>
      </c>
      <c r="AB33" s="6">
        <v>319.0</v>
      </c>
      <c r="AC33" s="6" t="s">
        <v>1361</v>
      </c>
      <c r="AD33" s="28">
        <v>1.630732950087E12</v>
      </c>
      <c r="AE33" s="22" t="b">
        <f t="shared" si="7"/>
        <v>1</v>
      </c>
      <c r="AF33" s="29" t="s">
        <v>71</v>
      </c>
      <c r="AG33" s="6">
        <v>3023.0</v>
      </c>
      <c r="AH33" s="6" t="s">
        <v>1362</v>
      </c>
      <c r="AI33" s="28">
        <v>1.63073755497E12</v>
      </c>
      <c r="AJ33" s="22" t="b">
        <f t="shared" si="8"/>
        <v>0</v>
      </c>
      <c r="AK33" s="29" t="s">
        <v>127</v>
      </c>
      <c r="AL33" s="6">
        <v>438.0</v>
      </c>
      <c r="AM33" s="6" t="s">
        <v>1363</v>
      </c>
      <c r="AN33" s="28">
        <v>1.630738434162E12</v>
      </c>
      <c r="AO33" s="22" t="b">
        <f t="shared" si="9"/>
        <v>1</v>
      </c>
      <c r="AP33" s="29" t="s">
        <v>71</v>
      </c>
      <c r="AQ33" s="6">
        <v>203.0</v>
      </c>
      <c r="AR33" s="6" t="s">
        <v>1358</v>
      </c>
      <c r="AS33" s="28">
        <v>1.630739592215E12</v>
      </c>
    </row>
    <row r="34">
      <c r="A34" s="22" t="b">
        <f t="shared" si="1"/>
        <v>1</v>
      </c>
      <c r="B34" s="29" t="s">
        <v>144</v>
      </c>
      <c r="C34" s="6">
        <v>1352.0</v>
      </c>
      <c r="D34" s="6" t="s">
        <v>1364</v>
      </c>
      <c r="E34" s="28">
        <v>1.630728185279E12</v>
      </c>
      <c r="F34" s="22" t="b">
        <f t="shared" si="2"/>
        <v>1</v>
      </c>
      <c r="G34" s="29" t="s">
        <v>160</v>
      </c>
      <c r="H34" s="6">
        <v>178.0</v>
      </c>
      <c r="I34" s="6" t="s">
        <v>1356</v>
      </c>
      <c r="J34" s="28">
        <v>1.630728553545E12</v>
      </c>
      <c r="K34" s="22" t="b">
        <f t="shared" si="3"/>
        <v>1</v>
      </c>
      <c r="L34" s="29" t="s">
        <v>133</v>
      </c>
      <c r="M34" s="6">
        <v>171.0</v>
      </c>
      <c r="N34" s="6" t="s">
        <v>1359</v>
      </c>
      <c r="O34" s="28">
        <v>1.630728905427E12</v>
      </c>
      <c r="P34" s="22" t="b">
        <f t="shared" si="4"/>
        <v>1</v>
      </c>
      <c r="Q34" s="29" t="s">
        <v>160</v>
      </c>
      <c r="R34" s="6">
        <v>277.0</v>
      </c>
      <c r="S34" s="6" t="s">
        <v>1357</v>
      </c>
      <c r="T34" s="28">
        <v>1.630732098677E12</v>
      </c>
      <c r="U34" s="22" t="b">
        <f t="shared" si="5"/>
        <v>1</v>
      </c>
      <c r="V34" s="29" t="s">
        <v>144</v>
      </c>
      <c r="W34" s="6">
        <v>214.0</v>
      </c>
      <c r="X34" s="6" t="s">
        <v>1360</v>
      </c>
      <c r="Y34" s="28">
        <v>1.630732560458E12</v>
      </c>
      <c r="Z34" s="22" t="b">
        <f t="shared" si="6"/>
        <v>1</v>
      </c>
      <c r="AA34" s="29" t="s">
        <v>144</v>
      </c>
      <c r="AB34" s="6">
        <v>246.0</v>
      </c>
      <c r="AC34" s="6" t="s">
        <v>1361</v>
      </c>
      <c r="AD34" s="28">
        <v>1.630732950333E12</v>
      </c>
      <c r="AE34" s="22" t="b">
        <f t="shared" si="7"/>
        <v>1</v>
      </c>
      <c r="AF34" s="29" t="s">
        <v>71</v>
      </c>
      <c r="AG34" s="6">
        <v>416.0</v>
      </c>
      <c r="AH34" s="6" t="s">
        <v>1365</v>
      </c>
      <c r="AI34" s="28">
        <v>1.630737555374E12</v>
      </c>
      <c r="AJ34" s="22" t="b">
        <f t="shared" si="8"/>
        <v>1</v>
      </c>
      <c r="AK34" s="29" t="s">
        <v>1352</v>
      </c>
      <c r="AL34" s="6">
        <v>199.0</v>
      </c>
      <c r="AM34" s="6" t="s">
        <v>1363</v>
      </c>
      <c r="AN34" s="28">
        <v>1.630738434359E12</v>
      </c>
      <c r="AO34" s="22" t="b">
        <f t="shared" si="9"/>
        <v>0</v>
      </c>
      <c r="AP34" s="29" t="s">
        <v>127</v>
      </c>
      <c r="AQ34" s="6">
        <v>1485.0</v>
      </c>
      <c r="AR34" s="6" t="s">
        <v>1366</v>
      </c>
      <c r="AS34" s="28">
        <v>1.630739593701E12</v>
      </c>
    </row>
    <row r="35">
      <c r="A35" s="22" t="b">
        <f t="shared" si="1"/>
        <v>1</v>
      </c>
      <c r="B35" s="29" t="s">
        <v>182</v>
      </c>
      <c r="C35" s="6">
        <v>287.0</v>
      </c>
      <c r="D35" s="6" t="s">
        <v>1364</v>
      </c>
      <c r="E35" s="28">
        <v>1.630728185549E12</v>
      </c>
      <c r="F35" s="22" t="b">
        <f t="shared" si="2"/>
        <v>1</v>
      </c>
      <c r="G35" s="29" t="s">
        <v>55</v>
      </c>
      <c r="H35" s="6">
        <v>204.0</v>
      </c>
      <c r="I35" s="6" t="s">
        <v>1356</v>
      </c>
      <c r="J35" s="28">
        <v>1.630728553748E12</v>
      </c>
      <c r="K35" s="22" t="b">
        <f t="shared" si="3"/>
        <v>1</v>
      </c>
      <c r="L35" s="29" t="s">
        <v>71</v>
      </c>
      <c r="M35" s="6">
        <v>311.0</v>
      </c>
      <c r="N35" s="6" t="s">
        <v>1359</v>
      </c>
      <c r="O35" s="28">
        <v>1.630728905738E12</v>
      </c>
      <c r="P35" s="22" t="b">
        <f t="shared" si="4"/>
        <v>1</v>
      </c>
      <c r="Q35" s="29" t="s">
        <v>55</v>
      </c>
      <c r="R35" s="6">
        <v>175.0</v>
      </c>
      <c r="S35" s="6" t="s">
        <v>1357</v>
      </c>
      <c r="T35" s="28">
        <v>1.630732098852E12</v>
      </c>
      <c r="U35" s="22" t="b">
        <f t="shared" si="5"/>
        <v>1</v>
      </c>
      <c r="V35" s="29" t="s">
        <v>150</v>
      </c>
      <c r="W35" s="6">
        <v>212.0</v>
      </c>
      <c r="X35" s="6" t="s">
        <v>1360</v>
      </c>
      <c r="Y35" s="28">
        <v>1.630732560673E12</v>
      </c>
      <c r="Z35" s="22" t="b">
        <f t="shared" si="6"/>
        <v>1</v>
      </c>
      <c r="AA35" s="29" t="s">
        <v>150</v>
      </c>
      <c r="AB35" s="6">
        <v>188.0</v>
      </c>
      <c r="AC35" s="6" t="s">
        <v>1361</v>
      </c>
      <c r="AD35" s="28">
        <v>1.630732950521E12</v>
      </c>
      <c r="AE35" s="22" t="b">
        <f t="shared" si="7"/>
        <v>1</v>
      </c>
      <c r="AF35" s="29" t="s">
        <v>71</v>
      </c>
      <c r="AG35" s="6">
        <v>292.0</v>
      </c>
      <c r="AH35" s="6" t="s">
        <v>1365</v>
      </c>
      <c r="AI35" s="28">
        <v>1.630737555665E12</v>
      </c>
      <c r="AJ35" s="22" t="b">
        <f t="shared" si="8"/>
        <v>1</v>
      </c>
      <c r="AK35" s="29" t="s">
        <v>165</v>
      </c>
      <c r="AL35" s="6">
        <v>167.0</v>
      </c>
      <c r="AM35" s="6" t="s">
        <v>1363</v>
      </c>
      <c r="AN35" s="28">
        <v>1.630738434524E12</v>
      </c>
      <c r="AO35" s="22" t="b">
        <f t="shared" si="9"/>
        <v>1</v>
      </c>
      <c r="AP35" s="29" t="s">
        <v>133</v>
      </c>
      <c r="AQ35" s="6">
        <v>343.0</v>
      </c>
      <c r="AR35" s="6" t="s">
        <v>1367</v>
      </c>
      <c r="AS35" s="28">
        <v>1.630739594041E12</v>
      </c>
    </row>
    <row r="36">
      <c r="A36" s="22" t="b">
        <f t="shared" si="1"/>
        <v>1</v>
      </c>
      <c r="B36" s="29" t="s">
        <v>71</v>
      </c>
      <c r="C36" s="6">
        <v>416.0</v>
      </c>
      <c r="D36" s="6" t="s">
        <v>1364</v>
      </c>
      <c r="E36" s="28">
        <v>1.630728185966E12</v>
      </c>
      <c r="F36" s="22" t="b">
        <f t="shared" si="2"/>
        <v>1</v>
      </c>
      <c r="G36" s="29" t="s">
        <v>110</v>
      </c>
      <c r="H36" s="6">
        <v>221.0</v>
      </c>
      <c r="I36" s="6" t="s">
        <v>1356</v>
      </c>
      <c r="J36" s="28">
        <v>1.630728553968E12</v>
      </c>
      <c r="K36" s="22" t="b">
        <f t="shared" si="3"/>
        <v>1</v>
      </c>
      <c r="L36" s="29" t="s">
        <v>144</v>
      </c>
      <c r="M36" s="6">
        <v>287.0</v>
      </c>
      <c r="N36" s="6" t="s">
        <v>1368</v>
      </c>
      <c r="O36" s="28">
        <v>1.630728906032E12</v>
      </c>
      <c r="P36" s="22" t="b">
        <f t="shared" si="4"/>
        <v>1</v>
      </c>
      <c r="Q36" s="29" t="s">
        <v>110</v>
      </c>
      <c r="R36" s="6">
        <v>251.0</v>
      </c>
      <c r="S36" s="6" t="s">
        <v>1369</v>
      </c>
      <c r="T36" s="28">
        <v>1.630732099105E12</v>
      </c>
      <c r="U36" s="22" t="b">
        <f t="shared" si="5"/>
        <v>1</v>
      </c>
      <c r="V36" s="29" t="s">
        <v>55</v>
      </c>
      <c r="W36" s="6">
        <v>161.0</v>
      </c>
      <c r="X36" s="6" t="s">
        <v>1360</v>
      </c>
      <c r="Y36" s="28">
        <v>1.630732560832E12</v>
      </c>
      <c r="Z36" s="22" t="b">
        <f t="shared" si="6"/>
        <v>1</v>
      </c>
      <c r="AA36" s="29" t="s">
        <v>55</v>
      </c>
      <c r="AB36" s="6">
        <v>162.0</v>
      </c>
      <c r="AC36" s="6" t="s">
        <v>1361</v>
      </c>
      <c r="AD36" s="28">
        <v>1.63073295068E12</v>
      </c>
      <c r="AE36" s="22" t="b">
        <f t="shared" si="7"/>
        <v>1</v>
      </c>
      <c r="AF36" s="29" t="s">
        <v>71</v>
      </c>
      <c r="AG36" s="6">
        <v>415.0</v>
      </c>
      <c r="AH36" s="6" t="s">
        <v>1370</v>
      </c>
      <c r="AI36" s="28">
        <v>1.630737556079E12</v>
      </c>
      <c r="AJ36" s="22" t="b">
        <f t="shared" si="8"/>
        <v>1</v>
      </c>
      <c r="AK36" s="29" t="s">
        <v>52</v>
      </c>
      <c r="AL36" s="6">
        <v>175.0</v>
      </c>
      <c r="AM36" s="6" t="s">
        <v>1363</v>
      </c>
      <c r="AN36" s="28">
        <v>1.630738434703E12</v>
      </c>
      <c r="AO36" s="22" t="b">
        <f t="shared" si="9"/>
        <v>1</v>
      </c>
      <c r="AP36" s="29" t="s">
        <v>219</v>
      </c>
      <c r="AQ36" s="6">
        <v>336.0</v>
      </c>
      <c r="AR36" s="6" t="s">
        <v>1367</v>
      </c>
      <c r="AS36" s="28">
        <v>1.630739594379E12</v>
      </c>
    </row>
    <row r="37">
      <c r="A37" s="22" t="b">
        <f t="shared" si="1"/>
        <v>1</v>
      </c>
      <c r="B37" s="29" t="s">
        <v>245</v>
      </c>
      <c r="C37" s="6">
        <v>2188.0</v>
      </c>
      <c r="D37" s="6" t="s">
        <v>1371</v>
      </c>
      <c r="E37" s="28">
        <v>1.630728188153E12</v>
      </c>
      <c r="F37" s="22" t="b">
        <f t="shared" si="2"/>
        <v>1</v>
      </c>
      <c r="G37" s="29" t="s">
        <v>58</v>
      </c>
      <c r="H37" s="6">
        <v>335.0</v>
      </c>
      <c r="I37" s="6" t="s">
        <v>1372</v>
      </c>
      <c r="J37" s="28">
        <v>1.630728554301E12</v>
      </c>
      <c r="K37" s="22" t="b">
        <f t="shared" si="3"/>
        <v>1</v>
      </c>
      <c r="L37" s="29" t="s">
        <v>150</v>
      </c>
      <c r="M37" s="6">
        <v>247.0</v>
      </c>
      <c r="N37" s="6" t="s">
        <v>1368</v>
      </c>
      <c r="O37" s="28">
        <v>1.63072890627E12</v>
      </c>
      <c r="P37" s="22" t="b">
        <f t="shared" si="4"/>
        <v>1</v>
      </c>
      <c r="Q37" s="29" t="s">
        <v>58</v>
      </c>
      <c r="R37" s="6">
        <v>177.0</v>
      </c>
      <c r="S37" s="6" t="s">
        <v>1369</v>
      </c>
      <c r="T37" s="28">
        <v>1.63073209928E12</v>
      </c>
      <c r="U37" s="22" t="b">
        <f t="shared" si="5"/>
        <v>1</v>
      </c>
      <c r="V37" s="29" t="s">
        <v>52</v>
      </c>
      <c r="W37" s="6">
        <v>206.0</v>
      </c>
      <c r="X37" s="6" t="s">
        <v>1373</v>
      </c>
      <c r="Y37" s="28">
        <v>1.630732561041E12</v>
      </c>
      <c r="Z37" s="22" t="b">
        <f t="shared" si="6"/>
        <v>1</v>
      </c>
      <c r="AA37" s="29" t="s">
        <v>52</v>
      </c>
      <c r="AB37" s="6">
        <v>214.0</v>
      </c>
      <c r="AC37" s="6" t="s">
        <v>1361</v>
      </c>
      <c r="AD37" s="28">
        <v>1.630732950893E12</v>
      </c>
      <c r="AE37" s="22" t="b">
        <f t="shared" si="7"/>
        <v>1</v>
      </c>
      <c r="AF37" s="29" t="s">
        <v>71</v>
      </c>
      <c r="AG37" s="6">
        <v>396.0</v>
      </c>
      <c r="AH37" s="6" t="s">
        <v>1370</v>
      </c>
      <c r="AI37" s="28">
        <v>1.63073755648E12</v>
      </c>
      <c r="AJ37" s="22" t="b">
        <f t="shared" si="8"/>
        <v>1</v>
      </c>
      <c r="AK37" s="29" t="s">
        <v>80</v>
      </c>
      <c r="AL37" s="6">
        <v>567.0</v>
      </c>
      <c r="AM37" s="6" t="s">
        <v>1374</v>
      </c>
      <c r="AN37" s="28">
        <v>1.630738435272E12</v>
      </c>
      <c r="AO37" s="22" t="b">
        <f t="shared" si="9"/>
        <v>1</v>
      </c>
      <c r="AP37" s="29" t="s">
        <v>71</v>
      </c>
      <c r="AQ37" s="6">
        <v>327.0</v>
      </c>
      <c r="AR37" s="6" t="s">
        <v>1367</v>
      </c>
      <c r="AS37" s="28">
        <v>1.630739594706E12</v>
      </c>
    </row>
    <row r="38">
      <c r="A38" s="22" t="b">
        <f t="shared" si="1"/>
        <v>1</v>
      </c>
      <c r="B38" s="29" t="s">
        <v>195</v>
      </c>
      <c r="C38" s="6">
        <v>1213.0</v>
      </c>
      <c r="D38" s="6" t="s">
        <v>1375</v>
      </c>
      <c r="E38" s="28">
        <v>1.630728189369E12</v>
      </c>
      <c r="F38" s="22" t="b">
        <f t="shared" si="2"/>
        <v>1</v>
      </c>
      <c r="G38" s="29" t="s">
        <v>71</v>
      </c>
      <c r="H38" s="6">
        <v>236.0</v>
      </c>
      <c r="I38" s="6" t="s">
        <v>1372</v>
      </c>
      <c r="J38" s="28">
        <v>1.630728554543E12</v>
      </c>
      <c r="K38" s="22" t="b">
        <f t="shared" si="3"/>
        <v>1</v>
      </c>
      <c r="L38" s="29" t="s">
        <v>55</v>
      </c>
      <c r="M38" s="6">
        <v>200.0</v>
      </c>
      <c r="N38" s="6" t="s">
        <v>1368</v>
      </c>
      <c r="O38" s="28">
        <v>1.630728906472E12</v>
      </c>
      <c r="P38" s="22" t="b">
        <f t="shared" si="4"/>
        <v>1</v>
      </c>
      <c r="Q38" s="29" t="s">
        <v>71</v>
      </c>
      <c r="R38" s="6">
        <v>177.0</v>
      </c>
      <c r="S38" s="6" t="s">
        <v>1369</v>
      </c>
      <c r="T38" s="28">
        <v>1.630732099457E12</v>
      </c>
      <c r="U38" s="22" t="b">
        <f t="shared" si="5"/>
        <v>1</v>
      </c>
      <c r="V38" s="29" t="s">
        <v>160</v>
      </c>
      <c r="W38" s="6">
        <v>151.0</v>
      </c>
      <c r="X38" s="6" t="s">
        <v>1373</v>
      </c>
      <c r="Y38" s="28">
        <v>1.630732561192E12</v>
      </c>
      <c r="Z38" s="22" t="b">
        <f t="shared" si="6"/>
        <v>1</v>
      </c>
      <c r="AA38" s="29" t="s">
        <v>160</v>
      </c>
      <c r="AB38" s="6">
        <v>152.0</v>
      </c>
      <c r="AC38" s="6" t="s">
        <v>1376</v>
      </c>
      <c r="AD38" s="28">
        <v>1.630732951048E12</v>
      </c>
      <c r="AE38" s="22" t="b">
        <f t="shared" si="7"/>
        <v>1</v>
      </c>
      <c r="AF38" s="29" t="s">
        <v>71</v>
      </c>
      <c r="AG38" s="6">
        <v>530.0</v>
      </c>
      <c r="AH38" s="6" t="s">
        <v>1377</v>
      </c>
      <c r="AI38" s="28">
        <v>1.630737557006E12</v>
      </c>
      <c r="AJ38" s="22" t="b">
        <f t="shared" si="8"/>
        <v>1</v>
      </c>
      <c r="AK38" s="29" t="s">
        <v>63</v>
      </c>
      <c r="AL38" s="6">
        <v>269.0</v>
      </c>
      <c r="AM38" s="6" t="s">
        <v>1374</v>
      </c>
      <c r="AN38" s="28">
        <v>1.630738435537E12</v>
      </c>
      <c r="AO38" s="22" t="b">
        <f t="shared" si="9"/>
        <v>1</v>
      </c>
      <c r="AP38" s="29" t="s">
        <v>144</v>
      </c>
      <c r="AQ38" s="6">
        <v>950.0</v>
      </c>
      <c r="AR38" s="6" t="s">
        <v>1378</v>
      </c>
      <c r="AS38" s="28">
        <v>1.630739595657E12</v>
      </c>
    </row>
    <row r="39">
      <c r="A39" s="22" t="b">
        <f t="shared" si="1"/>
        <v>1</v>
      </c>
      <c r="B39" s="29" t="s">
        <v>137</v>
      </c>
      <c r="C39" s="6">
        <v>360.0</v>
      </c>
      <c r="D39" s="6" t="s">
        <v>1375</v>
      </c>
      <c r="E39" s="28">
        <v>1.630728189728E12</v>
      </c>
      <c r="F39" s="22" t="b">
        <f t="shared" si="2"/>
        <v>1</v>
      </c>
      <c r="G39" s="29" t="s">
        <v>58</v>
      </c>
      <c r="H39" s="6">
        <v>888.0</v>
      </c>
      <c r="I39" s="6" t="s">
        <v>1379</v>
      </c>
      <c r="J39" s="28">
        <v>1.630728555431E12</v>
      </c>
      <c r="K39" s="22" t="b">
        <f t="shared" si="3"/>
        <v>1</v>
      </c>
      <c r="L39" s="29" t="s">
        <v>52</v>
      </c>
      <c r="M39" s="6">
        <v>218.0</v>
      </c>
      <c r="N39" s="6" t="s">
        <v>1368</v>
      </c>
      <c r="O39" s="28">
        <v>1.63072890669E12</v>
      </c>
      <c r="P39" s="22" t="b">
        <f t="shared" si="4"/>
        <v>1</v>
      </c>
      <c r="Q39" s="29" t="s">
        <v>115</v>
      </c>
      <c r="R39" s="6">
        <v>231.0</v>
      </c>
      <c r="S39" s="6" t="s">
        <v>1369</v>
      </c>
      <c r="T39" s="28">
        <v>1.630732099692E12</v>
      </c>
      <c r="U39" s="22" t="b">
        <f t="shared" si="5"/>
        <v>1</v>
      </c>
      <c r="V39" s="29" t="s">
        <v>55</v>
      </c>
      <c r="W39" s="6">
        <v>163.0</v>
      </c>
      <c r="X39" s="6" t="s">
        <v>1373</v>
      </c>
      <c r="Y39" s="28">
        <v>1.630732561352E12</v>
      </c>
      <c r="Z39" s="22" t="b">
        <f t="shared" si="6"/>
        <v>1</v>
      </c>
      <c r="AA39" s="29" t="s">
        <v>55</v>
      </c>
      <c r="AB39" s="6">
        <v>183.0</v>
      </c>
      <c r="AC39" s="6" t="s">
        <v>1376</v>
      </c>
      <c r="AD39" s="28">
        <v>1.630732951229E12</v>
      </c>
      <c r="AE39" s="22" t="b">
        <f t="shared" si="7"/>
        <v>1</v>
      </c>
      <c r="AF39" s="29" t="s">
        <v>144</v>
      </c>
      <c r="AG39" s="6">
        <v>1817.0</v>
      </c>
      <c r="AH39" s="6" t="s">
        <v>1380</v>
      </c>
      <c r="AI39" s="28">
        <v>1.630737558835E12</v>
      </c>
      <c r="AJ39" s="22" t="b">
        <f t="shared" si="8"/>
        <v>1</v>
      </c>
      <c r="AK39" s="29" t="s">
        <v>85</v>
      </c>
      <c r="AL39" s="6">
        <v>1625.0</v>
      </c>
      <c r="AM39" s="6" t="s">
        <v>1381</v>
      </c>
      <c r="AN39" s="28">
        <v>1.630738437162E12</v>
      </c>
      <c r="AO39" s="22" t="b">
        <f t="shared" si="9"/>
        <v>1</v>
      </c>
      <c r="AP39" s="29" t="s">
        <v>182</v>
      </c>
      <c r="AQ39" s="6">
        <v>362.0</v>
      </c>
      <c r="AR39" s="6" t="s">
        <v>1382</v>
      </c>
      <c r="AS39" s="28">
        <v>1.630739596016E12</v>
      </c>
    </row>
    <row r="40">
      <c r="A40" s="22" t="b">
        <f t="shared" si="1"/>
        <v>1</v>
      </c>
      <c r="B40" s="29" t="s">
        <v>203</v>
      </c>
      <c r="C40" s="6">
        <v>196.0</v>
      </c>
      <c r="D40" s="6" t="s">
        <v>1375</v>
      </c>
      <c r="E40" s="28">
        <v>1.630728189933E12</v>
      </c>
      <c r="F40" s="22" t="b">
        <f t="shared" si="2"/>
        <v>1</v>
      </c>
      <c r="G40" s="29" t="s">
        <v>144</v>
      </c>
      <c r="H40" s="6">
        <v>343.0</v>
      </c>
      <c r="I40" s="6" t="s">
        <v>1379</v>
      </c>
      <c r="J40" s="28">
        <v>1.630728555784E12</v>
      </c>
      <c r="K40" s="22" t="b">
        <f t="shared" si="3"/>
        <v>1</v>
      </c>
      <c r="L40" s="29" t="s">
        <v>160</v>
      </c>
      <c r="M40" s="6">
        <v>192.0</v>
      </c>
      <c r="N40" s="6" t="s">
        <v>1368</v>
      </c>
      <c r="O40" s="28">
        <v>1.630728906886E12</v>
      </c>
      <c r="P40" s="22" t="b">
        <f t="shared" si="4"/>
        <v>1</v>
      </c>
      <c r="Q40" s="29" t="s">
        <v>71</v>
      </c>
      <c r="R40" s="6">
        <v>429.0</v>
      </c>
      <c r="S40" s="6" t="s">
        <v>1383</v>
      </c>
      <c r="T40" s="28">
        <v>1.630732100116E12</v>
      </c>
      <c r="U40" s="22" t="b">
        <f t="shared" si="5"/>
        <v>1</v>
      </c>
      <c r="V40" s="29" t="s">
        <v>110</v>
      </c>
      <c r="W40" s="6">
        <v>189.0</v>
      </c>
      <c r="X40" s="6" t="s">
        <v>1373</v>
      </c>
      <c r="Y40" s="28">
        <v>1.630732561558E12</v>
      </c>
      <c r="Z40" s="22" t="b">
        <f t="shared" si="6"/>
        <v>1</v>
      </c>
      <c r="AA40" s="29" t="s">
        <v>110</v>
      </c>
      <c r="AB40" s="6">
        <v>218.0</v>
      </c>
      <c r="AC40" s="6" t="s">
        <v>1376</v>
      </c>
      <c r="AD40" s="28">
        <v>1.630732951447E12</v>
      </c>
      <c r="AE40" s="22" t="b">
        <f t="shared" si="7"/>
        <v>1</v>
      </c>
      <c r="AF40" s="29" t="s">
        <v>150</v>
      </c>
      <c r="AG40" s="6">
        <v>207.0</v>
      </c>
      <c r="AH40" s="6" t="s">
        <v>1384</v>
      </c>
      <c r="AI40" s="28">
        <v>1.630737559028E12</v>
      </c>
      <c r="AJ40" s="22" t="b">
        <f t="shared" si="8"/>
        <v>1</v>
      </c>
      <c r="AK40" s="29" t="s">
        <v>90</v>
      </c>
      <c r="AL40" s="6">
        <v>827.0</v>
      </c>
      <c r="AM40" s="6" t="s">
        <v>1381</v>
      </c>
      <c r="AN40" s="28">
        <v>1.630738437997E12</v>
      </c>
      <c r="AO40" s="22" t="b">
        <f t="shared" si="9"/>
        <v>1</v>
      </c>
      <c r="AP40" s="29" t="s">
        <v>71</v>
      </c>
      <c r="AQ40" s="6">
        <v>499.0</v>
      </c>
      <c r="AR40" s="6" t="s">
        <v>1382</v>
      </c>
      <c r="AS40" s="28">
        <v>1.630739596516E12</v>
      </c>
    </row>
    <row r="41">
      <c r="A41" s="22" t="b">
        <f t="shared" si="1"/>
        <v>1</v>
      </c>
      <c r="B41" s="29" t="s">
        <v>71</v>
      </c>
      <c r="C41" s="6">
        <v>627.0</v>
      </c>
      <c r="D41" s="6" t="s">
        <v>1385</v>
      </c>
      <c r="E41" s="28">
        <v>1.630728190553E12</v>
      </c>
      <c r="F41" s="22" t="b">
        <f t="shared" si="2"/>
        <v>1</v>
      </c>
      <c r="G41" s="29" t="s">
        <v>182</v>
      </c>
      <c r="H41" s="6">
        <v>284.0</v>
      </c>
      <c r="I41" s="6" t="s">
        <v>1386</v>
      </c>
      <c r="J41" s="28">
        <v>1.630728556067E12</v>
      </c>
      <c r="K41" s="22" t="b">
        <f t="shared" si="3"/>
        <v>1</v>
      </c>
      <c r="L41" s="29" t="s">
        <v>55</v>
      </c>
      <c r="M41" s="6">
        <v>162.0</v>
      </c>
      <c r="N41" s="6" t="s">
        <v>1387</v>
      </c>
      <c r="O41" s="28">
        <v>1.63072890705E12</v>
      </c>
      <c r="P41" s="22" t="b">
        <f t="shared" si="4"/>
        <v>1</v>
      </c>
      <c r="Q41" s="29" t="s">
        <v>144</v>
      </c>
      <c r="R41" s="6">
        <v>392.0</v>
      </c>
      <c r="S41" s="6" t="s">
        <v>1383</v>
      </c>
      <c r="T41" s="28">
        <v>1.630732100513E12</v>
      </c>
      <c r="U41" s="22" t="b">
        <f t="shared" si="5"/>
        <v>1</v>
      </c>
      <c r="V41" s="29" t="s">
        <v>58</v>
      </c>
      <c r="W41" s="6">
        <v>218.0</v>
      </c>
      <c r="X41" s="6" t="s">
        <v>1373</v>
      </c>
      <c r="Y41" s="28">
        <v>1.630732561758E12</v>
      </c>
      <c r="Z41" s="22" t="b">
        <f t="shared" si="6"/>
        <v>1</v>
      </c>
      <c r="AA41" s="29" t="s">
        <v>58</v>
      </c>
      <c r="AB41" s="6">
        <v>267.0</v>
      </c>
      <c r="AC41" s="6" t="s">
        <v>1376</v>
      </c>
      <c r="AD41" s="28">
        <v>1.63073295176E12</v>
      </c>
      <c r="AE41" s="22" t="b">
        <f t="shared" si="7"/>
        <v>1</v>
      </c>
      <c r="AF41" s="29" t="s">
        <v>55</v>
      </c>
      <c r="AG41" s="6">
        <v>190.0</v>
      </c>
      <c r="AH41" s="6" t="s">
        <v>1384</v>
      </c>
      <c r="AI41" s="28">
        <v>1.630737559223E12</v>
      </c>
      <c r="AJ41" s="22" t="b">
        <f t="shared" si="8"/>
        <v>1</v>
      </c>
      <c r="AK41" s="29" t="s">
        <v>71</v>
      </c>
      <c r="AL41" s="6">
        <v>194.0</v>
      </c>
      <c r="AM41" s="6" t="s">
        <v>1388</v>
      </c>
      <c r="AN41" s="28">
        <v>1.630738438182E12</v>
      </c>
      <c r="AO41" s="22" t="b">
        <f t="shared" si="9"/>
        <v>1</v>
      </c>
      <c r="AP41" s="29" t="s">
        <v>143</v>
      </c>
      <c r="AQ41" s="6">
        <v>1166.0</v>
      </c>
      <c r="AR41" s="6" t="s">
        <v>1389</v>
      </c>
      <c r="AS41" s="28">
        <v>1.630739597683E12</v>
      </c>
    </row>
    <row r="42">
      <c r="A42" s="22" t="b">
        <f t="shared" si="1"/>
        <v>1</v>
      </c>
      <c r="B42" s="29" t="s">
        <v>221</v>
      </c>
      <c r="C42" s="6">
        <v>333.0</v>
      </c>
      <c r="D42" s="6" t="s">
        <v>1385</v>
      </c>
      <c r="E42" s="28">
        <v>1.630728190882E12</v>
      </c>
      <c r="F42" s="22" t="b">
        <f t="shared" si="2"/>
        <v>1</v>
      </c>
      <c r="G42" s="29" t="s">
        <v>71</v>
      </c>
      <c r="H42" s="6">
        <v>232.0</v>
      </c>
      <c r="I42" s="6" t="s">
        <v>1386</v>
      </c>
      <c r="J42" s="28">
        <v>1.630728556287E12</v>
      </c>
      <c r="K42" s="22" t="b">
        <f t="shared" si="3"/>
        <v>1</v>
      </c>
      <c r="L42" s="29" t="s">
        <v>110</v>
      </c>
      <c r="M42" s="6">
        <v>231.0</v>
      </c>
      <c r="N42" s="6" t="s">
        <v>1387</v>
      </c>
      <c r="O42" s="28">
        <v>1.630728907283E12</v>
      </c>
      <c r="P42" s="22" t="b">
        <f t="shared" si="4"/>
        <v>1</v>
      </c>
      <c r="Q42" s="29" t="s">
        <v>182</v>
      </c>
      <c r="R42" s="6">
        <v>184.0</v>
      </c>
      <c r="S42" s="6" t="s">
        <v>1383</v>
      </c>
      <c r="T42" s="28">
        <v>1.630732100705E12</v>
      </c>
      <c r="U42" s="22" t="b">
        <f t="shared" si="5"/>
        <v>1</v>
      </c>
      <c r="V42" s="29" t="s">
        <v>71</v>
      </c>
      <c r="W42" s="6">
        <v>146.0</v>
      </c>
      <c r="X42" s="6" t="s">
        <v>1373</v>
      </c>
      <c r="Y42" s="28">
        <v>1.630732561904E12</v>
      </c>
      <c r="Z42" s="22" t="b">
        <f t="shared" si="6"/>
        <v>1</v>
      </c>
      <c r="AA42" s="29" t="s">
        <v>71</v>
      </c>
      <c r="AB42" s="6">
        <v>1410.0</v>
      </c>
      <c r="AC42" s="6" t="s">
        <v>1390</v>
      </c>
      <c r="AD42" s="28">
        <v>1.630732953125E12</v>
      </c>
      <c r="AE42" s="22" t="b">
        <f t="shared" si="7"/>
        <v>1</v>
      </c>
      <c r="AF42" s="29" t="s">
        <v>52</v>
      </c>
      <c r="AG42" s="6">
        <v>251.0</v>
      </c>
      <c r="AH42" s="6" t="s">
        <v>1384</v>
      </c>
      <c r="AI42" s="28">
        <v>1.630737559474E12</v>
      </c>
      <c r="AJ42" s="22" t="b">
        <f t="shared" si="8"/>
        <v>1</v>
      </c>
      <c r="AK42" s="29" t="s">
        <v>94</v>
      </c>
      <c r="AL42" s="6">
        <v>233.0</v>
      </c>
      <c r="AM42" s="6" t="s">
        <v>1388</v>
      </c>
      <c r="AN42" s="28">
        <v>1.630738438419E12</v>
      </c>
      <c r="AO42" s="22" t="b">
        <f t="shared" si="9"/>
        <v>1</v>
      </c>
      <c r="AP42" s="29" t="s">
        <v>195</v>
      </c>
      <c r="AQ42" s="6">
        <v>996.0</v>
      </c>
      <c r="AR42" s="6" t="s">
        <v>1391</v>
      </c>
      <c r="AS42" s="28">
        <v>1.630739598678E12</v>
      </c>
    </row>
    <row r="43">
      <c r="A43" s="22" t="b">
        <f t="shared" si="1"/>
        <v>1</v>
      </c>
      <c r="B43" s="29" t="s">
        <v>94</v>
      </c>
      <c r="C43" s="6">
        <v>359.0</v>
      </c>
      <c r="D43" s="6" t="s">
        <v>1392</v>
      </c>
      <c r="E43" s="28">
        <v>1.63072819124E12</v>
      </c>
      <c r="F43" s="22" t="b">
        <f t="shared" si="2"/>
        <v>1</v>
      </c>
      <c r="G43" s="29" t="s">
        <v>182</v>
      </c>
      <c r="H43" s="6">
        <v>377.0</v>
      </c>
      <c r="I43" s="6" t="s">
        <v>1386</v>
      </c>
      <c r="J43" s="28">
        <v>1.630728556664E12</v>
      </c>
      <c r="K43" s="22" t="b">
        <f t="shared" si="3"/>
        <v>1</v>
      </c>
      <c r="L43" s="29" t="s">
        <v>58</v>
      </c>
      <c r="M43" s="6">
        <v>134.0</v>
      </c>
      <c r="N43" s="6" t="s">
        <v>1387</v>
      </c>
      <c r="O43" s="28">
        <v>1.63072890741E12</v>
      </c>
      <c r="P43" s="22" t="b">
        <f t="shared" si="4"/>
        <v>1</v>
      </c>
      <c r="Q43" s="29" t="s">
        <v>71</v>
      </c>
      <c r="R43" s="6">
        <v>314.0</v>
      </c>
      <c r="S43" s="6" t="s">
        <v>1393</v>
      </c>
      <c r="T43" s="28">
        <v>1.630732101009E12</v>
      </c>
      <c r="U43" s="22" t="b">
        <f t="shared" si="5"/>
        <v>1</v>
      </c>
      <c r="V43" s="29" t="s">
        <v>144</v>
      </c>
      <c r="W43" s="6">
        <v>296.0</v>
      </c>
      <c r="X43" s="6" t="s">
        <v>1394</v>
      </c>
      <c r="Y43" s="28">
        <v>1.630732562199E12</v>
      </c>
      <c r="Z43" s="22" t="b">
        <f t="shared" si="6"/>
        <v>1</v>
      </c>
      <c r="AA43" s="29" t="s">
        <v>144</v>
      </c>
      <c r="AB43" s="6">
        <v>741.0</v>
      </c>
      <c r="AC43" s="6" t="s">
        <v>1390</v>
      </c>
      <c r="AD43" s="28">
        <v>1.630732953882E12</v>
      </c>
      <c r="AE43" s="22" t="b">
        <f t="shared" si="7"/>
        <v>1</v>
      </c>
      <c r="AF43" s="29" t="s">
        <v>160</v>
      </c>
      <c r="AG43" s="6">
        <v>267.0</v>
      </c>
      <c r="AH43" s="6" t="s">
        <v>1384</v>
      </c>
      <c r="AI43" s="28">
        <v>1.63073755974E12</v>
      </c>
      <c r="AJ43" s="22" t="b">
        <f t="shared" si="8"/>
        <v>1</v>
      </c>
      <c r="AK43" s="29" t="s">
        <v>80</v>
      </c>
      <c r="AL43" s="6">
        <v>177.0</v>
      </c>
      <c r="AM43" s="6" t="s">
        <v>1388</v>
      </c>
      <c r="AN43" s="28">
        <v>1.63073843859E12</v>
      </c>
      <c r="AO43" s="22" t="b">
        <f t="shared" si="9"/>
        <v>1</v>
      </c>
      <c r="AP43" s="29" t="s">
        <v>137</v>
      </c>
      <c r="AQ43" s="6">
        <v>402.0</v>
      </c>
      <c r="AR43" s="6" t="s">
        <v>1395</v>
      </c>
      <c r="AS43" s="28">
        <v>1.63073959908E12</v>
      </c>
    </row>
    <row r="44">
      <c r="A44" s="22" t="b">
        <f t="shared" si="1"/>
        <v>1</v>
      </c>
      <c r="B44" s="29" t="s">
        <v>71</v>
      </c>
      <c r="C44" s="6">
        <v>256.0</v>
      </c>
      <c r="D44" s="6" t="s">
        <v>1392</v>
      </c>
      <c r="E44" s="28">
        <v>1.630728191496E12</v>
      </c>
      <c r="F44" s="22" t="b">
        <f t="shared" si="2"/>
        <v>1</v>
      </c>
      <c r="G44" s="29" t="s">
        <v>144</v>
      </c>
      <c r="H44" s="6">
        <v>158.0</v>
      </c>
      <c r="I44" s="6" t="s">
        <v>1386</v>
      </c>
      <c r="J44" s="28">
        <v>1.63072855682E12</v>
      </c>
      <c r="K44" s="22" t="b">
        <f t="shared" si="3"/>
        <v>1</v>
      </c>
      <c r="L44" s="29" t="s">
        <v>71</v>
      </c>
      <c r="M44" s="6">
        <v>313.0</v>
      </c>
      <c r="N44" s="6" t="s">
        <v>1387</v>
      </c>
      <c r="O44" s="28">
        <v>1.630728907723E12</v>
      </c>
      <c r="P44" s="22" t="b">
        <f t="shared" si="4"/>
        <v>1</v>
      </c>
      <c r="Q44" s="29" t="s">
        <v>282</v>
      </c>
      <c r="R44" s="6">
        <v>3611.0</v>
      </c>
      <c r="S44" s="6" t="s">
        <v>1396</v>
      </c>
      <c r="T44" s="28">
        <v>1.630732104618E12</v>
      </c>
      <c r="U44" s="22" t="b">
        <f t="shared" si="5"/>
        <v>1</v>
      </c>
      <c r="V44" s="29" t="s">
        <v>182</v>
      </c>
      <c r="W44" s="6">
        <v>326.0</v>
      </c>
      <c r="X44" s="6" t="s">
        <v>1394</v>
      </c>
      <c r="Y44" s="28">
        <v>1.630732562527E12</v>
      </c>
      <c r="Z44" s="22" t="b">
        <f t="shared" si="6"/>
        <v>1</v>
      </c>
      <c r="AA44" s="29" t="s">
        <v>182</v>
      </c>
      <c r="AB44" s="6">
        <v>327.0</v>
      </c>
      <c r="AC44" s="6" t="s">
        <v>1397</v>
      </c>
      <c r="AD44" s="28">
        <v>1.630732954192E12</v>
      </c>
      <c r="AE44" s="22" t="b">
        <f t="shared" si="7"/>
        <v>1</v>
      </c>
      <c r="AF44" s="29" t="s">
        <v>55</v>
      </c>
      <c r="AG44" s="6">
        <v>169.0</v>
      </c>
      <c r="AH44" s="6" t="s">
        <v>1384</v>
      </c>
      <c r="AI44" s="28">
        <v>1.630737559909E12</v>
      </c>
      <c r="AJ44" s="22" t="b">
        <f t="shared" si="8"/>
        <v>1</v>
      </c>
      <c r="AK44" s="29" t="s">
        <v>80</v>
      </c>
      <c r="AL44" s="6">
        <v>224.0</v>
      </c>
      <c r="AM44" s="6" t="s">
        <v>1388</v>
      </c>
      <c r="AN44" s="28">
        <v>1.630738438817E12</v>
      </c>
      <c r="AO44" s="22" t="b">
        <f t="shared" si="9"/>
        <v>1</v>
      </c>
      <c r="AP44" s="29" t="s">
        <v>203</v>
      </c>
      <c r="AQ44" s="6">
        <v>196.0</v>
      </c>
      <c r="AR44" s="6" t="s">
        <v>1395</v>
      </c>
      <c r="AS44" s="28">
        <v>1.630739599286E12</v>
      </c>
    </row>
    <row r="45">
      <c r="A45" s="22" t="b">
        <f t="shared" si="1"/>
        <v>1</v>
      </c>
      <c r="B45" s="29" t="s">
        <v>115</v>
      </c>
      <c r="C45" s="6">
        <v>564.0</v>
      </c>
      <c r="D45" s="6" t="s">
        <v>1398</v>
      </c>
      <c r="E45" s="28">
        <v>1.630728192062E12</v>
      </c>
      <c r="F45" s="22" t="b">
        <f t="shared" si="2"/>
        <v>1</v>
      </c>
      <c r="G45" s="29" t="s">
        <v>58</v>
      </c>
      <c r="H45" s="6">
        <v>184.0</v>
      </c>
      <c r="I45" s="6" t="s">
        <v>1399</v>
      </c>
      <c r="J45" s="28">
        <v>1.630728557005E12</v>
      </c>
      <c r="K45" s="22" t="b">
        <f t="shared" si="3"/>
        <v>1</v>
      </c>
      <c r="L45" s="29" t="s">
        <v>144</v>
      </c>
      <c r="M45" s="6">
        <v>800.0</v>
      </c>
      <c r="N45" s="6" t="s">
        <v>1400</v>
      </c>
      <c r="O45" s="28">
        <v>1.630728908523E12</v>
      </c>
      <c r="P45" s="22" t="b">
        <f t="shared" si="4"/>
        <v>1</v>
      </c>
      <c r="Q45" s="29" t="s">
        <v>195</v>
      </c>
      <c r="R45" s="6">
        <v>869.0</v>
      </c>
      <c r="S45" s="6" t="s">
        <v>1401</v>
      </c>
      <c r="T45" s="28">
        <v>1.630732105487E12</v>
      </c>
      <c r="U45" s="22" t="b">
        <f t="shared" si="5"/>
        <v>1</v>
      </c>
      <c r="V45" s="29" t="s">
        <v>71</v>
      </c>
      <c r="W45" s="6">
        <v>315.0</v>
      </c>
      <c r="X45" s="6" t="s">
        <v>1394</v>
      </c>
      <c r="Y45" s="28">
        <v>1.63073256284E12</v>
      </c>
      <c r="Z45" s="22" t="b">
        <f t="shared" si="6"/>
        <v>1</v>
      </c>
      <c r="AA45" s="29" t="s">
        <v>71</v>
      </c>
      <c r="AB45" s="6">
        <v>305.0</v>
      </c>
      <c r="AC45" s="6" t="s">
        <v>1397</v>
      </c>
      <c r="AD45" s="28">
        <v>1.630732954501E12</v>
      </c>
      <c r="AE45" s="22" t="b">
        <f t="shared" si="7"/>
        <v>1</v>
      </c>
      <c r="AF45" s="29" t="s">
        <v>110</v>
      </c>
      <c r="AG45" s="6">
        <v>196.0</v>
      </c>
      <c r="AH45" s="6" t="s">
        <v>1402</v>
      </c>
      <c r="AI45" s="28">
        <v>1.630737560102E12</v>
      </c>
      <c r="AJ45" s="22" t="b">
        <f t="shared" si="8"/>
        <v>1</v>
      </c>
      <c r="AK45" s="29" t="s">
        <v>63</v>
      </c>
      <c r="AL45" s="6">
        <v>243.0</v>
      </c>
      <c r="AM45" s="6" t="s">
        <v>1403</v>
      </c>
      <c r="AN45" s="28">
        <v>1.630738439059E12</v>
      </c>
      <c r="AO45" s="22" t="b">
        <f t="shared" si="9"/>
        <v>1</v>
      </c>
      <c r="AP45" s="29" t="s">
        <v>71</v>
      </c>
      <c r="AQ45" s="6">
        <v>669.0</v>
      </c>
      <c r="AR45" s="6" t="s">
        <v>1395</v>
      </c>
      <c r="AS45" s="28">
        <v>1.630739599945E12</v>
      </c>
    </row>
    <row r="46">
      <c r="A46" s="22" t="b">
        <f t="shared" si="1"/>
        <v>1</v>
      </c>
      <c r="B46" s="29" t="s">
        <v>71</v>
      </c>
      <c r="C46" s="6">
        <v>540.0</v>
      </c>
      <c r="D46" s="6" t="s">
        <v>1398</v>
      </c>
      <c r="E46" s="28">
        <v>1.630728192626E12</v>
      </c>
      <c r="F46" s="22" t="b">
        <f t="shared" si="2"/>
        <v>1</v>
      </c>
      <c r="G46" s="29" t="s">
        <v>71</v>
      </c>
      <c r="H46" s="6">
        <v>552.0</v>
      </c>
      <c r="I46" s="6" t="s">
        <v>1399</v>
      </c>
      <c r="J46" s="28">
        <v>1.630728557559E12</v>
      </c>
      <c r="K46" s="22" t="b">
        <f t="shared" si="3"/>
        <v>1</v>
      </c>
      <c r="L46" s="29" t="s">
        <v>182</v>
      </c>
      <c r="M46" s="6">
        <v>427.0</v>
      </c>
      <c r="N46" s="6" t="s">
        <v>1400</v>
      </c>
      <c r="O46" s="28">
        <v>1.630728908948E12</v>
      </c>
      <c r="P46" s="22" t="b">
        <f t="shared" si="4"/>
        <v>1</v>
      </c>
      <c r="Q46" s="29" t="s">
        <v>131</v>
      </c>
      <c r="R46" s="6">
        <v>326.0</v>
      </c>
      <c r="S46" s="6" t="s">
        <v>1401</v>
      </c>
      <c r="T46" s="28">
        <v>1.630732105814E12</v>
      </c>
      <c r="U46" s="22" t="b">
        <f t="shared" si="5"/>
        <v>1</v>
      </c>
      <c r="V46" s="29" t="s">
        <v>324</v>
      </c>
      <c r="W46" s="6">
        <v>1233.0</v>
      </c>
      <c r="X46" s="6" t="s">
        <v>1404</v>
      </c>
      <c r="Y46" s="28">
        <v>1.630732564077E12</v>
      </c>
      <c r="Z46" s="22" t="b">
        <f t="shared" si="6"/>
        <v>1</v>
      </c>
      <c r="AA46" s="29" t="s">
        <v>131</v>
      </c>
      <c r="AB46" s="6">
        <v>1352.0</v>
      </c>
      <c r="AC46" s="6" t="s">
        <v>1405</v>
      </c>
      <c r="AD46" s="28">
        <v>1.630732955854E12</v>
      </c>
      <c r="AE46" s="22" t="b">
        <f t="shared" si="7"/>
        <v>1</v>
      </c>
      <c r="AF46" s="29" t="s">
        <v>58</v>
      </c>
      <c r="AG46" s="6">
        <v>239.0</v>
      </c>
      <c r="AH46" s="6" t="s">
        <v>1402</v>
      </c>
      <c r="AI46" s="28">
        <v>1.630737560347E12</v>
      </c>
      <c r="AJ46" s="22" t="b">
        <f t="shared" si="8"/>
        <v>1</v>
      </c>
      <c r="AK46" s="29" t="s">
        <v>71</v>
      </c>
      <c r="AL46" s="6">
        <v>188.0</v>
      </c>
      <c r="AM46" s="6" t="s">
        <v>1403</v>
      </c>
      <c r="AN46" s="28">
        <v>1.630738439247E12</v>
      </c>
      <c r="AO46" s="22" t="b">
        <f t="shared" si="9"/>
        <v>1</v>
      </c>
      <c r="AP46" s="29" t="s">
        <v>221</v>
      </c>
      <c r="AQ46" s="6">
        <v>363.0</v>
      </c>
      <c r="AR46" s="6" t="s">
        <v>1406</v>
      </c>
      <c r="AS46" s="28">
        <v>1.63073960031E12</v>
      </c>
    </row>
    <row r="47">
      <c r="A47" s="22" t="b">
        <f t="shared" si="1"/>
        <v>1</v>
      </c>
      <c r="B47" s="29" t="s">
        <v>236</v>
      </c>
      <c r="C47" s="6">
        <v>347.0</v>
      </c>
      <c r="D47" s="6" t="s">
        <v>1398</v>
      </c>
      <c r="E47" s="28">
        <v>1.630728192947E12</v>
      </c>
      <c r="F47" s="22" t="b">
        <f t="shared" si="2"/>
        <v>1</v>
      </c>
      <c r="G47" s="29" t="s">
        <v>144</v>
      </c>
      <c r="H47" s="6">
        <v>207.0</v>
      </c>
      <c r="I47" s="6" t="s">
        <v>1399</v>
      </c>
      <c r="J47" s="28">
        <v>1.630728557763E12</v>
      </c>
      <c r="K47" s="22" t="b">
        <f t="shared" si="3"/>
        <v>1</v>
      </c>
      <c r="L47" s="29" t="s">
        <v>71</v>
      </c>
      <c r="M47" s="6">
        <v>291.0</v>
      </c>
      <c r="N47" s="6" t="s">
        <v>1407</v>
      </c>
      <c r="O47" s="28">
        <v>1.630728909241E12</v>
      </c>
      <c r="P47" s="22" t="b">
        <f t="shared" si="4"/>
        <v>1</v>
      </c>
      <c r="Q47" s="29" t="s">
        <v>203</v>
      </c>
      <c r="R47" s="6">
        <v>171.0</v>
      </c>
      <c r="S47" s="6" t="s">
        <v>1401</v>
      </c>
      <c r="T47" s="28">
        <v>1.630732105995E12</v>
      </c>
      <c r="U47" s="22" t="b">
        <f t="shared" si="5"/>
        <v>1</v>
      </c>
      <c r="V47" s="29" t="s">
        <v>195</v>
      </c>
      <c r="W47" s="6">
        <v>747.0</v>
      </c>
      <c r="X47" s="6" t="s">
        <v>1404</v>
      </c>
      <c r="Y47" s="28">
        <v>1.630732564822E12</v>
      </c>
      <c r="Z47" s="22" t="b">
        <f t="shared" si="6"/>
        <v>1</v>
      </c>
      <c r="AA47" s="29" t="s">
        <v>195</v>
      </c>
      <c r="AB47" s="6">
        <v>1354.0</v>
      </c>
      <c r="AC47" s="6" t="s">
        <v>1408</v>
      </c>
      <c r="AD47" s="28">
        <v>1.630732957203E12</v>
      </c>
      <c r="AE47" s="22" t="b">
        <f t="shared" si="7"/>
        <v>1</v>
      </c>
      <c r="AF47" s="29" t="s">
        <v>71</v>
      </c>
      <c r="AG47" s="6">
        <v>262.0</v>
      </c>
      <c r="AH47" s="6" t="s">
        <v>1402</v>
      </c>
      <c r="AI47" s="28">
        <v>1.630737560604E12</v>
      </c>
      <c r="AJ47" s="22" t="b">
        <f t="shared" si="8"/>
        <v>1</v>
      </c>
      <c r="AK47" s="29" t="s">
        <v>115</v>
      </c>
      <c r="AL47" s="6">
        <v>183.0</v>
      </c>
      <c r="AM47" s="6" t="s">
        <v>1403</v>
      </c>
      <c r="AN47" s="28">
        <v>1.630738439431E12</v>
      </c>
      <c r="AO47" s="22" t="b">
        <f t="shared" si="9"/>
        <v>1</v>
      </c>
      <c r="AP47" s="29" t="s">
        <v>94</v>
      </c>
      <c r="AQ47" s="6">
        <v>278.0</v>
      </c>
      <c r="AR47" s="6" t="s">
        <v>1406</v>
      </c>
      <c r="AS47" s="28">
        <v>1.630739600587E12</v>
      </c>
    </row>
    <row r="48">
      <c r="A48" s="22" t="b">
        <f t="shared" si="1"/>
        <v>1</v>
      </c>
      <c r="B48" s="29" t="s">
        <v>110</v>
      </c>
      <c r="C48" s="6">
        <v>243.0</v>
      </c>
      <c r="D48" s="6" t="s">
        <v>1409</v>
      </c>
      <c r="E48" s="28">
        <v>1.630728193189E12</v>
      </c>
      <c r="F48" s="22" t="b">
        <f t="shared" si="2"/>
        <v>1</v>
      </c>
      <c r="G48" s="29" t="s">
        <v>182</v>
      </c>
      <c r="H48" s="6">
        <v>201.0</v>
      </c>
      <c r="I48" s="6" t="s">
        <v>1399</v>
      </c>
      <c r="J48" s="28">
        <v>1.630728557964E12</v>
      </c>
      <c r="K48" s="22" t="b">
        <f t="shared" si="3"/>
        <v>1</v>
      </c>
      <c r="L48" s="29" t="s">
        <v>190</v>
      </c>
      <c r="M48" s="6">
        <v>2184.0</v>
      </c>
      <c r="N48" s="6" t="s">
        <v>1410</v>
      </c>
      <c r="O48" s="28">
        <v>1.630728911447E12</v>
      </c>
      <c r="P48" s="22" t="b">
        <f t="shared" si="4"/>
        <v>1</v>
      </c>
      <c r="Q48" s="29" t="s">
        <v>71</v>
      </c>
      <c r="R48" s="6">
        <v>592.0</v>
      </c>
      <c r="S48" s="6" t="s">
        <v>1411</v>
      </c>
      <c r="T48" s="28">
        <v>1.630732106576E12</v>
      </c>
      <c r="U48" s="22" t="b">
        <f t="shared" si="5"/>
        <v>1</v>
      </c>
      <c r="V48" s="29" t="s">
        <v>133</v>
      </c>
      <c r="W48" s="6">
        <v>275.0</v>
      </c>
      <c r="X48" s="6" t="s">
        <v>1412</v>
      </c>
      <c r="Y48" s="28">
        <v>1.630732565097E12</v>
      </c>
      <c r="Z48" s="22" t="b">
        <f t="shared" si="6"/>
        <v>1</v>
      </c>
      <c r="AA48" s="29" t="s">
        <v>133</v>
      </c>
      <c r="AB48" s="6">
        <v>528.0</v>
      </c>
      <c r="AC48" s="6" t="s">
        <v>1408</v>
      </c>
      <c r="AD48" s="28">
        <v>1.630732957734E12</v>
      </c>
      <c r="AE48" s="22" t="b">
        <f t="shared" si="7"/>
        <v>1</v>
      </c>
      <c r="AF48" s="29" t="s">
        <v>153</v>
      </c>
      <c r="AG48" s="6">
        <v>701.0</v>
      </c>
      <c r="AH48" s="6" t="s">
        <v>1413</v>
      </c>
      <c r="AI48" s="28">
        <v>1.630737561308E12</v>
      </c>
      <c r="AJ48" s="22" t="b">
        <f t="shared" si="8"/>
        <v>1</v>
      </c>
      <c r="AK48" s="29" t="s">
        <v>63</v>
      </c>
      <c r="AL48" s="6">
        <v>349.0</v>
      </c>
      <c r="AM48" s="6" t="s">
        <v>1403</v>
      </c>
      <c r="AN48" s="28">
        <v>1.63073843978E12</v>
      </c>
      <c r="AO48" s="22" t="b">
        <f t="shared" si="9"/>
        <v>1</v>
      </c>
      <c r="AP48" s="29" t="s">
        <v>71</v>
      </c>
      <c r="AQ48" s="6">
        <v>230.0</v>
      </c>
      <c r="AR48" s="6" t="s">
        <v>1406</v>
      </c>
      <c r="AS48" s="28">
        <v>1.630739600816E12</v>
      </c>
    </row>
    <row r="49">
      <c r="A49" s="22" t="b">
        <f t="shared" si="1"/>
        <v>1</v>
      </c>
      <c r="B49" s="29" t="s">
        <v>71</v>
      </c>
      <c r="C49" s="6">
        <v>299.0</v>
      </c>
      <c r="D49" s="6" t="s">
        <v>1409</v>
      </c>
      <c r="E49" s="28">
        <v>1.630728193489E12</v>
      </c>
      <c r="F49" s="22" t="b">
        <f t="shared" si="2"/>
        <v>1</v>
      </c>
      <c r="G49" s="29" t="s">
        <v>71</v>
      </c>
      <c r="H49" s="6">
        <v>248.0</v>
      </c>
      <c r="I49" s="6" t="s">
        <v>1414</v>
      </c>
      <c r="J49" s="28">
        <v>1.630728558214E12</v>
      </c>
      <c r="K49" s="22" t="b">
        <f t="shared" si="3"/>
        <v>1</v>
      </c>
      <c r="L49" s="29" t="s">
        <v>195</v>
      </c>
      <c r="M49" s="6">
        <v>1315.0</v>
      </c>
      <c r="N49" s="6" t="s">
        <v>1415</v>
      </c>
      <c r="O49" s="28">
        <v>1.63072891274E12</v>
      </c>
      <c r="P49" s="22" t="b">
        <f t="shared" si="4"/>
        <v>1</v>
      </c>
      <c r="Q49" s="29" t="s">
        <v>221</v>
      </c>
      <c r="R49" s="6">
        <v>557.0</v>
      </c>
      <c r="S49" s="6" t="s">
        <v>1416</v>
      </c>
      <c r="T49" s="28">
        <v>1.630732107154E12</v>
      </c>
      <c r="U49" s="22" t="b">
        <f t="shared" si="5"/>
        <v>1</v>
      </c>
      <c r="V49" s="29" t="s">
        <v>203</v>
      </c>
      <c r="W49" s="6">
        <v>170.0</v>
      </c>
      <c r="X49" s="6" t="s">
        <v>1412</v>
      </c>
      <c r="Y49" s="28">
        <v>1.63073256527E12</v>
      </c>
      <c r="Z49" s="22" t="b">
        <f t="shared" si="6"/>
        <v>1</v>
      </c>
      <c r="AA49" s="29" t="s">
        <v>203</v>
      </c>
      <c r="AB49" s="6">
        <v>246.0</v>
      </c>
      <c r="AC49" s="6" t="s">
        <v>1408</v>
      </c>
      <c r="AD49" s="28">
        <v>1.630732957983E12</v>
      </c>
      <c r="AE49" s="22" t="b">
        <f t="shared" si="7"/>
        <v>1</v>
      </c>
      <c r="AF49" s="29" t="s">
        <v>182</v>
      </c>
      <c r="AG49" s="6">
        <v>308.0</v>
      </c>
      <c r="AH49" s="6" t="s">
        <v>1413</v>
      </c>
      <c r="AI49" s="28">
        <v>1.630737561616E12</v>
      </c>
      <c r="AJ49" s="22" t="b">
        <f t="shared" si="8"/>
        <v>1</v>
      </c>
      <c r="AK49" s="29" t="s">
        <v>71</v>
      </c>
      <c r="AL49" s="6">
        <v>214.0</v>
      </c>
      <c r="AM49" s="6" t="s">
        <v>1403</v>
      </c>
      <c r="AN49" s="28">
        <v>1.630738439994E12</v>
      </c>
      <c r="AO49" s="22" t="b">
        <f t="shared" si="9"/>
        <v>1</v>
      </c>
      <c r="AP49" s="29" t="s">
        <v>236</v>
      </c>
      <c r="AQ49" s="6">
        <v>297.0</v>
      </c>
      <c r="AR49" s="6" t="s">
        <v>1417</v>
      </c>
      <c r="AS49" s="28">
        <v>1.630739601114E12</v>
      </c>
    </row>
    <row r="50">
      <c r="A50" s="31" t="b">
        <f t="shared" si="1"/>
        <v>1</v>
      </c>
      <c r="B50" s="29" t="s">
        <v>324</v>
      </c>
      <c r="C50" s="6">
        <v>1242.0</v>
      </c>
      <c r="D50" s="6" t="s">
        <v>1418</v>
      </c>
      <c r="E50" s="28">
        <v>1.630728194736E12</v>
      </c>
      <c r="F50" s="31" t="b">
        <f t="shared" si="2"/>
        <v>1</v>
      </c>
      <c r="G50" s="29" t="s">
        <v>137</v>
      </c>
      <c r="H50" s="6">
        <v>1710.0</v>
      </c>
      <c r="I50" s="6" t="s">
        <v>1419</v>
      </c>
      <c r="J50" s="28">
        <v>1.630728559923E12</v>
      </c>
      <c r="K50" s="31" t="b">
        <f t="shared" si="3"/>
        <v>1</v>
      </c>
      <c r="L50" s="29" t="s">
        <v>133</v>
      </c>
      <c r="M50" s="6">
        <v>457.0</v>
      </c>
      <c r="N50" s="6" t="s">
        <v>1420</v>
      </c>
      <c r="O50" s="28">
        <v>1.6307289132E12</v>
      </c>
      <c r="P50" s="31" t="b">
        <f t="shared" si="4"/>
        <v>1</v>
      </c>
      <c r="Q50" s="29" t="s">
        <v>94</v>
      </c>
      <c r="R50" s="6">
        <v>269.0</v>
      </c>
      <c r="S50" s="6" t="s">
        <v>1416</v>
      </c>
      <c r="T50" s="28">
        <v>1.630732107403E12</v>
      </c>
      <c r="U50" s="31" t="b">
        <f t="shared" si="5"/>
        <v>1</v>
      </c>
      <c r="V50" s="29" t="s">
        <v>133</v>
      </c>
      <c r="W50" s="6">
        <v>1178.0</v>
      </c>
      <c r="X50" s="6" t="s">
        <v>1421</v>
      </c>
      <c r="Y50" s="28">
        <v>1.630732566444E12</v>
      </c>
      <c r="Z50" s="31" t="b">
        <f t="shared" si="6"/>
        <v>1</v>
      </c>
      <c r="AA50" s="29" t="s">
        <v>133</v>
      </c>
      <c r="AB50" s="6">
        <v>1555.0</v>
      </c>
      <c r="AC50" s="6" t="s">
        <v>1422</v>
      </c>
      <c r="AD50" s="28">
        <v>1.630732959538E12</v>
      </c>
      <c r="AE50" s="31" t="b">
        <f t="shared" si="7"/>
        <v>1</v>
      </c>
      <c r="AF50" s="29" t="s">
        <v>71</v>
      </c>
      <c r="AG50" s="6">
        <v>474.0</v>
      </c>
      <c r="AH50" s="6" t="s">
        <v>1423</v>
      </c>
      <c r="AI50" s="28">
        <v>1.630737562099E12</v>
      </c>
      <c r="AJ50" s="31" t="b">
        <f t="shared" si="8"/>
        <v>0</v>
      </c>
      <c r="AK50" s="29" t="s">
        <v>175</v>
      </c>
      <c r="AL50" s="6">
        <v>615.0</v>
      </c>
      <c r="AM50" s="6" t="s">
        <v>1424</v>
      </c>
      <c r="AN50" s="28">
        <v>1.63073844061E12</v>
      </c>
      <c r="AO50" s="31" t="b">
        <f t="shared" si="9"/>
        <v>1</v>
      </c>
      <c r="AP50" s="29" t="s">
        <v>110</v>
      </c>
      <c r="AQ50" s="6">
        <v>243.0</v>
      </c>
      <c r="AR50" s="6" t="s">
        <v>1417</v>
      </c>
      <c r="AS50" s="28">
        <v>1.630739601355E12</v>
      </c>
    </row>
    <row r="51">
      <c r="A51" s="31" t="b">
        <f t="shared" si="1"/>
        <v>1</v>
      </c>
      <c r="B51" s="29" t="s">
        <v>257</v>
      </c>
      <c r="C51" s="6">
        <v>871.0</v>
      </c>
      <c r="D51" s="6" t="s">
        <v>1425</v>
      </c>
      <c r="E51" s="28">
        <v>1.630728195603E12</v>
      </c>
      <c r="F51" s="31" t="b">
        <f t="shared" si="2"/>
        <v>1</v>
      </c>
      <c r="G51" s="29" t="s">
        <v>71</v>
      </c>
      <c r="H51" s="6">
        <v>655.0</v>
      </c>
      <c r="I51" s="6" t="s">
        <v>1426</v>
      </c>
      <c r="J51" s="28">
        <v>1.630728560578E12</v>
      </c>
      <c r="K51" s="31" t="b">
        <f t="shared" si="3"/>
        <v>1</v>
      </c>
      <c r="L51" s="29" t="s">
        <v>203</v>
      </c>
      <c r="M51" s="6">
        <v>248.0</v>
      </c>
      <c r="N51" s="6" t="s">
        <v>1420</v>
      </c>
      <c r="O51" s="28">
        <v>1.630728913455E12</v>
      </c>
      <c r="P51" s="31" t="b">
        <f t="shared" si="4"/>
        <v>1</v>
      </c>
      <c r="Q51" s="29" t="s">
        <v>71</v>
      </c>
      <c r="R51" s="6">
        <v>581.0</v>
      </c>
      <c r="S51" s="6" t="s">
        <v>1416</v>
      </c>
      <c r="T51" s="28">
        <v>1.630732107984E12</v>
      </c>
      <c r="U51" s="31" t="b">
        <f t="shared" si="5"/>
        <v>1</v>
      </c>
      <c r="V51" s="29" t="s">
        <v>195</v>
      </c>
      <c r="W51" s="6">
        <v>217.0</v>
      </c>
      <c r="X51" s="6" t="s">
        <v>1421</v>
      </c>
      <c r="Y51" s="28">
        <v>1.630732566665E12</v>
      </c>
      <c r="Z51" s="31" t="b">
        <f t="shared" si="6"/>
        <v>1</v>
      </c>
      <c r="AA51" s="29" t="s">
        <v>195</v>
      </c>
      <c r="AB51" s="6">
        <v>224.0</v>
      </c>
      <c r="AC51" s="6" t="s">
        <v>1422</v>
      </c>
      <c r="AD51" s="28">
        <v>1.630732959758E12</v>
      </c>
      <c r="AE51" s="31" t="b">
        <f t="shared" si="7"/>
        <v>1</v>
      </c>
      <c r="AF51" s="29" t="s">
        <v>182</v>
      </c>
      <c r="AG51" s="6">
        <v>390.0</v>
      </c>
      <c r="AH51" s="6" t="s">
        <v>1423</v>
      </c>
      <c r="AI51" s="28">
        <v>1.630737562481E12</v>
      </c>
      <c r="AJ51" s="31" t="b">
        <f t="shared" si="8"/>
        <v>1</v>
      </c>
      <c r="AK51" s="29" t="s">
        <v>133</v>
      </c>
      <c r="AL51" s="6">
        <v>452.0</v>
      </c>
      <c r="AM51" s="6" t="s">
        <v>1427</v>
      </c>
      <c r="AN51" s="28">
        <v>1.630738441075E12</v>
      </c>
      <c r="AO51" s="31" t="b">
        <f t="shared" si="9"/>
        <v>1</v>
      </c>
      <c r="AP51" s="29" t="s">
        <v>71</v>
      </c>
      <c r="AQ51" s="6">
        <v>275.0</v>
      </c>
      <c r="AR51" s="6" t="s">
        <v>1417</v>
      </c>
      <c r="AS51" s="28">
        <v>1.630739601633E12</v>
      </c>
    </row>
    <row r="52">
      <c r="A52" s="31" t="b">
        <f t="shared" si="1"/>
        <v>1</v>
      </c>
      <c r="B52" s="29" t="s">
        <v>131</v>
      </c>
      <c r="C52" s="6">
        <v>377.0</v>
      </c>
      <c r="D52" s="6" t="s">
        <v>1425</v>
      </c>
      <c r="E52" s="28">
        <v>1.630728195981E12</v>
      </c>
      <c r="F52" s="31" t="b">
        <f t="shared" si="2"/>
        <v>1</v>
      </c>
      <c r="G52" s="29" t="s">
        <v>137</v>
      </c>
      <c r="H52" s="6">
        <v>675.0</v>
      </c>
      <c r="I52" s="6" t="s">
        <v>1428</v>
      </c>
      <c r="J52" s="28">
        <v>1.630728561267E12</v>
      </c>
      <c r="K52" s="31" t="b">
        <f t="shared" si="3"/>
        <v>1</v>
      </c>
      <c r="L52" s="29" t="s">
        <v>71</v>
      </c>
      <c r="M52" s="6">
        <v>910.0</v>
      </c>
      <c r="N52" s="6" t="s">
        <v>1429</v>
      </c>
      <c r="O52" s="28">
        <v>1.630728914354E12</v>
      </c>
      <c r="P52" s="31" t="b">
        <f t="shared" si="4"/>
        <v>1</v>
      </c>
      <c r="Q52" s="29" t="s">
        <v>236</v>
      </c>
      <c r="R52" s="6">
        <v>599.0</v>
      </c>
      <c r="S52" s="6" t="s">
        <v>1430</v>
      </c>
      <c r="T52" s="28">
        <v>1.630732108582E12</v>
      </c>
      <c r="U52" s="31" t="b">
        <f t="shared" si="5"/>
        <v>1</v>
      </c>
      <c r="V52" s="29" t="s">
        <v>131</v>
      </c>
      <c r="W52" s="6">
        <v>425.0</v>
      </c>
      <c r="X52" s="6" t="s">
        <v>1431</v>
      </c>
      <c r="Y52" s="28">
        <v>1.630732567085E12</v>
      </c>
      <c r="Z52" s="31" t="b">
        <f t="shared" si="6"/>
        <v>1</v>
      </c>
      <c r="AA52" s="29" t="s">
        <v>131</v>
      </c>
      <c r="AB52" s="6">
        <v>360.0</v>
      </c>
      <c r="AC52" s="6" t="s">
        <v>1432</v>
      </c>
      <c r="AD52" s="28">
        <v>1.630732960122E12</v>
      </c>
      <c r="AE52" s="31" t="b">
        <f t="shared" si="7"/>
        <v>1</v>
      </c>
      <c r="AF52" s="29" t="s">
        <v>153</v>
      </c>
      <c r="AG52" s="6">
        <v>184.0</v>
      </c>
      <c r="AH52" s="6" t="s">
        <v>1423</v>
      </c>
      <c r="AI52" s="28">
        <v>1.630737562662E12</v>
      </c>
      <c r="AJ52" s="31" t="b">
        <f t="shared" si="8"/>
        <v>1</v>
      </c>
      <c r="AK52" s="29" t="s">
        <v>133</v>
      </c>
      <c r="AL52" s="6">
        <v>193.0</v>
      </c>
      <c r="AM52" s="6" t="s">
        <v>1427</v>
      </c>
      <c r="AN52" s="28">
        <v>1.630738441254E12</v>
      </c>
      <c r="AO52" s="31" t="b">
        <f t="shared" si="9"/>
        <v>1</v>
      </c>
      <c r="AP52" s="29" t="s">
        <v>282</v>
      </c>
      <c r="AQ52" s="6">
        <v>1022.0</v>
      </c>
      <c r="AR52" s="6" t="s">
        <v>1433</v>
      </c>
      <c r="AS52" s="28">
        <v>1.630739602657E12</v>
      </c>
    </row>
    <row r="53">
      <c r="A53" s="31" t="b">
        <f t="shared" si="1"/>
        <v>1</v>
      </c>
      <c r="B53" s="29" t="s">
        <v>203</v>
      </c>
      <c r="C53" s="6">
        <v>206.0</v>
      </c>
      <c r="D53" s="6" t="s">
        <v>1434</v>
      </c>
      <c r="E53" s="28">
        <v>1.630728196192E12</v>
      </c>
      <c r="F53" s="31" t="b">
        <f t="shared" si="2"/>
        <v>1</v>
      </c>
      <c r="G53" s="29" t="s">
        <v>195</v>
      </c>
      <c r="H53" s="6">
        <v>1054.0</v>
      </c>
      <c r="I53" s="6" t="s">
        <v>1435</v>
      </c>
      <c r="J53" s="28">
        <v>1.630728562308E12</v>
      </c>
      <c r="K53" s="31" t="b">
        <f t="shared" si="3"/>
        <v>1</v>
      </c>
      <c r="L53" s="29" t="s">
        <v>221</v>
      </c>
      <c r="M53" s="6">
        <v>384.0</v>
      </c>
      <c r="N53" s="6" t="s">
        <v>1429</v>
      </c>
      <c r="O53" s="28">
        <v>1.630728914746E12</v>
      </c>
      <c r="P53" s="31" t="b">
        <f t="shared" si="4"/>
        <v>1</v>
      </c>
      <c r="Q53" s="29" t="s">
        <v>110</v>
      </c>
      <c r="R53" s="6">
        <v>334.0</v>
      </c>
      <c r="S53" s="6" t="s">
        <v>1430</v>
      </c>
      <c r="T53" s="28">
        <v>1.630732108917E12</v>
      </c>
      <c r="U53" s="31" t="b">
        <f t="shared" si="5"/>
        <v>1</v>
      </c>
      <c r="V53" s="29" t="s">
        <v>203</v>
      </c>
      <c r="W53" s="6">
        <v>272.0</v>
      </c>
      <c r="X53" s="6" t="s">
        <v>1431</v>
      </c>
      <c r="Y53" s="28">
        <v>1.630732567362E12</v>
      </c>
      <c r="Z53" s="31" t="b">
        <f t="shared" si="6"/>
        <v>1</v>
      </c>
      <c r="AA53" s="29" t="s">
        <v>203</v>
      </c>
      <c r="AB53" s="6">
        <v>245.0</v>
      </c>
      <c r="AC53" s="6" t="s">
        <v>1432</v>
      </c>
      <c r="AD53" s="28">
        <v>1.630732960373E12</v>
      </c>
      <c r="AE53" s="31" t="b">
        <f t="shared" si="7"/>
        <v>1</v>
      </c>
      <c r="AF53" s="29" t="s">
        <v>71</v>
      </c>
      <c r="AG53" s="6">
        <v>166.0</v>
      </c>
      <c r="AH53" s="6" t="s">
        <v>1423</v>
      </c>
      <c r="AI53" s="28">
        <v>1.630737562829E12</v>
      </c>
      <c r="AJ53" s="31" t="b">
        <f t="shared" si="8"/>
        <v>1</v>
      </c>
      <c r="AK53" s="29" t="s">
        <v>71</v>
      </c>
      <c r="AL53" s="6">
        <v>184.0</v>
      </c>
      <c r="AM53" s="6" t="s">
        <v>1427</v>
      </c>
      <c r="AN53" s="28">
        <v>1.630738441437E12</v>
      </c>
      <c r="AO53" s="31" t="b">
        <f t="shared" si="9"/>
        <v>1</v>
      </c>
      <c r="AP53" s="29" t="s">
        <v>257</v>
      </c>
      <c r="AQ53" s="6">
        <v>871.0</v>
      </c>
      <c r="AR53" s="6" t="s">
        <v>1436</v>
      </c>
      <c r="AS53" s="28">
        <v>1.630739603524E12</v>
      </c>
    </row>
    <row r="54">
      <c r="A54" s="31" t="b">
        <f t="shared" si="1"/>
        <v>1</v>
      </c>
      <c r="B54" s="29" t="s">
        <v>269</v>
      </c>
      <c r="C54" s="6">
        <v>458.0</v>
      </c>
      <c r="D54" s="6" t="s">
        <v>1434</v>
      </c>
      <c r="E54" s="28">
        <v>1.630728196645E12</v>
      </c>
      <c r="F54" s="31" t="b">
        <f t="shared" si="2"/>
        <v>1</v>
      </c>
      <c r="G54" s="29" t="s">
        <v>133</v>
      </c>
      <c r="H54" s="6">
        <v>316.0</v>
      </c>
      <c r="I54" s="6" t="s">
        <v>1435</v>
      </c>
      <c r="J54" s="28">
        <v>1.630728562624E12</v>
      </c>
      <c r="K54" s="31" t="b">
        <f t="shared" si="3"/>
        <v>1</v>
      </c>
      <c r="L54" s="29" t="s">
        <v>94</v>
      </c>
      <c r="M54" s="6">
        <v>299.0</v>
      </c>
      <c r="N54" s="6" t="s">
        <v>1437</v>
      </c>
      <c r="O54" s="28">
        <v>1.630728915036E12</v>
      </c>
      <c r="P54" s="31" t="b">
        <f t="shared" si="4"/>
        <v>1</v>
      </c>
      <c r="Q54" s="29" t="s">
        <v>71</v>
      </c>
      <c r="R54" s="6">
        <v>851.0</v>
      </c>
      <c r="S54" s="6" t="s">
        <v>1438</v>
      </c>
      <c r="T54" s="28">
        <v>1.630732109769E12</v>
      </c>
      <c r="U54" s="31" t="b">
        <f t="shared" si="5"/>
        <v>1</v>
      </c>
      <c r="V54" s="29" t="s">
        <v>71</v>
      </c>
      <c r="W54" s="6">
        <v>350.0</v>
      </c>
      <c r="X54" s="6" t="s">
        <v>1431</v>
      </c>
      <c r="Y54" s="28">
        <v>1.630732567709E12</v>
      </c>
      <c r="Z54" s="31" t="b">
        <f t="shared" si="6"/>
        <v>1</v>
      </c>
      <c r="AA54" s="29" t="s">
        <v>71</v>
      </c>
      <c r="AB54" s="6">
        <v>936.0</v>
      </c>
      <c r="AC54" s="6" t="s">
        <v>1439</v>
      </c>
      <c r="AD54" s="28">
        <v>1.630732961301E12</v>
      </c>
      <c r="AE54" s="31" t="b">
        <f t="shared" si="7"/>
        <v>1</v>
      </c>
      <c r="AF54" s="29" t="s">
        <v>110</v>
      </c>
      <c r="AG54" s="6">
        <v>469.0</v>
      </c>
      <c r="AH54" s="6" t="s">
        <v>1440</v>
      </c>
      <c r="AI54" s="28">
        <v>1.630737563295E12</v>
      </c>
      <c r="AJ54" s="31" t="b">
        <f t="shared" si="8"/>
        <v>1</v>
      </c>
      <c r="AK54" s="29" t="s">
        <v>144</v>
      </c>
      <c r="AL54" s="6">
        <v>255.0</v>
      </c>
      <c r="AM54" s="6" t="s">
        <v>1427</v>
      </c>
      <c r="AN54" s="28">
        <v>1.630738441693E12</v>
      </c>
      <c r="AO54" s="31" t="b">
        <f t="shared" si="9"/>
        <v>1</v>
      </c>
      <c r="AP54" s="29" t="s">
        <v>131</v>
      </c>
      <c r="AQ54" s="6">
        <v>301.0</v>
      </c>
      <c r="AR54" s="6" t="s">
        <v>1436</v>
      </c>
      <c r="AS54" s="28">
        <v>1.630739603826E12</v>
      </c>
    </row>
    <row r="55">
      <c r="A55" s="31" t="b">
        <f t="shared" si="1"/>
        <v>1</v>
      </c>
      <c r="E55" s="33"/>
      <c r="F55" s="31" t="b">
        <f t="shared" si="2"/>
        <v>1</v>
      </c>
      <c r="G55" s="29" t="s">
        <v>203</v>
      </c>
      <c r="H55" s="6">
        <v>224.0</v>
      </c>
      <c r="I55" s="6" t="s">
        <v>1435</v>
      </c>
      <c r="J55" s="28">
        <v>1.630728562857E12</v>
      </c>
      <c r="K55" s="31" t="b">
        <f t="shared" si="3"/>
        <v>1</v>
      </c>
      <c r="L55" s="29" t="s">
        <v>71</v>
      </c>
      <c r="M55" s="6">
        <v>387.0</v>
      </c>
      <c r="N55" s="6" t="s">
        <v>1437</v>
      </c>
      <c r="O55" s="28">
        <v>1.630728915424E12</v>
      </c>
      <c r="P55" s="31" t="b">
        <f t="shared" si="4"/>
        <v>1</v>
      </c>
      <c r="Q55" s="29" t="s">
        <v>324</v>
      </c>
      <c r="R55" s="6">
        <v>1716.0</v>
      </c>
      <c r="S55" s="6" t="s">
        <v>1441</v>
      </c>
      <c r="T55" s="28">
        <v>1.630732111496E12</v>
      </c>
      <c r="U55" s="31" t="b">
        <f t="shared" si="5"/>
        <v>1</v>
      </c>
      <c r="V55" s="29" t="s">
        <v>221</v>
      </c>
      <c r="W55" s="6">
        <v>541.0</v>
      </c>
      <c r="X55" s="6" t="s">
        <v>1442</v>
      </c>
      <c r="Y55" s="28">
        <v>1.63073256825E12</v>
      </c>
      <c r="Z55" s="31" t="b">
        <f t="shared" si="6"/>
        <v>1</v>
      </c>
      <c r="AA55" s="29" t="s">
        <v>221</v>
      </c>
      <c r="AB55" s="6">
        <v>609.0</v>
      </c>
      <c r="AC55" s="6" t="s">
        <v>1439</v>
      </c>
      <c r="AD55" s="28">
        <v>1.630732961906E12</v>
      </c>
      <c r="AE55" s="31" t="b">
        <f t="shared" si="7"/>
        <v>1</v>
      </c>
      <c r="AF55" s="29" t="s">
        <v>71</v>
      </c>
      <c r="AG55" s="6">
        <v>404.0</v>
      </c>
      <c r="AH55" s="6" t="s">
        <v>1440</v>
      </c>
      <c r="AI55" s="28">
        <v>1.6307375637E12</v>
      </c>
      <c r="AJ55" s="31" t="b">
        <f t="shared" si="8"/>
        <v>1</v>
      </c>
      <c r="AK55" s="29" t="s">
        <v>150</v>
      </c>
      <c r="AL55" s="6">
        <v>271.0</v>
      </c>
      <c r="AM55" s="6" t="s">
        <v>1427</v>
      </c>
      <c r="AN55" s="28">
        <v>1.630738441965E12</v>
      </c>
      <c r="AO55" s="31" t="b">
        <f t="shared" si="9"/>
        <v>1</v>
      </c>
      <c r="AP55" s="29" t="s">
        <v>203</v>
      </c>
      <c r="AQ55" s="6">
        <v>180.0</v>
      </c>
      <c r="AR55" s="6" t="s">
        <v>1443</v>
      </c>
      <c r="AS55" s="28">
        <v>1.630739604008E12</v>
      </c>
    </row>
    <row r="56">
      <c r="A56" s="31" t="b">
        <f t="shared" si="1"/>
        <v>1</v>
      </c>
      <c r="E56" s="33"/>
      <c r="F56" s="31" t="b">
        <f t="shared" si="2"/>
        <v>1</v>
      </c>
      <c r="G56" s="29" t="s">
        <v>71</v>
      </c>
      <c r="H56" s="6">
        <v>700.0</v>
      </c>
      <c r="I56" s="6" t="s">
        <v>1444</v>
      </c>
      <c r="J56" s="28">
        <v>1.630728563547E12</v>
      </c>
      <c r="K56" s="31" t="b">
        <f t="shared" si="3"/>
        <v>1</v>
      </c>
      <c r="L56" s="29" t="s">
        <v>115</v>
      </c>
      <c r="M56" s="6">
        <v>349.0</v>
      </c>
      <c r="N56" s="6" t="s">
        <v>1437</v>
      </c>
      <c r="O56" s="28">
        <v>1.630728915773E12</v>
      </c>
      <c r="P56" s="31" t="b">
        <f t="shared" si="4"/>
        <v>1</v>
      </c>
      <c r="Q56" s="29" t="s">
        <v>257</v>
      </c>
      <c r="R56" s="6">
        <v>922.0</v>
      </c>
      <c r="S56" s="6" t="s">
        <v>1445</v>
      </c>
      <c r="T56" s="28">
        <v>1.630732112407E12</v>
      </c>
      <c r="U56" s="31" t="b">
        <f t="shared" si="5"/>
        <v>1</v>
      </c>
      <c r="V56" s="29" t="s">
        <v>94</v>
      </c>
      <c r="W56" s="6">
        <v>283.0</v>
      </c>
      <c r="X56" s="6" t="s">
        <v>1442</v>
      </c>
      <c r="Y56" s="28">
        <v>1.630732568533E12</v>
      </c>
      <c r="Z56" s="31" t="b">
        <f t="shared" si="6"/>
        <v>1</v>
      </c>
      <c r="AA56" s="29" t="s">
        <v>94</v>
      </c>
      <c r="AB56" s="6">
        <v>259.0</v>
      </c>
      <c r="AC56" s="6" t="s">
        <v>1446</v>
      </c>
      <c r="AD56" s="28">
        <v>1.630732962168E12</v>
      </c>
      <c r="AE56" s="31" t="b">
        <f t="shared" si="7"/>
        <v>1</v>
      </c>
      <c r="AF56" s="29" t="s">
        <v>144</v>
      </c>
      <c r="AG56" s="6">
        <v>365.0</v>
      </c>
      <c r="AH56" s="6" t="s">
        <v>1447</v>
      </c>
      <c r="AI56" s="28">
        <v>1.630737564066E12</v>
      </c>
      <c r="AJ56" s="31" t="b">
        <f t="shared" si="8"/>
        <v>1</v>
      </c>
      <c r="AK56" s="29" t="s">
        <v>55</v>
      </c>
      <c r="AL56" s="6">
        <v>209.0</v>
      </c>
      <c r="AM56" s="6" t="s">
        <v>1448</v>
      </c>
      <c r="AN56" s="6">
        <v>1.630738442172E12</v>
      </c>
      <c r="AO56" s="31" t="b">
        <f t="shared" si="9"/>
        <v>1</v>
      </c>
      <c r="AP56" s="66" t="s">
        <v>269</v>
      </c>
      <c r="AQ56" s="67">
        <v>408.0</v>
      </c>
      <c r="AR56" s="67" t="s">
        <v>1443</v>
      </c>
      <c r="AS56" s="68">
        <v>1.630739604413E12</v>
      </c>
    </row>
    <row r="57">
      <c r="A57" s="31" t="b">
        <f t="shared" si="1"/>
        <v>1</v>
      </c>
      <c r="E57" s="33"/>
      <c r="F57" s="31" t="b">
        <f t="shared" si="2"/>
        <v>1</v>
      </c>
      <c r="G57" s="29" t="s">
        <v>221</v>
      </c>
      <c r="H57" s="6">
        <v>325.0</v>
      </c>
      <c r="I57" s="6" t="s">
        <v>1444</v>
      </c>
      <c r="J57" s="28">
        <v>1.630728563871E12</v>
      </c>
      <c r="K57" s="31" t="b">
        <f t="shared" si="3"/>
        <v>1</v>
      </c>
      <c r="L57" s="29" t="s">
        <v>63</v>
      </c>
      <c r="M57" s="6">
        <v>477.0</v>
      </c>
      <c r="N57" s="6" t="s">
        <v>1449</v>
      </c>
      <c r="O57" s="28">
        <v>1.630728916252E12</v>
      </c>
      <c r="P57" s="31" t="b">
        <f t="shared" si="4"/>
        <v>1</v>
      </c>
      <c r="Q57" s="29" t="s">
        <v>131</v>
      </c>
      <c r="R57" s="6">
        <v>274.0</v>
      </c>
      <c r="S57" s="6" t="s">
        <v>1445</v>
      </c>
      <c r="T57" s="28">
        <v>1.630732112679E12</v>
      </c>
      <c r="U57" s="31" t="b">
        <f t="shared" si="5"/>
        <v>1</v>
      </c>
      <c r="V57" s="29" t="s">
        <v>71</v>
      </c>
      <c r="W57" s="6">
        <v>465.0</v>
      </c>
      <c r="X57" s="6" t="s">
        <v>1450</v>
      </c>
      <c r="Y57" s="28">
        <v>1.630732569015E12</v>
      </c>
      <c r="Z57" s="31" t="b">
        <f t="shared" si="6"/>
        <v>1</v>
      </c>
      <c r="AA57" s="29" t="s">
        <v>71</v>
      </c>
      <c r="AB57" s="6">
        <v>389.0</v>
      </c>
      <c r="AC57" s="6" t="s">
        <v>1446</v>
      </c>
      <c r="AD57" s="28">
        <v>1.630732962555E12</v>
      </c>
      <c r="AE57" s="31" t="b">
        <f t="shared" si="7"/>
        <v>1</v>
      </c>
      <c r="AF57" s="29" t="s">
        <v>182</v>
      </c>
      <c r="AG57" s="6">
        <v>186.0</v>
      </c>
      <c r="AH57" s="6" t="s">
        <v>1447</v>
      </c>
      <c r="AI57" s="28">
        <v>1.630737564253E12</v>
      </c>
      <c r="AJ57" s="31" t="b">
        <f t="shared" si="8"/>
        <v>1</v>
      </c>
      <c r="AK57" s="29" t="s">
        <v>52</v>
      </c>
      <c r="AL57" s="6">
        <v>252.0</v>
      </c>
      <c r="AM57" s="6" t="s">
        <v>1448</v>
      </c>
      <c r="AN57" s="6">
        <v>1.630738442423E12</v>
      </c>
      <c r="AO57" s="31" t="b">
        <f t="shared" si="9"/>
        <v>1</v>
      </c>
      <c r="AP57" s="69" t="s">
        <v>269</v>
      </c>
      <c r="AQ57" s="6">
        <v>3285.0</v>
      </c>
      <c r="AR57" s="6" t="s">
        <v>1451</v>
      </c>
      <c r="AS57" s="70">
        <v>1.630739607705E12</v>
      </c>
    </row>
    <row r="58">
      <c r="A58" s="31" t="b">
        <f t="shared" si="1"/>
        <v>1</v>
      </c>
      <c r="E58" s="33"/>
      <c r="F58" s="31" t="b">
        <f t="shared" si="2"/>
        <v>1</v>
      </c>
      <c r="G58" s="29" t="s">
        <v>94</v>
      </c>
      <c r="H58" s="6">
        <v>240.0</v>
      </c>
      <c r="I58" s="6" t="s">
        <v>1452</v>
      </c>
      <c r="J58" s="28">
        <v>1.630728564114E12</v>
      </c>
      <c r="K58" s="31" t="b">
        <f t="shared" si="3"/>
        <v>1</v>
      </c>
      <c r="L58" s="29" t="s">
        <v>71</v>
      </c>
      <c r="M58" s="6">
        <v>389.0</v>
      </c>
      <c r="N58" s="6" t="s">
        <v>1449</v>
      </c>
      <c r="O58" s="28">
        <v>1.630728916638E12</v>
      </c>
      <c r="P58" s="31" t="b">
        <f t="shared" si="4"/>
        <v>1</v>
      </c>
      <c r="Q58" s="29" t="s">
        <v>203</v>
      </c>
      <c r="R58" s="6">
        <v>222.0</v>
      </c>
      <c r="S58" s="6" t="s">
        <v>1445</v>
      </c>
      <c r="T58" s="28">
        <v>1.630732112906E12</v>
      </c>
      <c r="U58" s="31" t="b">
        <f t="shared" si="5"/>
        <v>1</v>
      </c>
      <c r="V58" s="29" t="s">
        <v>94</v>
      </c>
      <c r="W58" s="6">
        <v>2986.0</v>
      </c>
      <c r="X58" s="6" t="s">
        <v>1453</v>
      </c>
      <c r="Y58" s="28">
        <v>1.630732572017E12</v>
      </c>
      <c r="Z58" s="31" t="b">
        <f t="shared" si="6"/>
        <v>1</v>
      </c>
      <c r="AA58" s="29" t="s">
        <v>236</v>
      </c>
      <c r="AB58" s="6">
        <v>698.0</v>
      </c>
      <c r="AC58" s="6" t="s">
        <v>1454</v>
      </c>
      <c r="AD58" s="28">
        <v>1.630732963255E12</v>
      </c>
      <c r="AE58" s="31" t="b">
        <f t="shared" si="7"/>
        <v>1</v>
      </c>
      <c r="AF58" s="29" t="s">
        <v>71</v>
      </c>
      <c r="AG58" s="6">
        <v>447.0</v>
      </c>
      <c r="AH58" s="6" t="s">
        <v>1447</v>
      </c>
      <c r="AI58" s="28">
        <v>1.630737564698E12</v>
      </c>
      <c r="AJ58" s="31" t="b">
        <f t="shared" si="8"/>
        <v>1</v>
      </c>
      <c r="AK58" s="29" t="s">
        <v>160</v>
      </c>
      <c r="AL58" s="6">
        <v>301.0</v>
      </c>
      <c r="AM58" s="6" t="s">
        <v>1448</v>
      </c>
      <c r="AN58" s="6">
        <v>1.630738442728E12</v>
      </c>
      <c r="AO58" s="31" t="b">
        <f t="shared" si="9"/>
        <v>1</v>
      </c>
      <c r="AP58" s="69" t="s">
        <v>269</v>
      </c>
      <c r="AQ58" s="6">
        <v>383.0</v>
      </c>
      <c r="AR58" s="6" t="s">
        <v>1455</v>
      </c>
      <c r="AS58" s="70">
        <v>1.630739608092E12</v>
      </c>
    </row>
    <row r="59">
      <c r="A59" s="31" t="b">
        <f t="shared" si="1"/>
        <v>1</v>
      </c>
      <c r="E59" s="33"/>
      <c r="F59" s="31" t="b">
        <f t="shared" si="2"/>
        <v>1</v>
      </c>
      <c r="G59" s="29" t="s">
        <v>71</v>
      </c>
      <c r="H59" s="6">
        <v>223.0</v>
      </c>
      <c r="I59" s="6" t="s">
        <v>1452</v>
      </c>
      <c r="J59" s="28">
        <v>1.630728564346E12</v>
      </c>
      <c r="K59" s="31" t="b">
        <f t="shared" si="3"/>
        <v>1</v>
      </c>
      <c r="L59" s="29" t="s">
        <v>190</v>
      </c>
      <c r="M59" s="6">
        <v>571.0</v>
      </c>
      <c r="N59" s="6" t="s">
        <v>1456</v>
      </c>
      <c r="O59" s="28">
        <v>1.630728917212E12</v>
      </c>
      <c r="P59" s="31" t="b">
        <f t="shared" si="4"/>
        <v>1</v>
      </c>
      <c r="Q59" s="29" t="s">
        <v>269</v>
      </c>
      <c r="R59" s="6">
        <v>637.0</v>
      </c>
      <c r="S59" s="6" t="s">
        <v>1457</v>
      </c>
      <c r="T59" s="28">
        <v>1.630732113539E12</v>
      </c>
      <c r="U59" s="31" t="b">
        <f t="shared" si="5"/>
        <v>1</v>
      </c>
      <c r="V59" s="29" t="s">
        <v>221</v>
      </c>
      <c r="W59" s="6">
        <v>248.0</v>
      </c>
      <c r="X59" s="6" t="s">
        <v>1453</v>
      </c>
      <c r="Y59" s="28">
        <v>1.63073257225E12</v>
      </c>
      <c r="Z59" s="31" t="b">
        <f t="shared" si="6"/>
        <v>1</v>
      </c>
      <c r="AA59" s="29" t="s">
        <v>110</v>
      </c>
      <c r="AB59" s="6">
        <v>276.0</v>
      </c>
      <c r="AC59" s="6" t="s">
        <v>1454</v>
      </c>
      <c r="AD59" s="28">
        <v>1.630732963529E12</v>
      </c>
      <c r="AE59" s="31" t="b">
        <f t="shared" si="7"/>
        <v>1</v>
      </c>
      <c r="AF59" s="29" t="s">
        <v>143</v>
      </c>
      <c r="AG59" s="6">
        <v>3852.0</v>
      </c>
      <c r="AH59" s="6" t="s">
        <v>1458</v>
      </c>
      <c r="AI59" s="28">
        <v>1.630737568551E12</v>
      </c>
      <c r="AJ59" s="31" t="b">
        <f t="shared" si="8"/>
        <v>1</v>
      </c>
      <c r="AK59" s="29" t="s">
        <v>55</v>
      </c>
      <c r="AL59" s="6">
        <v>237.0</v>
      </c>
      <c r="AM59" s="6" t="s">
        <v>1448</v>
      </c>
      <c r="AN59" s="6">
        <v>1.630738442967E12</v>
      </c>
      <c r="AO59" s="31" t="b">
        <f t="shared" si="9"/>
        <v>1</v>
      </c>
      <c r="AP59" s="69" t="s">
        <v>269</v>
      </c>
      <c r="AQ59" s="6">
        <v>337.0</v>
      </c>
      <c r="AR59" s="6" t="s">
        <v>1455</v>
      </c>
      <c r="AS59" s="70">
        <v>1.630739608417E12</v>
      </c>
    </row>
    <row r="60">
      <c r="A60" s="31" t="b">
        <f t="shared" si="1"/>
        <v>1</v>
      </c>
      <c r="E60" s="33"/>
      <c r="F60" s="31" t="b">
        <f t="shared" si="2"/>
        <v>1</v>
      </c>
      <c r="G60" s="29" t="s">
        <v>236</v>
      </c>
      <c r="H60" s="6">
        <v>304.0</v>
      </c>
      <c r="I60" s="6" t="s">
        <v>1452</v>
      </c>
      <c r="J60" s="28">
        <v>1.630728564638E12</v>
      </c>
      <c r="K60" s="31" t="b">
        <f t="shared" si="3"/>
        <v>1</v>
      </c>
      <c r="L60" s="29" t="s">
        <v>257</v>
      </c>
      <c r="M60" s="6">
        <v>1021.0</v>
      </c>
      <c r="N60" s="6" t="s">
        <v>1459</v>
      </c>
      <c r="O60" s="28">
        <v>1.630728918238E12</v>
      </c>
      <c r="P60" s="31" t="b">
        <f t="shared" si="4"/>
        <v>1</v>
      </c>
      <c r="T60" s="33"/>
      <c r="U60" s="31" t="b">
        <f t="shared" si="5"/>
        <v>1</v>
      </c>
      <c r="V60" s="29" t="s">
        <v>71</v>
      </c>
      <c r="W60" s="6">
        <v>142.0</v>
      </c>
      <c r="X60" s="6" t="s">
        <v>1453</v>
      </c>
      <c r="Y60" s="28">
        <v>1.630732572373E12</v>
      </c>
      <c r="Z60" s="31" t="b">
        <f t="shared" si="6"/>
        <v>1</v>
      </c>
      <c r="AA60" s="29" t="s">
        <v>71</v>
      </c>
      <c r="AB60" s="6">
        <v>248.0</v>
      </c>
      <c r="AC60" s="6" t="s">
        <v>1454</v>
      </c>
      <c r="AD60" s="28">
        <v>1.630732963779E12</v>
      </c>
      <c r="AE60" s="31" t="b">
        <f t="shared" si="7"/>
        <v>1</v>
      </c>
      <c r="AF60" s="29" t="s">
        <v>195</v>
      </c>
      <c r="AG60" s="6">
        <v>547.0</v>
      </c>
      <c r="AH60" s="6" t="s">
        <v>1460</v>
      </c>
      <c r="AI60" s="28">
        <v>1.630737569099E12</v>
      </c>
      <c r="AJ60" s="31" t="b">
        <f t="shared" si="8"/>
        <v>1</v>
      </c>
      <c r="AK60" s="29" t="s">
        <v>110</v>
      </c>
      <c r="AL60" s="6">
        <v>232.0</v>
      </c>
      <c r="AM60" s="6" t="s">
        <v>1461</v>
      </c>
      <c r="AN60" s="6">
        <v>1.630738443194E12</v>
      </c>
      <c r="AO60" s="31" t="b">
        <f t="shared" si="9"/>
        <v>1</v>
      </c>
      <c r="AP60" s="69" t="s">
        <v>269</v>
      </c>
      <c r="AQ60" s="6">
        <v>200.0</v>
      </c>
      <c r="AR60" s="6" t="s">
        <v>1455</v>
      </c>
      <c r="AS60" s="70">
        <v>1.630739608615E12</v>
      </c>
    </row>
    <row r="61">
      <c r="A61" s="31" t="b">
        <f t="shared" si="1"/>
        <v>1</v>
      </c>
      <c r="E61" s="33"/>
      <c r="F61" s="31" t="b">
        <f t="shared" si="2"/>
        <v>1</v>
      </c>
      <c r="G61" s="29" t="s">
        <v>110</v>
      </c>
      <c r="H61" s="6">
        <v>252.0</v>
      </c>
      <c r="I61" s="6" t="s">
        <v>1452</v>
      </c>
      <c r="J61" s="28">
        <v>1.630728564889E12</v>
      </c>
      <c r="K61" s="31" t="b">
        <f t="shared" si="3"/>
        <v>1</v>
      </c>
      <c r="L61" s="29" t="s">
        <v>137</v>
      </c>
      <c r="M61" s="6">
        <v>310.0</v>
      </c>
      <c r="N61" s="6" t="s">
        <v>1459</v>
      </c>
      <c r="O61" s="28">
        <v>1.630728918554E12</v>
      </c>
      <c r="P61" s="31" t="b">
        <f t="shared" si="4"/>
        <v>1</v>
      </c>
      <c r="T61" s="33"/>
      <c r="U61" s="31" t="b">
        <f t="shared" si="5"/>
        <v>1</v>
      </c>
      <c r="V61" s="29" t="s">
        <v>203</v>
      </c>
      <c r="W61" s="6">
        <v>200.0</v>
      </c>
      <c r="X61" s="6" t="s">
        <v>1453</v>
      </c>
      <c r="Y61" s="28">
        <v>1.630732572574E12</v>
      </c>
      <c r="Z61" s="31" t="b">
        <f t="shared" si="6"/>
        <v>1</v>
      </c>
      <c r="AA61" s="29" t="s">
        <v>219</v>
      </c>
      <c r="AB61" s="6">
        <v>2003.0</v>
      </c>
      <c r="AC61" s="6" t="s">
        <v>1462</v>
      </c>
      <c r="AD61" s="28">
        <v>1.630732965798E12</v>
      </c>
      <c r="AE61" s="31" t="b">
        <f t="shared" si="7"/>
        <v>1</v>
      </c>
      <c r="AF61" s="29" t="s">
        <v>1463</v>
      </c>
      <c r="AG61" s="6">
        <v>290.0</v>
      </c>
      <c r="AH61" s="6" t="s">
        <v>1460</v>
      </c>
      <c r="AI61" s="28">
        <v>1.630737569387E12</v>
      </c>
      <c r="AJ61" s="31" t="b">
        <f t="shared" si="8"/>
        <v>1</v>
      </c>
      <c r="AK61" s="29" t="s">
        <v>58</v>
      </c>
      <c r="AL61" s="6">
        <v>200.0</v>
      </c>
      <c r="AM61" s="6" t="s">
        <v>1461</v>
      </c>
      <c r="AN61" s="6">
        <v>1.630738443416E12</v>
      </c>
      <c r="AO61" s="31" t="b">
        <f t="shared" si="9"/>
        <v>1</v>
      </c>
      <c r="AP61" s="69" t="s">
        <v>269</v>
      </c>
      <c r="AQ61" s="6">
        <v>293.0</v>
      </c>
      <c r="AR61" s="6" t="s">
        <v>1455</v>
      </c>
      <c r="AS61" s="70">
        <v>1.630739608913E12</v>
      </c>
    </row>
    <row r="62">
      <c r="A62" s="31" t="b">
        <f t="shared" si="1"/>
        <v>1</v>
      </c>
      <c r="E62" s="33"/>
      <c r="F62" s="31" t="b">
        <f t="shared" si="2"/>
        <v>1</v>
      </c>
      <c r="G62" s="29" t="s">
        <v>71</v>
      </c>
      <c r="H62" s="6">
        <v>306.0</v>
      </c>
      <c r="I62" s="6" t="s">
        <v>1464</v>
      </c>
      <c r="J62" s="28">
        <v>1.630728565215E12</v>
      </c>
      <c r="K62" s="31" t="b">
        <f t="shared" si="3"/>
        <v>1</v>
      </c>
      <c r="L62" s="29" t="s">
        <v>203</v>
      </c>
      <c r="M62" s="6">
        <v>205.0</v>
      </c>
      <c r="N62" s="6" t="s">
        <v>1459</v>
      </c>
      <c r="O62" s="28">
        <v>1.630728918758E12</v>
      </c>
      <c r="P62" s="31" t="b">
        <f t="shared" si="4"/>
        <v>1</v>
      </c>
      <c r="T62" s="33"/>
      <c r="U62" s="31" t="b">
        <f t="shared" si="5"/>
        <v>1</v>
      </c>
      <c r="V62" s="29" t="s">
        <v>131</v>
      </c>
      <c r="W62" s="6">
        <v>184.0</v>
      </c>
      <c r="X62" s="6" t="s">
        <v>1453</v>
      </c>
      <c r="Y62" s="28">
        <v>1.630732572758E12</v>
      </c>
      <c r="Z62" s="31" t="b">
        <f t="shared" si="6"/>
        <v>1</v>
      </c>
      <c r="AA62" s="29" t="s">
        <v>257</v>
      </c>
      <c r="AB62" s="6">
        <v>895.0</v>
      </c>
      <c r="AC62" s="6" t="s">
        <v>1465</v>
      </c>
      <c r="AD62" s="28">
        <v>1.630732966676E12</v>
      </c>
      <c r="AE62" s="31" t="b">
        <f t="shared" si="7"/>
        <v>1</v>
      </c>
      <c r="AF62" s="29" t="s">
        <v>203</v>
      </c>
      <c r="AG62" s="6">
        <v>217.0</v>
      </c>
      <c r="AH62" s="6" t="s">
        <v>1460</v>
      </c>
      <c r="AI62" s="28">
        <v>1.630737569606E12</v>
      </c>
      <c r="AJ62" s="31" t="b">
        <f t="shared" si="8"/>
        <v>1</v>
      </c>
      <c r="AK62" s="29" t="s">
        <v>71</v>
      </c>
      <c r="AL62" s="6">
        <v>179.0</v>
      </c>
      <c r="AM62" s="6" t="s">
        <v>1461</v>
      </c>
      <c r="AN62" s="6">
        <v>1.630738443594E12</v>
      </c>
      <c r="AO62" s="31" t="b">
        <f t="shared" si="9"/>
        <v>1</v>
      </c>
      <c r="AP62" s="69" t="s">
        <v>269</v>
      </c>
      <c r="AQ62" s="6">
        <v>210.0</v>
      </c>
      <c r="AR62" s="6" t="s">
        <v>1466</v>
      </c>
      <c r="AS62" s="70">
        <v>1.630739609122E12</v>
      </c>
    </row>
    <row r="63">
      <c r="A63" s="31" t="b">
        <f t="shared" si="1"/>
        <v>1</v>
      </c>
      <c r="E63" s="33"/>
      <c r="F63" s="31" t="b">
        <f t="shared" si="2"/>
        <v>1</v>
      </c>
      <c r="G63" s="29" t="s">
        <v>190</v>
      </c>
      <c r="H63" s="6">
        <v>1199.0</v>
      </c>
      <c r="I63" s="6" t="s">
        <v>1467</v>
      </c>
      <c r="J63" s="28">
        <v>1.630728566399E12</v>
      </c>
      <c r="K63" s="31" t="b">
        <f t="shared" si="3"/>
        <v>1</v>
      </c>
      <c r="L63" s="29" t="s">
        <v>203</v>
      </c>
      <c r="M63" s="6">
        <v>3286.0</v>
      </c>
      <c r="N63" s="6" t="s">
        <v>1468</v>
      </c>
      <c r="O63" s="28">
        <v>1.630728922039E12</v>
      </c>
      <c r="P63" s="31" t="b">
        <f t="shared" si="4"/>
        <v>1</v>
      </c>
      <c r="T63" s="33"/>
      <c r="U63" s="31" t="b">
        <f t="shared" si="5"/>
        <v>1</v>
      </c>
      <c r="V63" s="29" t="s">
        <v>195</v>
      </c>
      <c r="W63" s="6">
        <v>184.0</v>
      </c>
      <c r="X63" s="6" t="s">
        <v>1453</v>
      </c>
      <c r="Y63" s="28">
        <v>1.630732572942E12</v>
      </c>
      <c r="Z63" s="31" t="b">
        <f t="shared" si="6"/>
        <v>1</v>
      </c>
      <c r="AA63" s="29" t="s">
        <v>131</v>
      </c>
      <c r="AB63" s="6">
        <v>226.0</v>
      </c>
      <c r="AC63" s="6" t="s">
        <v>1465</v>
      </c>
      <c r="AD63" s="28">
        <v>1.630732966903E12</v>
      </c>
      <c r="AE63" s="31" t="b">
        <f t="shared" si="7"/>
        <v>1</v>
      </c>
      <c r="AF63" s="29" t="s">
        <v>1463</v>
      </c>
      <c r="AG63" s="6">
        <v>882.0</v>
      </c>
      <c r="AH63" s="6" t="s">
        <v>1469</v>
      </c>
      <c r="AI63" s="28">
        <v>1.630737570504E12</v>
      </c>
      <c r="AJ63" s="31" t="b">
        <f t="shared" si="8"/>
        <v>1</v>
      </c>
      <c r="AK63" s="29" t="s">
        <v>115</v>
      </c>
      <c r="AL63" s="6">
        <v>222.0</v>
      </c>
      <c r="AM63" s="6" t="s">
        <v>1461</v>
      </c>
      <c r="AN63" s="6">
        <v>1.630738443796E12</v>
      </c>
      <c r="AO63" s="31" t="b">
        <f t="shared" si="9"/>
        <v>1</v>
      </c>
      <c r="AP63" s="69" t="s">
        <v>269</v>
      </c>
      <c r="AQ63" s="6">
        <v>162.0</v>
      </c>
      <c r="AR63" s="6" t="s">
        <v>1466</v>
      </c>
      <c r="AS63" s="70">
        <v>1.630739609284E12</v>
      </c>
    </row>
    <row r="64">
      <c r="A64" s="31" t="b">
        <f t="shared" si="1"/>
        <v>1</v>
      </c>
      <c r="E64" s="33"/>
      <c r="F64" s="31" t="b">
        <f t="shared" si="2"/>
        <v>1</v>
      </c>
      <c r="G64" s="29" t="s">
        <v>257</v>
      </c>
      <c r="H64" s="6">
        <v>988.0</v>
      </c>
      <c r="I64" s="6" t="s">
        <v>1470</v>
      </c>
      <c r="J64" s="28">
        <v>1.630728567385E12</v>
      </c>
      <c r="K64" s="31" t="b">
        <f t="shared" si="3"/>
        <v>1</v>
      </c>
      <c r="L64" s="29" t="s">
        <v>203</v>
      </c>
      <c r="M64" s="6">
        <v>199.0</v>
      </c>
      <c r="N64" s="6" t="s">
        <v>1468</v>
      </c>
      <c r="O64" s="28">
        <v>1.630728922229E12</v>
      </c>
      <c r="P64" s="31" t="b">
        <f t="shared" si="4"/>
        <v>1</v>
      </c>
      <c r="T64" s="33"/>
      <c r="U64" s="31" t="b">
        <f t="shared" si="5"/>
        <v>1</v>
      </c>
      <c r="V64" s="29" t="s">
        <v>133</v>
      </c>
      <c r="W64" s="6">
        <v>284.0</v>
      </c>
      <c r="X64" s="6" t="s">
        <v>1471</v>
      </c>
      <c r="Y64" s="28">
        <v>1.630732573227E12</v>
      </c>
      <c r="Z64" s="31" t="b">
        <f t="shared" si="6"/>
        <v>1</v>
      </c>
      <c r="AA64" s="29" t="s">
        <v>203</v>
      </c>
      <c r="AB64" s="6">
        <v>121.0</v>
      </c>
      <c r="AC64" s="6" t="s">
        <v>1472</v>
      </c>
      <c r="AD64" s="28">
        <v>1.630732967032E12</v>
      </c>
      <c r="AE64" s="31" t="b">
        <f t="shared" si="7"/>
        <v>1</v>
      </c>
      <c r="AF64" s="29" t="s">
        <v>195</v>
      </c>
      <c r="AG64" s="6">
        <v>165.0</v>
      </c>
      <c r="AH64" s="6" t="s">
        <v>1469</v>
      </c>
      <c r="AI64" s="28">
        <v>1.630737570652E12</v>
      </c>
      <c r="AJ64" s="31" t="b">
        <f t="shared" si="8"/>
        <v>1</v>
      </c>
      <c r="AK64" s="29" t="s">
        <v>71</v>
      </c>
      <c r="AL64" s="6">
        <v>471.0</v>
      </c>
      <c r="AM64" s="6" t="s">
        <v>1473</v>
      </c>
      <c r="AN64" s="6">
        <v>1.630738444266E12</v>
      </c>
      <c r="AO64" s="31" t="b">
        <f t="shared" si="9"/>
        <v>1</v>
      </c>
      <c r="AP64" s="69" t="s">
        <v>269</v>
      </c>
      <c r="AQ64" s="6">
        <v>206.0</v>
      </c>
      <c r="AR64" s="6" t="s">
        <v>1466</v>
      </c>
      <c r="AS64" s="70">
        <v>1.630739609489E12</v>
      </c>
    </row>
    <row r="65">
      <c r="A65" s="31" t="b">
        <f t="shared" si="1"/>
        <v>1</v>
      </c>
      <c r="E65" s="33"/>
      <c r="F65" s="31" t="b">
        <f t="shared" si="2"/>
        <v>1</v>
      </c>
      <c r="G65" s="29" t="s">
        <v>137</v>
      </c>
      <c r="H65" s="6">
        <v>343.0</v>
      </c>
      <c r="I65" s="6" t="s">
        <v>1470</v>
      </c>
      <c r="J65" s="28">
        <v>1.630728567728E12</v>
      </c>
      <c r="K65" s="31" t="b">
        <f t="shared" si="3"/>
        <v>1</v>
      </c>
      <c r="L65" s="29" t="s">
        <v>203</v>
      </c>
      <c r="M65" s="6">
        <v>885.0</v>
      </c>
      <c r="N65" s="6" t="s">
        <v>1474</v>
      </c>
      <c r="O65" s="28">
        <v>1.630728923123E12</v>
      </c>
      <c r="P65" s="31" t="b">
        <f t="shared" si="4"/>
        <v>1</v>
      </c>
      <c r="T65" s="33"/>
      <c r="U65" s="31" t="b">
        <f t="shared" si="5"/>
        <v>1</v>
      </c>
      <c r="V65" s="29" t="s">
        <v>203</v>
      </c>
      <c r="W65" s="6">
        <v>238.0</v>
      </c>
      <c r="X65" s="6" t="s">
        <v>1471</v>
      </c>
      <c r="Y65" s="28">
        <v>1.630732573467E12</v>
      </c>
      <c r="Z65" s="31" t="b">
        <f t="shared" si="6"/>
        <v>1</v>
      </c>
      <c r="AA65" s="29" t="s">
        <v>269</v>
      </c>
      <c r="AB65" s="6">
        <v>468.0</v>
      </c>
      <c r="AC65" s="6" t="s">
        <v>1472</v>
      </c>
      <c r="AD65" s="28">
        <v>1.630732967493E12</v>
      </c>
      <c r="AE65" s="31" t="b">
        <f t="shared" si="7"/>
        <v>1</v>
      </c>
      <c r="AF65" s="29" t="s">
        <v>131</v>
      </c>
      <c r="AG65" s="6">
        <v>360.0</v>
      </c>
      <c r="AH65" s="6" t="s">
        <v>1475</v>
      </c>
      <c r="AI65" s="28">
        <v>1.630737571013E12</v>
      </c>
      <c r="AJ65" s="31" t="b">
        <f t="shared" si="8"/>
        <v>1</v>
      </c>
      <c r="AK65" s="29" t="s">
        <v>153</v>
      </c>
      <c r="AL65" s="6">
        <v>443.0</v>
      </c>
      <c r="AM65" s="6" t="s">
        <v>1473</v>
      </c>
      <c r="AN65" s="6">
        <v>1.630738444712E12</v>
      </c>
      <c r="AO65" s="31" t="b">
        <f t="shared" si="9"/>
        <v>1</v>
      </c>
      <c r="AP65" s="71" t="s">
        <v>269</v>
      </c>
      <c r="AQ65" s="72">
        <v>191.0</v>
      </c>
      <c r="AR65" s="72" t="s">
        <v>1466</v>
      </c>
      <c r="AS65" s="73">
        <v>1.630739609684E12</v>
      </c>
    </row>
    <row r="66">
      <c r="A66" s="31" t="b">
        <f t="shared" si="1"/>
        <v>1</v>
      </c>
      <c r="E66" s="33"/>
      <c r="F66" s="31" t="b">
        <f t="shared" si="2"/>
        <v>1</v>
      </c>
      <c r="G66" s="29" t="s">
        <v>203</v>
      </c>
      <c r="H66" s="6">
        <v>163.0</v>
      </c>
      <c r="I66" s="6" t="s">
        <v>1470</v>
      </c>
      <c r="J66" s="28">
        <v>1.630728567895E12</v>
      </c>
      <c r="K66" s="31" t="b">
        <f t="shared" si="3"/>
        <v>1</v>
      </c>
      <c r="L66" s="29" t="s">
        <v>203</v>
      </c>
      <c r="M66" s="6">
        <v>193.0</v>
      </c>
      <c r="N66" s="6" t="s">
        <v>1474</v>
      </c>
      <c r="O66" s="28">
        <v>1.630728923311E12</v>
      </c>
      <c r="P66" s="31" t="b">
        <f t="shared" si="4"/>
        <v>1</v>
      </c>
      <c r="T66" s="33"/>
      <c r="U66" s="31" t="b">
        <f t="shared" si="5"/>
        <v>1</v>
      </c>
      <c r="V66" s="29" t="s">
        <v>71</v>
      </c>
      <c r="W66" s="6">
        <v>303.0</v>
      </c>
      <c r="X66" s="6" t="s">
        <v>1471</v>
      </c>
      <c r="Y66" s="28">
        <v>1.630732573766E12</v>
      </c>
      <c r="Z66" s="31" t="b">
        <f t="shared" si="6"/>
        <v>1</v>
      </c>
      <c r="AD66" s="33"/>
      <c r="AE66" s="31" t="b">
        <f t="shared" si="7"/>
        <v>1</v>
      </c>
      <c r="AF66" s="29" t="s">
        <v>203</v>
      </c>
      <c r="AG66" s="6">
        <v>253.0</v>
      </c>
      <c r="AH66" s="6" t="s">
        <v>1475</v>
      </c>
      <c r="AI66" s="28">
        <v>1.630737571268E12</v>
      </c>
      <c r="AJ66" s="31" t="b">
        <f t="shared" si="8"/>
        <v>1</v>
      </c>
      <c r="AK66" s="29" t="s">
        <v>63</v>
      </c>
      <c r="AL66" s="6">
        <v>306.0</v>
      </c>
      <c r="AM66" s="6" t="s">
        <v>1476</v>
      </c>
      <c r="AN66" s="28">
        <v>1.630738445024E12</v>
      </c>
      <c r="AO66" s="31" t="b">
        <f t="shared" si="9"/>
        <v>1</v>
      </c>
      <c r="AS66" s="33"/>
    </row>
    <row r="67">
      <c r="A67" s="31" t="b">
        <f t="shared" si="1"/>
        <v>1</v>
      </c>
      <c r="E67" s="33"/>
      <c r="F67" s="31" t="b">
        <f t="shared" si="2"/>
        <v>1</v>
      </c>
      <c r="G67" s="29" t="s">
        <v>269</v>
      </c>
      <c r="H67" s="6">
        <v>450.0</v>
      </c>
      <c r="I67" s="6" t="s">
        <v>1477</v>
      </c>
      <c r="J67" s="28">
        <v>1.630728568344E12</v>
      </c>
      <c r="K67" s="31" t="b">
        <f t="shared" si="3"/>
        <v>1</v>
      </c>
      <c r="L67" s="29" t="s">
        <v>269</v>
      </c>
      <c r="M67" s="6">
        <v>1022.0</v>
      </c>
      <c r="N67" s="6" t="s">
        <v>1478</v>
      </c>
      <c r="O67" s="28">
        <v>1.630728924344E12</v>
      </c>
      <c r="P67" s="31" t="b">
        <f t="shared" si="4"/>
        <v>1</v>
      </c>
      <c r="T67" s="33"/>
      <c r="U67" s="31" t="b">
        <f t="shared" si="5"/>
        <v>1</v>
      </c>
      <c r="V67" s="29" t="s">
        <v>221</v>
      </c>
      <c r="W67" s="6">
        <v>287.0</v>
      </c>
      <c r="X67" s="6" t="s">
        <v>1479</v>
      </c>
      <c r="Y67" s="28">
        <v>1.630732574053E12</v>
      </c>
      <c r="Z67" s="31" t="b">
        <f t="shared" si="6"/>
        <v>1</v>
      </c>
      <c r="AD67" s="33"/>
      <c r="AE67" s="31" t="b">
        <f t="shared" si="7"/>
        <v>1</v>
      </c>
      <c r="AF67" s="29" t="s">
        <v>71</v>
      </c>
      <c r="AG67" s="6">
        <v>344.0</v>
      </c>
      <c r="AH67" s="6" t="s">
        <v>1475</v>
      </c>
      <c r="AI67" s="28">
        <v>1.630737571608E12</v>
      </c>
      <c r="AJ67" s="31" t="b">
        <f t="shared" si="8"/>
        <v>1</v>
      </c>
      <c r="AK67" s="29" t="s">
        <v>153</v>
      </c>
      <c r="AL67" s="6">
        <v>524.0</v>
      </c>
      <c r="AM67" s="6" t="s">
        <v>1476</v>
      </c>
      <c r="AN67" s="28">
        <v>1.63073844554E12</v>
      </c>
      <c r="AO67" s="31" t="b">
        <f t="shared" si="9"/>
        <v>1</v>
      </c>
      <c r="AS67" s="33"/>
    </row>
    <row r="68">
      <c r="A68" s="31" t="b">
        <f t="shared" si="1"/>
        <v>1</v>
      </c>
      <c r="E68" s="33"/>
      <c r="F68" s="31" t="b">
        <f t="shared" si="2"/>
        <v>1</v>
      </c>
      <c r="J68" s="33"/>
      <c r="K68" s="31" t="b">
        <f t="shared" si="3"/>
        <v>1</v>
      </c>
      <c r="O68" s="33"/>
      <c r="P68" s="31" t="b">
        <f t="shared" si="4"/>
        <v>1</v>
      </c>
      <c r="T68" s="33"/>
      <c r="U68" s="31" t="b">
        <f t="shared" si="5"/>
        <v>1</v>
      </c>
      <c r="V68" s="29" t="s">
        <v>94</v>
      </c>
      <c r="W68" s="6">
        <v>177.0</v>
      </c>
      <c r="X68" s="6" t="s">
        <v>1479</v>
      </c>
      <c r="Y68" s="28">
        <v>1.63073257423E12</v>
      </c>
      <c r="Z68" s="31" t="b">
        <f t="shared" si="6"/>
        <v>1</v>
      </c>
      <c r="AD68" s="33"/>
      <c r="AE68" s="31" t="b">
        <f t="shared" si="7"/>
        <v>1</v>
      </c>
      <c r="AF68" s="29" t="s">
        <v>221</v>
      </c>
      <c r="AG68" s="6">
        <v>882.0</v>
      </c>
      <c r="AH68" s="6" t="s">
        <v>1480</v>
      </c>
      <c r="AI68" s="28">
        <v>1.630737572494E12</v>
      </c>
      <c r="AJ68" s="31" t="b">
        <f t="shared" si="8"/>
        <v>1</v>
      </c>
      <c r="AK68" s="29" t="s">
        <v>71</v>
      </c>
      <c r="AL68" s="6">
        <v>158.0</v>
      </c>
      <c r="AM68" s="6" t="s">
        <v>1476</v>
      </c>
      <c r="AN68" s="28">
        <v>1.630738445699E12</v>
      </c>
      <c r="AO68" s="31" t="b">
        <f t="shared" si="9"/>
        <v>1</v>
      </c>
      <c r="AS68" s="33"/>
    </row>
    <row r="69">
      <c r="A69" s="31" t="b">
        <f t="shared" si="1"/>
        <v>1</v>
      </c>
      <c r="E69" s="33"/>
      <c r="F69" s="31" t="b">
        <f t="shared" si="2"/>
        <v>1</v>
      </c>
      <c r="J69" s="33"/>
      <c r="K69" s="31" t="b">
        <f t="shared" si="3"/>
        <v>1</v>
      </c>
      <c r="O69" s="33"/>
      <c r="P69" s="31" t="b">
        <f t="shared" si="4"/>
        <v>1</v>
      </c>
      <c r="T69" s="33"/>
      <c r="U69" s="31" t="b">
        <f t="shared" si="5"/>
        <v>1</v>
      </c>
      <c r="V69" s="29" t="s">
        <v>71</v>
      </c>
      <c r="W69" s="6">
        <v>237.0</v>
      </c>
      <c r="X69" s="6" t="s">
        <v>1479</v>
      </c>
      <c r="Y69" s="28">
        <v>1.630732574467E12</v>
      </c>
      <c r="Z69" s="31" t="b">
        <f t="shared" si="6"/>
        <v>1</v>
      </c>
      <c r="AD69" s="33"/>
      <c r="AE69" s="31" t="b">
        <f t="shared" si="7"/>
        <v>1</v>
      </c>
      <c r="AF69" s="29" t="s">
        <v>94</v>
      </c>
      <c r="AG69" s="6">
        <v>288.0</v>
      </c>
      <c r="AH69" s="6" t="s">
        <v>1480</v>
      </c>
      <c r="AI69" s="28">
        <v>1.630737572779E12</v>
      </c>
      <c r="AJ69" s="31" t="b">
        <f t="shared" si="8"/>
        <v>1</v>
      </c>
      <c r="AK69" s="29" t="s">
        <v>144</v>
      </c>
      <c r="AL69" s="6">
        <v>376.0</v>
      </c>
      <c r="AM69" s="6" t="s">
        <v>1481</v>
      </c>
      <c r="AN69" s="28">
        <v>1.630738446074E12</v>
      </c>
      <c r="AO69" s="31" t="b">
        <f t="shared" si="9"/>
        <v>1</v>
      </c>
      <c r="AS69" s="33"/>
    </row>
    <row r="70">
      <c r="A70" s="31" t="b">
        <f t="shared" si="1"/>
        <v>1</v>
      </c>
      <c r="E70" s="33"/>
      <c r="F70" s="31" t="b">
        <f t="shared" si="2"/>
        <v>1</v>
      </c>
      <c r="J70" s="33"/>
      <c r="K70" s="31" t="b">
        <f t="shared" si="3"/>
        <v>1</v>
      </c>
      <c r="O70" s="33"/>
      <c r="P70" s="31" t="b">
        <f t="shared" si="4"/>
        <v>1</v>
      </c>
      <c r="T70" s="33"/>
      <c r="U70" s="31" t="b">
        <f t="shared" si="5"/>
        <v>1</v>
      </c>
      <c r="V70" s="29" t="s">
        <v>236</v>
      </c>
      <c r="W70" s="6">
        <v>1183.0</v>
      </c>
      <c r="X70" s="6" t="s">
        <v>1482</v>
      </c>
      <c r="Y70" s="28">
        <v>1.630732575653E12</v>
      </c>
      <c r="Z70" s="31" t="b">
        <f t="shared" si="6"/>
        <v>1</v>
      </c>
      <c r="AD70" s="33"/>
      <c r="AE70" s="31" t="b">
        <f t="shared" si="7"/>
        <v>1</v>
      </c>
      <c r="AF70" s="29" t="s">
        <v>71</v>
      </c>
      <c r="AG70" s="6">
        <v>269.0</v>
      </c>
      <c r="AH70" s="6" t="s">
        <v>1483</v>
      </c>
      <c r="AI70" s="28">
        <v>1.630737573047E12</v>
      </c>
      <c r="AJ70" s="31" t="b">
        <f t="shared" si="8"/>
        <v>1</v>
      </c>
      <c r="AK70" s="29" t="s">
        <v>182</v>
      </c>
      <c r="AL70" s="6">
        <v>203.0</v>
      </c>
      <c r="AM70" s="6" t="s">
        <v>1481</v>
      </c>
      <c r="AN70" s="28">
        <v>1.630738446275E12</v>
      </c>
      <c r="AO70" s="31" t="b">
        <f t="shared" si="9"/>
        <v>1</v>
      </c>
      <c r="AS70" s="33"/>
    </row>
    <row r="71">
      <c r="A71" s="31" t="b">
        <f t="shared" si="1"/>
        <v>1</v>
      </c>
      <c r="E71" s="33"/>
      <c r="F71" s="31" t="b">
        <f t="shared" si="2"/>
        <v>1</v>
      </c>
      <c r="J71" s="33"/>
      <c r="K71" s="31" t="b">
        <f t="shared" si="3"/>
        <v>1</v>
      </c>
      <c r="O71" s="33"/>
      <c r="P71" s="31" t="b">
        <f t="shared" si="4"/>
        <v>1</v>
      </c>
      <c r="T71" s="33"/>
      <c r="U71" s="31" t="b">
        <f t="shared" si="5"/>
        <v>1</v>
      </c>
      <c r="V71" s="29" t="s">
        <v>110</v>
      </c>
      <c r="W71" s="6">
        <v>411.0</v>
      </c>
      <c r="X71" s="6" t="s">
        <v>1484</v>
      </c>
      <c r="Y71" s="28">
        <v>1.630732576062E12</v>
      </c>
      <c r="Z71" s="31" t="b">
        <f t="shared" si="6"/>
        <v>1</v>
      </c>
      <c r="AD71" s="33"/>
      <c r="AE71" s="31" t="b">
        <f t="shared" si="7"/>
        <v>1</v>
      </c>
      <c r="AF71" s="29" t="s">
        <v>236</v>
      </c>
      <c r="AG71" s="6">
        <v>431.0</v>
      </c>
      <c r="AH71" s="6" t="s">
        <v>1483</v>
      </c>
      <c r="AI71" s="28">
        <v>1.630737573482E12</v>
      </c>
      <c r="AJ71" s="31" t="b">
        <f t="shared" si="8"/>
        <v>1</v>
      </c>
      <c r="AK71" s="29" t="s">
        <v>71</v>
      </c>
      <c r="AL71" s="6">
        <v>236.0</v>
      </c>
      <c r="AM71" s="6" t="s">
        <v>1481</v>
      </c>
      <c r="AN71" s="28">
        <v>1.630738446514E12</v>
      </c>
      <c r="AO71" s="31" t="b">
        <f t="shared" si="9"/>
        <v>1</v>
      </c>
      <c r="AS71" s="33"/>
    </row>
    <row r="72">
      <c r="A72" s="31" t="b">
        <f t="shared" si="1"/>
        <v>1</v>
      </c>
      <c r="E72" s="33"/>
      <c r="F72" s="31" t="b">
        <f t="shared" si="2"/>
        <v>1</v>
      </c>
      <c r="J72" s="33"/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V72" s="29" t="s">
        <v>71</v>
      </c>
      <c r="W72" s="6">
        <v>274.0</v>
      </c>
      <c r="X72" s="6" t="s">
        <v>1484</v>
      </c>
      <c r="Y72" s="28">
        <v>1.630732576349E12</v>
      </c>
      <c r="Z72" s="31" t="b">
        <f t="shared" si="6"/>
        <v>1</v>
      </c>
      <c r="AD72" s="33"/>
      <c r="AE72" s="31" t="b">
        <f t="shared" si="7"/>
        <v>1</v>
      </c>
      <c r="AF72" s="29" t="s">
        <v>110</v>
      </c>
      <c r="AG72" s="6">
        <v>293.0</v>
      </c>
      <c r="AH72" s="6" t="s">
        <v>1483</v>
      </c>
      <c r="AI72" s="28">
        <v>1.630737573771E12</v>
      </c>
      <c r="AJ72" s="31" t="b">
        <f t="shared" si="8"/>
        <v>1</v>
      </c>
      <c r="AK72" s="29" t="s">
        <v>219</v>
      </c>
      <c r="AL72" s="6">
        <v>2045.0</v>
      </c>
      <c r="AM72" s="6" t="s">
        <v>1485</v>
      </c>
      <c r="AN72" s="28">
        <v>1.630738448572E12</v>
      </c>
      <c r="AO72" s="31" t="b">
        <f t="shared" si="9"/>
        <v>1</v>
      </c>
      <c r="AS72" s="33"/>
    </row>
    <row r="73">
      <c r="A73" s="31" t="b">
        <f t="shared" si="1"/>
        <v>1</v>
      </c>
      <c r="E73" s="33"/>
      <c r="F73" s="31" t="b">
        <f t="shared" si="2"/>
        <v>1</v>
      </c>
      <c r="J73" s="33"/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V73" s="29" t="s">
        <v>324</v>
      </c>
      <c r="W73" s="6">
        <v>1155.0</v>
      </c>
      <c r="X73" s="6" t="s">
        <v>1486</v>
      </c>
      <c r="Y73" s="28">
        <v>1.630732577495E12</v>
      </c>
      <c r="Z73" s="31" t="b">
        <f t="shared" si="6"/>
        <v>1</v>
      </c>
      <c r="AD73" s="33"/>
      <c r="AE73" s="31" t="b">
        <f t="shared" si="7"/>
        <v>1</v>
      </c>
      <c r="AF73" s="29" t="s">
        <v>71</v>
      </c>
      <c r="AG73" s="6">
        <v>315.0</v>
      </c>
      <c r="AH73" s="6" t="s">
        <v>1487</v>
      </c>
      <c r="AI73" s="28">
        <v>1.630737574086E12</v>
      </c>
      <c r="AJ73" s="31" t="b">
        <f t="shared" si="8"/>
        <v>1</v>
      </c>
      <c r="AK73" s="29" t="s">
        <v>755</v>
      </c>
      <c r="AL73" s="6">
        <v>937.0</v>
      </c>
      <c r="AM73" s="6" t="s">
        <v>1488</v>
      </c>
      <c r="AN73" s="28">
        <v>1.630738449498E12</v>
      </c>
      <c r="AO73" s="31" t="b">
        <f t="shared" si="9"/>
        <v>1</v>
      </c>
      <c r="AS73" s="33"/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V74" s="29" t="s">
        <v>257</v>
      </c>
      <c r="W74" s="6">
        <v>1005.0</v>
      </c>
      <c r="X74" s="6" t="s">
        <v>1489</v>
      </c>
      <c r="Y74" s="28">
        <v>1.630732578493E12</v>
      </c>
      <c r="Z74" s="31" t="b">
        <f t="shared" si="6"/>
        <v>1</v>
      </c>
      <c r="AD74" s="33"/>
      <c r="AE74" s="31" t="b">
        <f t="shared" si="7"/>
        <v>1</v>
      </c>
      <c r="AF74" s="29" t="s">
        <v>282</v>
      </c>
      <c r="AG74" s="6">
        <v>1042.0</v>
      </c>
      <c r="AH74" s="6" t="s">
        <v>1490</v>
      </c>
      <c r="AI74" s="28">
        <v>1.630737575128E12</v>
      </c>
      <c r="AJ74" s="31" t="b">
        <f t="shared" si="8"/>
        <v>1</v>
      </c>
      <c r="AK74" s="29" t="s">
        <v>219</v>
      </c>
      <c r="AL74" s="6">
        <v>404.0</v>
      </c>
      <c r="AM74" s="6" t="s">
        <v>1488</v>
      </c>
      <c r="AN74" s="28">
        <v>1.630738449919E12</v>
      </c>
      <c r="AO74" s="31" t="b">
        <f t="shared" si="9"/>
        <v>1</v>
      </c>
      <c r="AS74" s="33"/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V75" s="29" t="s">
        <v>137</v>
      </c>
      <c r="W75" s="6">
        <v>402.0</v>
      </c>
      <c r="X75" s="6" t="s">
        <v>1489</v>
      </c>
      <c r="Y75" s="28">
        <v>1.630732578897E12</v>
      </c>
      <c r="Z75" s="31" t="b">
        <f t="shared" si="6"/>
        <v>1</v>
      </c>
      <c r="AD75" s="33"/>
      <c r="AE75" s="31" t="b">
        <f t="shared" si="7"/>
        <v>1</v>
      </c>
      <c r="AF75" s="29" t="s">
        <v>257</v>
      </c>
      <c r="AG75" s="6">
        <v>798.0</v>
      </c>
      <c r="AH75" s="6" t="s">
        <v>1490</v>
      </c>
      <c r="AI75" s="28">
        <v>1.630737575927E12</v>
      </c>
      <c r="AJ75" s="31" t="b">
        <f t="shared" si="8"/>
        <v>1</v>
      </c>
      <c r="AK75" s="29" t="s">
        <v>195</v>
      </c>
      <c r="AL75" s="6">
        <v>432.0</v>
      </c>
      <c r="AM75" s="6" t="s">
        <v>1491</v>
      </c>
      <c r="AN75" s="28">
        <v>1.630738450347E12</v>
      </c>
      <c r="AO75" s="31" t="b">
        <f t="shared" si="9"/>
        <v>1</v>
      </c>
      <c r="AS75" s="33"/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V76" s="29" t="s">
        <v>203</v>
      </c>
      <c r="W76" s="6">
        <v>146.0</v>
      </c>
      <c r="X76" s="6" t="s">
        <v>1492</v>
      </c>
      <c r="Y76" s="28">
        <v>1.630732579053E12</v>
      </c>
      <c r="Z76" s="31" t="b">
        <f t="shared" si="6"/>
        <v>1</v>
      </c>
      <c r="AD76" s="33"/>
      <c r="AE76" s="31" t="b">
        <f t="shared" si="7"/>
        <v>1</v>
      </c>
      <c r="AF76" s="29" t="s">
        <v>131</v>
      </c>
      <c r="AG76" s="6">
        <v>314.0</v>
      </c>
      <c r="AH76" s="6" t="s">
        <v>1493</v>
      </c>
      <c r="AI76" s="28">
        <v>1.630737576254E12</v>
      </c>
      <c r="AJ76" s="31" t="b">
        <f t="shared" si="8"/>
        <v>1</v>
      </c>
      <c r="AK76" s="29" t="s">
        <v>137</v>
      </c>
      <c r="AL76" s="6">
        <v>321.0</v>
      </c>
      <c r="AM76" s="6" t="s">
        <v>1491</v>
      </c>
      <c r="AN76" s="28">
        <v>1.630738450653E12</v>
      </c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V77" s="29" t="s">
        <v>269</v>
      </c>
      <c r="W77" s="6">
        <v>685.0</v>
      </c>
      <c r="X77" s="6" t="s">
        <v>1492</v>
      </c>
      <c r="Y77" s="28">
        <v>1.630732579728E12</v>
      </c>
      <c r="Z77" s="31" t="b">
        <f t="shared" si="6"/>
        <v>1</v>
      </c>
      <c r="AD77" s="33"/>
      <c r="AE77" s="31" t="b">
        <f t="shared" si="7"/>
        <v>1</v>
      </c>
      <c r="AF77" s="29" t="s">
        <v>203</v>
      </c>
      <c r="AG77" s="6">
        <v>154.0</v>
      </c>
      <c r="AH77" s="6" t="s">
        <v>1493</v>
      </c>
      <c r="AI77" s="28">
        <v>1.630737576405E12</v>
      </c>
      <c r="AJ77" s="31" t="b">
        <f t="shared" si="8"/>
        <v>1</v>
      </c>
      <c r="AK77" s="29" t="s">
        <v>203</v>
      </c>
      <c r="AL77" s="6">
        <v>160.0</v>
      </c>
      <c r="AM77" s="6" t="s">
        <v>1491</v>
      </c>
      <c r="AN77" s="28">
        <v>1.630738450818E12</v>
      </c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F78" s="29" t="s">
        <v>269</v>
      </c>
      <c r="AG78" s="6">
        <v>662.0</v>
      </c>
      <c r="AH78" s="6" t="s">
        <v>1494</v>
      </c>
      <c r="AI78" s="28">
        <v>1.630737577059E12</v>
      </c>
      <c r="AJ78" s="31" t="b">
        <f t="shared" si="8"/>
        <v>1</v>
      </c>
      <c r="AK78" s="29" t="s">
        <v>71</v>
      </c>
      <c r="AL78" s="6">
        <v>610.0</v>
      </c>
      <c r="AM78" s="6" t="s">
        <v>1495</v>
      </c>
      <c r="AN78" s="28">
        <v>1.63073845142E12</v>
      </c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K79" s="29" t="s">
        <v>221</v>
      </c>
      <c r="AL79" s="6">
        <v>561.0</v>
      </c>
      <c r="AM79" s="6" t="s">
        <v>1495</v>
      </c>
      <c r="AN79" s="28">
        <v>1.630738451983E12</v>
      </c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K80" s="29" t="s">
        <v>110</v>
      </c>
      <c r="AL80" s="6">
        <v>307.0</v>
      </c>
      <c r="AM80" s="6" t="s">
        <v>1496</v>
      </c>
      <c r="AN80" s="28">
        <v>1.630738452291E12</v>
      </c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K81" s="29" t="s">
        <v>71</v>
      </c>
      <c r="AL81" s="6">
        <v>603.0</v>
      </c>
      <c r="AM81" s="6" t="s">
        <v>1496</v>
      </c>
      <c r="AN81" s="28">
        <v>1.630738452895E12</v>
      </c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K82" s="29" t="s">
        <v>110</v>
      </c>
      <c r="AL82" s="6">
        <v>294.0</v>
      </c>
      <c r="AM82" s="6" t="s">
        <v>1497</v>
      </c>
      <c r="AN82" s="28">
        <v>1.630738453186E12</v>
      </c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K83" s="29" t="s">
        <v>221</v>
      </c>
      <c r="AL83" s="6">
        <v>175.0</v>
      </c>
      <c r="AM83" s="6" t="s">
        <v>1497</v>
      </c>
      <c r="AN83" s="28">
        <v>1.630738453379E12</v>
      </c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K84" s="29" t="s">
        <v>94</v>
      </c>
      <c r="AL84" s="6">
        <v>339.0</v>
      </c>
      <c r="AM84" s="6" t="s">
        <v>1497</v>
      </c>
      <c r="AN84" s="28">
        <v>1.63073845371E12</v>
      </c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K85" s="29" t="s">
        <v>71</v>
      </c>
      <c r="AL85" s="6">
        <v>200.0</v>
      </c>
      <c r="AM85" s="6" t="s">
        <v>1497</v>
      </c>
      <c r="AN85" s="28">
        <v>1.630738453901E12</v>
      </c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K86" s="29" t="s">
        <v>236</v>
      </c>
      <c r="AL86" s="6">
        <v>699.0</v>
      </c>
      <c r="AM86" s="6" t="s">
        <v>1498</v>
      </c>
      <c r="AN86" s="28">
        <v>1.630738454601E12</v>
      </c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K87" s="29" t="s">
        <v>110</v>
      </c>
      <c r="AL87" s="6">
        <v>259.0</v>
      </c>
      <c r="AM87" s="6" t="s">
        <v>1498</v>
      </c>
      <c r="AN87" s="28">
        <v>1.630738454858E12</v>
      </c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K88" s="29" t="s">
        <v>71</v>
      </c>
      <c r="AL88" s="6">
        <v>239.0</v>
      </c>
      <c r="AM88" s="6" t="s">
        <v>1499</v>
      </c>
      <c r="AN88" s="28">
        <v>1.630738455099E12</v>
      </c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K89" s="29" t="s">
        <v>190</v>
      </c>
      <c r="AL89" s="6">
        <v>1125.0</v>
      </c>
      <c r="AM89" s="6" t="s">
        <v>1500</v>
      </c>
      <c r="AN89" s="28">
        <v>1.630738456225E12</v>
      </c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K90" s="29" t="s">
        <v>257</v>
      </c>
      <c r="AL90" s="6">
        <v>898.0</v>
      </c>
      <c r="AM90" s="6" t="s">
        <v>1501</v>
      </c>
      <c r="AN90" s="28">
        <v>1.63073845712E12</v>
      </c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K91" s="29" t="s">
        <v>131</v>
      </c>
      <c r="AL91" s="6">
        <v>257.0</v>
      </c>
      <c r="AM91" s="6" t="s">
        <v>1501</v>
      </c>
      <c r="AN91" s="28">
        <v>1.630738457381E12</v>
      </c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K92" s="29" t="s">
        <v>203</v>
      </c>
      <c r="AL92" s="6">
        <v>173.0</v>
      </c>
      <c r="AM92" s="6" t="s">
        <v>1501</v>
      </c>
      <c r="AN92" s="28">
        <v>1.63073845756E12</v>
      </c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K93" s="29" t="s">
        <v>269</v>
      </c>
      <c r="AL93" s="6">
        <v>395.0</v>
      </c>
      <c r="AM93" s="6" t="s">
        <v>1501</v>
      </c>
      <c r="AN93" s="28">
        <v>1.630738457947E12</v>
      </c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455.9215686</v>
      </c>
      <c r="E151" s="33"/>
      <c r="F151" s="48"/>
      <c r="G151" s="45" t="s">
        <v>369</v>
      </c>
      <c r="H151" s="46">
        <f> AVERAGE(H4:H124)</f>
        <v>385.828125</v>
      </c>
      <c r="J151" s="33"/>
      <c r="K151" s="48"/>
      <c r="L151" s="45" t="s">
        <v>369</v>
      </c>
      <c r="M151" s="46">
        <f> AVERAGE(M4:M124)</f>
        <v>450.703125</v>
      </c>
      <c r="O151" s="33"/>
      <c r="P151" s="48"/>
      <c r="Q151" s="45" t="s">
        <v>369</v>
      </c>
      <c r="R151" s="46">
        <f> AVERAGE(R4:R124)</f>
        <v>472.4821429</v>
      </c>
      <c r="T151" s="33"/>
      <c r="U151" s="48"/>
      <c r="V151" s="45" t="s">
        <v>369</v>
      </c>
      <c r="W151" s="46">
        <f> AVERAGE(W4:W124)</f>
        <v>392.8513514</v>
      </c>
      <c r="Y151" s="33"/>
      <c r="Z151" s="48"/>
      <c r="AA151" s="45" t="s">
        <v>369</v>
      </c>
      <c r="AB151" s="46">
        <f> AVERAGE(AB4:AB124)</f>
        <v>427.4677419</v>
      </c>
      <c r="AD151" s="33"/>
      <c r="AE151" s="48"/>
      <c r="AF151" s="45" t="s">
        <v>369</v>
      </c>
      <c r="AG151" s="46">
        <f> AVERAGE(AG4:AG124)</f>
        <v>497.4266667</v>
      </c>
      <c r="AI151" s="33"/>
      <c r="AJ151" s="48"/>
      <c r="AK151" s="45" t="s">
        <v>369</v>
      </c>
      <c r="AL151" s="46">
        <f> AVERAGE(AL4:AL124)</f>
        <v>366.3333333</v>
      </c>
      <c r="AN151" s="33"/>
      <c r="AO151" s="48"/>
      <c r="AP151" s="45" t="s">
        <v>369</v>
      </c>
      <c r="AQ151" s="46">
        <f> AVERAGE(AQ4:AQ124)</f>
        <v>449.7096774</v>
      </c>
      <c r="AS151" s="33"/>
    </row>
    <row r="152">
      <c r="A152" s="44"/>
      <c r="B152" s="49" t="s">
        <v>370</v>
      </c>
      <c r="C152" s="50">
        <f>STDEV(C4:C124)</f>
        <v>387.236767</v>
      </c>
      <c r="E152" s="33"/>
      <c r="F152" s="48"/>
      <c r="G152" s="49" t="s">
        <v>370</v>
      </c>
      <c r="H152" s="50">
        <f>STDEV(H4:H124)</f>
        <v>309.0176219</v>
      </c>
      <c r="J152" s="33"/>
      <c r="K152" s="48"/>
      <c r="L152" s="49" t="s">
        <v>370</v>
      </c>
      <c r="M152" s="50">
        <f>STDEV(M4:M124)</f>
        <v>516.5865584</v>
      </c>
      <c r="O152" s="33"/>
      <c r="P152" s="48"/>
      <c r="Q152" s="49" t="s">
        <v>370</v>
      </c>
      <c r="R152" s="50">
        <f>STDEV(R4:R124)</f>
        <v>544.6657688</v>
      </c>
      <c r="T152" s="33"/>
      <c r="U152" s="48"/>
      <c r="V152" s="49" t="s">
        <v>370</v>
      </c>
      <c r="W152" s="50">
        <f>STDEV(W4:W124)</f>
        <v>422.4417827</v>
      </c>
      <c r="Y152" s="33"/>
      <c r="Z152" s="48"/>
      <c r="AA152" s="49" t="s">
        <v>370</v>
      </c>
      <c r="AB152" s="50">
        <f>STDEV(AB4:AB124)</f>
        <v>401.7516449</v>
      </c>
      <c r="AD152" s="33"/>
      <c r="AE152" s="48"/>
      <c r="AF152" s="49" t="s">
        <v>370</v>
      </c>
      <c r="AG152" s="50">
        <f>STDEV(AG4:AG124)</f>
        <v>591.2479512</v>
      </c>
      <c r="AI152" s="33"/>
      <c r="AJ152" s="48"/>
      <c r="AK152" s="49" t="s">
        <v>370</v>
      </c>
      <c r="AL152" s="50">
        <f>STDEV(AL4:AL124)</f>
        <v>299.6391088</v>
      </c>
      <c r="AN152" s="33"/>
      <c r="AO152" s="48"/>
      <c r="AP152" s="49" t="s">
        <v>370</v>
      </c>
      <c r="AQ152" s="50">
        <f>STDEV(AQ4:AQ124)</f>
        <v>464.9104757</v>
      </c>
      <c r="AS152" s="33"/>
    </row>
    <row r="153">
      <c r="A153" s="44"/>
      <c r="B153" s="51" t="s">
        <v>371</v>
      </c>
      <c r="C153" s="50">
        <f>MEDIAN(C4:C124)</f>
        <v>302</v>
      </c>
      <c r="E153" s="33"/>
      <c r="F153" s="48"/>
      <c r="G153" s="51" t="s">
        <v>371</v>
      </c>
      <c r="H153" s="50">
        <f>MEDIAN(H4:H124)</f>
        <v>250</v>
      </c>
      <c r="J153" s="33"/>
      <c r="K153" s="48"/>
      <c r="L153" s="51" t="s">
        <v>371</v>
      </c>
      <c r="M153" s="50">
        <f>MEDIAN(M4:M124)</f>
        <v>270</v>
      </c>
      <c r="O153" s="33"/>
      <c r="P153" s="48"/>
      <c r="Q153" s="51" t="s">
        <v>371</v>
      </c>
      <c r="R153" s="50">
        <f>MEDIAN(R4:R124)</f>
        <v>285.5</v>
      </c>
      <c r="T153" s="33"/>
      <c r="U153" s="48"/>
      <c r="V153" s="51" t="s">
        <v>371</v>
      </c>
      <c r="W153" s="50">
        <f>MEDIAN(W4:W124)</f>
        <v>241</v>
      </c>
      <c r="Y153" s="33"/>
      <c r="Z153" s="48"/>
      <c r="AA153" s="51" t="s">
        <v>371</v>
      </c>
      <c r="AB153" s="50">
        <f>MEDIAN(AB4:AB124)</f>
        <v>246</v>
      </c>
      <c r="AD153" s="33"/>
      <c r="AE153" s="48"/>
      <c r="AF153" s="51" t="s">
        <v>371</v>
      </c>
      <c r="AG153" s="50">
        <f>MEDIAN(AG4:AG124)</f>
        <v>308</v>
      </c>
      <c r="AI153" s="33"/>
      <c r="AJ153" s="48"/>
      <c r="AK153" s="51" t="s">
        <v>371</v>
      </c>
      <c r="AL153" s="50">
        <f>MEDIAN(AL4:AL124)</f>
        <v>259</v>
      </c>
      <c r="AN153" s="33"/>
      <c r="AO153" s="48"/>
      <c r="AP153" s="51" t="s">
        <v>371</v>
      </c>
      <c r="AQ153" s="50">
        <f>MEDIAN(AQ4:AQ124)</f>
        <v>295</v>
      </c>
      <c r="AS153" s="33"/>
    </row>
    <row r="154">
      <c r="A154" s="44"/>
      <c r="B154" s="51" t="s">
        <v>372</v>
      </c>
      <c r="C154" s="50">
        <f>min(C4:C124)</f>
        <v>109</v>
      </c>
      <c r="E154" s="33"/>
      <c r="F154" s="48"/>
      <c r="G154" s="51" t="s">
        <v>372</v>
      </c>
      <c r="H154" s="50">
        <f>min(H4:H124)</f>
        <v>109</v>
      </c>
      <c r="J154" s="33"/>
      <c r="K154" s="48"/>
      <c r="L154" s="51" t="s">
        <v>372</v>
      </c>
      <c r="M154" s="50">
        <f>min(M4:M124)</f>
        <v>134</v>
      </c>
      <c r="O154" s="33"/>
      <c r="P154" s="48"/>
      <c r="Q154" s="51" t="s">
        <v>372</v>
      </c>
      <c r="R154" s="50">
        <f>min(R4:R124)</f>
        <v>151</v>
      </c>
      <c r="T154" s="33"/>
      <c r="U154" s="48"/>
      <c r="V154" s="51" t="s">
        <v>372</v>
      </c>
      <c r="W154" s="50">
        <f>min(W4:W124)</f>
        <v>100</v>
      </c>
      <c r="Y154" s="33"/>
      <c r="Z154" s="48"/>
      <c r="AA154" s="51" t="s">
        <v>372</v>
      </c>
      <c r="AB154" s="50">
        <f>min(AB4:AB124)</f>
        <v>109</v>
      </c>
      <c r="AD154" s="33"/>
      <c r="AE154" s="48"/>
      <c r="AF154" s="51" t="s">
        <v>372</v>
      </c>
      <c r="AG154" s="50">
        <f>min(AG4:AG124)</f>
        <v>144</v>
      </c>
      <c r="AI154" s="33"/>
      <c r="AJ154" s="48"/>
      <c r="AK154" s="51" t="s">
        <v>372</v>
      </c>
      <c r="AL154" s="50">
        <f>min(AL4:AL124)</f>
        <v>134</v>
      </c>
      <c r="AN154" s="33"/>
      <c r="AO154" s="48"/>
      <c r="AP154" s="51" t="s">
        <v>372</v>
      </c>
      <c r="AQ154" s="50">
        <f>min(AQ4:AQ124)</f>
        <v>146</v>
      </c>
      <c r="AS154" s="33"/>
    </row>
    <row r="155">
      <c r="A155" s="44"/>
      <c r="B155" s="51" t="s">
        <v>373</v>
      </c>
      <c r="C155" s="50">
        <f>max(C4:C124)</f>
        <v>2188</v>
      </c>
      <c r="E155" s="33"/>
      <c r="F155" s="48"/>
      <c r="G155" s="51" t="s">
        <v>373</v>
      </c>
      <c r="H155" s="50">
        <f>max(H4:H124)</f>
        <v>1710</v>
      </c>
      <c r="J155" s="33"/>
      <c r="K155" s="48"/>
      <c r="L155" s="51" t="s">
        <v>373</v>
      </c>
      <c r="M155" s="50">
        <f>max(M4:M124)</f>
        <v>3286</v>
      </c>
      <c r="O155" s="33"/>
      <c r="P155" s="48"/>
      <c r="Q155" s="51" t="s">
        <v>373</v>
      </c>
      <c r="R155" s="50">
        <f>max(R4:R124)</f>
        <v>3611</v>
      </c>
      <c r="T155" s="33"/>
      <c r="U155" s="48"/>
      <c r="V155" s="51" t="s">
        <v>373</v>
      </c>
      <c r="W155" s="50">
        <f>max(W4:W124)</f>
        <v>2986</v>
      </c>
      <c r="Y155" s="33"/>
      <c r="Z155" s="48"/>
      <c r="AA155" s="51" t="s">
        <v>373</v>
      </c>
      <c r="AB155" s="50">
        <f>max(AB4:AB124)</f>
        <v>2003</v>
      </c>
      <c r="AD155" s="33"/>
      <c r="AE155" s="48"/>
      <c r="AF155" s="51" t="s">
        <v>373</v>
      </c>
      <c r="AG155" s="50">
        <f>max(AG4:AG124)</f>
        <v>3852</v>
      </c>
      <c r="AI155" s="33"/>
      <c r="AJ155" s="48"/>
      <c r="AK155" s="51" t="s">
        <v>373</v>
      </c>
      <c r="AL155" s="50">
        <f>max(AL4:AL124)</f>
        <v>2045</v>
      </c>
      <c r="AN155" s="33"/>
      <c r="AO155" s="48"/>
      <c r="AP155" s="51" t="s">
        <v>373</v>
      </c>
      <c r="AQ155" s="50">
        <f>max(AQ4:AQ124)</f>
        <v>3285</v>
      </c>
      <c r="AS155" s="33"/>
    </row>
    <row r="156">
      <c r="A156" s="44"/>
      <c r="B156" s="51" t="s">
        <v>374</v>
      </c>
      <c r="C156" s="50">
        <f>sum(C4:C124)/1000</f>
        <v>23.252</v>
      </c>
      <c r="E156" s="33"/>
      <c r="F156" s="48"/>
      <c r="G156" s="51" t="s">
        <v>374</v>
      </c>
      <c r="H156" s="50">
        <f>sum(H4:H124)/1000</f>
        <v>24.693</v>
      </c>
      <c r="J156" s="33"/>
      <c r="K156" s="48"/>
      <c r="L156" s="51" t="s">
        <v>374</v>
      </c>
      <c r="M156" s="50">
        <f>sum(M4:M124)/1000</f>
        <v>28.845</v>
      </c>
      <c r="O156" s="33"/>
      <c r="P156" s="48"/>
      <c r="Q156" s="51" t="s">
        <v>374</v>
      </c>
      <c r="R156" s="50">
        <f>sum(R4:R124)/1000</f>
        <v>26.459</v>
      </c>
      <c r="T156" s="33"/>
      <c r="U156" s="48"/>
      <c r="V156" s="51" t="s">
        <v>374</v>
      </c>
      <c r="W156" s="50">
        <f>sum(W4:W124)/1000</f>
        <v>29.071</v>
      </c>
      <c r="Y156" s="33"/>
      <c r="Z156" s="48"/>
      <c r="AA156" s="51" t="s">
        <v>374</v>
      </c>
      <c r="AB156" s="50">
        <f>sum(AB4:AB124)/1000</f>
        <v>26.503</v>
      </c>
      <c r="AD156" s="33"/>
      <c r="AE156" s="48"/>
      <c r="AF156" s="51" t="s">
        <v>374</v>
      </c>
      <c r="AG156" s="50">
        <f>sum(AG4:AG124)/1000</f>
        <v>37.307</v>
      </c>
      <c r="AI156" s="33"/>
      <c r="AJ156" s="48"/>
      <c r="AK156" s="51" t="s">
        <v>374</v>
      </c>
      <c r="AL156" s="50">
        <f>sum(AL4:AL124)/1000</f>
        <v>32.97</v>
      </c>
      <c r="AN156" s="33"/>
      <c r="AO156" s="48"/>
      <c r="AP156" s="51" t="s">
        <v>374</v>
      </c>
      <c r="AQ156" s="50">
        <f>sum(AQ4:AQ124)/1000</f>
        <v>27.882</v>
      </c>
      <c r="AS156" s="33"/>
    </row>
    <row r="157">
      <c r="A157" s="44"/>
      <c r="B157" s="51" t="s">
        <v>375</v>
      </c>
      <c r="C157" s="50">
        <f>COUNTA(C4:C54)+1</f>
        <v>52</v>
      </c>
      <c r="E157" s="33"/>
      <c r="F157" s="48"/>
      <c r="G157" s="51" t="s">
        <v>375</v>
      </c>
      <c r="H157" s="50">
        <f>COUNTA(H4:H67)+1</f>
        <v>65</v>
      </c>
      <c r="J157" s="33"/>
      <c r="K157" s="48"/>
      <c r="L157" s="51" t="s">
        <v>375</v>
      </c>
      <c r="M157" s="50">
        <f>COUNTA(M4:M67)+1</f>
        <v>65</v>
      </c>
      <c r="O157" s="33"/>
      <c r="P157" s="48"/>
      <c r="Q157" s="51" t="s">
        <v>375</v>
      </c>
      <c r="R157" s="50">
        <f>COUNTA(R4:R59)+1</f>
        <v>57</v>
      </c>
      <c r="T157" s="33"/>
      <c r="U157" s="48"/>
      <c r="V157" s="51" t="s">
        <v>375</v>
      </c>
      <c r="W157" s="50">
        <f>COUNTA(W4:W77)+1</f>
        <v>75</v>
      </c>
      <c r="Y157" s="33"/>
      <c r="Z157" s="48"/>
      <c r="AA157" s="51" t="s">
        <v>375</v>
      </c>
      <c r="AB157" s="50">
        <f>COUNTA(AB4:AB65)+1</f>
        <v>63</v>
      </c>
      <c r="AD157" s="33"/>
      <c r="AE157" s="48"/>
      <c r="AF157" s="51" t="s">
        <v>375</v>
      </c>
      <c r="AG157" s="50">
        <f>COUNTA(AG4:AG78)+1</f>
        <v>76</v>
      </c>
      <c r="AI157" s="33"/>
      <c r="AJ157" s="48"/>
      <c r="AK157" s="51" t="s">
        <v>375</v>
      </c>
      <c r="AL157" s="50">
        <f>COUNTA(AL4:AL93)+1</f>
        <v>91</v>
      </c>
      <c r="AN157" s="33"/>
      <c r="AO157" s="48"/>
      <c r="AP157" s="51" t="s">
        <v>375</v>
      </c>
      <c r="AQ157" s="50">
        <f>COUNTA(AQ4:AQ65)+1</f>
        <v>63</v>
      </c>
      <c r="AS157" s="33"/>
    </row>
    <row r="158">
      <c r="A158" s="44"/>
      <c r="B158" s="51" t="s">
        <v>376</v>
      </c>
      <c r="C158" s="52">
        <f>C160+C159+C161+C162</f>
        <v>70</v>
      </c>
      <c r="E158" s="33"/>
      <c r="F158" s="48"/>
      <c r="G158" s="51" t="s">
        <v>376</v>
      </c>
      <c r="H158" s="52">
        <f>H160+H159+H161+H162</f>
        <v>65</v>
      </c>
      <c r="J158" s="33"/>
      <c r="K158" s="48"/>
      <c r="L158" s="51" t="s">
        <v>376</v>
      </c>
      <c r="M158" s="52">
        <f>M160+M159+M161+M162</f>
        <v>65</v>
      </c>
      <c r="O158" s="33"/>
      <c r="P158" s="48"/>
      <c r="Q158" s="51" t="s">
        <v>376</v>
      </c>
      <c r="R158" s="52">
        <f>R160+R159+R161+R162</f>
        <v>57</v>
      </c>
      <c r="T158" s="33"/>
      <c r="U158" s="48"/>
      <c r="V158" s="51" t="s">
        <v>376</v>
      </c>
      <c r="W158" s="52">
        <f>W160+W159+W161+W162</f>
        <v>75</v>
      </c>
      <c r="Y158" s="33"/>
      <c r="Z158" s="48"/>
      <c r="AA158" s="51" t="s">
        <v>376</v>
      </c>
      <c r="AB158" s="52">
        <f>AB160+AB159+AB161+AB162</f>
        <v>63</v>
      </c>
      <c r="AD158" s="33"/>
      <c r="AE158" s="48"/>
      <c r="AF158" s="51" t="s">
        <v>376</v>
      </c>
      <c r="AG158" s="52">
        <f>AG160+AG159+AG161+AG162</f>
        <v>76</v>
      </c>
      <c r="AI158" s="33"/>
      <c r="AJ158" s="48"/>
      <c r="AK158" s="51" t="s">
        <v>376</v>
      </c>
      <c r="AL158" s="52">
        <f>AL160+AL159+AL161+AL162</f>
        <v>91</v>
      </c>
      <c r="AN158" s="33"/>
      <c r="AO158" s="48"/>
      <c r="AP158" s="51" t="s">
        <v>376</v>
      </c>
      <c r="AQ158" s="52">
        <f>AQ160+AQ159+AQ161+AQ162</f>
        <v>63</v>
      </c>
      <c r="AS158" s="33"/>
    </row>
    <row r="159">
      <c r="A159" s="5"/>
      <c r="B159" s="51" t="s">
        <v>377</v>
      </c>
      <c r="C159" s="62">
        <f>(C157-46)/2</f>
        <v>3</v>
      </c>
      <c r="E159" s="33"/>
      <c r="F159" s="54"/>
      <c r="G159" s="51" t="s">
        <v>377</v>
      </c>
      <c r="H159" s="53">
        <f>(H157-55)/2</f>
        <v>5</v>
      </c>
      <c r="J159" s="33"/>
      <c r="K159" s="54"/>
      <c r="L159" s="51" t="s">
        <v>377</v>
      </c>
      <c r="M159" s="53">
        <f>(M157-55)/2</f>
        <v>5</v>
      </c>
      <c r="O159" s="33"/>
      <c r="P159" s="54"/>
      <c r="Q159" s="51" t="s">
        <v>377</v>
      </c>
      <c r="R159" s="53">
        <f>(R157-55)/2</f>
        <v>1</v>
      </c>
      <c r="T159" s="33"/>
      <c r="U159" s="54"/>
      <c r="V159" s="51" t="s">
        <v>377</v>
      </c>
      <c r="W159" s="53">
        <f>(W157-55)/2</f>
        <v>10</v>
      </c>
      <c r="Y159" s="33"/>
      <c r="Z159" s="54"/>
      <c r="AA159" s="51" t="s">
        <v>377</v>
      </c>
      <c r="AB159" s="53">
        <f>(AB157-55)/2</f>
        <v>4</v>
      </c>
      <c r="AD159" s="33"/>
      <c r="AE159" s="54"/>
      <c r="AF159" s="51" t="s">
        <v>377</v>
      </c>
      <c r="AG159" s="62">
        <f>(AG157-56)/2</f>
        <v>10</v>
      </c>
      <c r="AI159" s="33"/>
      <c r="AJ159" s="54"/>
      <c r="AK159" s="51" t="s">
        <v>377</v>
      </c>
      <c r="AL159" s="53">
        <f>(AL157-55)/2</f>
        <v>18</v>
      </c>
      <c r="AN159" s="33"/>
      <c r="AO159" s="54"/>
      <c r="AP159" s="51" t="s">
        <v>377</v>
      </c>
      <c r="AQ159" s="53">
        <f>(AQ157-55)/2</f>
        <v>4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3</v>
      </c>
      <c r="E161" s="33"/>
      <c r="G161" s="45" t="s">
        <v>379</v>
      </c>
      <c r="H161" s="58">
        <f>H159</f>
        <v>5</v>
      </c>
      <c r="J161" s="33"/>
      <c r="L161" s="45" t="s">
        <v>379</v>
      </c>
      <c r="M161" s="58">
        <f>M159</f>
        <v>5</v>
      </c>
      <c r="O161" s="33"/>
      <c r="Q161" s="45" t="s">
        <v>379</v>
      </c>
      <c r="R161" s="58">
        <f>R159</f>
        <v>1</v>
      </c>
      <c r="T161" s="33"/>
      <c r="V161" s="45" t="s">
        <v>379</v>
      </c>
      <c r="W161" s="58">
        <f>W159</f>
        <v>10</v>
      </c>
      <c r="Y161" s="33"/>
      <c r="AA161" s="45" t="s">
        <v>379</v>
      </c>
      <c r="AB161" s="58">
        <f>AB159</f>
        <v>4</v>
      </c>
      <c r="AD161" s="33"/>
      <c r="AF161" s="45" t="s">
        <v>379</v>
      </c>
      <c r="AG161" s="58">
        <f>AG159</f>
        <v>10</v>
      </c>
      <c r="AI161" s="33"/>
      <c r="AK161" s="45" t="s">
        <v>379</v>
      </c>
      <c r="AL161" s="58">
        <f>AL159</f>
        <v>18</v>
      </c>
      <c r="AN161" s="33"/>
      <c r="AP161" s="45" t="s">
        <v>379</v>
      </c>
      <c r="AQ161" s="58">
        <f>AQ159</f>
        <v>4</v>
      </c>
      <c r="AS161" s="33"/>
    </row>
    <row r="162">
      <c r="B162" s="45" t="s">
        <v>380</v>
      </c>
      <c r="C162" s="59">
        <v>9.0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8">
        <v>0.0</v>
      </c>
      <c r="Y162" s="33"/>
      <c r="AA162" s="45" t="s">
        <v>380</v>
      </c>
      <c r="AB162" s="58">
        <v>0.0</v>
      </c>
      <c r="AD162" s="33"/>
      <c r="AF162" s="45" t="s">
        <v>380</v>
      </c>
      <c r="AG162" s="59">
        <v>1.0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COUNTIF(K3:K100,FALSE)-1+5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COUNTIF(AE3:AE100,FALSE)+7</f>
        <v>10</v>
      </c>
      <c r="AI163" s="33"/>
      <c r="AK163" s="56" t="s">
        <v>381</v>
      </c>
      <c r="AL163" s="58">
        <f>COUNTIF(AJ3:AJ100,FALSE)-1+5</f>
        <v>8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77</v>
      </c>
      <c r="E164" s="33"/>
      <c r="G164" s="45" t="s">
        <v>382</v>
      </c>
      <c r="H164" s="58">
        <f>H158+H163</f>
        <v>72</v>
      </c>
      <c r="J164" s="33"/>
      <c r="L164" s="45" t="s">
        <v>382</v>
      </c>
      <c r="M164" s="58">
        <f>M158+M163</f>
        <v>72</v>
      </c>
      <c r="O164" s="33"/>
      <c r="Q164" s="45" t="s">
        <v>382</v>
      </c>
      <c r="R164" s="58">
        <f>R158+R163</f>
        <v>64</v>
      </c>
      <c r="T164" s="33"/>
      <c r="V164" s="45" t="s">
        <v>382</v>
      </c>
      <c r="W164" s="58">
        <f>W158+W163</f>
        <v>82</v>
      </c>
      <c r="Y164" s="33"/>
      <c r="AA164" s="45" t="s">
        <v>382</v>
      </c>
      <c r="AB164" s="58">
        <f>AB158+AB163</f>
        <v>70</v>
      </c>
      <c r="AD164" s="33"/>
      <c r="AF164" s="45" t="s">
        <v>382</v>
      </c>
      <c r="AG164" s="58">
        <f>AG158+AG163</f>
        <v>86</v>
      </c>
      <c r="AI164" s="33"/>
      <c r="AK164" s="45" t="s">
        <v>382</v>
      </c>
      <c r="AL164" s="58">
        <f>AL158+AL163</f>
        <v>99</v>
      </c>
      <c r="AN164" s="33"/>
      <c r="AP164" s="45" t="s">
        <v>382</v>
      </c>
      <c r="AQ164" s="58">
        <f>AQ158+AQ163</f>
        <v>70</v>
      </c>
      <c r="AS164" s="33"/>
    </row>
    <row r="165">
      <c r="B165" s="45" t="s">
        <v>383</v>
      </c>
      <c r="C165" s="58">
        <f>C157-C159</f>
        <v>49</v>
      </c>
      <c r="E165" s="33"/>
      <c r="G165" s="45" t="s">
        <v>383</v>
      </c>
      <c r="H165" s="58">
        <f>H157-H159</f>
        <v>60</v>
      </c>
      <c r="J165" s="33"/>
      <c r="L165" s="45" t="s">
        <v>383</v>
      </c>
      <c r="M165" s="58">
        <f>M157-M159</f>
        <v>60</v>
      </c>
      <c r="O165" s="33"/>
      <c r="Q165" s="45" t="s">
        <v>383</v>
      </c>
      <c r="R165" s="58">
        <f>R157-R159</f>
        <v>56</v>
      </c>
      <c r="T165" s="33"/>
      <c r="V165" s="45" t="s">
        <v>383</v>
      </c>
      <c r="W165" s="58">
        <f>W157-W159</f>
        <v>65</v>
      </c>
      <c r="Y165" s="33"/>
      <c r="AA165" s="45" t="s">
        <v>383</v>
      </c>
      <c r="AB165" s="58">
        <f>AB157-AB159</f>
        <v>59</v>
      </c>
      <c r="AD165" s="33"/>
      <c r="AF165" s="45" t="s">
        <v>383</v>
      </c>
      <c r="AG165" s="58">
        <f>AG157-AG159</f>
        <v>66</v>
      </c>
      <c r="AI165" s="33"/>
      <c r="AK165" s="45" t="s">
        <v>383</v>
      </c>
      <c r="AL165" s="58">
        <f>AL157-AL159</f>
        <v>73</v>
      </c>
      <c r="AN165" s="33"/>
      <c r="AP165" s="45" t="s">
        <v>383</v>
      </c>
      <c r="AQ165" s="58">
        <f>AQ157-AQ159</f>
        <v>59</v>
      </c>
      <c r="AS165" s="33"/>
    </row>
    <row r="166">
      <c r="B166" s="60" t="s">
        <v>384</v>
      </c>
      <c r="C166" s="58">
        <f>((ABS(C165)-1)/C156)*1/5</f>
        <v>0.4128677103</v>
      </c>
      <c r="E166" s="33"/>
      <c r="G166" s="60" t="s">
        <v>384</v>
      </c>
      <c r="H166" s="58">
        <f>((ABS(H165)-1)/H156)*1/5</f>
        <v>0.4778682218</v>
      </c>
      <c r="J166" s="33"/>
      <c r="L166" s="60" t="s">
        <v>384</v>
      </c>
      <c r="M166" s="58">
        <f>((ABS(M165)-1)/M156)*1/5</f>
        <v>0.40908303</v>
      </c>
      <c r="O166" s="33"/>
      <c r="Q166" s="60" t="s">
        <v>384</v>
      </c>
      <c r="R166" s="58">
        <f>((ABS(R165)-1)/R156)*1/5</f>
        <v>0.4157375562</v>
      </c>
      <c r="T166" s="33"/>
      <c r="V166" s="60" t="s">
        <v>384</v>
      </c>
      <c r="W166" s="58">
        <f>((ABS(W165)-1)/W156)*1/5</f>
        <v>0.4403013312</v>
      </c>
      <c r="Y166" s="33"/>
      <c r="AA166" s="60" t="s">
        <v>384</v>
      </c>
      <c r="AB166" s="58">
        <f>((ABS(AB165)-1)/AB156)*1/5</f>
        <v>0.4376862997</v>
      </c>
      <c r="AD166" s="33"/>
      <c r="AF166" s="60" t="s">
        <v>384</v>
      </c>
      <c r="AG166" s="58">
        <f>((ABS(AG165)-1)/AG156)*1/5</f>
        <v>0.3484600745</v>
      </c>
      <c r="AI166" s="33"/>
      <c r="AK166" s="60" t="s">
        <v>384</v>
      </c>
      <c r="AL166" s="58">
        <f>((ABS(AL165)-1)/AL156)*1/5</f>
        <v>0.4367606915</v>
      </c>
      <c r="AN166" s="33"/>
      <c r="AP166" s="60" t="s">
        <v>384</v>
      </c>
      <c r="AQ166" s="58">
        <f>((ABS(AQ165)-1)/AQ156)*1/5</f>
        <v>0.4160390216</v>
      </c>
      <c r="AS166" s="33"/>
    </row>
    <row r="167">
      <c r="B167" s="60" t="s">
        <v>385</v>
      </c>
      <c r="C167" s="58">
        <f>((ABS(C165)-1)/C156)*1/5*60</f>
        <v>24.77206262</v>
      </c>
      <c r="E167" s="33"/>
      <c r="G167" s="60" t="s">
        <v>385</v>
      </c>
      <c r="H167" s="58">
        <f>((ABS(H165)-1)/H156)*1/5*60</f>
        <v>28.67209331</v>
      </c>
      <c r="J167" s="33"/>
      <c r="L167" s="60" t="s">
        <v>385</v>
      </c>
      <c r="M167" s="58">
        <f>((ABS(M165)-1)/M156)*1/5*60</f>
        <v>24.5449818</v>
      </c>
      <c r="O167" s="33"/>
      <c r="Q167" s="60" t="s">
        <v>385</v>
      </c>
      <c r="R167" s="58">
        <f>((ABS(R165)-1)/R156)*1/5*60</f>
        <v>24.94425337</v>
      </c>
      <c r="T167" s="33"/>
      <c r="V167" s="60" t="s">
        <v>385</v>
      </c>
      <c r="W167" s="58">
        <f>((ABS(W165)-1)/W156)*1/5*60</f>
        <v>26.41807987</v>
      </c>
      <c r="Y167" s="33"/>
      <c r="AA167" s="60" t="s">
        <v>385</v>
      </c>
      <c r="AB167" s="58">
        <f>((ABS(AB165)-1)/AB156)*1/5*60</f>
        <v>26.26117798</v>
      </c>
      <c r="AD167" s="33"/>
      <c r="AF167" s="60" t="s">
        <v>385</v>
      </c>
      <c r="AG167" s="58">
        <f>((ABS(AG165)-1)/AG156)*1/5*60</f>
        <v>20.90760447</v>
      </c>
      <c r="AI167" s="33"/>
      <c r="AK167" s="60" t="s">
        <v>385</v>
      </c>
      <c r="AL167" s="58">
        <f>((ABS(AL165)-1)/AL156)*1/5*60</f>
        <v>26.20564149</v>
      </c>
      <c r="AN167" s="33"/>
      <c r="AP167" s="60" t="s">
        <v>385</v>
      </c>
      <c r="AQ167" s="58">
        <f>((ABS(AQ165)-1)/AQ156)*1/5*60</f>
        <v>24.9623413</v>
      </c>
      <c r="AS167" s="33"/>
    </row>
    <row r="168">
      <c r="B168" s="60" t="s">
        <v>386</v>
      </c>
      <c r="C168" s="58">
        <f>C166*(1-C177)</f>
        <v>0.3574078686</v>
      </c>
      <c r="E168" s="33"/>
      <c r="G168" s="60" t="s">
        <v>386</v>
      </c>
      <c r="H168" s="58">
        <f>H166*(1-H177)</f>
        <v>0.4778682218</v>
      </c>
      <c r="J168" s="33"/>
      <c r="L168" s="60" t="s">
        <v>386</v>
      </c>
      <c r="M168" s="58">
        <f>M166*(1-M177)</f>
        <v>0.40908303</v>
      </c>
      <c r="O168" s="33"/>
      <c r="Q168" s="60" t="s">
        <v>386</v>
      </c>
      <c r="R168" s="58">
        <f>R166*(1-R177)</f>
        <v>0.4157375562</v>
      </c>
      <c r="T168" s="33"/>
      <c r="V168" s="60" t="s">
        <v>386</v>
      </c>
      <c r="W168" s="58">
        <f>W166*(1-W177)</f>
        <v>0.4403013312</v>
      </c>
      <c r="Y168" s="33"/>
      <c r="AA168" s="60" t="s">
        <v>386</v>
      </c>
      <c r="AB168" s="58">
        <f>AB166*(1-AB177)</f>
        <v>0.4376862997</v>
      </c>
      <c r="AD168" s="33"/>
      <c r="AF168" s="60" t="s">
        <v>386</v>
      </c>
      <c r="AG168" s="58">
        <f>AG166*(1-AG177)</f>
        <v>0.3431803764</v>
      </c>
      <c r="AI168" s="33"/>
      <c r="AK168" s="60" t="s">
        <v>386</v>
      </c>
      <c r="AL168" s="58">
        <f>AL166*(1-AL177)</f>
        <v>0.4367606915</v>
      </c>
      <c r="AN168" s="33"/>
      <c r="AP168" s="60" t="s">
        <v>386</v>
      </c>
      <c r="AQ168" s="58">
        <f>AQ166*(1-AQ177)</f>
        <v>0.4160390216</v>
      </c>
      <c r="AS168" s="33"/>
    </row>
    <row r="169">
      <c r="B169" s="60" t="s">
        <v>387</v>
      </c>
      <c r="C169" s="58">
        <f>C167*(1-C177)</f>
        <v>21.44447212</v>
      </c>
      <c r="E169" s="33"/>
      <c r="G169" s="60" t="s">
        <v>387</v>
      </c>
      <c r="H169" s="58">
        <f>H167*(1-H177)</f>
        <v>28.67209331</v>
      </c>
      <c r="J169" s="33"/>
      <c r="L169" s="60" t="s">
        <v>387</v>
      </c>
      <c r="M169" s="58">
        <f>M167*(1-M177)</f>
        <v>24.5449818</v>
      </c>
      <c r="O169" s="33"/>
      <c r="Q169" s="60" t="s">
        <v>387</v>
      </c>
      <c r="R169" s="58">
        <f>R167*(1-R177)</f>
        <v>24.94425337</v>
      </c>
      <c r="T169" s="33"/>
      <c r="V169" s="60" t="s">
        <v>387</v>
      </c>
      <c r="W169" s="58">
        <f>W167*(1-W177)</f>
        <v>26.41807987</v>
      </c>
      <c r="Y169" s="33"/>
      <c r="AA169" s="60" t="s">
        <v>387</v>
      </c>
      <c r="AB169" s="58">
        <f>AB167*(1-AB177)</f>
        <v>26.26117798</v>
      </c>
      <c r="AD169" s="33"/>
      <c r="AF169" s="60" t="s">
        <v>387</v>
      </c>
      <c r="AG169" s="58">
        <f>AG167*(1-AG177)</f>
        <v>20.59082259</v>
      </c>
      <c r="AI169" s="33"/>
      <c r="AK169" s="60" t="s">
        <v>387</v>
      </c>
      <c r="AL169" s="58">
        <f>AL167*(1-AL177)</f>
        <v>26.20564149</v>
      </c>
      <c r="AN169" s="33"/>
      <c r="AP169" s="60" t="s">
        <v>387</v>
      </c>
      <c r="AQ169" s="58">
        <f>AQ167*(1-AQ177)</f>
        <v>24.9623413</v>
      </c>
      <c r="AS169" s="33"/>
    </row>
    <row r="170">
      <c r="B170" s="60" t="s">
        <v>388</v>
      </c>
      <c r="C170" s="58">
        <f>(ABS(C165)-1)/C156</f>
        <v>2.064338552</v>
      </c>
      <c r="E170" s="33"/>
      <c r="G170" s="60" t="s">
        <v>388</v>
      </c>
      <c r="H170" s="58">
        <f>(ABS(H165)-1)/H156</f>
        <v>2.389341109</v>
      </c>
      <c r="J170" s="33"/>
      <c r="L170" s="60" t="s">
        <v>388</v>
      </c>
      <c r="M170" s="58">
        <f>(ABS(M165)-1)/M156</f>
        <v>2.04541515</v>
      </c>
      <c r="O170" s="33"/>
      <c r="Q170" s="60" t="s">
        <v>388</v>
      </c>
      <c r="R170" s="58">
        <f>(ABS(R165)-1)/R156</f>
        <v>2.078687781</v>
      </c>
      <c r="T170" s="33"/>
      <c r="V170" s="60" t="s">
        <v>388</v>
      </c>
      <c r="W170" s="58">
        <f>(ABS(W165)-1)/W156</f>
        <v>2.201506656</v>
      </c>
      <c r="Y170" s="33"/>
      <c r="AA170" s="60" t="s">
        <v>388</v>
      </c>
      <c r="AB170" s="58">
        <f>(ABS(AB165)-1)/AB156</f>
        <v>2.188431498</v>
      </c>
      <c r="AD170" s="33"/>
      <c r="AF170" s="60" t="s">
        <v>388</v>
      </c>
      <c r="AG170" s="58">
        <f>(ABS(AG165)-1)/AG156</f>
        <v>1.742300373</v>
      </c>
      <c r="AI170" s="33"/>
      <c r="AK170" s="60" t="s">
        <v>388</v>
      </c>
      <c r="AL170" s="58">
        <f>(ABS(AL165)-1)/AL156</f>
        <v>2.183803458</v>
      </c>
      <c r="AN170" s="33"/>
      <c r="AP170" s="60" t="s">
        <v>388</v>
      </c>
      <c r="AQ170" s="58">
        <f>(ABS(AQ165)-1)/AQ156</f>
        <v>2.080195108</v>
      </c>
      <c r="AS170" s="33"/>
    </row>
    <row r="171">
      <c r="B171" s="60" t="s">
        <v>389</v>
      </c>
      <c r="C171" s="58">
        <f>(ABS(C158)-1)/C156</f>
        <v>2.967486668</v>
      </c>
      <c r="E171" s="33"/>
      <c r="G171" s="60" t="s">
        <v>389</v>
      </c>
      <c r="H171" s="58">
        <f>(ABS(H158)-1)/H156</f>
        <v>2.591827643</v>
      </c>
      <c r="J171" s="33"/>
      <c r="L171" s="60" t="s">
        <v>389</v>
      </c>
      <c r="M171" s="58">
        <f>(ABS(M158)-1)/M156</f>
        <v>2.218755417</v>
      </c>
      <c r="O171" s="33"/>
      <c r="Q171" s="60" t="s">
        <v>389</v>
      </c>
      <c r="R171" s="58">
        <f>(ABS(R158)-1)/R156</f>
        <v>2.116482104</v>
      </c>
      <c r="T171" s="33"/>
      <c r="V171" s="60" t="s">
        <v>389</v>
      </c>
      <c r="W171" s="58">
        <f>(ABS(W158)-1)/W156</f>
        <v>2.545492071</v>
      </c>
      <c r="Y171" s="33"/>
      <c r="AA171" s="60" t="s">
        <v>389</v>
      </c>
      <c r="AB171" s="58">
        <f>(ABS(AB158)-1)/AB156</f>
        <v>2.339357809</v>
      </c>
      <c r="AD171" s="33"/>
      <c r="AF171" s="60" t="s">
        <v>389</v>
      </c>
      <c r="AG171" s="58">
        <f>(ABS(AG158)-1)/AG156</f>
        <v>2.010346584</v>
      </c>
      <c r="AI171" s="33"/>
      <c r="AK171" s="60" t="s">
        <v>389</v>
      </c>
      <c r="AL171" s="58">
        <f>(ABS(AL158)-1)/AL156</f>
        <v>2.729754322</v>
      </c>
      <c r="AN171" s="33"/>
      <c r="AP171" s="60" t="s">
        <v>389</v>
      </c>
      <c r="AQ171" s="58">
        <f>(ABS(AQ158)-1)/AQ156</f>
        <v>2.22365684</v>
      </c>
      <c r="AS171" s="33"/>
    </row>
    <row r="172">
      <c r="B172" s="5" t="s">
        <v>390</v>
      </c>
      <c r="C172" s="58">
        <f>(ABS(C164)-1)/C156</f>
        <v>3.26853604</v>
      </c>
      <c r="E172" s="33"/>
      <c r="G172" s="5" t="s">
        <v>390</v>
      </c>
      <c r="H172" s="58">
        <f>(ABS(H164)-1)/H156</f>
        <v>2.875308792</v>
      </c>
      <c r="J172" s="33"/>
      <c r="L172" s="5" t="s">
        <v>390</v>
      </c>
      <c r="M172" s="58">
        <f>(ABS(M164)-1)/M156</f>
        <v>2.461431791</v>
      </c>
      <c r="O172" s="33"/>
      <c r="Q172" s="5" t="s">
        <v>390</v>
      </c>
      <c r="R172" s="58">
        <f>(ABS(R164)-1)/R156</f>
        <v>2.381042367</v>
      </c>
      <c r="T172" s="33"/>
      <c r="V172" s="5" t="s">
        <v>390</v>
      </c>
      <c r="W172" s="58">
        <f>(ABS(W164)-1)/W156</f>
        <v>2.786281862</v>
      </c>
      <c r="Y172" s="33"/>
      <c r="AA172" s="5" t="s">
        <v>390</v>
      </c>
      <c r="AB172" s="58">
        <f>(ABS(AB164)-1)/AB156</f>
        <v>2.603478851</v>
      </c>
      <c r="AD172" s="33"/>
      <c r="AF172" s="5" t="s">
        <v>390</v>
      </c>
      <c r="AG172" s="58">
        <f>(ABS(AG164)-1)/AG156</f>
        <v>2.278392795</v>
      </c>
      <c r="AI172" s="33"/>
      <c r="AK172" s="5" t="s">
        <v>390</v>
      </c>
      <c r="AL172" s="58">
        <f>(ABS(AL164)-1)/AL156</f>
        <v>2.972399151</v>
      </c>
      <c r="AN172" s="33"/>
      <c r="AP172" s="5" t="s">
        <v>390</v>
      </c>
      <c r="AQ172" s="58">
        <f>(ABS(AQ164)-1)/AQ156</f>
        <v>2.47471487</v>
      </c>
      <c r="AS172" s="33"/>
    </row>
    <row r="173">
      <c r="B173" s="5" t="s">
        <v>391</v>
      </c>
      <c r="C173" s="58">
        <f>ABS(C158)/ABS(C165)</f>
        <v>1.428571429</v>
      </c>
      <c r="E173" s="33"/>
      <c r="G173" s="5" t="s">
        <v>391</v>
      </c>
      <c r="H173" s="58">
        <f>ABS(H158)/ABS(H165)</f>
        <v>1.083333333</v>
      </c>
      <c r="J173" s="33"/>
      <c r="L173" s="5" t="s">
        <v>391</v>
      </c>
      <c r="M173" s="58">
        <f>ABS(M158)/ABS(M165)</f>
        <v>1.083333333</v>
      </c>
      <c r="O173" s="33"/>
      <c r="Q173" s="5" t="s">
        <v>391</v>
      </c>
      <c r="R173" s="58">
        <f>ABS(R158)/ABS(R165)</f>
        <v>1.017857143</v>
      </c>
      <c r="T173" s="33"/>
      <c r="V173" s="5" t="s">
        <v>391</v>
      </c>
      <c r="W173" s="58">
        <f>ABS(W158)/ABS(W165)</f>
        <v>1.153846154</v>
      </c>
      <c r="Y173" s="33"/>
      <c r="AA173" s="5" t="s">
        <v>391</v>
      </c>
      <c r="AB173" s="58">
        <f>ABS(AB158)/ABS(AB165)</f>
        <v>1.06779661</v>
      </c>
      <c r="AD173" s="33"/>
      <c r="AF173" s="5" t="s">
        <v>391</v>
      </c>
      <c r="AG173" s="58">
        <f>ABS(AG158)/ABS(AG165)</f>
        <v>1.151515152</v>
      </c>
      <c r="AI173" s="33"/>
      <c r="AK173" s="5" t="s">
        <v>391</v>
      </c>
      <c r="AL173" s="58">
        <f>ABS(AL158)/ABS(AL165)</f>
        <v>1.246575342</v>
      </c>
      <c r="AN173" s="33"/>
      <c r="AP173" s="5" t="s">
        <v>391</v>
      </c>
      <c r="AQ173" s="58">
        <f>ABS(AQ158)/ABS(AQ165)</f>
        <v>1.06779661</v>
      </c>
      <c r="AS173" s="33"/>
    </row>
    <row r="174">
      <c r="B174" s="5" t="s">
        <v>392</v>
      </c>
      <c r="C174" s="58">
        <f>ABS(C164)/ABS(C165)</f>
        <v>1.571428571</v>
      </c>
      <c r="E174" s="33"/>
      <c r="G174" s="5" t="s">
        <v>392</v>
      </c>
      <c r="H174" s="58">
        <f>ABS(H164)/ABS(H165)</f>
        <v>1.2</v>
      </c>
      <c r="J174" s="33"/>
      <c r="L174" s="5" t="s">
        <v>392</v>
      </c>
      <c r="M174" s="58">
        <f>ABS(M164)/ABS(M165)</f>
        <v>1.2</v>
      </c>
      <c r="O174" s="33"/>
      <c r="Q174" s="5" t="s">
        <v>392</v>
      </c>
      <c r="R174" s="58">
        <f>ABS(R164)/ABS(R165)</f>
        <v>1.142857143</v>
      </c>
      <c r="T174" s="33"/>
      <c r="V174" s="5" t="s">
        <v>392</v>
      </c>
      <c r="W174" s="58">
        <f>ABS(W164)/ABS(W165)</f>
        <v>1.261538462</v>
      </c>
      <c r="Y174" s="33"/>
      <c r="AA174" s="5" t="s">
        <v>392</v>
      </c>
      <c r="AB174" s="58">
        <f>ABS(AB164)/ABS(AB165)</f>
        <v>1.186440678</v>
      </c>
      <c r="AD174" s="33"/>
      <c r="AF174" s="5" t="s">
        <v>392</v>
      </c>
      <c r="AG174" s="58">
        <f>ABS(AG164)/ABS(AG165)</f>
        <v>1.303030303</v>
      </c>
      <c r="AI174" s="33"/>
      <c r="AK174" s="5" t="s">
        <v>392</v>
      </c>
      <c r="AL174" s="58">
        <f>ABS(AL164)/ABS(AL165)</f>
        <v>1.356164384</v>
      </c>
      <c r="AN174" s="33"/>
      <c r="AP174" s="5" t="s">
        <v>392</v>
      </c>
      <c r="AQ174" s="58">
        <f>ABS(AQ164)/ABS(AQ165)</f>
        <v>1.186440678</v>
      </c>
      <c r="AS174" s="33"/>
    </row>
    <row r="175">
      <c r="B175" s="5" t="s">
        <v>393</v>
      </c>
      <c r="C175" s="58">
        <f>C162/MAX(ABS(C160),ABS(C165))</f>
        <v>0.1636363636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</v>
      </c>
      <c r="Y175" s="33"/>
      <c r="AA175" s="5" t="s">
        <v>393</v>
      </c>
      <c r="AB175" s="58">
        <f>AB162/MAX(ABS(AB160),ABS(AB165))</f>
        <v>0</v>
      </c>
      <c r="AD175" s="33"/>
      <c r="AF175" s="5" t="s">
        <v>393</v>
      </c>
      <c r="AG175" s="58">
        <f>AG162/MAX(ABS(AG160),ABS(AG165))</f>
        <v>0.01515151515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0.0447761194</v>
      </c>
      <c r="E176" s="33"/>
      <c r="G176" s="60" t="s">
        <v>394</v>
      </c>
      <c r="H176" s="58">
        <f>H161/(H160+H162+H161)</f>
        <v>0.08333333333</v>
      </c>
      <c r="J176" s="33"/>
      <c r="L176" s="60" t="s">
        <v>394</v>
      </c>
      <c r="M176" s="58">
        <f>M161/(M160+M162+M161)</f>
        <v>0.08333333333</v>
      </c>
      <c r="O176" s="33"/>
      <c r="Q176" s="60" t="s">
        <v>394</v>
      </c>
      <c r="R176" s="58">
        <f>R161/(R160+R162+R161)</f>
        <v>0.01785714286</v>
      </c>
      <c r="T176" s="33"/>
      <c r="V176" s="60" t="s">
        <v>394</v>
      </c>
      <c r="W176" s="58">
        <f>W161/(W160+W162+W161)</f>
        <v>0.1538461538</v>
      </c>
      <c r="Y176" s="33"/>
      <c r="AA176" s="60" t="s">
        <v>394</v>
      </c>
      <c r="AB176" s="58">
        <f>AB161/(AB160+AB162+AB161)</f>
        <v>0.06779661017</v>
      </c>
      <c r="AD176" s="33"/>
      <c r="AF176" s="60" t="s">
        <v>394</v>
      </c>
      <c r="AG176" s="58">
        <f>AG161/(AG160+AG162+AG161)</f>
        <v>0.1515151515</v>
      </c>
      <c r="AI176" s="33"/>
      <c r="AK176" s="60" t="s">
        <v>394</v>
      </c>
      <c r="AL176" s="58">
        <f>AL161/(AL160+AL162+AL161)</f>
        <v>0.2465753425</v>
      </c>
      <c r="AN176" s="33"/>
      <c r="AP176" s="60" t="s">
        <v>394</v>
      </c>
      <c r="AQ176" s="58">
        <f>AQ161/(AQ160+AQ162+AQ161)</f>
        <v>0.06779661017</v>
      </c>
      <c r="AS176" s="33"/>
    </row>
    <row r="177">
      <c r="B177" s="60" t="s">
        <v>395</v>
      </c>
      <c r="C177" s="58">
        <f>C162/(C160+C162+C161)</f>
        <v>0.1343283582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</v>
      </c>
      <c r="Y177" s="33"/>
      <c r="AA177" s="60" t="s">
        <v>395</v>
      </c>
      <c r="AB177" s="58">
        <f>AB162/(AB160+AB162+AB161)</f>
        <v>0</v>
      </c>
      <c r="AD177" s="33"/>
      <c r="AF177" s="60" t="s">
        <v>395</v>
      </c>
      <c r="AG177" s="58">
        <f>AG162/(AG160+AG162+AG161)</f>
        <v>0.01515151515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0.1791044776</v>
      </c>
      <c r="E178" s="33"/>
      <c r="G178" s="60" t="s">
        <v>396</v>
      </c>
      <c r="H178" s="58">
        <f>(H161+H162)/(H160+H161+H162)</f>
        <v>0.08333333333</v>
      </c>
      <c r="J178" s="33"/>
      <c r="L178" s="60" t="s">
        <v>396</v>
      </c>
      <c r="M178" s="58">
        <f>(M161+M162)/(M160+M161+M162)</f>
        <v>0.08333333333</v>
      </c>
      <c r="O178" s="33"/>
      <c r="Q178" s="60" t="s">
        <v>396</v>
      </c>
      <c r="R178" s="58">
        <f>(R161+R162)/(R160+R161+R162)</f>
        <v>0.01785714286</v>
      </c>
      <c r="T178" s="33"/>
      <c r="V178" s="60" t="s">
        <v>396</v>
      </c>
      <c r="W178" s="58">
        <f>(W161+W162)/(W160+W161+W162)</f>
        <v>0.1538461538</v>
      </c>
      <c r="Y178" s="33"/>
      <c r="AA178" s="60" t="s">
        <v>396</v>
      </c>
      <c r="AB178" s="58">
        <f>(AB161+AB162)/(AB160+AB161+AB162)</f>
        <v>0.06779661017</v>
      </c>
      <c r="AD178" s="33"/>
      <c r="AF178" s="60" t="s">
        <v>396</v>
      </c>
      <c r="AG178" s="58">
        <f>(AG161+AG162)/(AG160+AG161+AG162)</f>
        <v>0.1666666667</v>
      </c>
      <c r="AI178" s="33"/>
      <c r="AK178" s="60" t="s">
        <v>396</v>
      </c>
      <c r="AL178" s="58">
        <f>(AL161+AL162)/(AL160+AL161+AL162)</f>
        <v>0.2465753425</v>
      </c>
      <c r="AN178" s="33"/>
      <c r="AP178" s="60" t="s">
        <v>396</v>
      </c>
      <c r="AQ178" s="58">
        <f>(AQ161+AQ162)/(AQ160+AQ161+AQ162)</f>
        <v>0.06779661017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>
        <f>ABS(M161)/ABS(M159)</f>
        <v>1</v>
      </c>
      <c r="O179" s="33"/>
      <c r="Q179" s="60" t="s">
        <v>397</v>
      </c>
      <c r="R179" s="61">
        <f>ABS(R161)/ABS(R159)</f>
        <v>1</v>
      </c>
      <c r="T179" s="33"/>
      <c r="V179" s="60" t="s">
        <v>397</v>
      </c>
      <c r="W179" s="61">
        <f>ABS(W161)/ABS(W159)</f>
        <v>1</v>
      </c>
      <c r="Y179" s="33"/>
      <c r="AA179" s="60" t="s">
        <v>397</v>
      </c>
      <c r="AB179" s="61">
        <f>ABS(AB161)/ABS(AB159)</f>
        <v>1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0.25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>
        <f>M161/(M161+M162)</f>
        <v>1</v>
      </c>
      <c r="O180" s="33"/>
      <c r="Q180" s="60" t="s">
        <v>398</v>
      </c>
      <c r="R180" s="61">
        <f>R161/(R161+R162)</f>
        <v>1</v>
      </c>
      <c r="T180" s="33"/>
      <c r="V180" s="60" t="s">
        <v>398</v>
      </c>
      <c r="W180" s="61">
        <f>W161/(W161+W162)</f>
        <v>1</v>
      </c>
      <c r="Y180" s="33"/>
      <c r="AA180" s="60" t="s">
        <v>398</v>
      </c>
      <c r="AB180" s="61">
        <f>AB161/(AB161+AB162)</f>
        <v>1</v>
      </c>
      <c r="AD180" s="33"/>
      <c r="AF180" s="60" t="s">
        <v>398</v>
      </c>
      <c r="AG180" s="61">
        <f>AG161/(AG161+AG162)</f>
        <v>0.9090909091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0.7857142857</v>
      </c>
      <c r="E181" s="33"/>
      <c r="G181" s="60" t="s">
        <v>399</v>
      </c>
      <c r="H181" s="58">
        <f>H160/(H159+H160+H161+H162)</f>
        <v>0.8461538462</v>
      </c>
      <c r="J181" s="33"/>
      <c r="L181" s="60" t="s">
        <v>399</v>
      </c>
      <c r="M181" s="58">
        <f>M160/(M159+M160+M161+M162)</f>
        <v>0.8461538462</v>
      </c>
      <c r="O181" s="33"/>
      <c r="Q181" s="60" t="s">
        <v>399</v>
      </c>
      <c r="R181" s="58">
        <f>R160/(R159+R160+R161+R162)</f>
        <v>0.9649122807</v>
      </c>
      <c r="T181" s="33"/>
      <c r="V181" s="60" t="s">
        <v>399</v>
      </c>
      <c r="W181" s="58">
        <f>W160/(W159+W160+W161+W162)</f>
        <v>0.7333333333</v>
      </c>
      <c r="Y181" s="33"/>
      <c r="AA181" s="60" t="s">
        <v>399</v>
      </c>
      <c r="AB181" s="58">
        <f>AB160/(AB159+AB160+AB161+AB162)</f>
        <v>0.873015873</v>
      </c>
      <c r="AD181" s="33"/>
      <c r="AF181" s="60" t="s">
        <v>399</v>
      </c>
      <c r="AG181" s="58">
        <f>AG160/(AG159+AG160+AG161+AG162)</f>
        <v>0.7236842105</v>
      </c>
      <c r="AI181" s="33"/>
      <c r="AK181" s="60" t="s">
        <v>399</v>
      </c>
      <c r="AL181" s="58">
        <f>AL160/(AL159+AL160+AL161+AL162)</f>
        <v>0.6043956044</v>
      </c>
      <c r="AN181" s="33"/>
      <c r="AP181" s="60" t="s">
        <v>399</v>
      </c>
      <c r="AQ181" s="58">
        <f>AQ160/(AQ159+AQ160+AQ161+AQ162)</f>
        <v>0.873015873</v>
      </c>
      <c r="AS181" s="33"/>
    </row>
    <row r="182">
      <c r="B182" s="60" t="s">
        <v>400</v>
      </c>
      <c r="C182" s="58">
        <f>(C162+C161+C159)/(C160+C162+C161+C159)</f>
        <v>0.2142857143</v>
      </c>
      <c r="E182" s="33"/>
      <c r="G182" s="60" t="s">
        <v>400</v>
      </c>
      <c r="H182" s="58">
        <f>(H162+H161+H159)/(H160+H162+H161+H159)</f>
        <v>0.1538461538</v>
      </c>
      <c r="J182" s="33"/>
      <c r="L182" s="60" t="s">
        <v>400</v>
      </c>
      <c r="M182" s="58">
        <f>(M162+M161+M159)/(M160+M162+M161+M159)</f>
        <v>0.1538461538</v>
      </c>
      <c r="O182" s="33"/>
      <c r="Q182" s="60" t="s">
        <v>400</v>
      </c>
      <c r="R182" s="58">
        <f>(R162+R161+R159)/(R160+R162+R161+R159)</f>
        <v>0.0350877193</v>
      </c>
      <c r="T182" s="33"/>
      <c r="V182" s="60" t="s">
        <v>400</v>
      </c>
      <c r="W182" s="58">
        <f>(W162+W161+W159)/(W160+W162+W161+W159)</f>
        <v>0.2666666667</v>
      </c>
      <c r="Y182" s="33"/>
      <c r="AA182" s="60" t="s">
        <v>400</v>
      </c>
      <c r="AB182" s="58">
        <f>(AB162+AB161+AB159)/(AB160+AB162+AB161+AB159)</f>
        <v>0.126984127</v>
      </c>
      <c r="AD182" s="33"/>
      <c r="AF182" s="60" t="s">
        <v>400</v>
      </c>
      <c r="AG182" s="58">
        <f>(AG162+AG161+AG159)/(AG160+AG162+AG161+AG159)</f>
        <v>0.2763157895</v>
      </c>
      <c r="AI182" s="33"/>
      <c r="AK182" s="60" t="s">
        <v>400</v>
      </c>
      <c r="AL182" s="58">
        <f>(AL162+AL161+AL159)/(AL160+AL162+AL161+AL159)</f>
        <v>0.3956043956</v>
      </c>
      <c r="AN182" s="33"/>
      <c r="AP182" s="60" t="s">
        <v>400</v>
      </c>
      <c r="AQ182" s="58">
        <f>(AQ162+AQ161+AQ159)/(AQ160+AQ162+AQ161+AQ159)</f>
        <v>0.126984127</v>
      </c>
      <c r="AS182" s="33"/>
    </row>
    <row r="183">
      <c r="B183" s="60" t="s">
        <v>401</v>
      </c>
      <c r="C183" s="58">
        <f>(C161+C159)/C160</f>
        <v>0.1090909091</v>
      </c>
      <c r="E183" s="33"/>
      <c r="G183" s="60" t="s">
        <v>401</v>
      </c>
      <c r="H183" s="58">
        <f>(H161+H159)/H160</f>
        <v>0.1818181818</v>
      </c>
      <c r="J183" s="33"/>
      <c r="L183" s="60" t="s">
        <v>401</v>
      </c>
      <c r="M183" s="58">
        <f>(M161+M159)/M160</f>
        <v>0.1818181818</v>
      </c>
      <c r="O183" s="33"/>
      <c r="Q183" s="60" t="s">
        <v>401</v>
      </c>
      <c r="R183" s="58">
        <f>(R161+R159)/R160</f>
        <v>0.03636363636</v>
      </c>
      <c r="T183" s="33"/>
      <c r="V183" s="60" t="s">
        <v>401</v>
      </c>
      <c r="W183" s="58">
        <f>(W161+W159)/W160</f>
        <v>0.3636363636</v>
      </c>
      <c r="Y183" s="33"/>
      <c r="AA183" s="60" t="s">
        <v>401</v>
      </c>
      <c r="AB183" s="58">
        <f>(AB161+AB159)/AB160</f>
        <v>0.1454545455</v>
      </c>
      <c r="AD183" s="33"/>
      <c r="AF183" s="60" t="s">
        <v>401</v>
      </c>
      <c r="AG183" s="58">
        <f>(AG161+AG159)/AG160</f>
        <v>0.3636363636</v>
      </c>
      <c r="AI183" s="33"/>
      <c r="AK183" s="60" t="s">
        <v>401</v>
      </c>
      <c r="AL183" s="58">
        <f>(AL161+AL159)/AL160</f>
        <v>0.6545454545</v>
      </c>
      <c r="AN183" s="33"/>
      <c r="AP183" s="60" t="s">
        <v>401</v>
      </c>
      <c r="AQ183" s="58">
        <f>(AQ161+AQ159)/AQ160</f>
        <v>0.1454545455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/>
      <c r="B1" s="16" t="s">
        <v>37</v>
      </c>
      <c r="F1" s="16"/>
      <c r="G1" s="16" t="s">
        <v>14</v>
      </c>
      <c r="J1" s="17"/>
      <c r="K1" s="18"/>
      <c r="L1" s="16" t="s">
        <v>15</v>
      </c>
      <c r="O1" s="17"/>
      <c r="P1" s="18"/>
      <c r="Q1" s="16" t="s">
        <v>23</v>
      </c>
      <c r="T1" s="17"/>
      <c r="U1" s="18"/>
      <c r="V1" s="16" t="s">
        <v>24</v>
      </c>
      <c r="Y1" s="17"/>
      <c r="Z1" s="18"/>
      <c r="AA1" s="16" t="s">
        <v>25</v>
      </c>
      <c r="AD1" s="17"/>
      <c r="AE1" s="16"/>
      <c r="AF1" s="16" t="s">
        <v>26</v>
      </c>
      <c r="AJ1" s="16"/>
      <c r="AK1" s="16" t="s">
        <v>27</v>
      </c>
      <c r="AN1" s="17"/>
      <c r="AO1" s="18"/>
      <c r="AP1" s="16" t="s">
        <v>28</v>
      </c>
      <c r="AS1" s="17"/>
      <c r="AT1" s="5"/>
      <c r="AU1" s="5"/>
      <c r="AV1" s="5"/>
      <c r="AW1" s="5"/>
      <c r="AX1" s="5"/>
      <c r="AY1" s="5"/>
      <c r="AZ1" s="5"/>
      <c r="BA1" s="5"/>
    </row>
    <row r="2">
      <c r="A2" s="19"/>
      <c r="B2" s="19" t="s">
        <v>38</v>
      </c>
      <c r="C2" s="19" t="s">
        <v>39</v>
      </c>
      <c r="D2" s="19" t="s">
        <v>40</v>
      </c>
      <c r="E2" s="20" t="s">
        <v>41</v>
      </c>
      <c r="F2" s="19"/>
      <c r="G2" s="19" t="s">
        <v>38</v>
      </c>
      <c r="H2" s="19" t="s">
        <v>39</v>
      </c>
      <c r="I2" s="21" t="s">
        <v>40</v>
      </c>
      <c r="J2" s="20" t="s">
        <v>41</v>
      </c>
      <c r="K2" s="19"/>
      <c r="L2" s="19" t="s">
        <v>38</v>
      </c>
      <c r="M2" s="19" t="s">
        <v>39</v>
      </c>
      <c r="N2" s="21" t="s">
        <v>40</v>
      </c>
      <c r="O2" s="20" t="s">
        <v>41</v>
      </c>
      <c r="P2" s="19"/>
      <c r="Q2" s="19" t="s">
        <v>38</v>
      </c>
      <c r="R2" s="19" t="s">
        <v>39</v>
      </c>
      <c r="S2" s="21" t="s">
        <v>40</v>
      </c>
      <c r="T2" s="20" t="s">
        <v>41</v>
      </c>
      <c r="U2" s="19"/>
      <c r="V2" s="19" t="s">
        <v>38</v>
      </c>
      <c r="W2" s="19" t="s">
        <v>39</v>
      </c>
      <c r="X2" s="21" t="s">
        <v>40</v>
      </c>
      <c r="Y2" s="20" t="s">
        <v>41</v>
      </c>
      <c r="Z2" s="19"/>
      <c r="AA2" s="19" t="s">
        <v>38</v>
      </c>
      <c r="AB2" s="19" t="s">
        <v>39</v>
      </c>
      <c r="AC2" s="21" t="s">
        <v>40</v>
      </c>
      <c r="AD2" s="20" t="s">
        <v>41</v>
      </c>
      <c r="AE2" s="19"/>
      <c r="AF2" s="19" t="s">
        <v>38</v>
      </c>
      <c r="AG2" s="19" t="s">
        <v>39</v>
      </c>
      <c r="AH2" s="21" t="s">
        <v>40</v>
      </c>
      <c r="AI2" s="20" t="s">
        <v>41</v>
      </c>
      <c r="AJ2" s="19"/>
      <c r="AK2" s="19" t="s">
        <v>38</v>
      </c>
      <c r="AL2" s="19" t="s">
        <v>39</v>
      </c>
      <c r="AM2" s="21" t="s">
        <v>40</v>
      </c>
      <c r="AN2" s="20" t="s">
        <v>41</v>
      </c>
      <c r="AO2" s="19"/>
      <c r="AP2" s="19" t="s">
        <v>38</v>
      </c>
      <c r="AQ2" s="19" t="s">
        <v>39</v>
      </c>
      <c r="AR2" s="21" t="s">
        <v>40</v>
      </c>
      <c r="AS2" s="20" t="s">
        <v>41</v>
      </c>
      <c r="AT2" s="5"/>
      <c r="AU2" s="5"/>
      <c r="AV2" s="5"/>
      <c r="AW2" s="5"/>
      <c r="AX2" s="5"/>
      <c r="AY2" s="5"/>
      <c r="AZ2" s="5"/>
      <c r="BA2" s="5"/>
    </row>
    <row r="3">
      <c r="A3" s="22" t="b">
        <f t="shared" ref="A3:A101" si="1"> EXACT(B3, LOWER(B3))</f>
        <v>0</v>
      </c>
      <c r="B3" s="29" t="s">
        <v>42</v>
      </c>
      <c r="C3" s="6">
        <v>16695.0</v>
      </c>
      <c r="D3" s="6" t="s">
        <v>1502</v>
      </c>
      <c r="E3" s="28">
        <v>1.630749112466E12</v>
      </c>
      <c r="F3" s="22" t="b">
        <f t="shared" ref="F3:F101" si="2"> EXACT(G3, LOWER(G3))</f>
        <v>0</v>
      </c>
      <c r="G3" s="29" t="s">
        <v>42</v>
      </c>
      <c r="H3" s="6">
        <v>22494.0</v>
      </c>
      <c r="I3" s="6" t="s">
        <v>1503</v>
      </c>
      <c r="J3" s="28">
        <v>1.630749736511E12</v>
      </c>
      <c r="K3" s="22" t="b">
        <f t="shared" ref="K3:K101" si="3"> EXACT(L3, LOWER(L3))</f>
        <v>0</v>
      </c>
      <c r="L3" s="29" t="s">
        <v>42</v>
      </c>
      <c r="M3" s="6">
        <v>15286.0</v>
      </c>
      <c r="N3" s="6" t="s">
        <v>1504</v>
      </c>
      <c r="O3" s="28">
        <v>1.630750300318E12</v>
      </c>
      <c r="P3" s="22" t="b">
        <f t="shared" ref="P3:P101" si="4"> EXACT(Q3, LOWER(Q3))</f>
        <v>0</v>
      </c>
      <c r="Q3" s="29" t="s">
        <v>42</v>
      </c>
      <c r="R3" s="6">
        <v>23241.0</v>
      </c>
      <c r="S3" s="6" t="s">
        <v>1505</v>
      </c>
      <c r="T3" s="28">
        <v>1.630757471065E12</v>
      </c>
      <c r="U3" s="22" t="b">
        <f t="shared" ref="U3:U101" si="5"> EXACT(V3, LOWER(V3))</f>
        <v>0</v>
      </c>
      <c r="V3" s="29" t="s">
        <v>42</v>
      </c>
      <c r="W3" s="6">
        <v>44471.0</v>
      </c>
      <c r="X3" s="6" t="s">
        <v>1506</v>
      </c>
      <c r="Y3" s="28">
        <v>1.630758028156E12</v>
      </c>
      <c r="Z3" s="22" t="b">
        <f t="shared" ref="Z3:Z101" si="6"> EXACT(AA3, LOWER(AA3))</f>
        <v>0</v>
      </c>
      <c r="AA3" s="29" t="s">
        <v>42</v>
      </c>
      <c r="AB3" s="6">
        <v>21611.0</v>
      </c>
      <c r="AC3" s="6" t="s">
        <v>1507</v>
      </c>
      <c r="AD3" s="28">
        <v>1.630758699385E12</v>
      </c>
      <c r="AE3" s="22" t="b">
        <f t="shared" ref="AE3:AE101" si="7"> EXACT(AF3, LOWER(AF3))</f>
        <v>0</v>
      </c>
      <c r="AF3" s="29" t="s">
        <v>42</v>
      </c>
      <c r="AG3" s="6">
        <v>14190.0</v>
      </c>
      <c r="AH3" s="6" t="s">
        <v>1508</v>
      </c>
      <c r="AI3" s="28">
        <v>1.630765973231E12</v>
      </c>
      <c r="AJ3" s="22" t="b">
        <f t="shared" ref="AJ3:AJ101" si="8"> EXACT(AK3, LOWER(AK3))</f>
        <v>0</v>
      </c>
      <c r="AK3" s="29" t="s">
        <v>42</v>
      </c>
      <c r="AL3" s="6">
        <v>41926.0</v>
      </c>
      <c r="AM3" s="6" t="s">
        <v>1509</v>
      </c>
      <c r="AN3" s="28">
        <v>1.630766939829E12</v>
      </c>
      <c r="AO3" s="22" t="b">
        <f t="shared" ref="AO3:AO101" si="9"> EXACT(AP3, LOWER(AP3))</f>
        <v>0</v>
      </c>
      <c r="AP3" s="29" t="s">
        <v>42</v>
      </c>
      <c r="AQ3" s="6">
        <v>16838.0</v>
      </c>
      <c r="AR3" s="6" t="s">
        <v>1510</v>
      </c>
      <c r="AS3" s="28">
        <v>1.630767541272E12</v>
      </c>
    </row>
    <row r="4">
      <c r="A4" s="22" t="b">
        <f t="shared" si="1"/>
        <v>1</v>
      </c>
      <c r="B4" s="29" t="s">
        <v>52</v>
      </c>
      <c r="C4" s="6">
        <v>172.0</v>
      </c>
      <c r="D4" s="6" t="s">
        <v>1502</v>
      </c>
      <c r="E4" s="28">
        <v>1.630749112593E12</v>
      </c>
      <c r="F4" s="22" t="b">
        <f t="shared" si="2"/>
        <v>1</v>
      </c>
      <c r="G4" s="29" t="s">
        <v>52</v>
      </c>
      <c r="H4" s="6">
        <v>145.0</v>
      </c>
      <c r="I4" s="6" t="s">
        <v>1503</v>
      </c>
      <c r="J4" s="28">
        <v>1.630749736652E12</v>
      </c>
      <c r="K4" s="22" t="b">
        <f t="shared" si="3"/>
        <v>1</v>
      </c>
      <c r="L4" s="29" t="s">
        <v>52</v>
      </c>
      <c r="M4" s="6">
        <v>119.0</v>
      </c>
      <c r="N4" s="6" t="s">
        <v>1504</v>
      </c>
      <c r="O4" s="28">
        <v>1.630750300436E12</v>
      </c>
      <c r="P4" s="22" t="b">
        <f t="shared" si="4"/>
        <v>1</v>
      </c>
      <c r="Q4" s="29" t="s">
        <v>52</v>
      </c>
      <c r="R4" s="6">
        <v>137.0</v>
      </c>
      <c r="S4" s="6" t="s">
        <v>1505</v>
      </c>
      <c r="T4" s="28">
        <v>1.630757471197E12</v>
      </c>
      <c r="U4" s="22" t="b">
        <f t="shared" si="5"/>
        <v>1</v>
      </c>
      <c r="V4" s="29" t="s">
        <v>52</v>
      </c>
      <c r="W4" s="6">
        <v>263.0</v>
      </c>
      <c r="X4" s="6" t="s">
        <v>1506</v>
      </c>
      <c r="Y4" s="28">
        <v>1.630758028418E12</v>
      </c>
      <c r="Z4" s="22" t="b">
        <f t="shared" si="6"/>
        <v>1</v>
      </c>
      <c r="AA4" s="29" t="s">
        <v>52</v>
      </c>
      <c r="AB4" s="6">
        <v>119.0</v>
      </c>
      <c r="AC4" s="6" t="s">
        <v>1507</v>
      </c>
      <c r="AD4" s="28">
        <v>1.630758699502E12</v>
      </c>
      <c r="AE4" s="22" t="b">
        <f t="shared" si="7"/>
        <v>1</v>
      </c>
      <c r="AF4" s="29" t="s">
        <v>52</v>
      </c>
      <c r="AG4" s="6">
        <v>155.0</v>
      </c>
      <c r="AH4" s="6" t="s">
        <v>1508</v>
      </c>
      <c r="AI4" s="28">
        <v>1.630765973384E12</v>
      </c>
      <c r="AJ4" s="22" t="b">
        <f t="shared" si="8"/>
        <v>1</v>
      </c>
      <c r="AK4" s="29" t="s">
        <v>52</v>
      </c>
      <c r="AL4" s="6">
        <v>200.0</v>
      </c>
      <c r="AM4" s="6" t="s">
        <v>1511</v>
      </c>
      <c r="AN4" s="28">
        <v>1.63076694002E12</v>
      </c>
      <c r="AO4" s="22" t="b">
        <f t="shared" si="9"/>
        <v>1</v>
      </c>
      <c r="AP4" s="29" t="s">
        <v>52</v>
      </c>
      <c r="AQ4" s="6">
        <v>128.0</v>
      </c>
      <c r="AR4" s="6" t="s">
        <v>1510</v>
      </c>
      <c r="AS4" s="28">
        <v>1.630767541398E12</v>
      </c>
    </row>
    <row r="5">
      <c r="A5" s="22" t="b">
        <f t="shared" si="1"/>
        <v>1</v>
      </c>
      <c r="B5" s="29" t="s">
        <v>53</v>
      </c>
      <c r="C5" s="6">
        <v>427.0</v>
      </c>
      <c r="D5" s="6" t="s">
        <v>1512</v>
      </c>
      <c r="E5" s="28">
        <v>1.630749113023E12</v>
      </c>
      <c r="F5" s="22" t="b">
        <f t="shared" si="2"/>
        <v>1</v>
      </c>
      <c r="G5" s="29" t="s">
        <v>53</v>
      </c>
      <c r="H5" s="6">
        <v>520.0</v>
      </c>
      <c r="I5" s="6" t="s">
        <v>1513</v>
      </c>
      <c r="J5" s="28">
        <v>1.630749737172E12</v>
      </c>
      <c r="K5" s="22" t="b">
        <f t="shared" si="3"/>
        <v>1</v>
      </c>
      <c r="L5" s="29" t="s">
        <v>53</v>
      </c>
      <c r="M5" s="6">
        <v>244.0</v>
      </c>
      <c r="N5" s="6" t="s">
        <v>1504</v>
      </c>
      <c r="O5" s="28">
        <v>1.63075030068E12</v>
      </c>
      <c r="P5" s="22" t="b">
        <f t="shared" si="4"/>
        <v>1</v>
      </c>
      <c r="Q5" s="29" t="s">
        <v>53</v>
      </c>
      <c r="R5" s="6">
        <v>269.0</v>
      </c>
      <c r="S5" s="6" t="s">
        <v>1505</v>
      </c>
      <c r="T5" s="28">
        <v>1.63075747147E12</v>
      </c>
      <c r="U5" s="22" t="b">
        <f t="shared" si="5"/>
        <v>1</v>
      </c>
      <c r="V5" s="29" t="s">
        <v>53</v>
      </c>
      <c r="W5" s="6">
        <v>293.0</v>
      </c>
      <c r="X5" s="6" t="s">
        <v>1506</v>
      </c>
      <c r="Y5" s="28">
        <v>1.630758028714E12</v>
      </c>
      <c r="Z5" s="22" t="b">
        <f t="shared" si="6"/>
        <v>1</v>
      </c>
      <c r="AA5" s="29" t="s">
        <v>53</v>
      </c>
      <c r="AB5" s="6">
        <v>250.0</v>
      </c>
      <c r="AC5" s="6" t="s">
        <v>1507</v>
      </c>
      <c r="AD5" s="28">
        <v>1.630758699753E12</v>
      </c>
      <c r="AE5" s="22" t="b">
        <f t="shared" si="7"/>
        <v>1</v>
      </c>
      <c r="AF5" s="29" t="s">
        <v>53</v>
      </c>
      <c r="AG5" s="6">
        <v>235.0</v>
      </c>
      <c r="AH5" s="6" t="s">
        <v>1508</v>
      </c>
      <c r="AI5" s="28">
        <v>1.630765973617E12</v>
      </c>
      <c r="AJ5" s="22" t="b">
        <f t="shared" si="8"/>
        <v>1</v>
      </c>
      <c r="AK5" s="29" t="s">
        <v>53</v>
      </c>
      <c r="AL5" s="6">
        <v>249.0</v>
      </c>
      <c r="AM5" s="6" t="s">
        <v>1511</v>
      </c>
      <c r="AN5" s="28">
        <v>1.630766940271E12</v>
      </c>
      <c r="AO5" s="22" t="b">
        <f t="shared" si="9"/>
        <v>1</v>
      </c>
      <c r="AP5" s="29" t="s">
        <v>53</v>
      </c>
      <c r="AQ5" s="6">
        <v>328.0</v>
      </c>
      <c r="AR5" s="6" t="s">
        <v>1510</v>
      </c>
      <c r="AS5" s="28">
        <v>1.630767541724E12</v>
      </c>
    </row>
    <row r="6">
      <c r="A6" s="22" t="b">
        <f t="shared" si="1"/>
        <v>1</v>
      </c>
      <c r="B6" s="29" t="s">
        <v>55</v>
      </c>
      <c r="C6" s="6">
        <v>252.0</v>
      </c>
      <c r="D6" s="6" t="s">
        <v>1512</v>
      </c>
      <c r="E6" s="28">
        <v>1.630749113275E12</v>
      </c>
      <c r="F6" s="22" t="b">
        <f t="shared" si="2"/>
        <v>1</v>
      </c>
      <c r="G6" s="29" t="s">
        <v>55</v>
      </c>
      <c r="H6" s="6">
        <v>158.0</v>
      </c>
      <c r="I6" s="6" t="s">
        <v>1513</v>
      </c>
      <c r="J6" s="28">
        <v>1.630749737329E12</v>
      </c>
      <c r="K6" s="22" t="b">
        <f t="shared" si="3"/>
        <v>1</v>
      </c>
      <c r="L6" s="29" t="s">
        <v>55</v>
      </c>
      <c r="M6" s="6">
        <v>192.0</v>
      </c>
      <c r="N6" s="6" t="s">
        <v>1504</v>
      </c>
      <c r="O6" s="28">
        <v>1.630750300873E12</v>
      </c>
      <c r="P6" s="22" t="b">
        <f t="shared" si="4"/>
        <v>1</v>
      </c>
      <c r="Q6" s="29" t="s">
        <v>55</v>
      </c>
      <c r="R6" s="6">
        <v>234.0</v>
      </c>
      <c r="S6" s="6" t="s">
        <v>1505</v>
      </c>
      <c r="T6" s="28">
        <v>1.630757471703E12</v>
      </c>
      <c r="U6" s="22" t="b">
        <f t="shared" si="5"/>
        <v>1</v>
      </c>
      <c r="V6" s="29" t="s">
        <v>55</v>
      </c>
      <c r="W6" s="6">
        <v>234.0</v>
      </c>
      <c r="X6" s="6" t="s">
        <v>1506</v>
      </c>
      <c r="Y6" s="28">
        <v>1.630758028942E12</v>
      </c>
      <c r="Z6" s="22" t="b">
        <f t="shared" si="6"/>
        <v>1</v>
      </c>
      <c r="AA6" s="29" t="s">
        <v>55</v>
      </c>
      <c r="AB6" s="6">
        <v>143.0</v>
      </c>
      <c r="AC6" s="6" t="s">
        <v>1507</v>
      </c>
      <c r="AD6" s="28">
        <v>1.630758699895E12</v>
      </c>
      <c r="AE6" s="22" t="b">
        <f t="shared" si="7"/>
        <v>1</v>
      </c>
      <c r="AF6" s="29" t="s">
        <v>55</v>
      </c>
      <c r="AG6" s="6">
        <v>168.0</v>
      </c>
      <c r="AH6" s="6" t="s">
        <v>1508</v>
      </c>
      <c r="AI6" s="28">
        <v>1.630765973787E12</v>
      </c>
      <c r="AJ6" s="22" t="b">
        <f t="shared" si="8"/>
        <v>1</v>
      </c>
      <c r="AK6" s="29" t="s">
        <v>55</v>
      </c>
      <c r="AL6" s="6">
        <v>149.0</v>
      </c>
      <c r="AM6" s="6" t="s">
        <v>1511</v>
      </c>
      <c r="AN6" s="28">
        <v>1.630766940419E12</v>
      </c>
      <c r="AO6" s="22" t="b">
        <f t="shared" si="9"/>
        <v>1</v>
      </c>
      <c r="AP6" s="29" t="s">
        <v>55</v>
      </c>
      <c r="AQ6" s="6">
        <v>140.0</v>
      </c>
      <c r="AR6" s="6" t="s">
        <v>1510</v>
      </c>
      <c r="AS6" s="28">
        <v>1.630767541865E12</v>
      </c>
    </row>
    <row r="7">
      <c r="A7" s="22" t="b">
        <f t="shared" si="1"/>
        <v>1</v>
      </c>
      <c r="B7" s="29" t="s">
        <v>58</v>
      </c>
      <c r="C7" s="6">
        <v>259.0</v>
      </c>
      <c r="D7" s="6" t="s">
        <v>1512</v>
      </c>
      <c r="E7" s="28">
        <v>1.630749113533E12</v>
      </c>
      <c r="F7" s="22" t="b">
        <f t="shared" si="2"/>
        <v>1</v>
      </c>
      <c r="G7" s="29" t="s">
        <v>58</v>
      </c>
      <c r="H7" s="6">
        <v>260.0</v>
      </c>
      <c r="I7" s="6" t="s">
        <v>1513</v>
      </c>
      <c r="J7" s="28">
        <v>1.630749737588E12</v>
      </c>
      <c r="K7" s="22" t="b">
        <f t="shared" si="3"/>
        <v>1</v>
      </c>
      <c r="L7" s="29" t="s">
        <v>58</v>
      </c>
      <c r="M7" s="6">
        <v>786.0</v>
      </c>
      <c r="N7" s="6" t="s">
        <v>1514</v>
      </c>
      <c r="O7" s="28">
        <v>1.630750301659E12</v>
      </c>
      <c r="P7" s="22" t="b">
        <f t="shared" si="4"/>
        <v>1</v>
      </c>
      <c r="Q7" s="29" t="s">
        <v>58</v>
      </c>
      <c r="R7" s="6">
        <v>293.0</v>
      </c>
      <c r="S7" s="6" t="s">
        <v>1505</v>
      </c>
      <c r="T7" s="28">
        <v>1.630757471994E12</v>
      </c>
      <c r="U7" s="22" t="b">
        <f t="shared" si="5"/>
        <v>1</v>
      </c>
      <c r="V7" s="29" t="s">
        <v>58</v>
      </c>
      <c r="W7" s="6">
        <v>384.0</v>
      </c>
      <c r="X7" s="6" t="s">
        <v>1515</v>
      </c>
      <c r="Y7" s="28">
        <v>1.630758029341E12</v>
      </c>
      <c r="Z7" s="22" t="b">
        <f t="shared" si="6"/>
        <v>1</v>
      </c>
      <c r="AA7" s="29" t="s">
        <v>58</v>
      </c>
      <c r="AB7" s="6">
        <v>327.0</v>
      </c>
      <c r="AC7" s="6" t="s">
        <v>1516</v>
      </c>
      <c r="AD7" s="28">
        <v>1.630758700223E12</v>
      </c>
      <c r="AE7" s="22" t="b">
        <f t="shared" si="7"/>
        <v>1</v>
      </c>
      <c r="AF7" s="29" t="s">
        <v>58</v>
      </c>
      <c r="AG7" s="6">
        <v>355.0</v>
      </c>
      <c r="AH7" s="6" t="s">
        <v>1517</v>
      </c>
      <c r="AI7" s="28">
        <v>1.63076597414E12</v>
      </c>
      <c r="AJ7" s="22" t="b">
        <f t="shared" si="8"/>
        <v>1</v>
      </c>
      <c r="AK7" s="29" t="s">
        <v>58</v>
      </c>
      <c r="AL7" s="6">
        <v>318.0</v>
      </c>
      <c r="AM7" s="6" t="s">
        <v>1511</v>
      </c>
      <c r="AN7" s="28">
        <v>1.630766940738E12</v>
      </c>
      <c r="AO7" s="22" t="b">
        <f t="shared" si="9"/>
        <v>1</v>
      </c>
      <c r="AP7" s="29" t="s">
        <v>58</v>
      </c>
      <c r="AQ7" s="6">
        <v>311.0</v>
      </c>
      <c r="AR7" s="6" t="s">
        <v>1518</v>
      </c>
      <c r="AS7" s="28">
        <v>1.630767542174E12</v>
      </c>
    </row>
    <row r="8">
      <c r="A8" s="22" t="b">
        <f t="shared" si="1"/>
        <v>1</v>
      </c>
      <c r="B8" s="29" t="s">
        <v>62</v>
      </c>
      <c r="C8" s="6">
        <v>201.0</v>
      </c>
      <c r="D8" s="6" t="s">
        <v>1512</v>
      </c>
      <c r="E8" s="28">
        <v>1.630749113732E12</v>
      </c>
      <c r="F8" s="22" t="b">
        <f t="shared" si="2"/>
        <v>1</v>
      </c>
      <c r="G8" s="29" t="s">
        <v>62</v>
      </c>
      <c r="H8" s="6">
        <v>311.0</v>
      </c>
      <c r="I8" s="6" t="s">
        <v>1513</v>
      </c>
      <c r="J8" s="28">
        <v>1.630749737901E12</v>
      </c>
      <c r="K8" s="22" t="b">
        <f t="shared" si="3"/>
        <v>1</v>
      </c>
      <c r="L8" s="29" t="s">
        <v>62</v>
      </c>
      <c r="M8" s="6">
        <v>139.0</v>
      </c>
      <c r="N8" s="6" t="s">
        <v>1514</v>
      </c>
      <c r="O8" s="28">
        <v>1.630750301813E12</v>
      </c>
      <c r="P8" s="22" t="b">
        <f t="shared" si="4"/>
        <v>1</v>
      </c>
      <c r="Q8" s="29" t="s">
        <v>62</v>
      </c>
      <c r="R8" s="6">
        <v>225.0</v>
      </c>
      <c r="S8" s="6" t="s">
        <v>1519</v>
      </c>
      <c r="T8" s="28">
        <v>1.630757472222E12</v>
      </c>
      <c r="U8" s="22" t="b">
        <f t="shared" si="5"/>
        <v>1</v>
      </c>
      <c r="V8" s="29" t="s">
        <v>62</v>
      </c>
      <c r="W8" s="6">
        <v>152.0</v>
      </c>
      <c r="X8" s="6" t="s">
        <v>1515</v>
      </c>
      <c r="Y8" s="28">
        <v>1.630758029477E12</v>
      </c>
      <c r="Z8" s="22" t="b">
        <f t="shared" si="6"/>
        <v>1</v>
      </c>
      <c r="AA8" s="29" t="s">
        <v>62</v>
      </c>
      <c r="AB8" s="6">
        <v>585.0</v>
      </c>
      <c r="AC8" s="6" t="s">
        <v>1516</v>
      </c>
      <c r="AD8" s="28">
        <v>1.630758700808E12</v>
      </c>
      <c r="AE8" s="22" t="b">
        <f t="shared" si="7"/>
        <v>1</v>
      </c>
      <c r="AF8" s="29" t="s">
        <v>62</v>
      </c>
      <c r="AG8" s="6">
        <v>174.0</v>
      </c>
      <c r="AH8" s="6" t="s">
        <v>1517</v>
      </c>
      <c r="AI8" s="28">
        <v>1.630765974314E12</v>
      </c>
      <c r="AJ8" s="22" t="b">
        <f t="shared" si="8"/>
        <v>1</v>
      </c>
      <c r="AK8" s="29" t="s">
        <v>62</v>
      </c>
      <c r="AL8" s="6">
        <v>142.0</v>
      </c>
      <c r="AM8" s="6" t="s">
        <v>1511</v>
      </c>
      <c r="AN8" s="28">
        <v>1.630766940882E12</v>
      </c>
      <c r="AO8" s="22" t="b">
        <f t="shared" si="9"/>
        <v>1</v>
      </c>
      <c r="AP8" s="29" t="s">
        <v>62</v>
      </c>
      <c r="AQ8" s="6">
        <v>139.0</v>
      </c>
      <c r="AR8" s="6" t="s">
        <v>1518</v>
      </c>
      <c r="AS8" s="28">
        <v>1.630767542313E12</v>
      </c>
    </row>
    <row r="9">
      <c r="A9" s="22" t="b">
        <f t="shared" si="1"/>
        <v>1</v>
      </c>
      <c r="B9" s="29" t="s">
        <v>63</v>
      </c>
      <c r="C9" s="6">
        <v>259.0</v>
      </c>
      <c r="D9" s="6" t="s">
        <v>1512</v>
      </c>
      <c r="E9" s="28">
        <v>1.630749113994E12</v>
      </c>
      <c r="F9" s="22" t="b">
        <f t="shared" si="2"/>
        <v>1</v>
      </c>
      <c r="G9" s="29" t="s">
        <v>63</v>
      </c>
      <c r="H9" s="6">
        <v>386.0</v>
      </c>
      <c r="I9" s="6" t="s">
        <v>1520</v>
      </c>
      <c r="J9" s="28">
        <v>1.630749738297E12</v>
      </c>
      <c r="K9" s="22" t="b">
        <f t="shared" si="3"/>
        <v>1</v>
      </c>
      <c r="L9" s="29" t="s">
        <v>63</v>
      </c>
      <c r="M9" s="6">
        <v>316.0</v>
      </c>
      <c r="N9" s="6" t="s">
        <v>1521</v>
      </c>
      <c r="O9" s="28">
        <v>1.630750302141E12</v>
      </c>
      <c r="P9" s="22" t="b">
        <f t="shared" si="4"/>
        <v>1</v>
      </c>
      <c r="Q9" s="29" t="s">
        <v>63</v>
      </c>
      <c r="R9" s="6">
        <v>381.0</v>
      </c>
      <c r="S9" s="6" t="s">
        <v>1519</v>
      </c>
      <c r="T9" s="28">
        <v>1.630757472603E12</v>
      </c>
      <c r="U9" s="22" t="b">
        <f t="shared" si="5"/>
        <v>1</v>
      </c>
      <c r="V9" s="29" t="s">
        <v>63</v>
      </c>
      <c r="W9" s="6">
        <v>431.0</v>
      </c>
      <c r="X9" s="6" t="s">
        <v>1515</v>
      </c>
      <c r="Y9" s="28">
        <v>1.63075802992E12</v>
      </c>
      <c r="Z9" s="22" t="b">
        <f t="shared" si="6"/>
        <v>1</v>
      </c>
      <c r="AA9" s="29" t="s">
        <v>63</v>
      </c>
      <c r="AB9" s="6">
        <v>296.0</v>
      </c>
      <c r="AC9" s="6" t="s">
        <v>1522</v>
      </c>
      <c r="AD9" s="28">
        <v>1.630758701116E12</v>
      </c>
      <c r="AE9" s="22" t="b">
        <f t="shared" si="7"/>
        <v>1</v>
      </c>
      <c r="AF9" s="29" t="s">
        <v>63</v>
      </c>
      <c r="AG9" s="6">
        <v>341.0</v>
      </c>
      <c r="AH9" s="6" t="s">
        <v>1517</v>
      </c>
      <c r="AI9" s="28">
        <v>1.630765974657E12</v>
      </c>
      <c r="AJ9" s="22" t="b">
        <f t="shared" si="8"/>
        <v>1</v>
      </c>
      <c r="AK9" s="29" t="s">
        <v>53</v>
      </c>
      <c r="AL9" s="6">
        <v>209.0</v>
      </c>
      <c r="AM9" s="6" t="s">
        <v>1523</v>
      </c>
      <c r="AN9" s="28">
        <v>1.630766941087E12</v>
      </c>
      <c r="AO9" s="22" t="b">
        <f t="shared" si="9"/>
        <v>1</v>
      </c>
      <c r="AP9" s="29" t="s">
        <v>53</v>
      </c>
      <c r="AQ9" s="6">
        <v>162.0</v>
      </c>
      <c r="AR9" s="6" t="s">
        <v>1518</v>
      </c>
      <c r="AS9" s="28">
        <v>1.630767542474E12</v>
      </c>
    </row>
    <row r="10">
      <c r="A10" s="22" t="b">
        <f t="shared" si="1"/>
        <v>1</v>
      </c>
      <c r="B10" s="29" t="s">
        <v>65</v>
      </c>
      <c r="C10" s="6">
        <v>398.0</v>
      </c>
      <c r="D10" s="6" t="s">
        <v>1524</v>
      </c>
      <c r="E10" s="28">
        <v>1.630749114393E12</v>
      </c>
      <c r="F10" s="22" t="b">
        <f t="shared" si="2"/>
        <v>1</v>
      </c>
      <c r="G10" s="29" t="s">
        <v>65</v>
      </c>
      <c r="H10" s="6">
        <v>429.0</v>
      </c>
      <c r="I10" s="6" t="s">
        <v>1520</v>
      </c>
      <c r="J10" s="28">
        <v>1.630749738719E12</v>
      </c>
      <c r="K10" s="22" t="b">
        <f t="shared" si="3"/>
        <v>1</v>
      </c>
      <c r="L10" s="29" t="s">
        <v>65</v>
      </c>
      <c r="M10" s="6">
        <v>494.0</v>
      </c>
      <c r="N10" s="6" t="s">
        <v>1521</v>
      </c>
      <c r="O10" s="28">
        <v>1.63075030261E12</v>
      </c>
      <c r="P10" s="22" t="b">
        <f t="shared" si="4"/>
        <v>1</v>
      </c>
      <c r="Q10" s="29" t="s">
        <v>65</v>
      </c>
      <c r="R10" s="6">
        <v>503.0</v>
      </c>
      <c r="S10" s="6" t="s">
        <v>1525</v>
      </c>
      <c r="T10" s="28">
        <v>1.630757473108E12</v>
      </c>
      <c r="U10" s="22" t="b">
        <f t="shared" si="5"/>
        <v>1</v>
      </c>
      <c r="V10" s="29" t="s">
        <v>65</v>
      </c>
      <c r="W10" s="6">
        <v>803.0</v>
      </c>
      <c r="X10" s="6" t="s">
        <v>1526</v>
      </c>
      <c r="Y10" s="28">
        <v>1.630758030712E12</v>
      </c>
      <c r="Z10" s="22" t="b">
        <f t="shared" si="6"/>
        <v>1</v>
      </c>
      <c r="AA10" s="29" t="s">
        <v>65</v>
      </c>
      <c r="AB10" s="6">
        <v>411.0</v>
      </c>
      <c r="AC10" s="6" t="s">
        <v>1522</v>
      </c>
      <c r="AD10" s="28">
        <v>1.630758701522E12</v>
      </c>
      <c r="AE10" s="22" t="b">
        <f t="shared" si="7"/>
        <v>1</v>
      </c>
      <c r="AF10" s="29" t="s">
        <v>65</v>
      </c>
      <c r="AG10" s="6">
        <v>773.0</v>
      </c>
      <c r="AH10" s="6" t="s">
        <v>1527</v>
      </c>
      <c r="AI10" s="28">
        <v>1.630765975429E12</v>
      </c>
      <c r="AJ10" s="22" t="b">
        <f t="shared" si="8"/>
        <v>1</v>
      </c>
      <c r="AK10" s="29" t="s">
        <v>65</v>
      </c>
      <c r="AL10" s="6">
        <v>1625.0</v>
      </c>
      <c r="AM10" s="6" t="s">
        <v>1528</v>
      </c>
      <c r="AN10" s="28">
        <v>1.630766942714E12</v>
      </c>
      <c r="AO10" s="22" t="b">
        <f t="shared" si="9"/>
        <v>1</v>
      </c>
      <c r="AP10" s="29" t="s">
        <v>65</v>
      </c>
      <c r="AQ10" s="6">
        <v>399.0</v>
      </c>
      <c r="AR10" s="6" t="s">
        <v>1518</v>
      </c>
      <c r="AS10" s="28">
        <v>1.630767542875E12</v>
      </c>
    </row>
    <row r="11">
      <c r="A11" s="22" t="b">
        <f t="shared" si="1"/>
        <v>1</v>
      </c>
      <c r="B11" s="29" t="s">
        <v>71</v>
      </c>
      <c r="C11" s="6">
        <v>239.0</v>
      </c>
      <c r="D11" s="6" t="s">
        <v>1524</v>
      </c>
      <c r="E11" s="28">
        <v>1.630749114631E12</v>
      </c>
      <c r="F11" s="22" t="b">
        <f t="shared" si="2"/>
        <v>1</v>
      </c>
      <c r="G11" s="29" t="s">
        <v>71</v>
      </c>
      <c r="H11" s="6">
        <v>172.0</v>
      </c>
      <c r="I11" s="6" t="s">
        <v>1520</v>
      </c>
      <c r="J11" s="28">
        <v>1.630749738889E12</v>
      </c>
      <c r="K11" s="22" t="b">
        <f t="shared" si="3"/>
        <v>1</v>
      </c>
      <c r="L11" s="29" t="s">
        <v>71</v>
      </c>
      <c r="M11" s="6">
        <v>197.0</v>
      </c>
      <c r="N11" s="6" t="s">
        <v>1521</v>
      </c>
      <c r="O11" s="28">
        <v>1.630750302805E12</v>
      </c>
      <c r="P11" s="22" t="b">
        <f t="shared" si="4"/>
        <v>1</v>
      </c>
      <c r="Q11" s="29" t="s">
        <v>71</v>
      </c>
      <c r="R11" s="6">
        <v>229.0</v>
      </c>
      <c r="S11" s="6" t="s">
        <v>1525</v>
      </c>
      <c r="T11" s="28">
        <v>1.630757473333E12</v>
      </c>
      <c r="U11" s="22" t="b">
        <f t="shared" si="5"/>
        <v>1</v>
      </c>
      <c r="V11" s="29" t="s">
        <v>71</v>
      </c>
      <c r="W11" s="6">
        <v>472.0</v>
      </c>
      <c r="X11" s="6" t="s">
        <v>1529</v>
      </c>
      <c r="Y11" s="28">
        <v>1.630758031186E12</v>
      </c>
      <c r="Z11" s="22" t="b">
        <f t="shared" si="6"/>
        <v>1</v>
      </c>
      <c r="AA11" s="29" t="s">
        <v>71</v>
      </c>
      <c r="AB11" s="6">
        <v>188.0</v>
      </c>
      <c r="AC11" s="6" t="s">
        <v>1522</v>
      </c>
      <c r="AD11" s="28">
        <v>1.630758701705E12</v>
      </c>
      <c r="AE11" s="22" t="b">
        <f t="shared" si="7"/>
        <v>1</v>
      </c>
      <c r="AF11" s="29" t="s">
        <v>71</v>
      </c>
      <c r="AG11" s="6">
        <v>806.0</v>
      </c>
      <c r="AH11" s="6" t="s">
        <v>1530</v>
      </c>
      <c r="AI11" s="28">
        <v>1.630765976235E12</v>
      </c>
      <c r="AJ11" s="22" t="b">
        <f t="shared" si="8"/>
        <v>1</v>
      </c>
      <c r="AK11" s="29" t="s">
        <v>71</v>
      </c>
      <c r="AL11" s="6">
        <v>241.0</v>
      </c>
      <c r="AM11" s="6" t="s">
        <v>1528</v>
      </c>
      <c r="AN11" s="28">
        <v>1.630766942957E12</v>
      </c>
      <c r="AO11" s="22" t="b">
        <f t="shared" si="9"/>
        <v>1</v>
      </c>
      <c r="AP11" s="29" t="s">
        <v>71</v>
      </c>
      <c r="AQ11" s="6">
        <v>233.0</v>
      </c>
      <c r="AR11" s="6" t="s">
        <v>1531</v>
      </c>
      <c r="AS11" s="28">
        <v>1.630767543116E12</v>
      </c>
    </row>
    <row r="12">
      <c r="A12" s="22" t="b">
        <f t="shared" si="1"/>
        <v>1</v>
      </c>
      <c r="B12" s="29" t="s">
        <v>52</v>
      </c>
      <c r="C12" s="6">
        <v>285.0</v>
      </c>
      <c r="D12" s="6" t="s">
        <v>1524</v>
      </c>
      <c r="E12" s="28">
        <v>1.630749114929E12</v>
      </c>
      <c r="F12" s="22" t="b">
        <f t="shared" si="2"/>
        <v>1</v>
      </c>
      <c r="G12" s="29" t="s">
        <v>52</v>
      </c>
      <c r="H12" s="6">
        <v>241.0</v>
      </c>
      <c r="I12" s="6" t="s">
        <v>1532</v>
      </c>
      <c r="J12" s="28">
        <v>1.630749739129E12</v>
      </c>
      <c r="K12" s="22" t="b">
        <f t="shared" si="3"/>
        <v>1</v>
      </c>
      <c r="L12" s="29" t="s">
        <v>52</v>
      </c>
      <c r="M12" s="6">
        <v>294.0</v>
      </c>
      <c r="N12" s="6" t="s">
        <v>1533</v>
      </c>
      <c r="O12" s="28">
        <v>1.630750303115E12</v>
      </c>
      <c r="P12" s="22" t="b">
        <f t="shared" si="4"/>
        <v>1</v>
      </c>
      <c r="Q12" s="29" t="s">
        <v>52</v>
      </c>
      <c r="R12" s="6">
        <v>276.0</v>
      </c>
      <c r="S12" s="6" t="s">
        <v>1525</v>
      </c>
      <c r="T12" s="28">
        <v>1.630757473611E12</v>
      </c>
      <c r="U12" s="22" t="b">
        <f t="shared" si="5"/>
        <v>1</v>
      </c>
      <c r="V12" s="29" t="s">
        <v>52</v>
      </c>
      <c r="W12" s="6">
        <v>697.0</v>
      </c>
      <c r="X12" s="6" t="s">
        <v>1529</v>
      </c>
      <c r="Y12" s="28">
        <v>1.630758031885E12</v>
      </c>
      <c r="Z12" s="22" t="b">
        <f t="shared" si="6"/>
        <v>1</v>
      </c>
      <c r="AA12" s="29" t="s">
        <v>52</v>
      </c>
      <c r="AB12" s="6">
        <v>235.0</v>
      </c>
      <c r="AC12" s="6" t="s">
        <v>1522</v>
      </c>
      <c r="AD12" s="28">
        <v>1.63075870194E12</v>
      </c>
      <c r="AE12" s="22" t="b">
        <f t="shared" si="7"/>
        <v>1</v>
      </c>
      <c r="AF12" s="29" t="s">
        <v>52</v>
      </c>
      <c r="AG12" s="6">
        <v>387.0</v>
      </c>
      <c r="AH12" s="6" t="s">
        <v>1530</v>
      </c>
      <c r="AI12" s="28">
        <v>1.630765976623E12</v>
      </c>
      <c r="AJ12" s="22" t="b">
        <f t="shared" si="8"/>
        <v>1</v>
      </c>
      <c r="AK12" s="29" t="s">
        <v>52</v>
      </c>
      <c r="AL12" s="6">
        <v>828.0</v>
      </c>
      <c r="AM12" s="6" t="s">
        <v>1534</v>
      </c>
      <c r="AN12" s="28">
        <v>1.630766943782E12</v>
      </c>
      <c r="AO12" s="22" t="b">
        <f t="shared" si="9"/>
        <v>1</v>
      </c>
      <c r="AP12" s="29" t="s">
        <v>52</v>
      </c>
      <c r="AQ12" s="6">
        <v>298.0</v>
      </c>
      <c r="AR12" s="6" t="s">
        <v>1531</v>
      </c>
      <c r="AS12" s="28">
        <v>1.630767543404E12</v>
      </c>
    </row>
    <row r="13">
      <c r="A13" s="22" t="b">
        <f t="shared" si="1"/>
        <v>1</v>
      </c>
      <c r="B13" s="29" t="s">
        <v>80</v>
      </c>
      <c r="C13" s="6">
        <v>201.0</v>
      </c>
      <c r="D13" s="6" t="s">
        <v>1535</v>
      </c>
      <c r="E13" s="28">
        <v>1.630749115115E12</v>
      </c>
      <c r="F13" s="22" t="b">
        <f t="shared" si="2"/>
        <v>1</v>
      </c>
      <c r="G13" s="29" t="s">
        <v>80</v>
      </c>
      <c r="H13" s="6">
        <v>168.0</v>
      </c>
      <c r="I13" s="6" t="s">
        <v>1532</v>
      </c>
      <c r="J13" s="28">
        <v>1.630749739293E12</v>
      </c>
      <c r="K13" s="22" t="b">
        <f t="shared" si="3"/>
        <v>1</v>
      </c>
      <c r="L13" s="29" t="s">
        <v>80</v>
      </c>
      <c r="M13" s="6">
        <v>150.0</v>
      </c>
      <c r="N13" s="6" t="s">
        <v>1533</v>
      </c>
      <c r="O13" s="28">
        <v>1.630750303249E12</v>
      </c>
      <c r="P13" s="22" t="b">
        <f t="shared" si="4"/>
        <v>1</v>
      </c>
      <c r="Q13" s="29" t="s">
        <v>80</v>
      </c>
      <c r="R13" s="6">
        <v>193.0</v>
      </c>
      <c r="S13" s="6" t="s">
        <v>1525</v>
      </c>
      <c r="T13" s="28">
        <v>1.630757473802E12</v>
      </c>
      <c r="U13" s="22" t="b">
        <f t="shared" si="5"/>
        <v>1</v>
      </c>
      <c r="V13" s="29" t="s">
        <v>80</v>
      </c>
      <c r="W13" s="6">
        <v>197.0</v>
      </c>
      <c r="X13" s="6" t="s">
        <v>1536</v>
      </c>
      <c r="Y13" s="28">
        <v>1.630758032093E12</v>
      </c>
      <c r="Z13" s="22" t="b">
        <f t="shared" si="6"/>
        <v>1</v>
      </c>
      <c r="AA13" s="29" t="s">
        <v>80</v>
      </c>
      <c r="AB13" s="6">
        <v>210.0</v>
      </c>
      <c r="AC13" s="6" t="s">
        <v>1537</v>
      </c>
      <c r="AD13" s="28">
        <v>1.630758702149E12</v>
      </c>
      <c r="AE13" s="22" t="b">
        <f t="shared" si="7"/>
        <v>1</v>
      </c>
      <c r="AF13" s="29" t="s">
        <v>80</v>
      </c>
      <c r="AG13" s="6">
        <v>376.0</v>
      </c>
      <c r="AH13" s="6" t="s">
        <v>1530</v>
      </c>
      <c r="AI13" s="28">
        <v>1.630765976998E12</v>
      </c>
      <c r="AJ13" s="22" t="b">
        <f t="shared" si="8"/>
        <v>1</v>
      </c>
      <c r="AK13" s="29" t="s">
        <v>80</v>
      </c>
      <c r="AL13" s="6">
        <v>164.0</v>
      </c>
      <c r="AM13" s="6" t="s">
        <v>1534</v>
      </c>
      <c r="AN13" s="28">
        <v>1.630766943948E12</v>
      </c>
      <c r="AO13" s="22" t="b">
        <f t="shared" si="9"/>
        <v>1</v>
      </c>
      <c r="AP13" s="29" t="s">
        <v>80</v>
      </c>
      <c r="AQ13" s="6">
        <v>158.0</v>
      </c>
      <c r="AR13" s="6" t="s">
        <v>1531</v>
      </c>
      <c r="AS13" s="28">
        <v>1.630767543563E12</v>
      </c>
    </row>
    <row r="14">
      <c r="A14" s="22" t="b">
        <f t="shared" si="1"/>
        <v>1</v>
      </c>
      <c r="B14" s="29" t="s">
        <v>63</v>
      </c>
      <c r="C14" s="6">
        <v>216.0</v>
      </c>
      <c r="D14" s="6" t="s">
        <v>1535</v>
      </c>
      <c r="E14" s="28">
        <v>1.630749115348E12</v>
      </c>
      <c r="F14" s="22" t="b">
        <f t="shared" si="2"/>
        <v>1</v>
      </c>
      <c r="G14" s="29" t="s">
        <v>63</v>
      </c>
      <c r="H14" s="6">
        <v>202.0</v>
      </c>
      <c r="I14" s="6" t="s">
        <v>1532</v>
      </c>
      <c r="J14" s="28">
        <v>1.630749739497E12</v>
      </c>
      <c r="K14" s="22" t="b">
        <f t="shared" si="3"/>
        <v>1</v>
      </c>
      <c r="L14" s="29" t="s">
        <v>63</v>
      </c>
      <c r="M14" s="6">
        <v>246.0</v>
      </c>
      <c r="N14" s="6" t="s">
        <v>1533</v>
      </c>
      <c r="O14" s="28">
        <v>1.630750303499E12</v>
      </c>
      <c r="P14" s="22" t="b">
        <f t="shared" si="4"/>
        <v>1</v>
      </c>
      <c r="Q14" s="29" t="s">
        <v>63</v>
      </c>
      <c r="R14" s="6">
        <v>729.0</v>
      </c>
      <c r="S14" s="6" t="s">
        <v>1538</v>
      </c>
      <c r="T14" s="28">
        <v>1.630757474532E12</v>
      </c>
      <c r="U14" s="22" t="b">
        <f t="shared" si="5"/>
        <v>1</v>
      </c>
      <c r="V14" s="29" t="s">
        <v>63</v>
      </c>
      <c r="W14" s="6">
        <v>461.0</v>
      </c>
      <c r="X14" s="6" t="s">
        <v>1536</v>
      </c>
      <c r="Y14" s="28">
        <v>1.630758032538E12</v>
      </c>
      <c r="Z14" s="22" t="b">
        <f t="shared" si="6"/>
        <v>1</v>
      </c>
      <c r="AA14" s="29" t="s">
        <v>63</v>
      </c>
      <c r="AB14" s="6">
        <v>1990.0</v>
      </c>
      <c r="AC14" s="6" t="s">
        <v>1539</v>
      </c>
      <c r="AD14" s="28">
        <v>1.630758704139E12</v>
      </c>
      <c r="AE14" s="22" t="b">
        <f t="shared" si="7"/>
        <v>1</v>
      </c>
      <c r="AF14" s="29" t="s">
        <v>63</v>
      </c>
      <c r="AG14" s="6">
        <v>1525.0</v>
      </c>
      <c r="AH14" s="6" t="s">
        <v>1540</v>
      </c>
      <c r="AI14" s="28">
        <v>1.630765978526E12</v>
      </c>
      <c r="AJ14" s="22" t="b">
        <f t="shared" si="8"/>
        <v>1</v>
      </c>
      <c r="AK14" s="29" t="s">
        <v>63</v>
      </c>
      <c r="AL14" s="6">
        <v>262.0</v>
      </c>
      <c r="AM14" s="6" t="s">
        <v>1541</v>
      </c>
      <c r="AN14" s="28">
        <v>1.630766944212E12</v>
      </c>
      <c r="AO14" s="22" t="b">
        <f t="shared" si="9"/>
        <v>1</v>
      </c>
      <c r="AP14" s="29" t="s">
        <v>52</v>
      </c>
      <c r="AQ14" s="6">
        <v>772.0</v>
      </c>
      <c r="AR14" s="6" t="s">
        <v>1542</v>
      </c>
      <c r="AS14" s="28">
        <v>1.630767544336E12</v>
      </c>
    </row>
    <row r="15">
      <c r="A15" s="22" t="b">
        <f t="shared" si="1"/>
        <v>1</v>
      </c>
      <c r="B15" s="29" t="s">
        <v>85</v>
      </c>
      <c r="C15" s="6">
        <v>1283.0</v>
      </c>
      <c r="D15" s="6" t="s">
        <v>1543</v>
      </c>
      <c r="E15" s="28">
        <v>1.630749116617E12</v>
      </c>
      <c r="F15" s="22" t="b">
        <f t="shared" si="2"/>
        <v>1</v>
      </c>
      <c r="G15" s="29" t="s">
        <v>85</v>
      </c>
      <c r="H15" s="6">
        <v>1080.0</v>
      </c>
      <c r="I15" s="6" t="s">
        <v>1544</v>
      </c>
      <c r="J15" s="28">
        <v>1.630749740581E12</v>
      </c>
      <c r="K15" s="22" t="b">
        <f t="shared" si="3"/>
        <v>1</v>
      </c>
      <c r="L15" s="29" t="s">
        <v>85</v>
      </c>
      <c r="M15" s="6">
        <v>1002.0</v>
      </c>
      <c r="N15" s="6" t="s">
        <v>1545</v>
      </c>
      <c r="O15" s="28">
        <v>1.630750304498E12</v>
      </c>
      <c r="P15" s="22" t="b">
        <f t="shared" si="4"/>
        <v>1</v>
      </c>
      <c r="Q15" s="29" t="s">
        <v>85</v>
      </c>
      <c r="R15" s="6">
        <v>1457.0</v>
      </c>
      <c r="S15" s="6" t="s">
        <v>1546</v>
      </c>
      <c r="T15" s="28">
        <v>1.630757475991E12</v>
      </c>
      <c r="U15" s="22" t="b">
        <f t="shared" si="5"/>
        <v>1</v>
      </c>
      <c r="V15" s="29" t="s">
        <v>85</v>
      </c>
      <c r="W15" s="6">
        <v>946.0</v>
      </c>
      <c r="X15" s="6" t="s">
        <v>1547</v>
      </c>
      <c r="Y15" s="28">
        <v>1.630758033489E12</v>
      </c>
      <c r="Z15" s="22" t="b">
        <f t="shared" si="6"/>
        <v>1</v>
      </c>
      <c r="AA15" s="29" t="s">
        <v>85</v>
      </c>
      <c r="AB15" s="6">
        <v>888.0</v>
      </c>
      <c r="AC15" s="6" t="s">
        <v>1548</v>
      </c>
      <c r="AD15" s="28">
        <v>1.630758705027E12</v>
      </c>
      <c r="AE15" s="22" t="b">
        <f t="shared" si="7"/>
        <v>1</v>
      </c>
      <c r="AF15" s="29" t="s">
        <v>85</v>
      </c>
      <c r="AG15" s="6">
        <v>1296.0</v>
      </c>
      <c r="AH15" s="6" t="s">
        <v>1549</v>
      </c>
      <c r="AI15" s="28">
        <v>1.63076597982E12</v>
      </c>
      <c r="AJ15" s="22" t="b">
        <f t="shared" si="8"/>
        <v>1</v>
      </c>
      <c r="AK15" s="29" t="s">
        <v>80</v>
      </c>
      <c r="AL15" s="6">
        <v>1429.0</v>
      </c>
      <c r="AM15" s="6" t="s">
        <v>1550</v>
      </c>
      <c r="AN15" s="28">
        <v>1.630766945638E12</v>
      </c>
      <c r="AO15" s="22" t="b">
        <f t="shared" si="9"/>
        <v>1</v>
      </c>
      <c r="AP15" s="29" t="s">
        <v>71</v>
      </c>
      <c r="AQ15" s="6">
        <v>175.0</v>
      </c>
      <c r="AR15" s="6" t="s">
        <v>1542</v>
      </c>
      <c r="AS15" s="28">
        <v>1.63076754451E12</v>
      </c>
    </row>
    <row r="16">
      <c r="A16" s="22" t="b">
        <f t="shared" si="1"/>
        <v>1</v>
      </c>
      <c r="B16" s="29" t="s">
        <v>90</v>
      </c>
      <c r="C16" s="6">
        <v>751.0</v>
      </c>
      <c r="D16" s="6" t="s">
        <v>1551</v>
      </c>
      <c r="E16" s="28">
        <v>1.630749117371E12</v>
      </c>
      <c r="F16" s="22" t="b">
        <f t="shared" si="2"/>
        <v>1</v>
      </c>
      <c r="G16" s="29" t="s">
        <v>90</v>
      </c>
      <c r="H16" s="6">
        <v>777.0</v>
      </c>
      <c r="I16" s="6" t="s">
        <v>1552</v>
      </c>
      <c r="J16" s="28">
        <v>1.630749741355E12</v>
      </c>
      <c r="K16" s="22" t="b">
        <f t="shared" si="3"/>
        <v>1</v>
      </c>
      <c r="L16" s="29" t="s">
        <v>90</v>
      </c>
      <c r="M16" s="6">
        <v>736.0</v>
      </c>
      <c r="N16" s="6" t="s">
        <v>1553</v>
      </c>
      <c r="O16" s="28">
        <v>1.630750305233E12</v>
      </c>
      <c r="P16" s="22" t="b">
        <f t="shared" si="4"/>
        <v>1</v>
      </c>
      <c r="Q16" s="29" t="s">
        <v>90</v>
      </c>
      <c r="R16" s="6">
        <v>960.0</v>
      </c>
      <c r="S16" s="6" t="s">
        <v>1554</v>
      </c>
      <c r="T16" s="28">
        <v>1.630757476948E12</v>
      </c>
      <c r="U16" s="22" t="b">
        <f t="shared" si="5"/>
        <v>1</v>
      </c>
      <c r="V16" s="29" t="s">
        <v>90</v>
      </c>
      <c r="W16" s="6">
        <v>669.0</v>
      </c>
      <c r="X16" s="6" t="s">
        <v>1555</v>
      </c>
      <c r="Y16" s="28">
        <v>1.630758034156E12</v>
      </c>
      <c r="Z16" s="22" t="b">
        <f t="shared" si="6"/>
        <v>1</v>
      </c>
      <c r="AA16" s="29" t="s">
        <v>90</v>
      </c>
      <c r="AB16" s="6">
        <v>711.0</v>
      </c>
      <c r="AC16" s="6" t="s">
        <v>1548</v>
      </c>
      <c r="AD16" s="28">
        <v>1.630758705753E12</v>
      </c>
      <c r="AE16" s="22" t="b">
        <f t="shared" si="7"/>
        <v>1</v>
      </c>
      <c r="AF16" s="29" t="s">
        <v>90</v>
      </c>
      <c r="AG16" s="6">
        <v>869.0</v>
      </c>
      <c r="AH16" s="6" t="s">
        <v>1556</v>
      </c>
      <c r="AI16" s="28">
        <v>1.630765980689E12</v>
      </c>
      <c r="AJ16" s="22" t="b">
        <f t="shared" si="8"/>
        <v>1</v>
      </c>
      <c r="AK16" s="29" t="s">
        <v>52</v>
      </c>
      <c r="AL16" s="6">
        <v>180.0</v>
      </c>
      <c r="AM16" s="6" t="s">
        <v>1550</v>
      </c>
      <c r="AN16" s="28">
        <v>1.630766945818E12</v>
      </c>
      <c r="AO16" s="22" t="b">
        <f t="shared" si="9"/>
        <v>1</v>
      </c>
      <c r="AP16" s="29" t="s">
        <v>65</v>
      </c>
      <c r="AQ16" s="6">
        <v>176.0</v>
      </c>
      <c r="AR16" s="6" t="s">
        <v>1542</v>
      </c>
      <c r="AS16" s="28">
        <v>1.630767544686E12</v>
      </c>
    </row>
    <row r="17">
      <c r="A17" s="22" t="b">
        <f t="shared" si="1"/>
        <v>1</v>
      </c>
      <c r="B17" s="29" t="s">
        <v>71</v>
      </c>
      <c r="C17" s="6">
        <v>229.0</v>
      </c>
      <c r="D17" s="6" t="s">
        <v>1551</v>
      </c>
      <c r="E17" s="28">
        <v>1.630749117596E12</v>
      </c>
      <c r="F17" s="22" t="b">
        <f t="shared" si="2"/>
        <v>1</v>
      </c>
      <c r="G17" s="29" t="s">
        <v>71</v>
      </c>
      <c r="H17" s="6">
        <v>162.0</v>
      </c>
      <c r="I17" s="6" t="s">
        <v>1552</v>
      </c>
      <c r="J17" s="28">
        <v>1.630749741516E12</v>
      </c>
      <c r="K17" s="22" t="b">
        <f t="shared" si="3"/>
        <v>1</v>
      </c>
      <c r="L17" s="29" t="s">
        <v>71</v>
      </c>
      <c r="M17" s="6">
        <v>113.0</v>
      </c>
      <c r="N17" s="6" t="s">
        <v>1553</v>
      </c>
      <c r="O17" s="28">
        <v>1.630750305347E12</v>
      </c>
      <c r="P17" s="22" t="b">
        <f t="shared" si="4"/>
        <v>1</v>
      </c>
      <c r="Q17" s="29" t="s">
        <v>71</v>
      </c>
      <c r="R17" s="6">
        <v>146.0</v>
      </c>
      <c r="S17" s="6" t="s">
        <v>1557</v>
      </c>
      <c r="T17" s="28">
        <v>1.630757477095E12</v>
      </c>
      <c r="U17" s="22" t="b">
        <f t="shared" si="5"/>
        <v>1</v>
      </c>
      <c r="V17" s="29" t="s">
        <v>71</v>
      </c>
      <c r="W17" s="6">
        <v>171.0</v>
      </c>
      <c r="X17" s="6" t="s">
        <v>1555</v>
      </c>
      <c r="Y17" s="28">
        <v>1.630758034324E12</v>
      </c>
      <c r="Z17" s="22" t="b">
        <f t="shared" si="6"/>
        <v>1</v>
      </c>
      <c r="AA17" s="29" t="s">
        <v>71</v>
      </c>
      <c r="AB17" s="6">
        <v>211.0</v>
      </c>
      <c r="AC17" s="6" t="s">
        <v>1548</v>
      </c>
      <c r="AD17" s="28">
        <v>1.630758705949E12</v>
      </c>
      <c r="AE17" s="22" t="b">
        <f t="shared" si="7"/>
        <v>1</v>
      </c>
      <c r="AF17" s="29" t="s">
        <v>71</v>
      </c>
      <c r="AG17" s="6">
        <v>203.0</v>
      </c>
      <c r="AH17" s="6" t="s">
        <v>1556</v>
      </c>
      <c r="AI17" s="28">
        <v>1.630765980892E12</v>
      </c>
      <c r="AJ17" s="22" t="b">
        <f t="shared" si="8"/>
        <v>1</v>
      </c>
      <c r="AK17" s="29" t="s">
        <v>71</v>
      </c>
      <c r="AL17" s="6">
        <v>150.0</v>
      </c>
      <c r="AM17" s="6" t="s">
        <v>1550</v>
      </c>
      <c r="AN17" s="28">
        <v>1.630766945969E12</v>
      </c>
      <c r="AO17" s="22" t="b">
        <f t="shared" si="9"/>
        <v>1</v>
      </c>
      <c r="AP17" s="29" t="s">
        <v>53</v>
      </c>
      <c r="AQ17" s="6">
        <v>125.0</v>
      </c>
      <c r="AR17" s="6" t="s">
        <v>1542</v>
      </c>
      <c r="AS17" s="28">
        <v>1.630767544811E12</v>
      </c>
    </row>
    <row r="18">
      <c r="A18" s="22" t="b">
        <f t="shared" si="1"/>
        <v>1</v>
      </c>
      <c r="B18" s="29" t="s">
        <v>94</v>
      </c>
      <c r="C18" s="6">
        <v>306.0</v>
      </c>
      <c r="D18" s="6" t="s">
        <v>1551</v>
      </c>
      <c r="E18" s="28">
        <v>1.6307491179E12</v>
      </c>
      <c r="F18" s="22" t="b">
        <f t="shared" si="2"/>
        <v>1</v>
      </c>
      <c r="G18" s="29" t="s">
        <v>94</v>
      </c>
      <c r="H18" s="6">
        <v>264.0</v>
      </c>
      <c r="I18" s="6" t="s">
        <v>1552</v>
      </c>
      <c r="J18" s="28">
        <v>1.630749741782E12</v>
      </c>
      <c r="K18" s="22" t="b">
        <f t="shared" si="3"/>
        <v>1</v>
      </c>
      <c r="L18" s="29" t="s">
        <v>94</v>
      </c>
      <c r="M18" s="6">
        <v>271.0</v>
      </c>
      <c r="N18" s="6" t="s">
        <v>1553</v>
      </c>
      <c r="O18" s="28">
        <v>1.630750305617E12</v>
      </c>
      <c r="P18" s="22" t="b">
        <f t="shared" si="4"/>
        <v>1</v>
      </c>
      <c r="Q18" s="29" t="s">
        <v>94</v>
      </c>
      <c r="R18" s="6">
        <v>355.0</v>
      </c>
      <c r="S18" s="6" t="s">
        <v>1557</v>
      </c>
      <c r="T18" s="28">
        <v>1.63075747745E12</v>
      </c>
      <c r="U18" s="22" t="b">
        <f t="shared" si="5"/>
        <v>1</v>
      </c>
      <c r="V18" s="29" t="s">
        <v>94</v>
      </c>
      <c r="W18" s="6">
        <v>291.0</v>
      </c>
      <c r="X18" s="6" t="s">
        <v>1555</v>
      </c>
      <c r="Y18" s="28">
        <v>1.630758034617E12</v>
      </c>
      <c r="Z18" s="22" t="b">
        <f t="shared" si="6"/>
        <v>1</v>
      </c>
      <c r="AA18" s="29" t="s">
        <v>94</v>
      </c>
      <c r="AB18" s="6">
        <v>391.0</v>
      </c>
      <c r="AC18" s="6" t="s">
        <v>1558</v>
      </c>
      <c r="AD18" s="28">
        <v>1.630758706357E12</v>
      </c>
      <c r="AE18" s="22" t="b">
        <f t="shared" si="7"/>
        <v>1</v>
      </c>
      <c r="AF18" s="29" t="s">
        <v>94</v>
      </c>
      <c r="AG18" s="6">
        <v>400.0</v>
      </c>
      <c r="AH18" s="6" t="s">
        <v>1559</v>
      </c>
      <c r="AI18" s="28">
        <v>1.63076598129E12</v>
      </c>
      <c r="AJ18" s="22" t="b">
        <f t="shared" si="8"/>
        <v>1</v>
      </c>
      <c r="AK18" s="29" t="s">
        <v>65</v>
      </c>
      <c r="AL18" s="6">
        <v>168.0</v>
      </c>
      <c r="AM18" s="6" t="s">
        <v>1560</v>
      </c>
      <c r="AN18" s="28">
        <v>1.630766946135E12</v>
      </c>
      <c r="AO18" s="22" t="b">
        <f t="shared" si="9"/>
        <v>1</v>
      </c>
      <c r="AP18" s="29" t="s">
        <v>62</v>
      </c>
      <c r="AQ18" s="6">
        <v>522.0</v>
      </c>
      <c r="AR18" s="6" t="s">
        <v>1561</v>
      </c>
      <c r="AS18" s="28">
        <v>1.630767545345E12</v>
      </c>
    </row>
    <row r="19">
      <c r="A19" s="22" t="b">
        <f t="shared" si="1"/>
        <v>1</v>
      </c>
      <c r="B19" s="29" t="s">
        <v>80</v>
      </c>
      <c r="C19" s="6">
        <v>201.0</v>
      </c>
      <c r="D19" s="6" t="s">
        <v>1562</v>
      </c>
      <c r="E19" s="28">
        <v>1.6307491181E12</v>
      </c>
      <c r="F19" s="22" t="b">
        <f t="shared" si="2"/>
        <v>1</v>
      </c>
      <c r="G19" s="29" t="s">
        <v>80</v>
      </c>
      <c r="H19" s="6">
        <v>159.0</v>
      </c>
      <c r="I19" s="6" t="s">
        <v>1552</v>
      </c>
      <c r="J19" s="28">
        <v>1.630749741939E12</v>
      </c>
      <c r="K19" s="22" t="b">
        <f t="shared" si="3"/>
        <v>1</v>
      </c>
      <c r="L19" s="29" t="s">
        <v>80</v>
      </c>
      <c r="M19" s="6">
        <v>187.0</v>
      </c>
      <c r="N19" s="6" t="s">
        <v>1553</v>
      </c>
      <c r="O19" s="28">
        <v>1.630750305802E12</v>
      </c>
      <c r="P19" s="22" t="b">
        <f t="shared" si="4"/>
        <v>1</v>
      </c>
      <c r="Q19" s="29" t="s">
        <v>80</v>
      </c>
      <c r="R19" s="6">
        <v>209.0</v>
      </c>
      <c r="S19" s="6" t="s">
        <v>1557</v>
      </c>
      <c r="T19" s="28">
        <v>1.63075747766E12</v>
      </c>
      <c r="U19" s="22" t="b">
        <f t="shared" si="5"/>
        <v>1</v>
      </c>
      <c r="V19" s="29" t="s">
        <v>80</v>
      </c>
      <c r="W19" s="6">
        <v>140.0</v>
      </c>
      <c r="X19" s="6" t="s">
        <v>1555</v>
      </c>
      <c r="Y19" s="28">
        <v>1.630758034758E12</v>
      </c>
      <c r="Z19" s="22" t="b">
        <f t="shared" si="6"/>
        <v>1</v>
      </c>
      <c r="AA19" s="29" t="s">
        <v>80</v>
      </c>
      <c r="AB19" s="6">
        <v>209.0</v>
      </c>
      <c r="AC19" s="6" t="s">
        <v>1558</v>
      </c>
      <c r="AD19" s="28">
        <v>1.630758706549E12</v>
      </c>
      <c r="AE19" s="22" t="b">
        <f t="shared" si="7"/>
        <v>1</v>
      </c>
      <c r="AF19" s="29" t="s">
        <v>80</v>
      </c>
      <c r="AG19" s="6">
        <v>192.0</v>
      </c>
      <c r="AH19" s="6" t="s">
        <v>1559</v>
      </c>
      <c r="AI19" s="28">
        <v>1.630765981487E12</v>
      </c>
      <c r="AJ19" s="22" t="b">
        <f t="shared" si="8"/>
        <v>1</v>
      </c>
      <c r="AK19" s="29" t="s">
        <v>53</v>
      </c>
      <c r="AL19" s="6">
        <v>158.0</v>
      </c>
      <c r="AM19" s="6" t="s">
        <v>1560</v>
      </c>
      <c r="AN19" s="28">
        <v>1.630766946294E12</v>
      </c>
      <c r="AO19" s="22" t="b">
        <f t="shared" si="9"/>
        <v>1</v>
      </c>
      <c r="AP19" s="29" t="s">
        <v>62</v>
      </c>
      <c r="AQ19" s="6">
        <v>820.0</v>
      </c>
      <c r="AR19" s="6" t="s">
        <v>1563</v>
      </c>
      <c r="AS19" s="28">
        <v>1.630767546163E12</v>
      </c>
    </row>
    <row r="20">
      <c r="A20" s="22" t="b">
        <f t="shared" si="1"/>
        <v>1</v>
      </c>
      <c r="B20" s="29" t="s">
        <v>80</v>
      </c>
      <c r="C20" s="6">
        <v>206.0</v>
      </c>
      <c r="D20" s="6" t="s">
        <v>1562</v>
      </c>
      <c r="E20" s="28">
        <v>1.630749118306E12</v>
      </c>
      <c r="F20" s="22" t="b">
        <f t="shared" si="2"/>
        <v>1</v>
      </c>
      <c r="G20" s="29" t="s">
        <v>80</v>
      </c>
      <c r="H20" s="6">
        <v>188.0</v>
      </c>
      <c r="I20" s="6" t="s">
        <v>1564</v>
      </c>
      <c r="J20" s="28">
        <v>1.630749742137E12</v>
      </c>
      <c r="K20" s="22" t="b">
        <f t="shared" si="3"/>
        <v>1</v>
      </c>
      <c r="L20" s="29" t="s">
        <v>80</v>
      </c>
      <c r="M20" s="6">
        <v>189.0</v>
      </c>
      <c r="N20" s="6" t="s">
        <v>1553</v>
      </c>
      <c r="O20" s="28">
        <v>1.630750305994E12</v>
      </c>
      <c r="P20" s="22" t="b">
        <f t="shared" si="4"/>
        <v>1</v>
      </c>
      <c r="Q20" s="29" t="s">
        <v>80</v>
      </c>
      <c r="R20" s="6">
        <v>181.0</v>
      </c>
      <c r="S20" s="6" t="s">
        <v>1557</v>
      </c>
      <c r="T20" s="28">
        <v>1.63075747784E12</v>
      </c>
      <c r="U20" s="22" t="b">
        <f t="shared" si="5"/>
        <v>1</v>
      </c>
      <c r="V20" s="29" t="s">
        <v>80</v>
      </c>
      <c r="W20" s="6">
        <v>180.0</v>
      </c>
      <c r="X20" s="6" t="s">
        <v>1555</v>
      </c>
      <c r="Y20" s="28">
        <v>1.630758034936E12</v>
      </c>
      <c r="Z20" s="22" t="b">
        <f t="shared" si="6"/>
        <v>1</v>
      </c>
      <c r="AA20" s="29" t="s">
        <v>80</v>
      </c>
      <c r="AB20" s="6">
        <v>172.0</v>
      </c>
      <c r="AC20" s="6" t="s">
        <v>1558</v>
      </c>
      <c r="AD20" s="28">
        <v>1.630758706719E12</v>
      </c>
      <c r="AE20" s="22" t="b">
        <f t="shared" si="7"/>
        <v>1</v>
      </c>
      <c r="AF20" s="29" t="s">
        <v>80</v>
      </c>
      <c r="AG20" s="6">
        <v>193.0</v>
      </c>
      <c r="AH20" s="6" t="s">
        <v>1559</v>
      </c>
      <c r="AI20" s="28">
        <v>1.630765981681E12</v>
      </c>
      <c r="AJ20" s="22" t="b">
        <f t="shared" si="8"/>
        <v>1</v>
      </c>
      <c r="AK20" s="29" t="s">
        <v>62</v>
      </c>
      <c r="AL20" s="6">
        <v>151.0</v>
      </c>
      <c r="AM20" s="6" t="s">
        <v>1560</v>
      </c>
      <c r="AN20" s="28">
        <v>1.630766946446E12</v>
      </c>
      <c r="AO20" s="22" t="b">
        <f t="shared" si="9"/>
        <v>1</v>
      </c>
      <c r="AP20" s="29" t="s">
        <v>63</v>
      </c>
      <c r="AQ20" s="6">
        <v>463.0</v>
      </c>
      <c r="AR20" s="6" t="s">
        <v>1563</v>
      </c>
      <c r="AS20" s="28">
        <v>1.630767546619E12</v>
      </c>
    </row>
    <row r="21">
      <c r="A21" s="22" t="b">
        <f t="shared" si="1"/>
        <v>1</v>
      </c>
      <c r="B21" s="29" t="s">
        <v>63</v>
      </c>
      <c r="C21" s="6">
        <v>356.0</v>
      </c>
      <c r="D21" s="6" t="s">
        <v>1562</v>
      </c>
      <c r="E21" s="28">
        <v>1.630749118663E12</v>
      </c>
      <c r="F21" s="22" t="b">
        <f t="shared" si="2"/>
        <v>1</v>
      </c>
      <c r="G21" s="29" t="s">
        <v>63</v>
      </c>
      <c r="H21" s="6">
        <v>155.0</v>
      </c>
      <c r="I21" s="6" t="s">
        <v>1564</v>
      </c>
      <c r="J21" s="28">
        <v>1.630749742284E12</v>
      </c>
      <c r="K21" s="22" t="b">
        <f t="shared" si="3"/>
        <v>1</v>
      </c>
      <c r="L21" s="29" t="s">
        <v>63</v>
      </c>
      <c r="M21" s="6">
        <v>294.0</v>
      </c>
      <c r="N21" s="6" t="s">
        <v>1565</v>
      </c>
      <c r="O21" s="28">
        <v>1.63075030629E12</v>
      </c>
      <c r="P21" s="22" t="b">
        <f t="shared" si="4"/>
        <v>1</v>
      </c>
      <c r="Q21" s="29" t="s">
        <v>63</v>
      </c>
      <c r="R21" s="6">
        <v>289.0</v>
      </c>
      <c r="S21" s="6" t="s">
        <v>1566</v>
      </c>
      <c r="T21" s="28">
        <v>1.630757478131E12</v>
      </c>
      <c r="U21" s="22" t="b">
        <f t="shared" si="5"/>
        <v>1</v>
      </c>
      <c r="V21" s="29" t="s">
        <v>63</v>
      </c>
      <c r="W21" s="6">
        <v>183.0</v>
      </c>
      <c r="X21" s="6" t="s">
        <v>1567</v>
      </c>
      <c r="Y21" s="28">
        <v>1.630758035126E12</v>
      </c>
      <c r="Z21" s="22" t="b">
        <f t="shared" si="6"/>
        <v>1</v>
      </c>
      <c r="AA21" s="29" t="s">
        <v>63</v>
      </c>
      <c r="AB21" s="6">
        <v>279.0</v>
      </c>
      <c r="AC21" s="6" t="s">
        <v>1568</v>
      </c>
      <c r="AD21" s="28">
        <v>1.630758707007E12</v>
      </c>
      <c r="AE21" s="22" t="b">
        <f t="shared" si="7"/>
        <v>1</v>
      </c>
      <c r="AF21" s="29" t="s">
        <v>63</v>
      </c>
      <c r="AG21" s="6">
        <v>417.0</v>
      </c>
      <c r="AH21" s="6" t="s">
        <v>1569</v>
      </c>
      <c r="AI21" s="28">
        <v>1.630765982092E12</v>
      </c>
      <c r="AJ21" s="22" t="b">
        <f t="shared" si="8"/>
        <v>1</v>
      </c>
      <c r="AK21" s="29" t="s">
        <v>63</v>
      </c>
      <c r="AL21" s="6">
        <v>1425.0</v>
      </c>
      <c r="AM21" s="6" t="s">
        <v>1570</v>
      </c>
      <c r="AN21" s="28">
        <v>1.63076694787E12</v>
      </c>
      <c r="AO21" s="22" t="b">
        <f t="shared" si="9"/>
        <v>1</v>
      </c>
      <c r="AP21" s="29" t="s">
        <v>62</v>
      </c>
      <c r="AQ21" s="6">
        <v>314.0</v>
      </c>
      <c r="AR21" s="6" t="s">
        <v>1563</v>
      </c>
      <c r="AS21" s="28">
        <v>1.630767546936E12</v>
      </c>
    </row>
    <row r="22">
      <c r="A22" s="22" t="b">
        <f t="shared" si="1"/>
        <v>1</v>
      </c>
      <c r="B22" s="29" t="s">
        <v>71</v>
      </c>
      <c r="C22" s="6">
        <v>339.0</v>
      </c>
      <c r="D22" s="6" t="s">
        <v>1571</v>
      </c>
      <c r="E22" s="28">
        <v>1.630749119003E12</v>
      </c>
      <c r="F22" s="22" t="b">
        <f t="shared" si="2"/>
        <v>1</v>
      </c>
      <c r="G22" s="29" t="s">
        <v>71</v>
      </c>
      <c r="H22" s="6">
        <v>239.0</v>
      </c>
      <c r="I22" s="6" t="s">
        <v>1564</v>
      </c>
      <c r="J22" s="28">
        <v>1.630749742526E12</v>
      </c>
      <c r="K22" s="22" t="b">
        <f t="shared" si="3"/>
        <v>1</v>
      </c>
      <c r="L22" s="29" t="s">
        <v>71</v>
      </c>
      <c r="M22" s="6">
        <v>130.0</v>
      </c>
      <c r="N22" s="6" t="s">
        <v>1565</v>
      </c>
      <c r="O22" s="28">
        <v>1.630750306417E12</v>
      </c>
      <c r="P22" s="22" t="b">
        <f t="shared" si="4"/>
        <v>1</v>
      </c>
      <c r="Q22" s="29" t="s">
        <v>71</v>
      </c>
      <c r="R22" s="6">
        <v>138.0</v>
      </c>
      <c r="S22" s="6" t="s">
        <v>1566</v>
      </c>
      <c r="T22" s="28">
        <v>1.630757478267E12</v>
      </c>
      <c r="U22" s="22" t="b">
        <f t="shared" si="5"/>
        <v>1</v>
      </c>
      <c r="V22" s="29" t="s">
        <v>71</v>
      </c>
      <c r="W22" s="6">
        <v>228.0</v>
      </c>
      <c r="X22" s="6" t="s">
        <v>1567</v>
      </c>
      <c r="Y22" s="28">
        <v>1.630758035347E12</v>
      </c>
      <c r="Z22" s="22" t="b">
        <f t="shared" si="6"/>
        <v>1</v>
      </c>
      <c r="AA22" s="29" t="s">
        <v>71</v>
      </c>
      <c r="AB22" s="6">
        <v>106.0</v>
      </c>
      <c r="AC22" s="6" t="s">
        <v>1568</v>
      </c>
      <c r="AD22" s="28">
        <v>1.630758707108E12</v>
      </c>
      <c r="AE22" s="22" t="b">
        <f t="shared" si="7"/>
        <v>1</v>
      </c>
      <c r="AF22" s="29" t="s">
        <v>71</v>
      </c>
      <c r="AG22" s="6">
        <v>349.0</v>
      </c>
      <c r="AH22" s="6" t="s">
        <v>1569</v>
      </c>
      <c r="AI22" s="28">
        <v>1.630765982442E12</v>
      </c>
      <c r="AJ22" s="22" t="b">
        <f t="shared" si="8"/>
        <v>1</v>
      </c>
      <c r="AK22" s="29" t="s">
        <v>65</v>
      </c>
      <c r="AL22" s="6">
        <v>906.0</v>
      </c>
      <c r="AM22" s="6" t="s">
        <v>1572</v>
      </c>
      <c r="AN22" s="28">
        <v>1.630766948777E12</v>
      </c>
      <c r="AO22" s="22" t="b">
        <f t="shared" si="9"/>
        <v>1</v>
      </c>
      <c r="AP22" s="29" t="s">
        <v>62</v>
      </c>
      <c r="AQ22" s="6">
        <v>190.0</v>
      </c>
      <c r="AR22" s="6" t="s">
        <v>1573</v>
      </c>
      <c r="AS22" s="28">
        <v>1.630767547136E12</v>
      </c>
    </row>
    <row r="23">
      <c r="A23" s="22" t="b">
        <f t="shared" si="1"/>
        <v>1</v>
      </c>
      <c r="B23" s="29" t="s">
        <v>115</v>
      </c>
      <c r="C23" s="6">
        <v>573.0</v>
      </c>
      <c r="D23" s="6" t="s">
        <v>1571</v>
      </c>
      <c r="E23" s="28">
        <v>1.630749119575E12</v>
      </c>
      <c r="F23" s="22" t="b">
        <f t="shared" si="2"/>
        <v>1</v>
      </c>
      <c r="G23" s="29" t="s">
        <v>115</v>
      </c>
      <c r="H23" s="6">
        <v>607.0</v>
      </c>
      <c r="I23" s="6" t="s">
        <v>1574</v>
      </c>
      <c r="J23" s="28">
        <v>1.630749743128E12</v>
      </c>
      <c r="K23" s="22" t="b">
        <f t="shared" si="3"/>
        <v>1</v>
      </c>
      <c r="L23" s="29" t="s">
        <v>115</v>
      </c>
      <c r="M23" s="6">
        <v>1158.0</v>
      </c>
      <c r="N23" s="6" t="s">
        <v>1575</v>
      </c>
      <c r="O23" s="28">
        <v>1.63075030758E12</v>
      </c>
      <c r="P23" s="22" t="b">
        <f t="shared" si="4"/>
        <v>1</v>
      </c>
      <c r="Q23" s="29" t="s">
        <v>115</v>
      </c>
      <c r="R23" s="6">
        <v>263.0</v>
      </c>
      <c r="S23" s="6" t="s">
        <v>1566</v>
      </c>
      <c r="T23" s="28">
        <v>1.630757478531E12</v>
      </c>
      <c r="U23" s="22" t="b">
        <f t="shared" si="5"/>
        <v>1</v>
      </c>
      <c r="V23" s="29" t="s">
        <v>115</v>
      </c>
      <c r="W23" s="6">
        <v>195.0</v>
      </c>
      <c r="X23" s="6" t="s">
        <v>1567</v>
      </c>
      <c r="Y23" s="28">
        <v>1.630758035558E12</v>
      </c>
      <c r="Z23" s="22" t="b">
        <f t="shared" si="6"/>
        <v>1</v>
      </c>
      <c r="AA23" s="29" t="s">
        <v>115</v>
      </c>
      <c r="AB23" s="6">
        <v>355.0</v>
      </c>
      <c r="AC23" s="6" t="s">
        <v>1568</v>
      </c>
      <c r="AD23" s="28">
        <v>1.630758707461E12</v>
      </c>
      <c r="AE23" s="22" t="b">
        <f t="shared" si="7"/>
        <v>1</v>
      </c>
      <c r="AF23" s="29" t="s">
        <v>115</v>
      </c>
      <c r="AG23" s="6">
        <v>312.0</v>
      </c>
      <c r="AH23" s="6" t="s">
        <v>1569</v>
      </c>
      <c r="AI23" s="28">
        <v>1.630765982753E12</v>
      </c>
      <c r="AJ23" s="22" t="b">
        <f t="shared" si="8"/>
        <v>1</v>
      </c>
      <c r="AK23" s="29" t="s">
        <v>71</v>
      </c>
      <c r="AL23" s="6">
        <v>281.0</v>
      </c>
      <c r="AM23" s="6" t="s">
        <v>1576</v>
      </c>
      <c r="AN23" s="28">
        <v>1.630766949055E12</v>
      </c>
      <c r="AO23" s="22" t="b">
        <f t="shared" si="9"/>
        <v>1</v>
      </c>
      <c r="AP23" s="29" t="s">
        <v>63</v>
      </c>
      <c r="AQ23" s="6">
        <v>694.0</v>
      </c>
      <c r="AR23" s="6" t="s">
        <v>1573</v>
      </c>
      <c r="AS23" s="28">
        <v>1.630767547814E12</v>
      </c>
    </row>
    <row r="24">
      <c r="A24" s="22" t="b">
        <f t="shared" si="1"/>
        <v>1</v>
      </c>
      <c r="B24" s="29" t="s">
        <v>63</v>
      </c>
      <c r="C24" s="6">
        <v>289.0</v>
      </c>
      <c r="D24" s="6" t="s">
        <v>1571</v>
      </c>
      <c r="E24" s="28">
        <v>1.630749119866E12</v>
      </c>
      <c r="F24" s="22" t="b">
        <f t="shared" si="2"/>
        <v>1</v>
      </c>
      <c r="G24" s="29" t="s">
        <v>63</v>
      </c>
      <c r="H24" s="6">
        <v>309.0</v>
      </c>
      <c r="I24" s="6" t="s">
        <v>1574</v>
      </c>
      <c r="J24" s="28">
        <v>1.63074974344E12</v>
      </c>
      <c r="K24" s="22" t="b">
        <f t="shared" si="3"/>
        <v>1</v>
      </c>
      <c r="L24" s="29" t="s">
        <v>63</v>
      </c>
      <c r="M24" s="6">
        <v>276.0</v>
      </c>
      <c r="N24" s="6" t="s">
        <v>1575</v>
      </c>
      <c r="O24" s="28">
        <v>1.630750307851E12</v>
      </c>
      <c r="P24" s="22" t="b">
        <f t="shared" si="4"/>
        <v>1</v>
      </c>
      <c r="Q24" s="29" t="s">
        <v>63</v>
      </c>
      <c r="R24" s="6">
        <v>250.0</v>
      </c>
      <c r="S24" s="6" t="s">
        <v>1566</v>
      </c>
      <c r="T24" s="28">
        <v>1.630757478782E12</v>
      </c>
      <c r="U24" s="22" t="b">
        <f t="shared" si="5"/>
        <v>1</v>
      </c>
      <c r="V24" s="29" t="s">
        <v>63</v>
      </c>
      <c r="W24" s="6">
        <v>912.0</v>
      </c>
      <c r="X24" s="6" t="s">
        <v>1577</v>
      </c>
      <c r="Y24" s="28">
        <v>1.630758036455E12</v>
      </c>
      <c r="Z24" s="22" t="b">
        <f t="shared" si="6"/>
        <v>1</v>
      </c>
      <c r="AA24" s="29" t="s">
        <v>63</v>
      </c>
      <c r="AB24" s="6">
        <v>226.0</v>
      </c>
      <c r="AC24" s="6" t="s">
        <v>1568</v>
      </c>
      <c r="AD24" s="28">
        <v>1.630758707692E12</v>
      </c>
      <c r="AE24" s="22" t="b">
        <f t="shared" si="7"/>
        <v>1</v>
      </c>
      <c r="AF24" s="29" t="s">
        <v>63</v>
      </c>
      <c r="AG24" s="6">
        <v>319.0</v>
      </c>
      <c r="AH24" s="6" t="s">
        <v>1578</v>
      </c>
      <c r="AI24" s="28">
        <v>1.630765983074E12</v>
      </c>
      <c r="AJ24" s="22" t="b">
        <f t="shared" si="8"/>
        <v>1</v>
      </c>
      <c r="AK24" s="29" t="s">
        <v>1579</v>
      </c>
      <c r="AL24" s="6">
        <v>341.0</v>
      </c>
      <c r="AM24" s="6" t="s">
        <v>1576</v>
      </c>
      <c r="AN24" s="28">
        <v>1.630766949398E12</v>
      </c>
      <c r="AO24" s="22" t="b">
        <f t="shared" si="9"/>
        <v>1</v>
      </c>
      <c r="AP24" s="29" t="s">
        <v>65</v>
      </c>
      <c r="AQ24" s="6">
        <v>439.0</v>
      </c>
      <c r="AR24" s="6" t="s">
        <v>1580</v>
      </c>
      <c r="AS24" s="28">
        <v>1.630767548256E12</v>
      </c>
    </row>
    <row r="25">
      <c r="A25" s="22" t="b">
        <f t="shared" si="1"/>
        <v>1</v>
      </c>
      <c r="B25" s="29" t="s">
        <v>71</v>
      </c>
      <c r="C25" s="6">
        <v>292.0</v>
      </c>
      <c r="D25" s="6" t="s">
        <v>1581</v>
      </c>
      <c r="E25" s="28">
        <v>1.630749120172E12</v>
      </c>
      <c r="F25" s="22" t="b">
        <f t="shared" si="2"/>
        <v>1</v>
      </c>
      <c r="G25" s="29" t="s">
        <v>71</v>
      </c>
      <c r="H25" s="6">
        <v>256.0</v>
      </c>
      <c r="I25" s="6" t="s">
        <v>1574</v>
      </c>
      <c r="J25" s="28">
        <v>1.630749743694E12</v>
      </c>
      <c r="K25" s="22" t="b">
        <f t="shared" si="3"/>
        <v>1</v>
      </c>
      <c r="L25" s="29" t="s">
        <v>71</v>
      </c>
      <c r="M25" s="6">
        <v>273.0</v>
      </c>
      <c r="N25" s="6" t="s">
        <v>1582</v>
      </c>
      <c r="O25" s="28">
        <v>1.630750308134E12</v>
      </c>
      <c r="P25" s="22" t="b">
        <f t="shared" si="4"/>
        <v>1</v>
      </c>
      <c r="Q25" s="29" t="s">
        <v>71</v>
      </c>
      <c r="R25" s="6">
        <v>340.0</v>
      </c>
      <c r="S25" s="6" t="s">
        <v>1583</v>
      </c>
      <c r="T25" s="28">
        <v>1.630757479119E12</v>
      </c>
      <c r="U25" s="22" t="b">
        <f t="shared" si="5"/>
        <v>1</v>
      </c>
      <c r="V25" s="29" t="s">
        <v>71</v>
      </c>
      <c r="W25" s="6">
        <v>298.0</v>
      </c>
      <c r="X25" s="6" t="s">
        <v>1577</v>
      </c>
      <c r="Y25" s="28">
        <v>1.630758036753E12</v>
      </c>
      <c r="Z25" s="22" t="b">
        <f t="shared" si="6"/>
        <v>1</v>
      </c>
      <c r="AA25" s="29" t="s">
        <v>71</v>
      </c>
      <c r="AB25" s="6">
        <v>231.0</v>
      </c>
      <c r="AC25" s="6" t="s">
        <v>1568</v>
      </c>
      <c r="AD25" s="28">
        <v>1.630758707917E12</v>
      </c>
      <c r="AE25" s="22" t="b">
        <f t="shared" si="7"/>
        <v>1</v>
      </c>
      <c r="AF25" s="29" t="s">
        <v>71</v>
      </c>
      <c r="AG25" s="6">
        <v>288.0</v>
      </c>
      <c r="AH25" s="6" t="s">
        <v>1578</v>
      </c>
      <c r="AI25" s="28">
        <v>1.63076598336E12</v>
      </c>
      <c r="AJ25" s="22" t="b">
        <f t="shared" si="8"/>
        <v>1</v>
      </c>
      <c r="AK25" s="29" t="s">
        <v>80</v>
      </c>
      <c r="AL25" s="6">
        <v>283.0</v>
      </c>
      <c r="AM25" s="6" t="s">
        <v>1576</v>
      </c>
      <c r="AN25" s="28">
        <v>1.630766949681E12</v>
      </c>
      <c r="AO25" s="22" t="b">
        <f t="shared" si="9"/>
        <v>1</v>
      </c>
      <c r="AP25" s="29" t="s">
        <v>71</v>
      </c>
      <c r="AQ25" s="6">
        <v>221.0</v>
      </c>
      <c r="AR25" s="6" t="s">
        <v>1580</v>
      </c>
      <c r="AS25" s="28">
        <v>1.630767548474E12</v>
      </c>
    </row>
    <row r="26">
      <c r="A26" s="22" t="b">
        <f t="shared" si="1"/>
        <v>0</v>
      </c>
      <c r="B26" s="29" t="s">
        <v>125</v>
      </c>
      <c r="C26" s="6">
        <v>832.0</v>
      </c>
      <c r="D26" s="6" t="s">
        <v>1584</v>
      </c>
      <c r="E26" s="28">
        <v>1.630749121005E12</v>
      </c>
      <c r="F26" s="22" t="b">
        <f t="shared" si="2"/>
        <v>0</v>
      </c>
      <c r="G26" s="29" t="s">
        <v>125</v>
      </c>
      <c r="H26" s="6">
        <v>1091.0</v>
      </c>
      <c r="I26" s="6" t="s">
        <v>1585</v>
      </c>
      <c r="J26" s="28">
        <v>1.630749744786E12</v>
      </c>
      <c r="K26" s="22" t="b">
        <f t="shared" si="3"/>
        <v>0</v>
      </c>
      <c r="L26" s="29" t="s">
        <v>127</v>
      </c>
      <c r="M26" s="6">
        <v>655.0</v>
      </c>
      <c r="N26" s="6" t="s">
        <v>1582</v>
      </c>
      <c r="O26" s="28">
        <v>1.630750308776E12</v>
      </c>
      <c r="P26" s="22" t="b">
        <f t="shared" si="4"/>
        <v>0</v>
      </c>
      <c r="Q26" s="29" t="s">
        <v>127</v>
      </c>
      <c r="R26" s="6">
        <v>1308.0</v>
      </c>
      <c r="S26" s="6" t="s">
        <v>1586</v>
      </c>
      <c r="T26" s="28">
        <v>1.630757480429E12</v>
      </c>
      <c r="U26" s="22" t="b">
        <f t="shared" si="5"/>
        <v>0</v>
      </c>
      <c r="V26" s="29" t="s">
        <v>125</v>
      </c>
      <c r="W26" s="6">
        <v>1558.0</v>
      </c>
      <c r="X26" s="6" t="s">
        <v>1587</v>
      </c>
      <c r="Y26" s="28">
        <v>1.63075803831E12</v>
      </c>
      <c r="Z26" s="22" t="b">
        <f t="shared" si="6"/>
        <v>0</v>
      </c>
      <c r="AA26" s="29" t="s">
        <v>175</v>
      </c>
      <c r="AB26" s="6">
        <v>1022.0</v>
      </c>
      <c r="AC26" s="6" t="s">
        <v>1588</v>
      </c>
      <c r="AD26" s="28">
        <v>1.630758708939E12</v>
      </c>
      <c r="AE26" s="22" t="b">
        <f t="shared" si="7"/>
        <v>0</v>
      </c>
      <c r="AF26" s="29" t="s">
        <v>125</v>
      </c>
      <c r="AG26" s="6">
        <v>631.0</v>
      </c>
      <c r="AH26" s="6" t="s">
        <v>1578</v>
      </c>
      <c r="AI26" s="28">
        <v>1.630765983992E12</v>
      </c>
      <c r="AJ26" s="22" t="b">
        <f t="shared" si="8"/>
        <v>1</v>
      </c>
      <c r="AK26" s="29" t="s">
        <v>63</v>
      </c>
      <c r="AL26" s="6">
        <v>276.0</v>
      </c>
      <c r="AM26" s="6" t="s">
        <v>1576</v>
      </c>
      <c r="AN26" s="28">
        <v>1.630766949957E12</v>
      </c>
      <c r="AO26" s="22" t="b">
        <f t="shared" si="9"/>
        <v>1</v>
      </c>
      <c r="AP26" s="29" t="s">
        <v>52</v>
      </c>
      <c r="AQ26" s="6">
        <v>302.0</v>
      </c>
      <c r="AR26" s="6" t="s">
        <v>1580</v>
      </c>
      <c r="AS26" s="28">
        <v>1.630767548777E12</v>
      </c>
    </row>
    <row r="27">
      <c r="A27" s="22" t="b">
        <f t="shared" si="1"/>
        <v>1</v>
      </c>
      <c r="B27" s="29" t="s">
        <v>131</v>
      </c>
      <c r="C27" s="6">
        <v>393.0</v>
      </c>
      <c r="D27" s="6" t="s">
        <v>1584</v>
      </c>
      <c r="E27" s="28">
        <v>1.630749121379E12</v>
      </c>
      <c r="F27" s="22" t="b">
        <f t="shared" si="2"/>
        <v>1</v>
      </c>
      <c r="G27" s="29" t="s">
        <v>131</v>
      </c>
      <c r="H27" s="6">
        <v>362.0</v>
      </c>
      <c r="I27" s="6" t="s">
        <v>1589</v>
      </c>
      <c r="J27" s="28">
        <v>1.630749745149E12</v>
      </c>
      <c r="K27" s="22" t="b">
        <f t="shared" si="3"/>
        <v>1</v>
      </c>
      <c r="L27" s="29" t="s">
        <v>133</v>
      </c>
      <c r="M27" s="6">
        <v>327.0</v>
      </c>
      <c r="N27" s="6" t="s">
        <v>1590</v>
      </c>
      <c r="O27" s="28">
        <v>1.630750309107E12</v>
      </c>
      <c r="P27" s="22" t="b">
        <f t="shared" si="4"/>
        <v>1</v>
      </c>
      <c r="Q27" s="29" t="s">
        <v>133</v>
      </c>
      <c r="R27" s="6">
        <v>377.0</v>
      </c>
      <c r="S27" s="6" t="s">
        <v>1586</v>
      </c>
      <c r="T27" s="28">
        <v>1.630757480818E12</v>
      </c>
      <c r="U27" s="22" t="b">
        <f t="shared" si="5"/>
        <v>1</v>
      </c>
      <c r="V27" s="29" t="s">
        <v>133</v>
      </c>
      <c r="W27" s="6">
        <v>327.0</v>
      </c>
      <c r="X27" s="6" t="s">
        <v>1587</v>
      </c>
      <c r="Y27" s="28">
        <v>1.630758038638E12</v>
      </c>
      <c r="Z27" s="22" t="b">
        <f t="shared" si="6"/>
        <v>1</v>
      </c>
      <c r="AA27" s="29" t="s">
        <v>131</v>
      </c>
      <c r="AB27" s="6">
        <v>346.0</v>
      </c>
      <c r="AC27" s="6" t="s">
        <v>1591</v>
      </c>
      <c r="AD27" s="28">
        <v>1.630758709288E12</v>
      </c>
      <c r="AE27" s="22" t="b">
        <f t="shared" si="7"/>
        <v>1</v>
      </c>
      <c r="AF27" s="29" t="s">
        <v>133</v>
      </c>
      <c r="AG27" s="6">
        <v>394.0</v>
      </c>
      <c r="AH27" s="6" t="s">
        <v>1592</v>
      </c>
      <c r="AI27" s="28">
        <v>1.630765984385E12</v>
      </c>
      <c r="AJ27" s="22" t="b">
        <f t="shared" si="8"/>
        <v>1</v>
      </c>
      <c r="AK27" s="29" t="s">
        <v>52</v>
      </c>
      <c r="AL27" s="6">
        <v>696.0</v>
      </c>
      <c r="AM27" s="6" t="s">
        <v>1593</v>
      </c>
      <c r="AN27" s="28">
        <v>1.630766950654E12</v>
      </c>
      <c r="AO27" s="22" t="b">
        <f t="shared" si="9"/>
        <v>1</v>
      </c>
      <c r="AP27" s="29" t="s">
        <v>80</v>
      </c>
      <c r="AQ27" s="6">
        <v>100.0</v>
      </c>
      <c r="AR27" s="6" t="s">
        <v>1580</v>
      </c>
      <c r="AS27" s="28">
        <v>1.630767548891E12</v>
      </c>
    </row>
    <row r="28">
      <c r="A28" s="22" t="b">
        <f t="shared" si="1"/>
        <v>1</v>
      </c>
      <c r="B28" s="29" t="s">
        <v>143</v>
      </c>
      <c r="C28" s="6">
        <v>494.0</v>
      </c>
      <c r="D28" s="6" t="s">
        <v>1584</v>
      </c>
      <c r="E28" s="28">
        <v>1.630749121876E12</v>
      </c>
      <c r="F28" s="22" t="b">
        <f t="shared" si="2"/>
        <v>1</v>
      </c>
      <c r="G28" s="29" t="s">
        <v>137</v>
      </c>
      <c r="H28" s="6">
        <v>182.0</v>
      </c>
      <c r="I28" s="6" t="s">
        <v>1589</v>
      </c>
      <c r="J28" s="28">
        <v>1.630749745332E12</v>
      </c>
      <c r="K28" s="22" t="b">
        <f t="shared" si="3"/>
        <v>1</v>
      </c>
      <c r="L28" s="29" t="s">
        <v>133</v>
      </c>
      <c r="M28" s="6">
        <v>234.0</v>
      </c>
      <c r="N28" s="6" t="s">
        <v>1590</v>
      </c>
      <c r="O28" s="28">
        <v>1.630750309341E12</v>
      </c>
      <c r="P28" s="22" t="b">
        <f t="shared" si="4"/>
        <v>1</v>
      </c>
      <c r="Q28" s="29" t="s">
        <v>143</v>
      </c>
      <c r="R28" s="6">
        <v>125.0</v>
      </c>
      <c r="S28" s="6" t="s">
        <v>1586</v>
      </c>
      <c r="T28" s="28">
        <v>1.630757480931E12</v>
      </c>
      <c r="U28" s="22" t="b">
        <f t="shared" si="5"/>
        <v>1</v>
      </c>
      <c r="V28" s="29" t="s">
        <v>203</v>
      </c>
      <c r="W28" s="6">
        <v>117.0</v>
      </c>
      <c r="X28" s="6" t="s">
        <v>1587</v>
      </c>
      <c r="Y28" s="28">
        <v>1.630758038756E12</v>
      </c>
      <c r="Z28" s="22" t="b">
        <f t="shared" si="6"/>
        <v>1</v>
      </c>
      <c r="AA28" s="29" t="s">
        <v>190</v>
      </c>
      <c r="AB28" s="6">
        <v>191.0</v>
      </c>
      <c r="AC28" s="6" t="s">
        <v>1591</v>
      </c>
      <c r="AD28" s="28">
        <v>1.630758709478E12</v>
      </c>
      <c r="AE28" s="22" t="b">
        <f t="shared" si="7"/>
        <v>1</v>
      </c>
      <c r="AF28" s="29" t="s">
        <v>190</v>
      </c>
      <c r="AG28" s="6">
        <v>134.0</v>
      </c>
      <c r="AH28" s="6" t="s">
        <v>1592</v>
      </c>
      <c r="AI28" s="28">
        <v>1.630765984521E12</v>
      </c>
      <c r="AJ28" s="22" t="b">
        <f t="shared" si="8"/>
        <v>1</v>
      </c>
      <c r="AK28" s="29" t="s">
        <v>63</v>
      </c>
      <c r="AL28" s="6">
        <v>108.0</v>
      </c>
      <c r="AM28" s="6" t="s">
        <v>1593</v>
      </c>
      <c r="AN28" s="28">
        <v>1.63076695076E12</v>
      </c>
      <c r="AO28" s="22" t="b">
        <f t="shared" si="9"/>
        <v>1</v>
      </c>
      <c r="AP28" s="29" t="s">
        <v>63</v>
      </c>
      <c r="AQ28" s="6">
        <v>268.0</v>
      </c>
      <c r="AR28" s="6" t="s">
        <v>1594</v>
      </c>
      <c r="AS28" s="28">
        <v>1.630767549147E12</v>
      </c>
    </row>
    <row r="29">
      <c r="A29" s="22" t="b">
        <f t="shared" si="1"/>
        <v>1</v>
      </c>
      <c r="B29" s="29" t="s">
        <v>71</v>
      </c>
      <c r="C29" s="6">
        <v>345.0</v>
      </c>
      <c r="D29" s="6" t="s">
        <v>1595</v>
      </c>
      <c r="E29" s="28">
        <v>1.63074912222E12</v>
      </c>
      <c r="F29" s="22" t="b">
        <f t="shared" si="2"/>
        <v>1</v>
      </c>
      <c r="G29" s="29" t="s">
        <v>71</v>
      </c>
      <c r="H29" s="6">
        <v>304.0</v>
      </c>
      <c r="I29" s="6" t="s">
        <v>1589</v>
      </c>
      <c r="J29" s="28">
        <v>1.630749745634E12</v>
      </c>
      <c r="K29" s="22" t="b">
        <f t="shared" si="3"/>
        <v>1</v>
      </c>
      <c r="L29" s="29" t="s">
        <v>71</v>
      </c>
      <c r="M29" s="6">
        <v>1449.0</v>
      </c>
      <c r="N29" s="6" t="s">
        <v>1596</v>
      </c>
      <c r="O29" s="28">
        <v>1.630750310789E12</v>
      </c>
      <c r="P29" s="22" t="b">
        <f t="shared" si="4"/>
        <v>1</v>
      </c>
      <c r="Q29" s="29" t="s">
        <v>71</v>
      </c>
      <c r="R29" s="6">
        <v>311.0</v>
      </c>
      <c r="S29" s="6" t="s">
        <v>1597</v>
      </c>
      <c r="T29" s="28">
        <v>1.630757481241E12</v>
      </c>
      <c r="U29" s="22" t="b">
        <f t="shared" si="5"/>
        <v>1</v>
      </c>
      <c r="V29" s="29" t="s">
        <v>71</v>
      </c>
      <c r="W29" s="6">
        <v>286.0</v>
      </c>
      <c r="X29" s="6" t="s">
        <v>1598</v>
      </c>
      <c r="Y29" s="28">
        <v>1.630758039041E12</v>
      </c>
      <c r="Z29" s="22" t="b">
        <f t="shared" si="6"/>
        <v>1</v>
      </c>
      <c r="AA29" s="29" t="s">
        <v>71</v>
      </c>
      <c r="AB29" s="6">
        <v>271.0</v>
      </c>
      <c r="AC29" s="6" t="s">
        <v>1591</v>
      </c>
      <c r="AD29" s="28">
        <v>1.63075870975E12</v>
      </c>
      <c r="AE29" s="22" t="b">
        <f t="shared" si="7"/>
        <v>1</v>
      </c>
      <c r="AF29" s="29" t="s">
        <v>71</v>
      </c>
      <c r="AG29" s="6">
        <v>327.0</v>
      </c>
      <c r="AH29" s="6" t="s">
        <v>1592</v>
      </c>
      <c r="AI29" s="28">
        <v>1.63076598485E12</v>
      </c>
      <c r="AJ29" s="22" t="b">
        <f t="shared" si="8"/>
        <v>1</v>
      </c>
      <c r="AK29" s="29" t="s">
        <v>80</v>
      </c>
      <c r="AL29" s="6">
        <v>184.0</v>
      </c>
      <c r="AM29" s="6" t="s">
        <v>1593</v>
      </c>
      <c r="AN29" s="28">
        <v>1.630766950945E12</v>
      </c>
      <c r="AO29" s="22" t="b">
        <f t="shared" si="9"/>
        <v>1</v>
      </c>
      <c r="AP29" s="29" t="s">
        <v>85</v>
      </c>
      <c r="AQ29" s="6">
        <v>1131.0</v>
      </c>
      <c r="AR29" s="6" t="s">
        <v>1599</v>
      </c>
      <c r="AS29" s="28">
        <v>1.630767550282E12</v>
      </c>
    </row>
    <row r="30">
      <c r="A30" s="22" t="b">
        <f t="shared" si="1"/>
        <v>1</v>
      </c>
      <c r="B30" s="29" t="s">
        <v>144</v>
      </c>
      <c r="C30" s="6">
        <v>318.0</v>
      </c>
      <c r="D30" s="6" t="s">
        <v>1595</v>
      </c>
      <c r="E30" s="28">
        <v>1.63074912254E12</v>
      </c>
      <c r="F30" s="22" t="b">
        <f t="shared" si="2"/>
        <v>1</v>
      </c>
      <c r="G30" s="29" t="s">
        <v>144</v>
      </c>
      <c r="H30" s="6">
        <v>446.0</v>
      </c>
      <c r="I30" s="6" t="s">
        <v>1600</v>
      </c>
      <c r="J30" s="28">
        <v>1.630749746078E12</v>
      </c>
      <c r="K30" s="22" t="b">
        <f t="shared" si="3"/>
        <v>1</v>
      </c>
      <c r="L30" s="29" t="s">
        <v>144</v>
      </c>
      <c r="M30" s="6">
        <v>503.0</v>
      </c>
      <c r="N30" s="6" t="s">
        <v>1601</v>
      </c>
      <c r="O30" s="28">
        <v>1.630750311292E12</v>
      </c>
      <c r="P30" s="22" t="b">
        <f t="shared" si="4"/>
        <v>1</v>
      </c>
      <c r="Q30" s="29" t="s">
        <v>144</v>
      </c>
      <c r="R30" s="6">
        <v>664.0</v>
      </c>
      <c r="S30" s="6" t="s">
        <v>1597</v>
      </c>
      <c r="T30" s="28">
        <v>1.630757481906E12</v>
      </c>
      <c r="U30" s="22" t="b">
        <f t="shared" si="5"/>
        <v>1</v>
      </c>
      <c r="V30" s="29" t="s">
        <v>144</v>
      </c>
      <c r="W30" s="6">
        <v>360.0</v>
      </c>
      <c r="X30" s="6" t="s">
        <v>1598</v>
      </c>
      <c r="Y30" s="28">
        <v>1.630758039401E12</v>
      </c>
      <c r="Z30" s="22" t="b">
        <f t="shared" si="6"/>
        <v>1</v>
      </c>
      <c r="AA30" s="29" t="s">
        <v>144</v>
      </c>
      <c r="AB30" s="6">
        <v>629.0</v>
      </c>
      <c r="AC30" s="6" t="s">
        <v>1602</v>
      </c>
      <c r="AD30" s="28">
        <v>1.630758710375E12</v>
      </c>
      <c r="AE30" s="22" t="b">
        <f t="shared" si="7"/>
        <v>1</v>
      </c>
      <c r="AF30" s="29" t="s">
        <v>144</v>
      </c>
      <c r="AG30" s="6">
        <v>881.0</v>
      </c>
      <c r="AH30" s="6" t="s">
        <v>1603</v>
      </c>
      <c r="AI30" s="28">
        <v>1.63076598573E12</v>
      </c>
      <c r="AJ30" s="22" t="b">
        <f t="shared" si="8"/>
        <v>1</v>
      </c>
      <c r="AK30" s="29" t="s">
        <v>1579</v>
      </c>
      <c r="AL30" s="6">
        <v>178.0</v>
      </c>
      <c r="AM30" s="6" t="s">
        <v>1604</v>
      </c>
      <c r="AN30" s="28">
        <v>1.630766951123E12</v>
      </c>
      <c r="AO30" s="22" t="b">
        <f t="shared" si="9"/>
        <v>1</v>
      </c>
      <c r="AP30" s="29" t="s">
        <v>90</v>
      </c>
      <c r="AQ30" s="6">
        <v>718.0</v>
      </c>
      <c r="AR30" s="6" t="s">
        <v>1599</v>
      </c>
      <c r="AS30" s="28">
        <v>1.630767550993E12</v>
      </c>
    </row>
    <row r="31">
      <c r="A31" s="22" t="b">
        <f t="shared" si="1"/>
        <v>1</v>
      </c>
      <c r="B31" s="29" t="s">
        <v>150</v>
      </c>
      <c r="C31" s="6">
        <v>266.0</v>
      </c>
      <c r="D31" s="6" t="s">
        <v>1595</v>
      </c>
      <c r="E31" s="28">
        <v>1.630749122802E12</v>
      </c>
      <c r="F31" s="22" t="b">
        <f t="shared" si="2"/>
        <v>1</v>
      </c>
      <c r="G31" s="29" t="s">
        <v>150</v>
      </c>
      <c r="H31" s="6">
        <v>296.0</v>
      </c>
      <c r="I31" s="6" t="s">
        <v>1600</v>
      </c>
      <c r="J31" s="28">
        <v>1.630749746374E12</v>
      </c>
      <c r="K31" s="22" t="b">
        <f t="shared" si="3"/>
        <v>1</v>
      </c>
      <c r="L31" s="29" t="s">
        <v>150</v>
      </c>
      <c r="M31" s="6">
        <v>239.0</v>
      </c>
      <c r="N31" s="6" t="s">
        <v>1601</v>
      </c>
      <c r="O31" s="28">
        <v>1.630750311531E12</v>
      </c>
      <c r="P31" s="22" t="b">
        <f t="shared" si="4"/>
        <v>1</v>
      </c>
      <c r="Q31" s="29" t="s">
        <v>150</v>
      </c>
      <c r="R31" s="6">
        <v>289.0</v>
      </c>
      <c r="S31" s="6" t="s">
        <v>1605</v>
      </c>
      <c r="T31" s="28">
        <v>1.630757482195E12</v>
      </c>
      <c r="U31" s="22" t="b">
        <f t="shared" si="5"/>
        <v>1</v>
      </c>
      <c r="V31" s="29" t="s">
        <v>150</v>
      </c>
      <c r="W31" s="6">
        <v>240.0</v>
      </c>
      <c r="X31" s="6" t="s">
        <v>1598</v>
      </c>
      <c r="Y31" s="28">
        <v>1.630758039639E12</v>
      </c>
      <c r="Z31" s="22" t="b">
        <f t="shared" si="6"/>
        <v>1</v>
      </c>
      <c r="AA31" s="29" t="s">
        <v>150</v>
      </c>
      <c r="AB31" s="6">
        <v>224.0</v>
      </c>
      <c r="AC31" s="6" t="s">
        <v>1602</v>
      </c>
      <c r="AD31" s="28">
        <v>1.630758710601E12</v>
      </c>
      <c r="AE31" s="22" t="b">
        <f t="shared" si="7"/>
        <v>1</v>
      </c>
      <c r="AF31" s="29" t="s">
        <v>150</v>
      </c>
      <c r="AG31" s="6">
        <v>204.0</v>
      </c>
      <c r="AH31" s="6" t="s">
        <v>1603</v>
      </c>
      <c r="AI31" s="28">
        <v>1.630765985932E12</v>
      </c>
      <c r="AJ31" s="22" t="b">
        <f t="shared" si="8"/>
        <v>1</v>
      </c>
      <c r="AK31" s="29" t="s">
        <v>71</v>
      </c>
      <c r="AL31" s="6">
        <v>173.0</v>
      </c>
      <c r="AM31" s="6" t="s">
        <v>1604</v>
      </c>
      <c r="AN31" s="28">
        <v>1.630766951295E12</v>
      </c>
      <c r="AO31" s="22" t="b">
        <f t="shared" si="9"/>
        <v>1</v>
      </c>
      <c r="AP31" s="29" t="s">
        <v>71</v>
      </c>
      <c r="AQ31" s="6">
        <v>157.0</v>
      </c>
      <c r="AR31" s="6" t="s">
        <v>1606</v>
      </c>
      <c r="AS31" s="28">
        <v>1.630767551152E12</v>
      </c>
    </row>
    <row r="32">
      <c r="A32" s="22" t="b">
        <f t="shared" si="1"/>
        <v>1</v>
      </c>
      <c r="B32" s="29" t="s">
        <v>55</v>
      </c>
      <c r="C32" s="6">
        <v>223.0</v>
      </c>
      <c r="D32" s="6" t="s">
        <v>1607</v>
      </c>
      <c r="E32" s="28">
        <v>1.630749123027E12</v>
      </c>
      <c r="F32" s="22" t="b">
        <f t="shared" si="2"/>
        <v>1</v>
      </c>
      <c r="G32" s="29" t="s">
        <v>55</v>
      </c>
      <c r="H32" s="6">
        <v>209.0</v>
      </c>
      <c r="I32" s="6" t="s">
        <v>1600</v>
      </c>
      <c r="J32" s="28">
        <v>1.630749746583E12</v>
      </c>
      <c r="K32" s="22" t="b">
        <f t="shared" si="3"/>
        <v>1</v>
      </c>
      <c r="L32" s="29" t="s">
        <v>55</v>
      </c>
      <c r="M32" s="6">
        <v>167.0</v>
      </c>
      <c r="N32" s="6" t="s">
        <v>1601</v>
      </c>
      <c r="O32" s="28">
        <v>1.630750311701E12</v>
      </c>
      <c r="P32" s="22" t="b">
        <f t="shared" si="4"/>
        <v>1</v>
      </c>
      <c r="Q32" s="29" t="s">
        <v>55</v>
      </c>
      <c r="R32" s="6">
        <v>226.0</v>
      </c>
      <c r="S32" s="6" t="s">
        <v>1605</v>
      </c>
      <c r="T32" s="28">
        <v>1.630757482421E12</v>
      </c>
      <c r="U32" s="22" t="b">
        <f t="shared" si="5"/>
        <v>1</v>
      </c>
      <c r="V32" s="29" t="s">
        <v>55</v>
      </c>
      <c r="W32" s="6">
        <v>227.0</v>
      </c>
      <c r="X32" s="6" t="s">
        <v>1598</v>
      </c>
      <c r="Y32" s="28">
        <v>1.630758039867E12</v>
      </c>
      <c r="Z32" s="22" t="b">
        <f t="shared" si="6"/>
        <v>1</v>
      </c>
      <c r="AA32" s="29" t="s">
        <v>55</v>
      </c>
      <c r="AB32" s="6">
        <v>206.0</v>
      </c>
      <c r="AC32" s="6" t="s">
        <v>1602</v>
      </c>
      <c r="AD32" s="28">
        <v>1.630758710806E12</v>
      </c>
      <c r="AE32" s="22" t="b">
        <f t="shared" si="7"/>
        <v>1</v>
      </c>
      <c r="AF32" s="29" t="s">
        <v>55</v>
      </c>
      <c r="AG32" s="6">
        <v>201.0</v>
      </c>
      <c r="AH32" s="6" t="s">
        <v>1608</v>
      </c>
      <c r="AI32" s="28">
        <v>1.630765986135E12</v>
      </c>
      <c r="AJ32" s="22" t="b">
        <f t="shared" si="8"/>
        <v>1</v>
      </c>
      <c r="AK32" s="29" t="s">
        <v>52</v>
      </c>
      <c r="AL32" s="6">
        <v>677.0</v>
      </c>
      <c r="AM32" s="6" t="s">
        <v>1604</v>
      </c>
      <c r="AN32" s="28">
        <v>1.630766951974E12</v>
      </c>
      <c r="AO32" s="22" t="b">
        <f t="shared" si="9"/>
        <v>1</v>
      </c>
      <c r="AP32" s="29" t="s">
        <v>94</v>
      </c>
      <c r="AQ32" s="6">
        <v>262.0</v>
      </c>
      <c r="AR32" s="6" t="s">
        <v>1606</v>
      </c>
      <c r="AS32" s="28">
        <v>1.630767551412E12</v>
      </c>
    </row>
    <row r="33">
      <c r="A33" s="22" t="b">
        <f t="shared" si="1"/>
        <v>1</v>
      </c>
      <c r="B33" s="29" t="s">
        <v>52</v>
      </c>
      <c r="C33" s="6">
        <v>229.0</v>
      </c>
      <c r="D33" s="6" t="s">
        <v>1607</v>
      </c>
      <c r="E33" s="28">
        <v>1.630749123256E12</v>
      </c>
      <c r="F33" s="22" t="b">
        <f t="shared" si="2"/>
        <v>1</v>
      </c>
      <c r="G33" s="29" t="s">
        <v>52</v>
      </c>
      <c r="H33" s="6">
        <v>293.0</v>
      </c>
      <c r="I33" s="6" t="s">
        <v>1600</v>
      </c>
      <c r="J33" s="28">
        <v>1.630749746878E12</v>
      </c>
      <c r="K33" s="22" t="b">
        <f t="shared" si="3"/>
        <v>1</v>
      </c>
      <c r="L33" s="29" t="s">
        <v>52</v>
      </c>
      <c r="M33" s="6">
        <v>286.0</v>
      </c>
      <c r="N33" s="6" t="s">
        <v>1601</v>
      </c>
      <c r="O33" s="28">
        <v>1.630750311984E12</v>
      </c>
      <c r="P33" s="22" t="b">
        <f t="shared" si="4"/>
        <v>1</v>
      </c>
      <c r="Q33" s="29" t="s">
        <v>52</v>
      </c>
      <c r="R33" s="6">
        <v>287.0</v>
      </c>
      <c r="S33" s="6" t="s">
        <v>1605</v>
      </c>
      <c r="T33" s="28">
        <v>1.630757482706E12</v>
      </c>
      <c r="U33" s="22" t="b">
        <f t="shared" si="5"/>
        <v>1</v>
      </c>
      <c r="V33" s="29" t="s">
        <v>52</v>
      </c>
      <c r="W33" s="6">
        <v>300.0</v>
      </c>
      <c r="X33" s="6" t="s">
        <v>1609</v>
      </c>
      <c r="Y33" s="28">
        <v>1.630758040167E12</v>
      </c>
      <c r="Z33" s="22" t="b">
        <f t="shared" si="6"/>
        <v>1</v>
      </c>
      <c r="AA33" s="29" t="s">
        <v>52</v>
      </c>
      <c r="AB33" s="6">
        <v>327.0</v>
      </c>
      <c r="AC33" s="6" t="s">
        <v>1610</v>
      </c>
      <c r="AD33" s="28">
        <v>1.630758711136E12</v>
      </c>
      <c r="AE33" s="22" t="b">
        <f t="shared" si="7"/>
        <v>1</v>
      </c>
      <c r="AF33" s="29" t="s">
        <v>52</v>
      </c>
      <c r="AG33" s="6">
        <v>303.0</v>
      </c>
      <c r="AH33" s="6" t="s">
        <v>1608</v>
      </c>
      <c r="AI33" s="28">
        <v>1.630765986438E12</v>
      </c>
      <c r="AJ33" s="22" t="b">
        <f t="shared" si="8"/>
        <v>1</v>
      </c>
      <c r="AK33" s="29" t="s">
        <v>80</v>
      </c>
      <c r="AL33" s="6">
        <v>284.0</v>
      </c>
      <c r="AM33" s="6" t="s">
        <v>1611</v>
      </c>
      <c r="AN33" s="28">
        <v>1.63076695226E12</v>
      </c>
      <c r="AO33" s="22" t="b">
        <f t="shared" si="9"/>
        <v>1</v>
      </c>
      <c r="AP33" s="29" t="s">
        <v>80</v>
      </c>
      <c r="AQ33" s="6">
        <v>200.0</v>
      </c>
      <c r="AR33" s="6" t="s">
        <v>1606</v>
      </c>
      <c r="AS33" s="28">
        <v>1.630767551611E12</v>
      </c>
    </row>
    <row r="34">
      <c r="A34" s="22" t="b">
        <f t="shared" si="1"/>
        <v>1</v>
      </c>
      <c r="B34" s="29" t="s">
        <v>160</v>
      </c>
      <c r="C34" s="6">
        <v>163.0</v>
      </c>
      <c r="D34" s="6" t="s">
        <v>1607</v>
      </c>
      <c r="E34" s="28">
        <v>1.63074912342E12</v>
      </c>
      <c r="F34" s="22" t="b">
        <f t="shared" si="2"/>
        <v>1</v>
      </c>
      <c r="G34" s="29" t="s">
        <v>160</v>
      </c>
      <c r="H34" s="6">
        <v>611.0</v>
      </c>
      <c r="I34" s="6" t="s">
        <v>1612</v>
      </c>
      <c r="J34" s="28">
        <v>1.630749747489E12</v>
      </c>
      <c r="K34" s="22" t="b">
        <f t="shared" si="3"/>
        <v>1</v>
      </c>
      <c r="L34" s="29" t="s">
        <v>160</v>
      </c>
      <c r="M34" s="6">
        <v>162.0</v>
      </c>
      <c r="N34" s="6" t="s">
        <v>1613</v>
      </c>
      <c r="O34" s="28">
        <v>1.630750312147E12</v>
      </c>
      <c r="P34" s="22" t="b">
        <f t="shared" si="4"/>
        <v>1</v>
      </c>
      <c r="Q34" s="29" t="s">
        <v>160</v>
      </c>
      <c r="R34" s="6">
        <v>156.0</v>
      </c>
      <c r="S34" s="6" t="s">
        <v>1605</v>
      </c>
      <c r="T34" s="28">
        <v>1.630757482861E12</v>
      </c>
      <c r="U34" s="22" t="b">
        <f t="shared" si="5"/>
        <v>1</v>
      </c>
      <c r="V34" s="29" t="s">
        <v>160</v>
      </c>
      <c r="W34" s="6">
        <v>217.0</v>
      </c>
      <c r="X34" s="6" t="s">
        <v>1609</v>
      </c>
      <c r="Y34" s="28">
        <v>1.630758040384E12</v>
      </c>
      <c r="Z34" s="22" t="b">
        <f t="shared" si="6"/>
        <v>1</v>
      </c>
      <c r="AA34" s="29" t="s">
        <v>160</v>
      </c>
      <c r="AB34" s="6">
        <v>151.0</v>
      </c>
      <c r="AC34" s="6" t="s">
        <v>1610</v>
      </c>
      <c r="AD34" s="28">
        <v>1.630758711284E12</v>
      </c>
      <c r="AE34" s="22" t="b">
        <f t="shared" si="7"/>
        <v>1</v>
      </c>
      <c r="AF34" s="29" t="s">
        <v>160</v>
      </c>
      <c r="AG34" s="6">
        <v>178.0</v>
      </c>
      <c r="AH34" s="6" t="s">
        <v>1608</v>
      </c>
      <c r="AI34" s="28">
        <v>1.630765986622E12</v>
      </c>
      <c r="AJ34" s="22" t="b">
        <f t="shared" si="8"/>
        <v>1</v>
      </c>
      <c r="AK34" s="29" t="s">
        <v>63</v>
      </c>
      <c r="AL34" s="6">
        <v>419.0</v>
      </c>
      <c r="AM34" s="6" t="s">
        <v>1611</v>
      </c>
      <c r="AN34" s="28">
        <v>1.630766952678E12</v>
      </c>
      <c r="AO34" s="22" t="b">
        <f t="shared" si="9"/>
        <v>1</v>
      </c>
      <c r="AP34" s="29" t="s">
        <v>80</v>
      </c>
      <c r="AQ34" s="6">
        <v>193.0</v>
      </c>
      <c r="AR34" s="6" t="s">
        <v>1606</v>
      </c>
      <c r="AS34" s="28">
        <v>1.630767551806E12</v>
      </c>
    </row>
    <row r="35">
      <c r="A35" s="22" t="b">
        <f t="shared" si="1"/>
        <v>1</v>
      </c>
      <c r="B35" s="29" t="s">
        <v>55</v>
      </c>
      <c r="C35" s="6">
        <v>88.0</v>
      </c>
      <c r="D35" s="6" t="s">
        <v>1607</v>
      </c>
      <c r="E35" s="28">
        <v>1.630749123504E12</v>
      </c>
      <c r="F35" s="22" t="b">
        <f t="shared" si="2"/>
        <v>1</v>
      </c>
      <c r="G35" s="29" t="s">
        <v>55</v>
      </c>
      <c r="H35" s="6">
        <v>149.0</v>
      </c>
      <c r="I35" s="6" t="s">
        <v>1612</v>
      </c>
      <c r="J35" s="28">
        <v>1.630749747638E12</v>
      </c>
      <c r="K35" s="22" t="b">
        <f t="shared" si="3"/>
        <v>1</v>
      </c>
      <c r="L35" s="29" t="s">
        <v>55</v>
      </c>
      <c r="M35" s="6">
        <v>98.0</v>
      </c>
      <c r="N35" s="6" t="s">
        <v>1613</v>
      </c>
      <c r="O35" s="28">
        <v>1.630750312245E12</v>
      </c>
      <c r="P35" s="22" t="b">
        <f t="shared" si="4"/>
        <v>1</v>
      </c>
      <c r="Q35" s="29" t="s">
        <v>55</v>
      </c>
      <c r="R35" s="6">
        <v>135.0</v>
      </c>
      <c r="S35" s="6" t="s">
        <v>1605</v>
      </c>
      <c r="T35" s="28">
        <v>1.630757482997E12</v>
      </c>
      <c r="U35" s="22" t="b">
        <f t="shared" si="5"/>
        <v>1</v>
      </c>
      <c r="V35" s="29" t="s">
        <v>55</v>
      </c>
      <c r="W35" s="6">
        <v>226.0</v>
      </c>
      <c r="X35" s="6" t="s">
        <v>1609</v>
      </c>
      <c r="Y35" s="28">
        <v>1.630758040609E12</v>
      </c>
      <c r="Z35" s="22" t="b">
        <f t="shared" si="6"/>
        <v>1</v>
      </c>
      <c r="AA35" s="29" t="s">
        <v>55</v>
      </c>
      <c r="AB35" s="6">
        <v>116.0</v>
      </c>
      <c r="AC35" s="6" t="s">
        <v>1610</v>
      </c>
      <c r="AD35" s="28">
        <v>1.6307587114E12</v>
      </c>
      <c r="AE35" s="22" t="b">
        <f t="shared" si="7"/>
        <v>1</v>
      </c>
      <c r="AF35" s="29" t="s">
        <v>55</v>
      </c>
      <c r="AG35" s="6">
        <v>105.0</v>
      </c>
      <c r="AH35" s="6" t="s">
        <v>1608</v>
      </c>
      <c r="AI35" s="28">
        <v>1.63076598672E12</v>
      </c>
      <c r="AJ35" s="22" t="b">
        <f t="shared" si="8"/>
        <v>1</v>
      </c>
      <c r="AK35" s="29" t="s">
        <v>85</v>
      </c>
      <c r="AL35" s="6">
        <v>1024.0</v>
      </c>
      <c r="AM35" s="6" t="s">
        <v>1614</v>
      </c>
      <c r="AN35" s="28">
        <v>1.630766953701E12</v>
      </c>
      <c r="AO35" s="22" t="b">
        <f t="shared" si="9"/>
        <v>1</v>
      </c>
      <c r="AP35" s="29" t="s">
        <v>63</v>
      </c>
      <c r="AQ35" s="6">
        <v>210.0</v>
      </c>
      <c r="AR35" s="6" t="s">
        <v>1615</v>
      </c>
      <c r="AS35" s="28">
        <v>1.630767552013E12</v>
      </c>
    </row>
    <row r="36">
      <c r="A36" s="22" t="b">
        <f t="shared" si="1"/>
        <v>1</v>
      </c>
      <c r="B36" s="29" t="s">
        <v>110</v>
      </c>
      <c r="C36" s="6">
        <v>227.0</v>
      </c>
      <c r="D36" s="6" t="s">
        <v>1607</v>
      </c>
      <c r="E36" s="28">
        <v>1.630749123736E12</v>
      </c>
      <c r="F36" s="22" t="b">
        <f t="shared" si="2"/>
        <v>1</v>
      </c>
      <c r="G36" s="29" t="s">
        <v>110</v>
      </c>
      <c r="H36" s="6">
        <v>236.0</v>
      </c>
      <c r="I36" s="6" t="s">
        <v>1612</v>
      </c>
      <c r="J36" s="28">
        <v>1.630749747876E12</v>
      </c>
      <c r="K36" s="22" t="b">
        <f t="shared" si="3"/>
        <v>1</v>
      </c>
      <c r="L36" s="29" t="s">
        <v>110</v>
      </c>
      <c r="M36" s="6">
        <v>217.0</v>
      </c>
      <c r="N36" s="6" t="s">
        <v>1613</v>
      </c>
      <c r="O36" s="28">
        <v>1.630750312459E12</v>
      </c>
      <c r="P36" s="22" t="b">
        <f t="shared" si="4"/>
        <v>1</v>
      </c>
      <c r="Q36" s="29" t="s">
        <v>110</v>
      </c>
      <c r="R36" s="6">
        <v>216.0</v>
      </c>
      <c r="S36" s="6" t="s">
        <v>1616</v>
      </c>
      <c r="T36" s="28">
        <v>1.630757483229E12</v>
      </c>
      <c r="U36" s="22" t="b">
        <f t="shared" si="5"/>
        <v>1</v>
      </c>
      <c r="V36" s="29" t="s">
        <v>110</v>
      </c>
      <c r="W36" s="6">
        <v>212.0</v>
      </c>
      <c r="X36" s="6" t="s">
        <v>1609</v>
      </c>
      <c r="Y36" s="28">
        <v>1.630758040823E12</v>
      </c>
      <c r="Z36" s="22" t="b">
        <f t="shared" si="6"/>
        <v>1</v>
      </c>
      <c r="AA36" s="29" t="s">
        <v>110</v>
      </c>
      <c r="AB36" s="6">
        <v>201.0</v>
      </c>
      <c r="AC36" s="6" t="s">
        <v>1610</v>
      </c>
      <c r="AD36" s="28">
        <v>1.630758711601E12</v>
      </c>
      <c r="AE36" s="22" t="b">
        <f t="shared" si="7"/>
        <v>1</v>
      </c>
      <c r="AF36" s="29" t="s">
        <v>110</v>
      </c>
      <c r="AG36" s="6">
        <v>251.0</v>
      </c>
      <c r="AH36" s="6" t="s">
        <v>1608</v>
      </c>
      <c r="AI36" s="28">
        <v>1.630765986972E12</v>
      </c>
      <c r="AJ36" s="22" t="b">
        <f t="shared" si="8"/>
        <v>1</v>
      </c>
      <c r="AK36" s="29" t="s">
        <v>90</v>
      </c>
      <c r="AL36" s="6">
        <v>1143.0</v>
      </c>
      <c r="AM36" s="6" t="s">
        <v>1617</v>
      </c>
      <c r="AN36" s="28">
        <v>1.630766954844E12</v>
      </c>
      <c r="AO36" s="22" t="b">
        <f t="shared" si="9"/>
        <v>1</v>
      </c>
      <c r="AP36" s="29" t="s">
        <v>71</v>
      </c>
      <c r="AQ36" s="6">
        <v>380.0</v>
      </c>
      <c r="AR36" s="6" t="s">
        <v>1615</v>
      </c>
      <c r="AS36" s="28">
        <v>1.630767552398E12</v>
      </c>
    </row>
    <row r="37">
      <c r="A37" s="22" t="b">
        <f t="shared" si="1"/>
        <v>1</v>
      </c>
      <c r="B37" s="29" t="s">
        <v>58</v>
      </c>
      <c r="C37" s="6">
        <v>209.0</v>
      </c>
      <c r="D37" s="6" t="s">
        <v>1607</v>
      </c>
      <c r="E37" s="28">
        <v>1.630749123944E12</v>
      </c>
      <c r="F37" s="22" t="b">
        <f t="shared" si="2"/>
        <v>1</v>
      </c>
      <c r="G37" s="29" t="s">
        <v>58</v>
      </c>
      <c r="H37" s="6">
        <v>201.0</v>
      </c>
      <c r="I37" s="6" t="s">
        <v>1618</v>
      </c>
      <c r="J37" s="28">
        <v>1.630749748077E12</v>
      </c>
      <c r="K37" s="22" t="b">
        <f t="shared" si="3"/>
        <v>1</v>
      </c>
      <c r="L37" s="29" t="s">
        <v>58</v>
      </c>
      <c r="M37" s="6">
        <v>343.0</v>
      </c>
      <c r="N37" s="6" t="s">
        <v>1613</v>
      </c>
      <c r="O37" s="28">
        <v>1.630750312803E12</v>
      </c>
      <c r="P37" s="22" t="b">
        <f t="shared" si="4"/>
        <v>1</v>
      </c>
      <c r="Q37" s="29" t="s">
        <v>58</v>
      </c>
      <c r="R37" s="6">
        <v>343.0</v>
      </c>
      <c r="S37" s="6" t="s">
        <v>1616</v>
      </c>
      <c r="T37" s="28">
        <v>1.630757483558E12</v>
      </c>
      <c r="U37" s="22" t="b">
        <f t="shared" si="5"/>
        <v>1</v>
      </c>
      <c r="V37" s="29" t="s">
        <v>58</v>
      </c>
      <c r="W37" s="6">
        <v>365.0</v>
      </c>
      <c r="X37" s="6" t="s">
        <v>1619</v>
      </c>
      <c r="Y37" s="28">
        <v>1.630758041188E12</v>
      </c>
      <c r="Z37" s="22" t="b">
        <f t="shared" si="6"/>
        <v>1</v>
      </c>
      <c r="AA37" s="29" t="s">
        <v>58</v>
      </c>
      <c r="AB37" s="6">
        <v>336.0</v>
      </c>
      <c r="AC37" s="6" t="s">
        <v>1610</v>
      </c>
      <c r="AD37" s="28">
        <v>1.630758711936E12</v>
      </c>
      <c r="AE37" s="22" t="b">
        <f t="shared" si="7"/>
        <v>1</v>
      </c>
      <c r="AF37" s="29" t="s">
        <v>58</v>
      </c>
      <c r="AG37" s="6">
        <v>308.0</v>
      </c>
      <c r="AH37" s="6" t="s">
        <v>1620</v>
      </c>
      <c r="AI37" s="28">
        <v>1.630765987277E12</v>
      </c>
      <c r="AJ37" s="22" t="b">
        <f t="shared" si="8"/>
        <v>1</v>
      </c>
      <c r="AK37" s="29" t="s">
        <v>71</v>
      </c>
      <c r="AL37" s="6">
        <v>288.0</v>
      </c>
      <c r="AM37" s="6" t="s">
        <v>1621</v>
      </c>
      <c r="AN37" s="28">
        <v>1.630766955136E12</v>
      </c>
      <c r="AO37" s="22" t="b">
        <f t="shared" si="9"/>
        <v>1</v>
      </c>
      <c r="AP37" s="29" t="s">
        <v>115</v>
      </c>
      <c r="AQ37" s="6">
        <v>1084.0</v>
      </c>
      <c r="AR37" s="6" t="s">
        <v>1622</v>
      </c>
      <c r="AS37" s="28">
        <v>1.630767553479E12</v>
      </c>
    </row>
    <row r="38">
      <c r="A38" s="22" t="b">
        <f t="shared" si="1"/>
        <v>1</v>
      </c>
      <c r="B38" s="29" t="s">
        <v>71</v>
      </c>
      <c r="C38" s="6">
        <v>211.0</v>
      </c>
      <c r="D38" s="6" t="s">
        <v>1623</v>
      </c>
      <c r="E38" s="28">
        <v>1.630749124156E12</v>
      </c>
      <c r="F38" s="22" t="b">
        <f t="shared" si="2"/>
        <v>1</v>
      </c>
      <c r="G38" s="29" t="s">
        <v>71</v>
      </c>
      <c r="H38" s="6">
        <v>262.0</v>
      </c>
      <c r="I38" s="6" t="s">
        <v>1618</v>
      </c>
      <c r="J38" s="28">
        <v>1.630749748336E12</v>
      </c>
      <c r="K38" s="22" t="b">
        <f t="shared" si="3"/>
        <v>1</v>
      </c>
      <c r="L38" s="29" t="s">
        <v>71</v>
      </c>
      <c r="M38" s="6">
        <v>235.0</v>
      </c>
      <c r="N38" s="6" t="s">
        <v>1624</v>
      </c>
      <c r="O38" s="28">
        <v>1.630750313037E12</v>
      </c>
      <c r="P38" s="22" t="b">
        <f t="shared" si="4"/>
        <v>1</v>
      </c>
      <c r="Q38" s="29" t="s">
        <v>71</v>
      </c>
      <c r="R38" s="6">
        <v>204.0</v>
      </c>
      <c r="S38" s="6" t="s">
        <v>1616</v>
      </c>
      <c r="T38" s="28">
        <v>1.63075748376E12</v>
      </c>
      <c r="U38" s="22" t="b">
        <f t="shared" si="5"/>
        <v>1</v>
      </c>
      <c r="V38" s="29" t="s">
        <v>71</v>
      </c>
      <c r="W38" s="6">
        <v>229.0</v>
      </c>
      <c r="X38" s="6" t="s">
        <v>1619</v>
      </c>
      <c r="Y38" s="28">
        <v>1.630758041417E12</v>
      </c>
      <c r="Z38" s="22" t="b">
        <f t="shared" si="6"/>
        <v>1</v>
      </c>
      <c r="AA38" s="29" t="s">
        <v>71</v>
      </c>
      <c r="AB38" s="6">
        <v>138.0</v>
      </c>
      <c r="AC38" s="6" t="s">
        <v>1625</v>
      </c>
      <c r="AD38" s="28">
        <v>1.630758712076E12</v>
      </c>
      <c r="AE38" s="22" t="b">
        <f t="shared" si="7"/>
        <v>1</v>
      </c>
      <c r="AF38" s="29" t="s">
        <v>71</v>
      </c>
      <c r="AG38" s="6">
        <v>264.0</v>
      </c>
      <c r="AH38" s="6" t="s">
        <v>1620</v>
      </c>
      <c r="AI38" s="28">
        <v>1.630765987543E12</v>
      </c>
      <c r="AJ38" s="22" t="b">
        <f t="shared" si="8"/>
        <v>1</v>
      </c>
      <c r="AK38" s="29" t="s">
        <v>94</v>
      </c>
      <c r="AL38" s="6">
        <v>306.0</v>
      </c>
      <c r="AM38" s="6" t="s">
        <v>1621</v>
      </c>
      <c r="AN38" s="28">
        <v>1.630766955435E12</v>
      </c>
      <c r="AO38" s="22" t="b">
        <f t="shared" si="9"/>
        <v>1</v>
      </c>
      <c r="AP38" s="29" t="s">
        <v>182</v>
      </c>
      <c r="AQ38" s="6">
        <v>318.0</v>
      </c>
      <c r="AR38" s="6" t="s">
        <v>1622</v>
      </c>
      <c r="AS38" s="28">
        <v>1.630767553795E12</v>
      </c>
    </row>
    <row r="39">
      <c r="A39" s="22" t="b">
        <f t="shared" si="1"/>
        <v>1</v>
      </c>
      <c r="B39" s="29" t="s">
        <v>144</v>
      </c>
      <c r="C39" s="6">
        <v>1270.0</v>
      </c>
      <c r="D39" s="6" t="s">
        <v>1626</v>
      </c>
      <c r="E39" s="28">
        <v>1.630749125424E12</v>
      </c>
      <c r="F39" s="22" t="b">
        <f t="shared" si="2"/>
        <v>1</v>
      </c>
      <c r="G39" s="29" t="s">
        <v>144</v>
      </c>
      <c r="H39" s="6">
        <v>1604.0</v>
      </c>
      <c r="I39" s="6" t="s">
        <v>1627</v>
      </c>
      <c r="J39" s="28">
        <v>1.630749749939E12</v>
      </c>
      <c r="K39" s="22" t="b">
        <f t="shared" si="3"/>
        <v>1</v>
      </c>
      <c r="L39" s="29" t="s">
        <v>144</v>
      </c>
      <c r="M39" s="6">
        <v>944.0</v>
      </c>
      <c r="N39" s="6" t="s">
        <v>1624</v>
      </c>
      <c r="O39" s="28">
        <v>1.630750313984E12</v>
      </c>
      <c r="P39" s="22" t="b">
        <f t="shared" si="4"/>
        <v>1</v>
      </c>
      <c r="Q39" s="29" t="s">
        <v>144</v>
      </c>
      <c r="R39" s="6">
        <v>1261.0</v>
      </c>
      <c r="S39" s="6" t="s">
        <v>1628</v>
      </c>
      <c r="T39" s="28">
        <v>1.630757485025E12</v>
      </c>
      <c r="U39" s="22" t="b">
        <f t="shared" si="5"/>
        <v>1</v>
      </c>
      <c r="V39" s="29" t="s">
        <v>144</v>
      </c>
      <c r="W39" s="6">
        <v>1160.0</v>
      </c>
      <c r="X39" s="6" t="s">
        <v>1629</v>
      </c>
      <c r="Y39" s="28">
        <v>1.630758042575E12</v>
      </c>
      <c r="Z39" s="22" t="b">
        <f t="shared" si="6"/>
        <v>1</v>
      </c>
      <c r="AA39" s="29" t="s">
        <v>144</v>
      </c>
      <c r="AB39" s="6">
        <v>1518.0</v>
      </c>
      <c r="AC39" s="6" t="s">
        <v>1630</v>
      </c>
      <c r="AD39" s="28">
        <v>1.630758713594E12</v>
      </c>
      <c r="AE39" s="22" t="b">
        <f t="shared" si="7"/>
        <v>1</v>
      </c>
      <c r="AF39" s="29" t="s">
        <v>144</v>
      </c>
      <c r="AG39" s="6">
        <v>5361.0</v>
      </c>
      <c r="AH39" s="6" t="s">
        <v>1631</v>
      </c>
      <c r="AI39" s="28">
        <v>1.630765992906E12</v>
      </c>
      <c r="AJ39" s="22" t="b">
        <f t="shared" si="8"/>
        <v>1</v>
      </c>
      <c r="AK39" s="29" t="s">
        <v>80</v>
      </c>
      <c r="AL39" s="6">
        <v>183.0</v>
      </c>
      <c r="AM39" s="6" t="s">
        <v>1621</v>
      </c>
      <c r="AN39" s="28">
        <v>1.63076695562E12</v>
      </c>
      <c r="AO39" s="22" t="b">
        <f t="shared" si="9"/>
        <v>1</v>
      </c>
      <c r="AP39" s="29" t="s">
        <v>115</v>
      </c>
      <c r="AQ39" s="6">
        <v>631.0</v>
      </c>
      <c r="AR39" s="6" t="s">
        <v>1632</v>
      </c>
      <c r="AS39" s="28">
        <v>1.63076755443E12</v>
      </c>
    </row>
    <row r="40">
      <c r="A40" s="22" t="b">
        <f t="shared" si="1"/>
        <v>1</v>
      </c>
      <c r="B40" s="29" t="s">
        <v>182</v>
      </c>
      <c r="C40" s="6">
        <v>275.0</v>
      </c>
      <c r="D40" s="6" t="s">
        <v>1626</v>
      </c>
      <c r="E40" s="28">
        <v>1.630749125699E12</v>
      </c>
      <c r="F40" s="22" t="b">
        <f t="shared" si="2"/>
        <v>1</v>
      </c>
      <c r="G40" s="29" t="s">
        <v>63</v>
      </c>
      <c r="H40" s="6">
        <v>176.0</v>
      </c>
      <c r="I40" s="6" t="s">
        <v>1633</v>
      </c>
      <c r="J40" s="28">
        <v>1.630749750117E12</v>
      </c>
      <c r="K40" s="22" t="b">
        <f t="shared" si="3"/>
        <v>1</v>
      </c>
      <c r="L40" s="29" t="s">
        <v>182</v>
      </c>
      <c r="M40" s="6">
        <v>287.0</v>
      </c>
      <c r="N40" s="6" t="s">
        <v>1634</v>
      </c>
      <c r="O40" s="28">
        <v>1.630750314271E12</v>
      </c>
      <c r="P40" s="22" t="b">
        <f t="shared" si="4"/>
        <v>1</v>
      </c>
      <c r="Q40" s="29" t="s">
        <v>182</v>
      </c>
      <c r="R40" s="6">
        <v>293.0</v>
      </c>
      <c r="S40" s="6" t="s">
        <v>1628</v>
      </c>
      <c r="T40" s="28">
        <v>1.630757485316E12</v>
      </c>
      <c r="U40" s="22" t="b">
        <f t="shared" si="5"/>
        <v>1</v>
      </c>
      <c r="V40" s="29" t="s">
        <v>182</v>
      </c>
      <c r="W40" s="6">
        <v>242.0</v>
      </c>
      <c r="X40" s="6" t="s">
        <v>1629</v>
      </c>
      <c r="Y40" s="28">
        <v>1.63075804282E12</v>
      </c>
      <c r="Z40" s="22" t="b">
        <f t="shared" si="6"/>
        <v>1</v>
      </c>
      <c r="AA40" s="29" t="s">
        <v>182</v>
      </c>
      <c r="AB40" s="6">
        <v>276.0</v>
      </c>
      <c r="AC40" s="6" t="s">
        <v>1630</v>
      </c>
      <c r="AD40" s="28">
        <v>1.63075871387E12</v>
      </c>
      <c r="AE40" s="22" t="b">
        <f t="shared" si="7"/>
        <v>1</v>
      </c>
      <c r="AF40" s="29" t="s">
        <v>182</v>
      </c>
      <c r="AG40" s="6">
        <v>259.0</v>
      </c>
      <c r="AH40" s="6" t="s">
        <v>1635</v>
      </c>
      <c r="AI40" s="28">
        <v>1.630765993162E12</v>
      </c>
      <c r="AJ40" s="22" t="b">
        <f t="shared" si="8"/>
        <v>1</v>
      </c>
      <c r="AK40" s="29" t="s">
        <v>80</v>
      </c>
      <c r="AL40" s="6">
        <v>184.0</v>
      </c>
      <c r="AM40" s="6" t="s">
        <v>1621</v>
      </c>
      <c r="AN40" s="28">
        <v>1.630766955804E12</v>
      </c>
      <c r="AO40" s="22" t="b">
        <f t="shared" si="9"/>
        <v>1</v>
      </c>
      <c r="AP40" s="29" t="s">
        <v>63</v>
      </c>
      <c r="AQ40" s="6">
        <v>422.0</v>
      </c>
      <c r="AR40" s="6" t="s">
        <v>1632</v>
      </c>
      <c r="AS40" s="28">
        <v>1.630767554855E12</v>
      </c>
    </row>
    <row r="41">
      <c r="A41" s="22" t="b">
        <f t="shared" si="1"/>
        <v>1</v>
      </c>
      <c r="B41" s="29" t="s">
        <v>71</v>
      </c>
      <c r="C41" s="6">
        <v>291.0</v>
      </c>
      <c r="D41" s="6" t="s">
        <v>1626</v>
      </c>
      <c r="E41" s="28">
        <v>1.630749125993E12</v>
      </c>
      <c r="F41" s="22" t="b">
        <f t="shared" si="2"/>
        <v>1</v>
      </c>
      <c r="G41" s="29" t="s">
        <v>144</v>
      </c>
      <c r="H41" s="6">
        <v>472.0</v>
      </c>
      <c r="I41" s="6" t="s">
        <v>1633</v>
      </c>
      <c r="J41" s="28">
        <v>1.63074975059E12</v>
      </c>
      <c r="K41" s="22" t="b">
        <f t="shared" si="3"/>
        <v>1</v>
      </c>
      <c r="L41" s="29" t="s">
        <v>71</v>
      </c>
      <c r="M41" s="6">
        <v>329.0</v>
      </c>
      <c r="N41" s="6" t="s">
        <v>1634</v>
      </c>
      <c r="O41" s="28">
        <v>1.630750314599E12</v>
      </c>
      <c r="P41" s="22" t="b">
        <f t="shared" si="4"/>
        <v>1</v>
      </c>
      <c r="Q41" s="29" t="s">
        <v>71</v>
      </c>
      <c r="R41" s="6">
        <v>297.0</v>
      </c>
      <c r="S41" s="6" t="s">
        <v>1628</v>
      </c>
      <c r="T41" s="28">
        <v>1.630757485612E12</v>
      </c>
      <c r="U41" s="22" t="b">
        <f t="shared" si="5"/>
        <v>1</v>
      </c>
      <c r="V41" s="29" t="s">
        <v>71</v>
      </c>
      <c r="W41" s="6">
        <v>270.0</v>
      </c>
      <c r="X41" s="6" t="s">
        <v>1636</v>
      </c>
      <c r="Y41" s="28">
        <v>1.63075804309E12</v>
      </c>
      <c r="Z41" s="22" t="b">
        <f t="shared" si="6"/>
        <v>1</v>
      </c>
      <c r="AA41" s="29" t="s">
        <v>71</v>
      </c>
      <c r="AB41" s="6">
        <v>308.0</v>
      </c>
      <c r="AC41" s="6" t="s">
        <v>1637</v>
      </c>
      <c r="AD41" s="28">
        <v>1.630758714176E12</v>
      </c>
      <c r="AE41" s="22" t="b">
        <f t="shared" si="7"/>
        <v>1</v>
      </c>
      <c r="AF41" s="29" t="s">
        <v>71</v>
      </c>
      <c r="AG41" s="6">
        <v>273.0</v>
      </c>
      <c r="AH41" s="6" t="s">
        <v>1635</v>
      </c>
      <c r="AI41" s="28">
        <v>1.630765993446E12</v>
      </c>
      <c r="AJ41" s="22" t="b">
        <f t="shared" si="8"/>
        <v>1</v>
      </c>
      <c r="AK41" s="29" t="s">
        <v>63</v>
      </c>
      <c r="AL41" s="6">
        <v>200.0</v>
      </c>
      <c r="AM41" s="6" t="s">
        <v>1638</v>
      </c>
      <c r="AN41" s="28">
        <v>1.630766956002E12</v>
      </c>
      <c r="AO41" s="22" t="b">
        <f t="shared" si="9"/>
        <v>1</v>
      </c>
      <c r="AP41" s="29" t="s">
        <v>71</v>
      </c>
      <c r="AQ41" s="6">
        <v>263.0</v>
      </c>
      <c r="AR41" s="6" t="s">
        <v>1639</v>
      </c>
      <c r="AS41" s="28">
        <v>1.630767555117E12</v>
      </c>
    </row>
    <row r="42">
      <c r="A42" s="22" t="b">
        <f t="shared" si="1"/>
        <v>1</v>
      </c>
      <c r="B42" s="29" t="s">
        <v>245</v>
      </c>
      <c r="C42" s="6">
        <v>3759.0</v>
      </c>
      <c r="D42" s="6" t="s">
        <v>1640</v>
      </c>
      <c r="E42" s="28">
        <v>1.630749129751E12</v>
      </c>
      <c r="F42" s="22" t="b">
        <f t="shared" si="2"/>
        <v>1</v>
      </c>
      <c r="G42" s="29" t="s">
        <v>182</v>
      </c>
      <c r="H42" s="6">
        <v>484.0</v>
      </c>
      <c r="I42" s="6" t="s">
        <v>1641</v>
      </c>
      <c r="J42" s="28">
        <v>1.630749751076E12</v>
      </c>
      <c r="K42" s="22" t="b">
        <f t="shared" si="3"/>
        <v>1</v>
      </c>
      <c r="L42" s="29" t="s">
        <v>190</v>
      </c>
      <c r="M42" s="6">
        <v>2815.0</v>
      </c>
      <c r="N42" s="6" t="s">
        <v>1642</v>
      </c>
      <c r="O42" s="28">
        <v>1.630750317418E12</v>
      </c>
      <c r="P42" s="22" t="b">
        <f t="shared" si="4"/>
        <v>1</v>
      </c>
      <c r="Q42" s="29" t="s">
        <v>282</v>
      </c>
      <c r="R42" s="6">
        <v>6044.0</v>
      </c>
      <c r="S42" s="6" t="s">
        <v>1643</v>
      </c>
      <c r="T42" s="28">
        <v>1.630757491654E12</v>
      </c>
      <c r="U42" s="22" t="b">
        <f t="shared" si="5"/>
        <v>1</v>
      </c>
      <c r="V42" s="29" t="s">
        <v>324</v>
      </c>
      <c r="W42" s="6">
        <v>2315.0</v>
      </c>
      <c r="X42" s="6" t="s">
        <v>1644</v>
      </c>
      <c r="Y42" s="28">
        <v>1.630758045404E12</v>
      </c>
      <c r="Z42" s="22" t="b">
        <f t="shared" si="6"/>
        <v>1</v>
      </c>
      <c r="AA42" s="29" t="s">
        <v>131</v>
      </c>
      <c r="AB42" s="6">
        <v>2745.0</v>
      </c>
      <c r="AC42" s="6" t="s">
        <v>1645</v>
      </c>
      <c r="AD42" s="28">
        <v>1.630758716922E12</v>
      </c>
      <c r="AE42" s="22" t="b">
        <f t="shared" si="7"/>
        <v>1</v>
      </c>
      <c r="AF42" s="29" t="s">
        <v>143</v>
      </c>
      <c r="AG42" s="6">
        <v>3567.0</v>
      </c>
      <c r="AH42" s="6" t="s">
        <v>1646</v>
      </c>
      <c r="AI42" s="28">
        <v>1.630765997006E12</v>
      </c>
      <c r="AJ42" s="22" t="b">
        <f t="shared" si="8"/>
        <v>1</v>
      </c>
      <c r="AK42" s="29" t="s">
        <v>71</v>
      </c>
      <c r="AL42" s="6">
        <v>248.0</v>
      </c>
      <c r="AM42" s="6" t="s">
        <v>1638</v>
      </c>
      <c r="AN42" s="28">
        <v>1.63076695627E12</v>
      </c>
      <c r="AO42" s="22" t="b">
        <f t="shared" si="9"/>
        <v>0</v>
      </c>
      <c r="AP42" s="29" t="s">
        <v>127</v>
      </c>
      <c r="AQ42" s="6">
        <v>733.0</v>
      </c>
      <c r="AR42" s="6" t="s">
        <v>1639</v>
      </c>
      <c r="AS42" s="28">
        <v>1.630767555848E12</v>
      </c>
    </row>
    <row r="43">
      <c r="A43" s="22" t="b">
        <f t="shared" si="1"/>
        <v>1</v>
      </c>
      <c r="B43" s="29" t="s">
        <v>195</v>
      </c>
      <c r="C43" s="6">
        <v>3122.0</v>
      </c>
      <c r="D43" s="6" t="s">
        <v>1647</v>
      </c>
      <c r="E43" s="28">
        <v>1.630749132872E12</v>
      </c>
      <c r="F43" s="22" t="b">
        <f t="shared" si="2"/>
        <v>1</v>
      </c>
      <c r="G43" s="29" t="s">
        <v>71</v>
      </c>
      <c r="H43" s="6">
        <v>255.0</v>
      </c>
      <c r="I43" s="6" t="s">
        <v>1641</v>
      </c>
      <c r="J43" s="28">
        <v>1.630749751328E12</v>
      </c>
      <c r="K43" s="22" t="b">
        <f t="shared" si="3"/>
        <v>1</v>
      </c>
      <c r="L43" s="29" t="s">
        <v>195</v>
      </c>
      <c r="M43" s="6">
        <v>403.0</v>
      </c>
      <c r="N43" s="6" t="s">
        <v>1642</v>
      </c>
      <c r="O43" s="28">
        <v>1.630750317816E12</v>
      </c>
      <c r="P43" s="22" t="b">
        <f t="shared" si="4"/>
        <v>1</v>
      </c>
      <c r="Q43" s="29" t="s">
        <v>195</v>
      </c>
      <c r="R43" s="6">
        <v>727.0</v>
      </c>
      <c r="S43" s="6" t="s">
        <v>1648</v>
      </c>
      <c r="T43" s="28">
        <v>1.630757492384E12</v>
      </c>
      <c r="U43" s="22" t="b">
        <f t="shared" si="5"/>
        <v>1</v>
      </c>
      <c r="V43" s="29" t="s">
        <v>195</v>
      </c>
      <c r="W43" s="6">
        <v>854.0</v>
      </c>
      <c r="X43" s="6" t="s">
        <v>1649</v>
      </c>
      <c r="Y43" s="28">
        <v>1.630758046257E12</v>
      </c>
      <c r="Z43" s="22" t="b">
        <f t="shared" si="6"/>
        <v>1</v>
      </c>
      <c r="AA43" s="29" t="s">
        <v>195</v>
      </c>
      <c r="AB43" s="6">
        <v>564.0</v>
      </c>
      <c r="AC43" s="6" t="s">
        <v>1650</v>
      </c>
      <c r="AD43" s="28">
        <v>1.630758717486E12</v>
      </c>
      <c r="AE43" s="22" t="b">
        <f t="shared" si="7"/>
        <v>1</v>
      </c>
      <c r="AF43" s="29" t="s">
        <v>195</v>
      </c>
      <c r="AG43" s="6">
        <v>3113.0</v>
      </c>
      <c r="AH43" s="6" t="s">
        <v>1651</v>
      </c>
      <c r="AI43" s="28">
        <v>1.630766000113E12</v>
      </c>
      <c r="AJ43" s="22" t="b">
        <f t="shared" si="8"/>
        <v>1</v>
      </c>
      <c r="AK43" s="29" t="s">
        <v>115</v>
      </c>
      <c r="AL43" s="6">
        <v>347.0</v>
      </c>
      <c r="AM43" s="6" t="s">
        <v>1638</v>
      </c>
      <c r="AN43" s="28">
        <v>1.630766956598E12</v>
      </c>
      <c r="AO43" s="22" t="b">
        <f t="shared" si="9"/>
        <v>1</v>
      </c>
      <c r="AP43" s="29" t="s">
        <v>133</v>
      </c>
      <c r="AQ43" s="6">
        <v>485.0</v>
      </c>
      <c r="AR43" s="6" t="s">
        <v>1652</v>
      </c>
      <c r="AS43" s="28">
        <v>1.630767556338E12</v>
      </c>
    </row>
    <row r="44">
      <c r="A44" s="22" t="b">
        <f t="shared" si="1"/>
        <v>1</v>
      </c>
      <c r="B44" s="29" t="s">
        <v>137</v>
      </c>
      <c r="C44" s="6">
        <v>493.0</v>
      </c>
      <c r="D44" s="6" t="s">
        <v>1653</v>
      </c>
      <c r="E44" s="28">
        <v>1.630749133364E12</v>
      </c>
      <c r="F44" s="22" t="b">
        <f t="shared" si="2"/>
        <v>1</v>
      </c>
      <c r="G44" s="29" t="s">
        <v>137</v>
      </c>
      <c r="H44" s="6">
        <v>2748.0</v>
      </c>
      <c r="I44" s="6" t="s">
        <v>1654</v>
      </c>
      <c r="J44" s="28">
        <v>1.630749754097E12</v>
      </c>
      <c r="K44" s="22" t="b">
        <f t="shared" si="3"/>
        <v>1</v>
      </c>
      <c r="L44" s="29" t="s">
        <v>133</v>
      </c>
      <c r="M44" s="6">
        <v>375.0</v>
      </c>
      <c r="N44" s="6" t="s">
        <v>1655</v>
      </c>
      <c r="O44" s="28">
        <v>1.630750318192E12</v>
      </c>
      <c r="P44" s="22" t="b">
        <f t="shared" si="4"/>
        <v>1</v>
      </c>
      <c r="Q44" s="29" t="s">
        <v>131</v>
      </c>
      <c r="R44" s="6">
        <v>326.0</v>
      </c>
      <c r="S44" s="6" t="s">
        <v>1648</v>
      </c>
      <c r="T44" s="28">
        <v>1.630757492709E12</v>
      </c>
      <c r="U44" s="22" t="b">
        <f t="shared" si="5"/>
        <v>1</v>
      </c>
      <c r="V44" s="29" t="s">
        <v>133</v>
      </c>
      <c r="W44" s="6">
        <v>242.0</v>
      </c>
      <c r="X44" s="6" t="s">
        <v>1649</v>
      </c>
      <c r="Y44" s="28">
        <v>1.630758046517E12</v>
      </c>
      <c r="Z44" s="22" t="b">
        <f t="shared" si="6"/>
        <v>1</v>
      </c>
      <c r="AA44" s="29" t="s">
        <v>133</v>
      </c>
      <c r="AB44" s="6">
        <v>324.0</v>
      </c>
      <c r="AC44" s="6" t="s">
        <v>1650</v>
      </c>
      <c r="AD44" s="28">
        <v>1.630758717811E12</v>
      </c>
      <c r="AE44" s="22" t="b">
        <f t="shared" si="7"/>
        <v>1</v>
      </c>
      <c r="AF44" s="29" t="s">
        <v>131</v>
      </c>
      <c r="AG44" s="6">
        <v>402.0</v>
      </c>
      <c r="AH44" s="6" t="s">
        <v>1651</v>
      </c>
      <c r="AI44" s="28">
        <v>1.630766000518E12</v>
      </c>
      <c r="AJ44" s="22" t="b">
        <f t="shared" si="8"/>
        <v>1</v>
      </c>
      <c r="AK44" s="29" t="s">
        <v>63</v>
      </c>
      <c r="AL44" s="6">
        <v>251.0</v>
      </c>
      <c r="AM44" s="6" t="s">
        <v>1638</v>
      </c>
      <c r="AN44" s="28">
        <v>1.630766956849E12</v>
      </c>
      <c r="AO44" s="22" t="b">
        <f t="shared" si="9"/>
        <v>1</v>
      </c>
      <c r="AP44" s="29" t="s">
        <v>219</v>
      </c>
      <c r="AQ44" s="6">
        <v>175.0</v>
      </c>
      <c r="AR44" s="6" t="s">
        <v>1652</v>
      </c>
      <c r="AS44" s="28">
        <v>1.630767556504E12</v>
      </c>
    </row>
    <row r="45">
      <c r="A45" s="22" t="b">
        <f t="shared" si="1"/>
        <v>1</v>
      </c>
      <c r="B45" s="29" t="s">
        <v>195</v>
      </c>
      <c r="C45" s="6">
        <v>805.0</v>
      </c>
      <c r="D45" s="6" t="s">
        <v>1656</v>
      </c>
      <c r="E45" s="28">
        <v>1.630749134167E12</v>
      </c>
      <c r="F45" s="22" t="b">
        <f t="shared" si="2"/>
        <v>1</v>
      </c>
      <c r="G45" s="29" t="s">
        <v>195</v>
      </c>
      <c r="H45" s="6">
        <v>2653.0</v>
      </c>
      <c r="I45" s="6" t="s">
        <v>1657</v>
      </c>
      <c r="J45" s="28">
        <v>1.63074975673E12</v>
      </c>
      <c r="K45" s="22" t="b">
        <f t="shared" si="3"/>
        <v>1</v>
      </c>
      <c r="L45" s="29" t="s">
        <v>203</v>
      </c>
      <c r="M45" s="6">
        <v>189.0</v>
      </c>
      <c r="N45" s="6" t="s">
        <v>1655</v>
      </c>
      <c r="O45" s="28">
        <v>1.630750318394E12</v>
      </c>
      <c r="P45" s="22" t="b">
        <f t="shared" si="4"/>
        <v>1</v>
      </c>
      <c r="Q45" s="29" t="s">
        <v>203</v>
      </c>
      <c r="R45" s="6">
        <v>182.0</v>
      </c>
      <c r="S45" s="6" t="s">
        <v>1648</v>
      </c>
      <c r="T45" s="28">
        <v>1.630757492901E12</v>
      </c>
      <c r="U45" s="22" t="b">
        <f t="shared" si="5"/>
        <v>1</v>
      </c>
      <c r="V45" s="29" t="s">
        <v>203</v>
      </c>
      <c r="W45" s="6">
        <v>123.0</v>
      </c>
      <c r="X45" s="6" t="s">
        <v>1649</v>
      </c>
      <c r="Y45" s="28">
        <v>1.630758046632E12</v>
      </c>
      <c r="Z45" s="22" t="b">
        <f t="shared" si="6"/>
        <v>1</v>
      </c>
      <c r="AA45" s="29" t="s">
        <v>203</v>
      </c>
      <c r="AB45" s="6">
        <v>297.0</v>
      </c>
      <c r="AC45" s="6" t="s">
        <v>1658</v>
      </c>
      <c r="AD45" s="28">
        <v>1.630758718116E12</v>
      </c>
      <c r="AE45" s="22" t="b">
        <f t="shared" si="7"/>
        <v>1</v>
      </c>
      <c r="AF45" s="29" t="s">
        <v>203</v>
      </c>
      <c r="AG45" s="6">
        <v>223.0</v>
      </c>
      <c r="AH45" s="6" t="s">
        <v>1651</v>
      </c>
      <c r="AI45" s="28">
        <v>1.630766000743E12</v>
      </c>
      <c r="AJ45" s="22" t="b">
        <f t="shared" si="8"/>
        <v>1</v>
      </c>
      <c r="AK45" s="29" t="s">
        <v>71</v>
      </c>
      <c r="AL45" s="6">
        <v>231.0</v>
      </c>
      <c r="AM45" s="6" t="s">
        <v>1659</v>
      </c>
      <c r="AN45" s="28">
        <v>1.630766957082E12</v>
      </c>
      <c r="AO45" s="22" t="b">
        <f t="shared" si="9"/>
        <v>1</v>
      </c>
      <c r="AP45" s="29" t="s">
        <v>71</v>
      </c>
      <c r="AQ45" s="6">
        <v>472.0</v>
      </c>
      <c r="AR45" s="6" t="s">
        <v>1652</v>
      </c>
      <c r="AS45" s="28">
        <v>1.630767556978E12</v>
      </c>
    </row>
    <row r="46">
      <c r="A46" s="22" t="b">
        <f t="shared" si="1"/>
        <v>1</v>
      </c>
      <c r="B46" s="29" t="s">
        <v>245</v>
      </c>
      <c r="C46" s="6">
        <v>575.0</v>
      </c>
      <c r="D46" s="6" t="s">
        <v>1656</v>
      </c>
      <c r="E46" s="28">
        <v>1.630749134746E12</v>
      </c>
      <c r="F46" s="22" t="b">
        <f t="shared" si="2"/>
        <v>1</v>
      </c>
      <c r="G46" s="29" t="s">
        <v>133</v>
      </c>
      <c r="H46" s="6">
        <v>342.0</v>
      </c>
      <c r="I46" s="6" t="s">
        <v>1660</v>
      </c>
      <c r="J46" s="28">
        <v>1.630749757092E12</v>
      </c>
      <c r="K46" s="22" t="b">
        <f t="shared" si="3"/>
        <v>1</v>
      </c>
      <c r="L46" s="29" t="s">
        <v>71</v>
      </c>
      <c r="M46" s="6">
        <v>425.0</v>
      </c>
      <c r="N46" s="6" t="s">
        <v>1655</v>
      </c>
      <c r="O46" s="28">
        <v>1.630750318807E12</v>
      </c>
      <c r="P46" s="22" t="b">
        <f t="shared" si="4"/>
        <v>1</v>
      </c>
      <c r="Q46" s="29" t="s">
        <v>71</v>
      </c>
      <c r="R46" s="6">
        <v>534.0</v>
      </c>
      <c r="S46" s="6" t="s">
        <v>1661</v>
      </c>
      <c r="T46" s="28">
        <v>1.630757493425E12</v>
      </c>
      <c r="U46" s="22" t="b">
        <f t="shared" si="5"/>
        <v>1</v>
      </c>
      <c r="V46" s="29" t="s">
        <v>71</v>
      </c>
      <c r="W46" s="6">
        <v>283.0</v>
      </c>
      <c r="X46" s="6" t="s">
        <v>1649</v>
      </c>
      <c r="Y46" s="28">
        <v>1.630758046905E12</v>
      </c>
      <c r="Z46" s="22" t="b">
        <f t="shared" si="6"/>
        <v>1</v>
      </c>
      <c r="AA46" s="29" t="s">
        <v>71</v>
      </c>
      <c r="AB46" s="6">
        <v>610.0</v>
      </c>
      <c r="AC46" s="6" t="s">
        <v>1658</v>
      </c>
      <c r="AD46" s="28">
        <v>1.63075871872E12</v>
      </c>
      <c r="AE46" s="22" t="b">
        <f t="shared" si="7"/>
        <v>1</v>
      </c>
      <c r="AF46" s="29" t="s">
        <v>71</v>
      </c>
      <c r="AG46" s="6">
        <v>917.0</v>
      </c>
      <c r="AH46" s="6" t="s">
        <v>1662</v>
      </c>
      <c r="AI46" s="28">
        <v>1.630766001658E12</v>
      </c>
      <c r="AJ46" s="22" t="b">
        <f t="shared" si="8"/>
        <v>0</v>
      </c>
      <c r="AK46" s="29" t="s">
        <v>175</v>
      </c>
      <c r="AL46" s="6">
        <v>631.0</v>
      </c>
      <c r="AM46" s="6" t="s">
        <v>1659</v>
      </c>
      <c r="AN46" s="28">
        <v>1.630766957724E12</v>
      </c>
      <c r="AO46" s="22" t="b">
        <f t="shared" si="9"/>
        <v>1</v>
      </c>
      <c r="AP46" s="29" t="s">
        <v>144</v>
      </c>
      <c r="AQ46" s="6">
        <v>571.0</v>
      </c>
      <c r="AR46" s="6" t="s">
        <v>1663</v>
      </c>
      <c r="AS46" s="28">
        <v>1.630767557548E12</v>
      </c>
    </row>
    <row r="47">
      <c r="A47" s="22" t="b">
        <f t="shared" si="1"/>
        <v>1</v>
      </c>
      <c r="B47" s="29" t="s">
        <v>203</v>
      </c>
      <c r="C47" s="6">
        <v>279.0</v>
      </c>
      <c r="D47" s="6" t="s">
        <v>1664</v>
      </c>
      <c r="E47" s="28">
        <v>1.630749135028E12</v>
      </c>
      <c r="F47" s="22" t="b">
        <f t="shared" si="2"/>
        <v>1</v>
      </c>
      <c r="G47" s="29" t="s">
        <v>203</v>
      </c>
      <c r="H47" s="6">
        <v>257.0</v>
      </c>
      <c r="I47" s="6" t="s">
        <v>1660</v>
      </c>
      <c r="J47" s="28">
        <v>1.63074975733E12</v>
      </c>
      <c r="K47" s="22" t="b">
        <f t="shared" si="3"/>
        <v>1</v>
      </c>
      <c r="L47" s="29" t="s">
        <v>221</v>
      </c>
      <c r="M47" s="6">
        <v>1079.0</v>
      </c>
      <c r="N47" s="6" t="s">
        <v>1665</v>
      </c>
      <c r="O47" s="28">
        <v>1.63075031991E12</v>
      </c>
      <c r="P47" s="22" t="b">
        <f t="shared" si="4"/>
        <v>1</v>
      </c>
      <c r="Q47" s="29" t="s">
        <v>221</v>
      </c>
      <c r="R47" s="6">
        <v>1512.0</v>
      </c>
      <c r="S47" s="6" t="s">
        <v>1666</v>
      </c>
      <c r="T47" s="28">
        <v>1.630757494937E12</v>
      </c>
      <c r="U47" s="22" t="b">
        <f t="shared" si="5"/>
        <v>1</v>
      </c>
      <c r="V47" s="29" t="s">
        <v>221</v>
      </c>
      <c r="W47" s="6">
        <v>891.0</v>
      </c>
      <c r="X47" s="6" t="s">
        <v>1667</v>
      </c>
      <c r="Y47" s="28">
        <v>1.630758047807E12</v>
      </c>
      <c r="Z47" s="22" t="b">
        <f t="shared" si="6"/>
        <v>1</v>
      </c>
      <c r="AA47" s="29" t="s">
        <v>221</v>
      </c>
      <c r="AB47" s="6">
        <v>1112.0</v>
      </c>
      <c r="AC47" s="6" t="s">
        <v>1668</v>
      </c>
      <c r="AD47" s="28">
        <v>1.630758719845E12</v>
      </c>
      <c r="AE47" s="22" t="b">
        <f t="shared" si="7"/>
        <v>1</v>
      </c>
      <c r="AF47" s="29" t="s">
        <v>221</v>
      </c>
      <c r="AG47" s="6">
        <v>1652.0</v>
      </c>
      <c r="AH47" s="6" t="s">
        <v>1669</v>
      </c>
      <c r="AI47" s="28">
        <v>1.630766003322E12</v>
      </c>
      <c r="AJ47" s="22" t="b">
        <f t="shared" si="8"/>
        <v>1</v>
      </c>
      <c r="AK47" s="29" t="s">
        <v>133</v>
      </c>
      <c r="AL47" s="6">
        <v>302.0</v>
      </c>
      <c r="AM47" s="6" t="s">
        <v>1670</v>
      </c>
      <c r="AN47" s="28">
        <v>1.630766958028E12</v>
      </c>
      <c r="AO47" s="22" t="b">
        <f t="shared" si="9"/>
        <v>1</v>
      </c>
      <c r="AP47" s="29" t="s">
        <v>150</v>
      </c>
      <c r="AQ47" s="6">
        <v>256.0</v>
      </c>
      <c r="AR47" s="6" t="s">
        <v>1663</v>
      </c>
      <c r="AS47" s="28">
        <v>1.63076755781E12</v>
      </c>
    </row>
    <row r="48">
      <c r="A48" s="22" t="b">
        <f t="shared" si="1"/>
        <v>1</v>
      </c>
      <c r="B48" s="29" t="s">
        <v>71</v>
      </c>
      <c r="C48" s="6">
        <v>428.0</v>
      </c>
      <c r="D48" s="6" t="s">
        <v>1664</v>
      </c>
      <c r="E48" s="28">
        <v>1.63074913545E12</v>
      </c>
      <c r="F48" s="22" t="b">
        <f t="shared" si="2"/>
        <v>1</v>
      </c>
      <c r="G48" s="29" t="s">
        <v>71</v>
      </c>
      <c r="H48" s="6">
        <v>300.0</v>
      </c>
      <c r="I48" s="6" t="s">
        <v>1660</v>
      </c>
      <c r="J48" s="28">
        <v>1.630749757646E12</v>
      </c>
      <c r="K48" s="22" t="b">
        <f t="shared" si="3"/>
        <v>1</v>
      </c>
      <c r="L48" s="29" t="s">
        <v>94</v>
      </c>
      <c r="M48" s="6">
        <v>332.0</v>
      </c>
      <c r="N48" s="6" t="s">
        <v>1671</v>
      </c>
      <c r="O48" s="28">
        <v>1.630750320217E12</v>
      </c>
      <c r="P48" s="22" t="b">
        <f t="shared" si="4"/>
        <v>1</v>
      </c>
      <c r="Q48" s="29" t="s">
        <v>94</v>
      </c>
      <c r="R48" s="6">
        <v>267.0</v>
      </c>
      <c r="S48" s="6" t="s">
        <v>1672</v>
      </c>
      <c r="T48" s="28">
        <v>1.630757495203E12</v>
      </c>
      <c r="U48" s="22" t="b">
        <f t="shared" si="5"/>
        <v>1</v>
      </c>
      <c r="V48" s="29" t="s">
        <v>94</v>
      </c>
      <c r="W48" s="6">
        <v>276.0</v>
      </c>
      <c r="X48" s="6" t="s">
        <v>1673</v>
      </c>
      <c r="Y48" s="28">
        <v>1.630758048087E12</v>
      </c>
      <c r="Z48" s="22" t="b">
        <f t="shared" si="6"/>
        <v>1</v>
      </c>
      <c r="AA48" s="29" t="s">
        <v>94</v>
      </c>
      <c r="AB48" s="6">
        <v>292.0</v>
      </c>
      <c r="AC48" s="6" t="s">
        <v>1674</v>
      </c>
      <c r="AD48" s="28">
        <v>1.630758720122E12</v>
      </c>
      <c r="AE48" s="22" t="b">
        <f t="shared" si="7"/>
        <v>1</v>
      </c>
      <c r="AF48" s="29" t="s">
        <v>94</v>
      </c>
      <c r="AG48" s="6">
        <v>293.0</v>
      </c>
      <c r="AH48" s="6" t="s">
        <v>1669</v>
      </c>
      <c r="AI48" s="28">
        <v>1.630766003603E12</v>
      </c>
      <c r="AJ48" s="22" t="b">
        <f t="shared" si="8"/>
        <v>1</v>
      </c>
      <c r="AK48" s="29" t="s">
        <v>133</v>
      </c>
      <c r="AL48" s="6">
        <v>191.0</v>
      </c>
      <c r="AM48" s="6" t="s">
        <v>1670</v>
      </c>
      <c r="AN48" s="28">
        <v>1.630766958205E12</v>
      </c>
      <c r="AO48" s="22" t="b">
        <f t="shared" si="9"/>
        <v>1</v>
      </c>
      <c r="AP48" s="29" t="s">
        <v>55</v>
      </c>
      <c r="AQ48" s="6">
        <v>293.0</v>
      </c>
      <c r="AR48" s="6" t="s">
        <v>1675</v>
      </c>
      <c r="AS48" s="28">
        <v>1.630767558097E12</v>
      </c>
    </row>
    <row r="49">
      <c r="A49" s="22" t="b">
        <f t="shared" si="1"/>
        <v>1</v>
      </c>
      <c r="B49" s="29" t="s">
        <v>221</v>
      </c>
      <c r="C49" s="6">
        <v>1219.0</v>
      </c>
      <c r="D49" s="6" t="s">
        <v>1676</v>
      </c>
      <c r="E49" s="28">
        <v>1.63074913667E12</v>
      </c>
      <c r="F49" s="22" t="b">
        <f t="shared" si="2"/>
        <v>1</v>
      </c>
      <c r="G49" s="29" t="s">
        <v>221</v>
      </c>
      <c r="H49" s="6">
        <v>1043.0</v>
      </c>
      <c r="I49" s="6" t="s">
        <v>1677</v>
      </c>
      <c r="J49" s="28">
        <v>1.630749758669E12</v>
      </c>
      <c r="K49" s="22" t="b">
        <f t="shared" si="3"/>
        <v>1</v>
      </c>
      <c r="L49" s="29" t="s">
        <v>71</v>
      </c>
      <c r="M49" s="6">
        <v>340.0</v>
      </c>
      <c r="N49" s="6" t="s">
        <v>1671</v>
      </c>
      <c r="O49" s="28">
        <v>1.630750320557E12</v>
      </c>
      <c r="P49" s="22" t="b">
        <f t="shared" si="4"/>
        <v>1</v>
      </c>
      <c r="Q49" s="29" t="s">
        <v>71</v>
      </c>
      <c r="R49" s="6">
        <v>379.0</v>
      </c>
      <c r="S49" s="6" t="s">
        <v>1672</v>
      </c>
      <c r="T49" s="28">
        <v>1.6307574956E12</v>
      </c>
      <c r="U49" s="22" t="b">
        <f t="shared" si="5"/>
        <v>1</v>
      </c>
      <c r="V49" s="29" t="s">
        <v>71</v>
      </c>
      <c r="W49" s="6">
        <v>222.0</v>
      </c>
      <c r="X49" s="6" t="s">
        <v>1673</v>
      </c>
      <c r="Y49" s="28">
        <v>1.630758048305E12</v>
      </c>
      <c r="Z49" s="22" t="b">
        <f t="shared" si="6"/>
        <v>1</v>
      </c>
      <c r="AA49" s="29" t="s">
        <v>71</v>
      </c>
      <c r="AB49" s="6">
        <v>238.0</v>
      </c>
      <c r="AC49" s="6" t="s">
        <v>1674</v>
      </c>
      <c r="AD49" s="28">
        <v>1.63075872036E12</v>
      </c>
      <c r="AE49" s="22" t="b">
        <f t="shared" si="7"/>
        <v>1</v>
      </c>
      <c r="AF49" s="29" t="s">
        <v>71</v>
      </c>
      <c r="AG49" s="6">
        <v>289.0</v>
      </c>
      <c r="AH49" s="6" t="s">
        <v>1669</v>
      </c>
      <c r="AI49" s="28">
        <v>1.630766003891E12</v>
      </c>
      <c r="AJ49" s="22" t="b">
        <f t="shared" si="8"/>
        <v>1</v>
      </c>
      <c r="AK49" s="29" t="s">
        <v>71</v>
      </c>
      <c r="AL49" s="6">
        <v>186.0</v>
      </c>
      <c r="AM49" s="6" t="s">
        <v>1670</v>
      </c>
      <c r="AN49" s="28">
        <v>1.63076695839E12</v>
      </c>
      <c r="AO49" s="22" t="b">
        <f t="shared" si="9"/>
        <v>1</v>
      </c>
      <c r="AP49" s="29" t="s">
        <v>52</v>
      </c>
      <c r="AQ49" s="6">
        <v>284.0</v>
      </c>
      <c r="AR49" s="6" t="s">
        <v>1675</v>
      </c>
      <c r="AS49" s="28">
        <v>1.630767558396E12</v>
      </c>
    </row>
    <row r="50">
      <c r="A50" s="31" t="b">
        <f t="shared" si="1"/>
        <v>1</v>
      </c>
      <c r="B50" s="29" t="s">
        <v>94</v>
      </c>
      <c r="C50" s="6">
        <v>294.0</v>
      </c>
      <c r="D50" s="6" t="s">
        <v>1676</v>
      </c>
      <c r="E50" s="28">
        <v>1.630749136965E12</v>
      </c>
      <c r="F50" s="31" t="b">
        <f t="shared" si="2"/>
        <v>1</v>
      </c>
      <c r="G50" s="29" t="s">
        <v>94</v>
      </c>
      <c r="H50" s="6">
        <v>271.0</v>
      </c>
      <c r="I50" s="6" t="s">
        <v>1677</v>
      </c>
      <c r="J50" s="28">
        <v>1.630749758951E12</v>
      </c>
      <c r="K50" s="31" t="b">
        <f t="shared" si="3"/>
        <v>1</v>
      </c>
      <c r="L50" s="29" t="s">
        <v>236</v>
      </c>
      <c r="M50" s="6">
        <v>313.0</v>
      </c>
      <c r="N50" s="6" t="s">
        <v>1671</v>
      </c>
      <c r="O50" s="28">
        <v>1.630750320871E12</v>
      </c>
      <c r="P50" s="31" t="b">
        <f t="shared" si="4"/>
        <v>1</v>
      </c>
      <c r="Q50" s="29" t="s">
        <v>236</v>
      </c>
      <c r="R50" s="6">
        <v>749.0</v>
      </c>
      <c r="S50" s="6" t="s">
        <v>1678</v>
      </c>
      <c r="T50" s="28">
        <v>1.630757496333E12</v>
      </c>
      <c r="U50" s="31" t="b">
        <f t="shared" si="5"/>
        <v>1</v>
      </c>
      <c r="V50" s="29" t="s">
        <v>236</v>
      </c>
      <c r="W50" s="6">
        <v>221.0</v>
      </c>
      <c r="X50" s="6" t="s">
        <v>1673</v>
      </c>
      <c r="Y50" s="28">
        <v>1.630758048515E12</v>
      </c>
      <c r="Z50" s="31" t="b">
        <f t="shared" si="6"/>
        <v>1</v>
      </c>
      <c r="AA50" s="29" t="s">
        <v>236</v>
      </c>
      <c r="AB50" s="6">
        <v>262.0</v>
      </c>
      <c r="AC50" s="6" t="s">
        <v>1674</v>
      </c>
      <c r="AD50" s="28">
        <v>1.630758720621E12</v>
      </c>
      <c r="AE50" s="31" t="b">
        <f t="shared" si="7"/>
        <v>1</v>
      </c>
      <c r="AF50" s="29" t="s">
        <v>236</v>
      </c>
      <c r="AG50" s="6">
        <v>1277.0</v>
      </c>
      <c r="AH50" s="6" t="s">
        <v>1679</v>
      </c>
      <c r="AI50" s="28">
        <v>1.630766005167E12</v>
      </c>
      <c r="AJ50" s="31" t="b">
        <f t="shared" si="8"/>
        <v>1</v>
      </c>
      <c r="AK50" s="29" t="s">
        <v>144</v>
      </c>
      <c r="AL50" s="6">
        <v>1023.0</v>
      </c>
      <c r="AM50" s="6" t="s">
        <v>1680</v>
      </c>
      <c r="AN50" s="28">
        <v>1.630766959414E12</v>
      </c>
      <c r="AO50" s="31" t="b">
        <f t="shared" si="9"/>
        <v>1</v>
      </c>
      <c r="AP50" s="29" t="s">
        <v>160</v>
      </c>
      <c r="AQ50" s="6">
        <v>194.0</v>
      </c>
      <c r="AR50" s="6" t="s">
        <v>1675</v>
      </c>
      <c r="AS50" s="28">
        <v>1.630767558576E12</v>
      </c>
    </row>
    <row r="51">
      <c r="A51" s="31" t="b">
        <f t="shared" si="1"/>
        <v>1</v>
      </c>
      <c r="B51" s="29" t="s">
        <v>71</v>
      </c>
      <c r="C51" s="6">
        <v>377.0</v>
      </c>
      <c r="D51" s="6" t="s">
        <v>1681</v>
      </c>
      <c r="E51" s="28">
        <v>1.630749137343E12</v>
      </c>
      <c r="F51" s="31" t="b">
        <f t="shared" si="2"/>
        <v>1</v>
      </c>
      <c r="G51" s="29" t="s">
        <v>71</v>
      </c>
      <c r="H51" s="6">
        <v>443.0</v>
      </c>
      <c r="I51" s="6" t="s">
        <v>1682</v>
      </c>
      <c r="J51" s="28">
        <v>1.630749759386E12</v>
      </c>
      <c r="K51" s="31" t="b">
        <f t="shared" si="3"/>
        <v>1</v>
      </c>
      <c r="L51" s="29" t="s">
        <v>110</v>
      </c>
      <c r="M51" s="6">
        <v>316.0</v>
      </c>
      <c r="N51" s="6" t="s">
        <v>1683</v>
      </c>
      <c r="O51" s="28">
        <v>1.630750321187E12</v>
      </c>
      <c r="P51" s="31" t="b">
        <f t="shared" si="4"/>
        <v>1</v>
      </c>
      <c r="Q51" s="29" t="s">
        <v>110</v>
      </c>
      <c r="R51" s="6">
        <v>277.0</v>
      </c>
      <c r="S51" s="6" t="s">
        <v>1678</v>
      </c>
      <c r="T51" s="28">
        <v>1.63075749661E12</v>
      </c>
      <c r="U51" s="31" t="b">
        <f t="shared" si="5"/>
        <v>1</v>
      </c>
      <c r="V51" s="29" t="s">
        <v>110</v>
      </c>
      <c r="W51" s="6">
        <v>209.0</v>
      </c>
      <c r="X51" s="6" t="s">
        <v>1673</v>
      </c>
      <c r="Y51" s="28">
        <v>1.630758048725E12</v>
      </c>
      <c r="Z51" s="31" t="b">
        <f t="shared" si="6"/>
        <v>1</v>
      </c>
      <c r="AA51" s="29" t="s">
        <v>110</v>
      </c>
      <c r="AB51" s="6">
        <v>427.0</v>
      </c>
      <c r="AC51" s="6" t="s">
        <v>1684</v>
      </c>
      <c r="AD51" s="28">
        <v>1.630758721049E12</v>
      </c>
      <c r="AE51" s="31" t="b">
        <f t="shared" si="7"/>
        <v>1</v>
      </c>
      <c r="AF51" s="29" t="s">
        <v>110</v>
      </c>
      <c r="AG51" s="6">
        <v>401.0</v>
      </c>
      <c r="AH51" s="6" t="s">
        <v>1679</v>
      </c>
      <c r="AI51" s="28">
        <v>1.630766005568E12</v>
      </c>
      <c r="AJ51" s="31" t="b">
        <f t="shared" si="8"/>
        <v>1</v>
      </c>
      <c r="AK51" s="29" t="s">
        <v>150</v>
      </c>
      <c r="AL51" s="6">
        <v>1016.0</v>
      </c>
      <c r="AM51" s="6" t="s">
        <v>1685</v>
      </c>
      <c r="AN51" s="28">
        <v>1.630766960431E12</v>
      </c>
      <c r="AO51" s="31" t="b">
        <f t="shared" si="9"/>
        <v>1</v>
      </c>
      <c r="AP51" s="29" t="s">
        <v>55</v>
      </c>
      <c r="AQ51" s="6">
        <v>99.0</v>
      </c>
      <c r="AR51" s="6" t="s">
        <v>1675</v>
      </c>
      <c r="AS51" s="28">
        <v>1.630767558677E12</v>
      </c>
    </row>
    <row r="52">
      <c r="A52" s="31" t="b">
        <f t="shared" si="1"/>
        <v>1</v>
      </c>
      <c r="B52" s="29" t="s">
        <v>236</v>
      </c>
      <c r="C52" s="6">
        <v>886.0</v>
      </c>
      <c r="D52" s="6" t="s">
        <v>1686</v>
      </c>
      <c r="E52" s="28">
        <v>1.630749138231E12</v>
      </c>
      <c r="F52" s="31" t="b">
        <f t="shared" si="2"/>
        <v>1</v>
      </c>
      <c r="G52" s="29" t="s">
        <v>236</v>
      </c>
      <c r="H52" s="6">
        <v>388.0</v>
      </c>
      <c r="I52" s="6" t="s">
        <v>1682</v>
      </c>
      <c r="J52" s="28">
        <v>1.630749759771E12</v>
      </c>
      <c r="K52" s="31" t="b">
        <f t="shared" si="3"/>
        <v>1</v>
      </c>
      <c r="L52" s="29" t="s">
        <v>71</v>
      </c>
      <c r="M52" s="6">
        <v>365.0</v>
      </c>
      <c r="N52" s="6" t="s">
        <v>1683</v>
      </c>
      <c r="O52" s="28">
        <v>1.630750321552E12</v>
      </c>
      <c r="P52" s="31" t="b">
        <f t="shared" si="4"/>
        <v>1</v>
      </c>
      <c r="Q52" s="29" t="s">
        <v>71</v>
      </c>
      <c r="R52" s="6">
        <v>339.0</v>
      </c>
      <c r="S52" s="6" t="s">
        <v>1678</v>
      </c>
      <c r="T52" s="28">
        <v>1.630757496949E12</v>
      </c>
      <c r="U52" s="31" t="b">
        <f t="shared" si="5"/>
        <v>1</v>
      </c>
      <c r="V52" s="29" t="s">
        <v>71</v>
      </c>
      <c r="W52" s="6">
        <v>247.0</v>
      </c>
      <c r="X52" s="6" t="s">
        <v>1673</v>
      </c>
      <c r="Y52" s="28">
        <v>1.630758048975E12</v>
      </c>
      <c r="Z52" s="31" t="b">
        <f t="shared" si="6"/>
        <v>1</v>
      </c>
      <c r="AA52" s="29" t="s">
        <v>71</v>
      </c>
      <c r="AB52" s="6">
        <v>525.0</v>
      </c>
      <c r="AC52" s="6" t="s">
        <v>1684</v>
      </c>
      <c r="AD52" s="28">
        <v>1.630758721585E12</v>
      </c>
      <c r="AE52" s="31" t="b">
        <f t="shared" si="7"/>
        <v>1</v>
      </c>
      <c r="AF52" s="29" t="s">
        <v>71</v>
      </c>
      <c r="AG52" s="6">
        <v>474.0</v>
      </c>
      <c r="AH52" s="6" t="s">
        <v>1687</v>
      </c>
      <c r="AI52" s="28">
        <v>1.630766006044E12</v>
      </c>
      <c r="AJ52" s="31" t="b">
        <f t="shared" si="8"/>
        <v>1</v>
      </c>
      <c r="AK52" s="29" t="s">
        <v>55</v>
      </c>
      <c r="AL52" s="6">
        <v>209.0</v>
      </c>
      <c r="AM52" s="6" t="s">
        <v>1685</v>
      </c>
      <c r="AN52" s="28">
        <v>1.630766960639E12</v>
      </c>
      <c r="AO52" s="31" t="b">
        <f t="shared" si="9"/>
        <v>1</v>
      </c>
      <c r="AP52" s="29" t="s">
        <v>110</v>
      </c>
      <c r="AQ52" s="6">
        <v>225.0</v>
      </c>
      <c r="AR52" s="6" t="s">
        <v>1675</v>
      </c>
      <c r="AS52" s="28">
        <v>1.630767558901E12</v>
      </c>
    </row>
    <row r="53">
      <c r="A53" s="31" t="b">
        <f t="shared" si="1"/>
        <v>1</v>
      </c>
      <c r="B53" s="29" t="s">
        <v>110</v>
      </c>
      <c r="C53" s="6">
        <v>257.0</v>
      </c>
      <c r="D53" s="6" t="s">
        <v>1686</v>
      </c>
      <c r="E53" s="28">
        <v>1.630749138484E12</v>
      </c>
      <c r="F53" s="31" t="b">
        <f t="shared" si="2"/>
        <v>1</v>
      </c>
      <c r="G53" s="29" t="s">
        <v>110</v>
      </c>
      <c r="H53" s="6">
        <v>279.0</v>
      </c>
      <c r="I53" s="6" t="s">
        <v>1688</v>
      </c>
      <c r="J53" s="28">
        <v>1.63074976005E12</v>
      </c>
      <c r="K53" s="31" t="b">
        <f t="shared" si="3"/>
        <v>1</v>
      </c>
      <c r="L53" s="29" t="s">
        <v>190</v>
      </c>
      <c r="M53" s="6">
        <v>658.0</v>
      </c>
      <c r="N53" s="6" t="s">
        <v>1689</v>
      </c>
      <c r="O53" s="28">
        <v>1.630750322211E12</v>
      </c>
      <c r="P53" s="31" t="b">
        <f t="shared" si="4"/>
        <v>1</v>
      </c>
      <c r="Q53" s="29" t="s">
        <v>324</v>
      </c>
      <c r="R53" s="6">
        <v>723.0</v>
      </c>
      <c r="S53" s="6" t="s">
        <v>1690</v>
      </c>
      <c r="T53" s="28">
        <v>1.630757497672E12</v>
      </c>
      <c r="U53" s="31" t="b">
        <f t="shared" si="5"/>
        <v>1</v>
      </c>
      <c r="V53" s="29" t="s">
        <v>71</v>
      </c>
      <c r="W53" s="6">
        <v>1066.0</v>
      </c>
      <c r="X53" s="6" t="s">
        <v>1691</v>
      </c>
      <c r="Y53" s="28">
        <v>1.630758050037E12</v>
      </c>
      <c r="Z53" s="31" t="b">
        <f t="shared" si="6"/>
        <v>1</v>
      </c>
      <c r="AA53" s="29" t="s">
        <v>219</v>
      </c>
      <c r="AB53" s="6">
        <v>4743.0</v>
      </c>
      <c r="AC53" s="6" t="s">
        <v>1692</v>
      </c>
      <c r="AD53" s="28">
        <v>1.630758726318E12</v>
      </c>
      <c r="AE53" s="31" t="b">
        <f t="shared" si="7"/>
        <v>1</v>
      </c>
      <c r="AF53" s="29" t="s">
        <v>282</v>
      </c>
      <c r="AG53" s="6">
        <v>3467.0</v>
      </c>
      <c r="AH53" s="6" t="s">
        <v>1693</v>
      </c>
      <c r="AI53" s="28">
        <v>1.63076600951E12</v>
      </c>
      <c r="AJ53" s="31" t="b">
        <f t="shared" si="8"/>
        <v>1</v>
      </c>
      <c r="AK53" s="29" t="s">
        <v>52</v>
      </c>
      <c r="AL53" s="6">
        <v>343.0</v>
      </c>
      <c r="AM53" s="6" t="s">
        <v>1685</v>
      </c>
      <c r="AN53" s="28">
        <v>1.630766960982E12</v>
      </c>
      <c r="AO53" s="31" t="b">
        <f t="shared" si="9"/>
        <v>1</v>
      </c>
      <c r="AP53" s="29" t="s">
        <v>58</v>
      </c>
      <c r="AQ53" s="6">
        <v>309.0</v>
      </c>
      <c r="AR53" s="6" t="s">
        <v>1694</v>
      </c>
      <c r="AS53" s="28">
        <v>1.630767559208E12</v>
      </c>
    </row>
    <row r="54">
      <c r="A54" s="31" t="b">
        <f t="shared" si="1"/>
        <v>1</v>
      </c>
      <c r="B54" s="29" t="s">
        <v>71</v>
      </c>
      <c r="C54" s="6">
        <v>249.0</v>
      </c>
      <c r="D54" s="6" t="s">
        <v>1686</v>
      </c>
      <c r="E54" s="28">
        <v>1.630749138733E12</v>
      </c>
      <c r="F54" s="31" t="b">
        <f t="shared" si="2"/>
        <v>1</v>
      </c>
      <c r="G54" s="29" t="s">
        <v>71</v>
      </c>
      <c r="H54" s="6">
        <v>262.0</v>
      </c>
      <c r="I54" s="6" t="s">
        <v>1688</v>
      </c>
      <c r="J54" s="28">
        <v>1.630749760314E12</v>
      </c>
      <c r="K54" s="31" t="b">
        <f t="shared" si="3"/>
        <v>1</v>
      </c>
      <c r="L54" s="29" t="s">
        <v>257</v>
      </c>
      <c r="M54" s="6">
        <v>902.0</v>
      </c>
      <c r="N54" s="6" t="s">
        <v>1695</v>
      </c>
      <c r="O54" s="28">
        <v>1.630750323113E12</v>
      </c>
      <c r="P54" s="31" t="b">
        <f t="shared" si="4"/>
        <v>1</v>
      </c>
      <c r="Q54" s="29" t="s">
        <v>257</v>
      </c>
      <c r="R54" s="6">
        <v>1171.0</v>
      </c>
      <c r="S54" s="6" t="s">
        <v>1696</v>
      </c>
      <c r="T54" s="28">
        <v>1.630757498845E12</v>
      </c>
      <c r="U54" s="31" t="b">
        <f t="shared" si="5"/>
        <v>1</v>
      </c>
      <c r="V54" s="29" t="s">
        <v>324</v>
      </c>
      <c r="W54" s="6">
        <v>1598.0</v>
      </c>
      <c r="X54" s="6" t="s">
        <v>1697</v>
      </c>
      <c r="Y54" s="28">
        <v>1.630758051643E12</v>
      </c>
      <c r="Z54" s="31" t="b">
        <f t="shared" si="6"/>
        <v>1</v>
      </c>
      <c r="AA54" s="29" t="s">
        <v>131</v>
      </c>
      <c r="AB54" s="6">
        <v>968.0</v>
      </c>
      <c r="AC54" s="6" t="s">
        <v>1698</v>
      </c>
      <c r="AD54" s="28">
        <v>1.630758727287E12</v>
      </c>
      <c r="AE54" s="31" t="b">
        <f t="shared" si="7"/>
        <v>1</v>
      </c>
      <c r="AF54" s="29" t="s">
        <v>257</v>
      </c>
      <c r="AG54" s="6">
        <v>645.0</v>
      </c>
      <c r="AH54" s="6" t="s">
        <v>1699</v>
      </c>
      <c r="AI54" s="28">
        <v>1.630766010154E12</v>
      </c>
      <c r="AJ54" s="31" t="b">
        <f t="shared" si="8"/>
        <v>1</v>
      </c>
      <c r="AK54" s="29" t="s">
        <v>160</v>
      </c>
      <c r="AL54" s="6">
        <v>176.0</v>
      </c>
      <c r="AM54" s="6" t="s">
        <v>1700</v>
      </c>
      <c r="AN54" s="28">
        <v>1.630766961158E12</v>
      </c>
      <c r="AO54" s="31" t="b">
        <f t="shared" si="9"/>
        <v>1</v>
      </c>
      <c r="AP54" s="29" t="s">
        <v>71</v>
      </c>
      <c r="AQ54" s="6">
        <v>146.0</v>
      </c>
      <c r="AR54" s="6" t="s">
        <v>1694</v>
      </c>
      <c r="AS54" s="28">
        <v>1.630767559354E12</v>
      </c>
    </row>
    <row r="55">
      <c r="A55" s="31" t="b">
        <f t="shared" si="1"/>
        <v>1</v>
      </c>
      <c r="B55" s="29" t="s">
        <v>324</v>
      </c>
      <c r="C55" s="6">
        <v>639.0</v>
      </c>
      <c r="D55" s="6" t="s">
        <v>1701</v>
      </c>
      <c r="E55" s="28">
        <v>1.630749139373E12</v>
      </c>
      <c r="F55" s="31" t="b">
        <f t="shared" si="2"/>
        <v>1</v>
      </c>
      <c r="G55" s="29" t="s">
        <v>190</v>
      </c>
      <c r="H55" s="6">
        <v>1484.0</v>
      </c>
      <c r="I55" s="6" t="s">
        <v>1702</v>
      </c>
      <c r="J55" s="28">
        <v>1.630749761798E12</v>
      </c>
      <c r="K55" s="31" t="b">
        <f t="shared" si="3"/>
        <v>1</v>
      </c>
      <c r="L55" s="29" t="s">
        <v>137</v>
      </c>
      <c r="M55" s="6">
        <v>494.0</v>
      </c>
      <c r="N55" s="6" t="s">
        <v>1695</v>
      </c>
      <c r="O55" s="28">
        <v>1.630750323612E12</v>
      </c>
      <c r="P55" s="31" t="b">
        <f t="shared" si="4"/>
        <v>1</v>
      </c>
      <c r="Q55" s="29" t="s">
        <v>131</v>
      </c>
      <c r="R55" s="6">
        <v>368.0</v>
      </c>
      <c r="S55" s="6" t="s">
        <v>1703</v>
      </c>
      <c r="T55" s="28">
        <v>1.630757499224E12</v>
      </c>
      <c r="U55" s="31" t="b">
        <f t="shared" si="5"/>
        <v>1</v>
      </c>
      <c r="V55" s="29" t="s">
        <v>257</v>
      </c>
      <c r="W55" s="6">
        <v>802.0</v>
      </c>
      <c r="X55" s="6" t="s">
        <v>1704</v>
      </c>
      <c r="Y55" s="28">
        <v>1.630758052438E12</v>
      </c>
      <c r="Z55" s="31" t="b">
        <f t="shared" si="6"/>
        <v>1</v>
      </c>
      <c r="AA55" s="29" t="s">
        <v>203</v>
      </c>
      <c r="AB55" s="6">
        <v>180.0</v>
      </c>
      <c r="AC55" s="6" t="s">
        <v>1698</v>
      </c>
      <c r="AD55" s="28">
        <v>1.630758727465E12</v>
      </c>
      <c r="AE55" s="31" t="b">
        <f t="shared" si="7"/>
        <v>1</v>
      </c>
      <c r="AF55" s="29" t="s">
        <v>131</v>
      </c>
      <c r="AG55" s="6">
        <v>383.0</v>
      </c>
      <c r="AH55" s="6" t="s">
        <v>1699</v>
      </c>
      <c r="AI55" s="28">
        <v>1.630766010538E12</v>
      </c>
      <c r="AJ55" s="31" t="b">
        <f t="shared" si="8"/>
        <v>1</v>
      </c>
      <c r="AK55" s="29" t="s">
        <v>55</v>
      </c>
      <c r="AL55" s="6">
        <v>109.0</v>
      </c>
      <c r="AM55" s="6" t="s">
        <v>1700</v>
      </c>
      <c r="AN55" s="28">
        <v>1.630766961264E12</v>
      </c>
      <c r="AO55" s="31" t="b">
        <f t="shared" si="9"/>
        <v>1</v>
      </c>
      <c r="AP55" s="29" t="s">
        <v>115</v>
      </c>
      <c r="AQ55" s="6">
        <v>340.0</v>
      </c>
      <c r="AR55" s="6" t="s">
        <v>1694</v>
      </c>
      <c r="AS55" s="28">
        <v>1.630767559694E12</v>
      </c>
    </row>
    <row r="56">
      <c r="A56" s="31" t="b">
        <f t="shared" si="1"/>
        <v>1</v>
      </c>
      <c r="B56" s="29" t="s">
        <v>257</v>
      </c>
      <c r="C56" s="6">
        <v>980.0</v>
      </c>
      <c r="D56" s="6" t="s">
        <v>1705</v>
      </c>
      <c r="E56" s="28">
        <v>1.630749140353E12</v>
      </c>
      <c r="F56" s="31" t="b">
        <f t="shared" si="2"/>
        <v>1</v>
      </c>
      <c r="G56" s="29" t="s">
        <v>257</v>
      </c>
      <c r="H56" s="6">
        <v>991.0</v>
      </c>
      <c r="I56" s="6" t="s">
        <v>1706</v>
      </c>
      <c r="J56" s="28">
        <v>1.630749762788E12</v>
      </c>
      <c r="K56" s="31" t="b">
        <f t="shared" si="3"/>
        <v>1</v>
      </c>
      <c r="L56" s="29" t="s">
        <v>203</v>
      </c>
      <c r="M56" s="6">
        <v>239.0</v>
      </c>
      <c r="N56" s="6" t="s">
        <v>1695</v>
      </c>
      <c r="O56" s="28">
        <v>1.630750323846E12</v>
      </c>
      <c r="P56" s="31" t="b">
        <f t="shared" si="4"/>
        <v>1</v>
      </c>
      <c r="Q56" s="29" t="s">
        <v>203</v>
      </c>
      <c r="R56" s="6">
        <v>217.0</v>
      </c>
      <c r="S56" s="6" t="s">
        <v>1703</v>
      </c>
      <c r="T56" s="28">
        <v>1.630757499431E12</v>
      </c>
      <c r="U56" s="31" t="b">
        <f t="shared" si="5"/>
        <v>1</v>
      </c>
      <c r="V56" s="29" t="s">
        <v>137</v>
      </c>
      <c r="W56" s="6">
        <v>429.0</v>
      </c>
      <c r="X56" s="6" t="s">
        <v>1704</v>
      </c>
      <c r="Y56" s="28">
        <v>1.630758052869E12</v>
      </c>
      <c r="Z56" s="31" t="b">
        <f t="shared" si="6"/>
        <v>1</v>
      </c>
      <c r="AA56" s="29" t="s">
        <v>269</v>
      </c>
      <c r="AB56" s="6">
        <v>362.0</v>
      </c>
      <c r="AC56" s="6" t="s">
        <v>1698</v>
      </c>
      <c r="AD56" s="28">
        <v>1.63075872784E12</v>
      </c>
      <c r="AE56" s="31" t="b">
        <f t="shared" si="7"/>
        <v>1</v>
      </c>
      <c r="AF56" s="29" t="s">
        <v>257</v>
      </c>
      <c r="AG56" s="6">
        <v>539.0</v>
      </c>
      <c r="AH56" s="6" t="s">
        <v>1707</v>
      </c>
      <c r="AI56" s="28">
        <v>1.630766011077E12</v>
      </c>
      <c r="AJ56" s="31" t="b">
        <f t="shared" si="8"/>
        <v>1</v>
      </c>
      <c r="AK56" s="29" t="s">
        <v>110</v>
      </c>
      <c r="AL56" s="6">
        <v>251.0</v>
      </c>
      <c r="AM56" s="6" t="s">
        <v>1700</v>
      </c>
      <c r="AN56" s="28">
        <v>1.630766961516E12</v>
      </c>
      <c r="AO56" s="31" t="b">
        <f t="shared" si="9"/>
        <v>1</v>
      </c>
      <c r="AP56" s="29" t="s">
        <v>71</v>
      </c>
      <c r="AQ56" s="6">
        <v>371.0</v>
      </c>
      <c r="AR56" s="6" t="s">
        <v>1708</v>
      </c>
      <c r="AS56" s="28">
        <v>1.630767560068E12</v>
      </c>
    </row>
    <row r="57">
      <c r="A57" s="31" t="b">
        <f t="shared" si="1"/>
        <v>1</v>
      </c>
      <c r="B57" s="29" t="s">
        <v>131</v>
      </c>
      <c r="C57" s="6">
        <v>383.0</v>
      </c>
      <c r="D57" s="6" t="s">
        <v>1705</v>
      </c>
      <c r="E57" s="28">
        <v>1.630749140737E12</v>
      </c>
      <c r="F57" s="31" t="b">
        <f t="shared" si="2"/>
        <v>1</v>
      </c>
      <c r="G57" s="29" t="s">
        <v>137</v>
      </c>
      <c r="H57" s="6">
        <v>602.0</v>
      </c>
      <c r="I57" s="6" t="s">
        <v>1709</v>
      </c>
      <c r="J57" s="28">
        <v>1.630749763404E12</v>
      </c>
      <c r="K57" s="31" t="b">
        <f t="shared" si="3"/>
        <v>1</v>
      </c>
      <c r="L57" s="29" t="s">
        <v>269</v>
      </c>
      <c r="M57" s="6">
        <v>622.0</v>
      </c>
      <c r="N57" s="6" t="s">
        <v>1710</v>
      </c>
      <c r="O57" s="28">
        <v>1.630750324484E12</v>
      </c>
      <c r="P57" s="31" t="b">
        <f t="shared" si="4"/>
        <v>1</v>
      </c>
      <c r="Q57" s="29" t="s">
        <v>269</v>
      </c>
      <c r="R57" s="6">
        <v>574.0</v>
      </c>
      <c r="S57" s="6" t="s">
        <v>1711</v>
      </c>
      <c r="T57" s="28">
        <v>1.6307575E12</v>
      </c>
      <c r="U57" s="31" t="b">
        <f t="shared" si="5"/>
        <v>1</v>
      </c>
      <c r="V57" s="29" t="s">
        <v>203</v>
      </c>
      <c r="W57" s="6">
        <v>129.0</v>
      </c>
      <c r="X57" s="6" t="s">
        <v>1712</v>
      </c>
      <c r="Y57" s="28">
        <v>1.630758053009E12</v>
      </c>
      <c r="Z57" s="31" t="b">
        <f t="shared" si="6"/>
        <v>1</v>
      </c>
      <c r="AD57" s="33"/>
      <c r="AE57" s="31" t="b">
        <f t="shared" si="7"/>
        <v>1</v>
      </c>
      <c r="AF57" s="29" t="s">
        <v>137</v>
      </c>
      <c r="AG57" s="6">
        <v>466.0</v>
      </c>
      <c r="AH57" s="6" t="s">
        <v>1707</v>
      </c>
      <c r="AI57" s="28">
        <v>1.630766011542E12</v>
      </c>
      <c r="AJ57" s="31" t="b">
        <f t="shared" si="8"/>
        <v>1</v>
      </c>
      <c r="AK57" s="29" t="s">
        <v>58</v>
      </c>
      <c r="AL57" s="6">
        <v>345.0</v>
      </c>
      <c r="AM57" s="6" t="s">
        <v>1700</v>
      </c>
      <c r="AN57" s="28">
        <v>1.630766961863E12</v>
      </c>
      <c r="AO57" s="31" t="b">
        <f t="shared" si="9"/>
        <v>1</v>
      </c>
      <c r="AP57" s="29" t="s">
        <v>144</v>
      </c>
      <c r="AQ57" s="6">
        <v>350.0</v>
      </c>
      <c r="AR57" s="6" t="s">
        <v>1708</v>
      </c>
      <c r="AS57" s="28">
        <v>1.630767560416E12</v>
      </c>
    </row>
    <row r="58">
      <c r="A58" s="31" t="b">
        <f t="shared" si="1"/>
        <v>1</v>
      </c>
      <c r="B58" s="29" t="s">
        <v>203</v>
      </c>
      <c r="C58" s="6">
        <v>138.0</v>
      </c>
      <c r="D58" s="6" t="s">
        <v>1705</v>
      </c>
      <c r="E58" s="28">
        <v>1.630749140885E12</v>
      </c>
      <c r="F58" s="31" t="b">
        <f t="shared" si="2"/>
        <v>1</v>
      </c>
      <c r="G58" s="29" t="s">
        <v>203</v>
      </c>
      <c r="H58" s="6">
        <v>236.0</v>
      </c>
      <c r="I58" s="6" t="s">
        <v>1709</v>
      </c>
      <c r="J58" s="28">
        <v>1.630749763637E12</v>
      </c>
      <c r="K58" s="31" t="b">
        <f t="shared" si="3"/>
        <v>1</v>
      </c>
      <c r="O58" s="33"/>
      <c r="P58" s="31" t="b">
        <f t="shared" si="4"/>
        <v>1</v>
      </c>
      <c r="T58" s="33"/>
      <c r="U58" s="31" t="b">
        <f t="shared" si="5"/>
        <v>1</v>
      </c>
      <c r="V58" s="29" t="s">
        <v>269</v>
      </c>
      <c r="W58" s="6">
        <v>535.0</v>
      </c>
      <c r="X58" s="6" t="s">
        <v>1712</v>
      </c>
      <c r="Y58" s="28">
        <v>1.630758053531E12</v>
      </c>
      <c r="Z58" s="31" t="b">
        <f t="shared" si="6"/>
        <v>1</v>
      </c>
      <c r="AD58" s="33"/>
      <c r="AE58" s="31" t="b">
        <f t="shared" si="7"/>
        <v>1</v>
      </c>
      <c r="AF58" s="29" t="s">
        <v>203</v>
      </c>
      <c r="AG58" s="6">
        <v>211.0</v>
      </c>
      <c r="AH58" s="6" t="s">
        <v>1707</v>
      </c>
      <c r="AI58" s="28">
        <v>1.630766011766E12</v>
      </c>
      <c r="AJ58" s="31" t="b">
        <f t="shared" si="8"/>
        <v>1</v>
      </c>
      <c r="AK58" s="29" t="s">
        <v>71</v>
      </c>
      <c r="AL58" s="6">
        <v>168.0</v>
      </c>
      <c r="AM58" s="6" t="s">
        <v>1713</v>
      </c>
      <c r="AN58" s="28">
        <v>1.630766962032E12</v>
      </c>
      <c r="AO58" s="31" t="b">
        <f t="shared" si="9"/>
        <v>1</v>
      </c>
      <c r="AP58" s="29" t="s">
        <v>182</v>
      </c>
      <c r="AQ58" s="6">
        <v>459.0</v>
      </c>
      <c r="AR58" s="6" t="s">
        <v>1708</v>
      </c>
      <c r="AS58" s="28">
        <v>1.630767560876E12</v>
      </c>
    </row>
    <row r="59">
      <c r="A59" s="31" t="b">
        <f t="shared" si="1"/>
        <v>1</v>
      </c>
      <c r="B59" s="29" t="s">
        <v>269</v>
      </c>
      <c r="C59" s="6">
        <v>552.0</v>
      </c>
      <c r="D59" s="6" t="s">
        <v>1714</v>
      </c>
      <c r="E59" s="28">
        <v>1.630749141427E12</v>
      </c>
      <c r="F59" s="31" t="b">
        <f t="shared" si="2"/>
        <v>1</v>
      </c>
      <c r="G59" s="29" t="s">
        <v>269</v>
      </c>
      <c r="H59" s="6">
        <v>635.0</v>
      </c>
      <c r="I59" s="6" t="s">
        <v>1715</v>
      </c>
      <c r="J59" s="28">
        <v>1.630749764272E12</v>
      </c>
      <c r="K59" s="31" t="b">
        <f t="shared" si="3"/>
        <v>1</v>
      </c>
      <c r="O59" s="33"/>
      <c r="P59" s="31" t="b">
        <f t="shared" si="4"/>
        <v>1</v>
      </c>
      <c r="T59" s="33"/>
      <c r="U59" s="31" t="b">
        <f t="shared" si="5"/>
        <v>1</v>
      </c>
      <c r="Y59" s="33"/>
      <c r="Z59" s="31" t="b">
        <f t="shared" si="6"/>
        <v>1</v>
      </c>
      <c r="AD59" s="33"/>
      <c r="AE59" s="31" t="b">
        <f t="shared" si="7"/>
        <v>1</v>
      </c>
      <c r="AF59" s="29" t="s">
        <v>269</v>
      </c>
      <c r="AG59" s="6">
        <v>1064.0</v>
      </c>
      <c r="AH59" s="6" t="s">
        <v>1716</v>
      </c>
      <c r="AI59" s="28">
        <v>1.630766012817E12</v>
      </c>
      <c r="AJ59" s="31" t="b">
        <f t="shared" si="8"/>
        <v>1</v>
      </c>
      <c r="AK59" s="29" t="s">
        <v>144</v>
      </c>
      <c r="AL59" s="6">
        <v>1002.0</v>
      </c>
      <c r="AM59" s="6" t="s">
        <v>1717</v>
      </c>
      <c r="AN59" s="28">
        <v>1.630766963036E12</v>
      </c>
      <c r="AO59" s="31" t="b">
        <f t="shared" si="9"/>
        <v>1</v>
      </c>
      <c r="AP59" s="29" t="s">
        <v>71</v>
      </c>
      <c r="AQ59" s="6">
        <v>322.0</v>
      </c>
      <c r="AR59" s="6" t="s">
        <v>1718</v>
      </c>
      <c r="AS59" s="28">
        <v>1.630767561211E12</v>
      </c>
    </row>
    <row r="60">
      <c r="A60" s="31" t="b">
        <f t="shared" si="1"/>
        <v>1</v>
      </c>
      <c r="E60" s="33"/>
      <c r="F60" s="31" t="b">
        <f t="shared" si="2"/>
        <v>1</v>
      </c>
      <c r="J60" s="33"/>
      <c r="K60" s="31" t="b">
        <f t="shared" si="3"/>
        <v>1</v>
      </c>
      <c r="O60" s="33"/>
      <c r="P60" s="31" t="b">
        <f t="shared" si="4"/>
        <v>1</v>
      </c>
      <c r="T60" s="33"/>
      <c r="U60" s="31" t="b">
        <f t="shared" si="5"/>
        <v>1</v>
      </c>
      <c r="Y60" s="33"/>
      <c r="Z60" s="31" t="b">
        <f t="shared" si="6"/>
        <v>1</v>
      </c>
      <c r="AD60" s="33"/>
      <c r="AE60" s="31" t="b">
        <f t="shared" si="7"/>
        <v>1</v>
      </c>
      <c r="AI60" s="33"/>
      <c r="AJ60" s="31" t="b">
        <f t="shared" si="8"/>
        <v>1</v>
      </c>
      <c r="AK60" s="29" t="s">
        <v>182</v>
      </c>
      <c r="AL60" s="6">
        <v>760.0</v>
      </c>
      <c r="AM60" s="6" t="s">
        <v>1717</v>
      </c>
      <c r="AN60" s="28">
        <v>1.630766963795E12</v>
      </c>
      <c r="AO60" s="31" t="b">
        <f t="shared" si="9"/>
        <v>1</v>
      </c>
      <c r="AP60" s="29" t="s">
        <v>143</v>
      </c>
      <c r="AQ60" s="6">
        <v>2916.0</v>
      </c>
      <c r="AR60" s="6" t="s">
        <v>1719</v>
      </c>
      <c r="AS60" s="28">
        <v>1.630767564114E12</v>
      </c>
    </row>
    <row r="61">
      <c r="A61" s="31" t="b">
        <f t="shared" si="1"/>
        <v>1</v>
      </c>
      <c r="E61" s="33"/>
      <c r="F61" s="31" t="b">
        <f t="shared" si="2"/>
        <v>1</v>
      </c>
      <c r="J61" s="33"/>
      <c r="K61" s="31" t="b">
        <f t="shared" si="3"/>
        <v>1</v>
      </c>
      <c r="O61" s="33"/>
      <c r="P61" s="31" t="b">
        <f t="shared" si="4"/>
        <v>1</v>
      </c>
      <c r="T61" s="33"/>
      <c r="U61" s="31" t="b">
        <f t="shared" si="5"/>
        <v>1</v>
      </c>
      <c r="Y61" s="33"/>
      <c r="Z61" s="31" t="b">
        <f t="shared" si="6"/>
        <v>1</v>
      </c>
      <c r="AD61" s="33"/>
      <c r="AE61" s="31" t="b">
        <f t="shared" si="7"/>
        <v>1</v>
      </c>
      <c r="AI61" s="33"/>
      <c r="AJ61" s="31" t="b">
        <f t="shared" si="8"/>
        <v>1</v>
      </c>
      <c r="AK61" s="29" t="s">
        <v>71</v>
      </c>
      <c r="AL61" s="6">
        <v>925.0</v>
      </c>
      <c r="AM61" s="6" t="s">
        <v>1720</v>
      </c>
      <c r="AN61" s="28">
        <v>1.630766964717E12</v>
      </c>
      <c r="AO61" s="31" t="b">
        <f t="shared" si="9"/>
        <v>1</v>
      </c>
      <c r="AP61" s="29" t="s">
        <v>195</v>
      </c>
      <c r="AQ61" s="6">
        <v>641.0</v>
      </c>
      <c r="AR61" s="6" t="s">
        <v>1719</v>
      </c>
      <c r="AS61" s="28">
        <v>1.630767564754E12</v>
      </c>
    </row>
    <row r="62">
      <c r="A62" s="31" t="b">
        <f t="shared" si="1"/>
        <v>1</v>
      </c>
      <c r="E62" s="33"/>
      <c r="F62" s="31" t="b">
        <f t="shared" si="2"/>
        <v>1</v>
      </c>
      <c r="J62" s="33"/>
      <c r="K62" s="31" t="b">
        <f t="shared" si="3"/>
        <v>1</v>
      </c>
      <c r="O62" s="33"/>
      <c r="P62" s="31" t="b">
        <f t="shared" si="4"/>
        <v>1</v>
      </c>
      <c r="T62" s="33"/>
      <c r="U62" s="31" t="b">
        <f t="shared" si="5"/>
        <v>1</v>
      </c>
      <c r="Y62" s="33"/>
      <c r="Z62" s="31" t="b">
        <f t="shared" si="6"/>
        <v>1</v>
      </c>
      <c r="AD62" s="33"/>
      <c r="AE62" s="31" t="b">
        <f t="shared" si="7"/>
        <v>1</v>
      </c>
      <c r="AI62" s="33"/>
      <c r="AJ62" s="31" t="b">
        <f t="shared" si="8"/>
        <v>1</v>
      </c>
      <c r="AK62" s="29" t="s">
        <v>219</v>
      </c>
      <c r="AL62" s="6">
        <v>3861.0</v>
      </c>
      <c r="AM62" s="6" t="s">
        <v>1721</v>
      </c>
      <c r="AN62" s="28">
        <v>1.63076696858E12</v>
      </c>
      <c r="AO62" s="31" t="b">
        <f t="shared" si="9"/>
        <v>1</v>
      </c>
      <c r="AP62" s="29" t="s">
        <v>137</v>
      </c>
      <c r="AQ62" s="6">
        <v>396.0</v>
      </c>
      <c r="AR62" s="6" t="s">
        <v>1722</v>
      </c>
      <c r="AS62" s="28">
        <v>1.630767565149E12</v>
      </c>
    </row>
    <row r="63">
      <c r="A63" s="31" t="b">
        <f t="shared" si="1"/>
        <v>1</v>
      </c>
      <c r="E63" s="33"/>
      <c r="F63" s="31" t="b">
        <f t="shared" si="2"/>
        <v>1</v>
      </c>
      <c r="J63" s="33"/>
      <c r="K63" s="31" t="b">
        <f t="shared" si="3"/>
        <v>1</v>
      </c>
      <c r="O63" s="33"/>
      <c r="P63" s="31" t="b">
        <f t="shared" si="4"/>
        <v>1</v>
      </c>
      <c r="T63" s="33"/>
      <c r="U63" s="31" t="b">
        <f t="shared" si="5"/>
        <v>1</v>
      </c>
      <c r="Y63" s="33"/>
      <c r="Z63" s="31" t="b">
        <f t="shared" si="6"/>
        <v>1</v>
      </c>
      <c r="AD63" s="33"/>
      <c r="AE63" s="31" t="b">
        <f t="shared" si="7"/>
        <v>1</v>
      </c>
      <c r="AI63" s="33"/>
      <c r="AJ63" s="31" t="b">
        <f t="shared" si="8"/>
        <v>1</v>
      </c>
      <c r="AK63" s="29" t="s">
        <v>195</v>
      </c>
      <c r="AL63" s="6">
        <v>561.0</v>
      </c>
      <c r="AM63" s="6" t="s">
        <v>1723</v>
      </c>
      <c r="AN63" s="28">
        <v>1.63076696914E12</v>
      </c>
      <c r="AO63" s="31" t="b">
        <f t="shared" si="9"/>
        <v>1</v>
      </c>
      <c r="AP63" s="29" t="s">
        <v>203</v>
      </c>
      <c r="AQ63" s="6">
        <v>129.0</v>
      </c>
      <c r="AR63" s="6" t="s">
        <v>1722</v>
      </c>
      <c r="AS63" s="28">
        <v>1.630767565291E12</v>
      </c>
    </row>
    <row r="64">
      <c r="A64" s="31" t="b">
        <f t="shared" si="1"/>
        <v>1</v>
      </c>
      <c r="E64" s="33"/>
      <c r="F64" s="31" t="b">
        <f t="shared" si="2"/>
        <v>1</v>
      </c>
      <c r="J64" s="33"/>
      <c r="K64" s="31" t="b">
        <f t="shared" si="3"/>
        <v>1</v>
      </c>
      <c r="O64" s="33"/>
      <c r="P64" s="31" t="b">
        <f t="shared" si="4"/>
        <v>1</v>
      </c>
      <c r="T64" s="33"/>
      <c r="U64" s="31" t="b">
        <f t="shared" si="5"/>
        <v>1</v>
      </c>
      <c r="Y64" s="33"/>
      <c r="Z64" s="31" t="b">
        <f t="shared" si="6"/>
        <v>1</v>
      </c>
      <c r="AD64" s="33"/>
      <c r="AE64" s="31" t="b">
        <f t="shared" si="7"/>
        <v>1</v>
      </c>
      <c r="AI64" s="33"/>
      <c r="AJ64" s="31" t="b">
        <f t="shared" si="8"/>
        <v>1</v>
      </c>
      <c r="AK64" s="29" t="s">
        <v>137</v>
      </c>
      <c r="AL64" s="6">
        <v>553.0</v>
      </c>
      <c r="AM64" s="6" t="s">
        <v>1723</v>
      </c>
      <c r="AN64" s="28">
        <v>1.630766969695E12</v>
      </c>
      <c r="AO64" s="31" t="b">
        <f t="shared" si="9"/>
        <v>1</v>
      </c>
      <c r="AP64" s="29" t="s">
        <v>71</v>
      </c>
      <c r="AQ64" s="6">
        <v>870.0</v>
      </c>
      <c r="AR64" s="6" t="s">
        <v>1724</v>
      </c>
      <c r="AS64" s="28">
        <v>1.630767566164E12</v>
      </c>
    </row>
    <row r="65">
      <c r="A65" s="31" t="b">
        <f t="shared" si="1"/>
        <v>1</v>
      </c>
      <c r="E65" s="33"/>
      <c r="F65" s="31" t="b">
        <f t="shared" si="2"/>
        <v>1</v>
      </c>
      <c r="J65" s="33"/>
      <c r="K65" s="31" t="b">
        <f t="shared" si="3"/>
        <v>1</v>
      </c>
      <c r="O65" s="33"/>
      <c r="P65" s="31" t="b">
        <f t="shared" si="4"/>
        <v>1</v>
      </c>
      <c r="T65" s="33"/>
      <c r="U65" s="31" t="b">
        <f t="shared" si="5"/>
        <v>1</v>
      </c>
      <c r="Y65" s="33"/>
      <c r="Z65" s="31" t="b">
        <f t="shared" si="6"/>
        <v>1</v>
      </c>
      <c r="AD65" s="33"/>
      <c r="AE65" s="31" t="b">
        <f t="shared" si="7"/>
        <v>1</v>
      </c>
      <c r="AI65" s="33"/>
      <c r="AJ65" s="31" t="b">
        <f t="shared" si="8"/>
        <v>1</v>
      </c>
      <c r="AK65" s="29" t="s">
        <v>203</v>
      </c>
      <c r="AL65" s="6">
        <v>143.0</v>
      </c>
      <c r="AM65" s="6" t="s">
        <v>1723</v>
      </c>
      <c r="AN65" s="28">
        <v>1.630766969839E12</v>
      </c>
      <c r="AO65" s="31" t="b">
        <f t="shared" si="9"/>
        <v>1</v>
      </c>
      <c r="AP65" s="29" t="s">
        <v>221</v>
      </c>
      <c r="AQ65" s="6">
        <v>444.0</v>
      </c>
      <c r="AR65" s="6" t="s">
        <v>1724</v>
      </c>
      <c r="AS65" s="28">
        <v>1.630767566595E12</v>
      </c>
    </row>
    <row r="66">
      <c r="A66" s="31" t="b">
        <f t="shared" si="1"/>
        <v>1</v>
      </c>
      <c r="E66" s="33"/>
      <c r="F66" s="31" t="b">
        <f t="shared" si="2"/>
        <v>1</v>
      </c>
      <c r="J66" s="33"/>
      <c r="K66" s="31" t="b">
        <f t="shared" si="3"/>
        <v>1</v>
      </c>
      <c r="O66" s="33"/>
      <c r="P66" s="31" t="b">
        <f t="shared" si="4"/>
        <v>1</v>
      </c>
      <c r="T66" s="33"/>
      <c r="U66" s="31" t="b">
        <f t="shared" si="5"/>
        <v>1</v>
      </c>
      <c r="Y66" s="33"/>
      <c r="Z66" s="31" t="b">
        <f t="shared" si="6"/>
        <v>1</v>
      </c>
      <c r="AD66" s="33"/>
      <c r="AE66" s="31" t="b">
        <f t="shared" si="7"/>
        <v>1</v>
      </c>
      <c r="AI66" s="33"/>
      <c r="AJ66" s="31" t="b">
        <f t="shared" si="8"/>
        <v>1</v>
      </c>
      <c r="AK66" s="29" t="s">
        <v>71</v>
      </c>
      <c r="AL66" s="6">
        <v>242.0</v>
      </c>
      <c r="AM66" s="6" t="s">
        <v>1725</v>
      </c>
      <c r="AN66" s="28">
        <v>1.630766970078E12</v>
      </c>
      <c r="AO66" s="31" t="b">
        <f t="shared" si="9"/>
        <v>1</v>
      </c>
      <c r="AP66" s="29" t="s">
        <v>94</v>
      </c>
      <c r="AQ66" s="6">
        <v>277.0</v>
      </c>
      <c r="AR66" s="6" t="s">
        <v>1724</v>
      </c>
      <c r="AS66" s="28">
        <v>1.630767566883E12</v>
      </c>
    </row>
    <row r="67">
      <c r="A67" s="31" t="b">
        <f t="shared" si="1"/>
        <v>1</v>
      </c>
      <c r="E67" s="33"/>
      <c r="F67" s="31" t="b">
        <f t="shared" si="2"/>
        <v>1</v>
      </c>
      <c r="J67" s="33"/>
      <c r="K67" s="31" t="b">
        <f t="shared" si="3"/>
        <v>1</v>
      </c>
      <c r="O67" s="33"/>
      <c r="P67" s="31" t="b">
        <f t="shared" si="4"/>
        <v>1</v>
      </c>
      <c r="T67" s="33"/>
      <c r="U67" s="31" t="b">
        <f t="shared" si="5"/>
        <v>1</v>
      </c>
      <c r="Y67" s="33"/>
      <c r="Z67" s="31" t="b">
        <f t="shared" si="6"/>
        <v>1</v>
      </c>
      <c r="AD67" s="33"/>
      <c r="AE67" s="31" t="b">
        <f t="shared" si="7"/>
        <v>1</v>
      </c>
      <c r="AI67" s="33"/>
      <c r="AJ67" s="31" t="b">
        <f t="shared" si="8"/>
        <v>1</v>
      </c>
      <c r="AK67" s="29" t="s">
        <v>221</v>
      </c>
      <c r="AL67" s="6">
        <v>902.0</v>
      </c>
      <c r="AM67" s="6" t="s">
        <v>1725</v>
      </c>
      <c r="AN67" s="28">
        <v>1.630766970993E12</v>
      </c>
      <c r="AO67" s="31" t="b">
        <f t="shared" si="9"/>
        <v>1</v>
      </c>
      <c r="AP67" s="29" t="s">
        <v>71</v>
      </c>
      <c r="AQ67" s="6">
        <v>217.0</v>
      </c>
      <c r="AR67" s="6" t="s">
        <v>1726</v>
      </c>
      <c r="AS67" s="28">
        <v>1.630767567087E12</v>
      </c>
    </row>
    <row r="68">
      <c r="A68" s="31" t="b">
        <f t="shared" si="1"/>
        <v>1</v>
      </c>
      <c r="E68" s="33"/>
      <c r="F68" s="31" t="b">
        <f t="shared" si="2"/>
        <v>1</v>
      </c>
      <c r="J68" s="33"/>
      <c r="K68" s="31" t="b">
        <f t="shared" si="3"/>
        <v>1</v>
      </c>
      <c r="O68" s="33"/>
      <c r="P68" s="31" t="b">
        <f t="shared" si="4"/>
        <v>1</v>
      </c>
      <c r="T68" s="33"/>
      <c r="U68" s="31" t="b">
        <f t="shared" si="5"/>
        <v>1</v>
      </c>
      <c r="Y68" s="33"/>
      <c r="Z68" s="31" t="b">
        <f t="shared" si="6"/>
        <v>1</v>
      </c>
      <c r="AD68" s="33"/>
      <c r="AE68" s="31" t="b">
        <f t="shared" si="7"/>
        <v>1</v>
      </c>
      <c r="AI68" s="33"/>
      <c r="AJ68" s="31" t="b">
        <f t="shared" si="8"/>
        <v>1</v>
      </c>
      <c r="AK68" s="29" t="s">
        <v>94</v>
      </c>
      <c r="AL68" s="6">
        <v>293.0</v>
      </c>
      <c r="AM68" s="6" t="s">
        <v>1727</v>
      </c>
      <c r="AN68" s="28">
        <v>1.630766971272E12</v>
      </c>
      <c r="AO68" s="31" t="b">
        <f t="shared" si="9"/>
        <v>1</v>
      </c>
      <c r="AP68" s="29" t="s">
        <v>236</v>
      </c>
      <c r="AQ68" s="6">
        <v>307.0</v>
      </c>
      <c r="AR68" s="6" t="s">
        <v>1726</v>
      </c>
      <c r="AS68" s="28">
        <v>1.630767567393E12</v>
      </c>
    </row>
    <row r="69">
      <c r="A69" s="31" t="b">
        <f t="shared" si="1"/>
        <v>1</v>
      </c>
      <c r="E69" s="33"/>
      <c r="F69" s="31" t="b">
        <f t="shared" si="2"/>
        <v>1</v>
      </c>
      <c r="J69" s="33"/>
      <c r="K69" s="31" t="b">
        <f t="shared" si="3"/>
        <v>1</v>
      </c>
      <c r="O69" s="33"/>
      <c r="P69" s="31" t="b">
        <f t="shared" si="4"/>
        <v>1</v>
      </c>
      <c r="T69" s="33"/>
      <c r="U69" s="31" t="b">
        <f t="shared" si="5"/>
        <v>1</v>
      </c>
      <c r="Y69" s="33"/>
      <c r="Z69" s="31" t="b">
        <f t="shared" si="6"/>
        <v>1</v>
      </c>
      <c r="AD69" s="33"/>
      <c r="AE69" s="31" t="b">
        <f t="shared" si="7"/>
        <v>1</v>
      </c>
      <c r="AI69" s="33"/>
      <c r="AJ69" s="31" t="b">
        <f t="shared" si="8"/>
        <v>1</v>
      </c>
      <c r="AK69" s="29" t="s">
        <v>71</v>
      </c>
      <c r="AL69" s="6">
        <v>260.0</v>
      </c>
      <c r="AM69" s="6" t="s">
        <v>1727</v>
      </c>
      <c r="AN69" s="28">
        <v>1.630766971545E12</v>
      </c>
      <c r="AO69" s="31" t="b">
        <f t="shared" si="9"/>
        <v>1</v>
      </c>
      <c r="AP69" s="29" t="s">
        <v>110</v>
      </c>
      <c r="AQ69" s="6">
        <v>216.0</v>
      </c>
      <c r="AR69" s="6" t="s">
        <v>1726</v>
      </c>
      <c r="AS69" s="28">
        <v>1.630767567608E12</v>
      </c>
    </row>
    <row r="70">
      <c r="A70" s="31" t="b">
        <f t="shared" si="1"/>
        <v>1</v>
      </c>
      <c r="E70" s="33"/>
      <c r="F70" s="31" t="b">
        <f t="shared" si="2"/>
        <v>1</v>
      </c>
      <c r="J70" s="33"/>
      <c r="K70" s="31" t="b">
        <f t="shared" si="3"/>
        <v>1</v>
      </c>
      <c r="O70" s="33"/>
      <c r="P70" s="31" t="b">
        <f t="shared" si="4"/>
        <v>1</v>
      </c>
      <c r="T70" s="33"/>
      <c r="U70" s="31" t="b">
        <f t="shared" si="5"/>
        <v>1</v>
      </c>
      <c r="Y70" s="33"/>
      <c r="Z70" s="31" t="b">
        <f t="shared" si="6"/>
        <v>1</v>
      </c>
      <c r="AD70" s="33"/>
      <c r="AE70" s="31" t="b">
        <f t="shared" si="7"/>
        <v>1</v>
      </c>
      <c r="AI70" s="33"/>
      <c r="AJ70" s="31" t="b">
        <f t="shared" si="8"/>
        <v>1</v>
      </c>
      <c r="AK70" s="29" t="s">
        <v>236</v>
      </c>
      <c r="AL70" s="6">
        <v>358.0</v>
      </c>
      <c r="AM70" s="6" t="s">
        <v>1727</v>
      </c>
      <c r="AN70" s="28">
        <v>1.630766971889E12</v>
      </c>
      <c r="AO70" s="31" t="b">
        <f t="shared" si="9"/>
        <v>1</v>
      </c>
      <c r="AP70" s="29" t="s">
        <v>71</v>
      </c>
      <c r="AQ70" s="6">
        <v>238.0</v>
      </c>
      <c r="AR70" s="6" t="s">
        <v>1726</v>
      </c>
      <c r="AS70" s="28">
        <v>1.630767567851E12</v>
      </c>
    </row>
    <row r="71">
      <c r="A71" s="31" t="b">
        <f t="shared" si="1"/>
        <v>1</v>
      </c>
      <c r="E71" s="33"/>
      <c r="F71" s="31" t="b">
        <f t="shared" si="2"/>
        <v>1</v>
      </c>
      <c r="J71" s="33"/>
      <c r="K71" s="31" t="b">
        <f t="shared" si="3"/>
        <v>1</v>
      </c>
      <c r="O71" s="33"/>
      <c r="P71" s="31" t="b">
        <f t="shared" si="4"/>
        <v>1</v>
      </c>
      <c r="T71" s="33"/>
      <c r="U71" s="31" t="b">
        <f t="shared" si="5"/>
        <v>1</v>
      </c>
      <c r="Y71" s="33"/>
      <c r="Z71" s="31" t="b">
        <f t="shared" si="6"/>
        <v>1</v>
      </c>
      <c r="AD71" s="33"/>
      <c r="AE71" s="31" t="b">
        <f t="shared" si="7"/>
        <v>1</v>
      </c>
      <c r="AI71" s="33"/>
      <c r="AJ71" s="31" t="b">
        <f t="shared" si="8"/>
        <v>1</v>
      </c>
      <c r="AK71" s="29" t="s">
        <v>110</v>
      </c>
      <c r="AL71" s="6">
        <v>301.0</v>
      </c>
      <c r="AM71" s="6" t="s">
        <v>1728</v>
      </c>
      <c r="AN71" s="28">
        <v>1.630766972192E12</v>
      </c>
      <c r="AO71" s="31" t="b">
        <f t="shared" si="9"/>
        <v>1</v>
      </c>
      <c r="AP71" s="29" t="s">
        <v>282</v>
      </c>
      <c r="AQ71" s="6">
        <v>1345.0</v>
      </c>
      <c r="AR71" s="6" t="s">
        <v>1729</v>
      </c>
      <c r="AS71" s="28">
        <v>1.630767569194E12</v>
      </c>
    </row>
    <row r="72">
      <c r="A72" s="31" t="b">
        <f t="shared" si="1"/>
        <v>1</v>
      </c>
      <c r="E72" s="33"/>
      <c r="F72" s="31" t="b">
        <f t="shared" si="2"/>
        <v>1</v>
      </c>
      <c r="J72" s="33"/>
      <c r="K72" s="31" t="b">
        <f t="shared" si="3"/>
        <v>1</v>
      </c>
      <c r="O72" s="33"/>
      <c r="P72" s="31" t="b">
        <f t="shared" si="4"/>
        <v>1</v>
      </c>
      <c r="T72" s="33"/>
      <c r="U72" s="31" t="b">
        <f t="shared" si="5"/>
        <v>1</v>
      </c>
      <c r="Y72" s="33"/>
      <c r="Z72" s="31" t="b">
        <f t="shared" si="6"/>
        <v>1</v>
      </c>
      <c r="AD72" s="33"/>
      <c r="AE72" s="31" t="b">
        <f t="shared" si="7"/>
        <v>1</v>
      </c>
      <c r="AI72" s="33"/>
      <c r="AJ72" s="31" t="b">
        <f t="shared" si="8"/>
        <v>1</v>
      </c>
      <c r="AK72" s="29" t="s">
        <v>71</v>
      </c>
      <c r="AL72" s="6">
        <v>323.0</v>
      </c>
      <c r="AM72" s="6" t="s">
        <v>1728</v>
      </c>
      <c r="AN72" s="28">
        <v>1.630766972516E12</v>
      </c>
      <c r="AO72" s="31" t="b">
        <f t="shared" si="9"/>
        <v>1</v>
      </c>
      <c r="AP72" s="29" t="s">
        <v>257</v>
      </c>
      <c r="AQ72" s="6">
        <v>1262.0</v>
      </c>
      <c r="AR72" s="6" t="s">
        <v>1730</v>
      </c>
      <c r="AS72" s="28">
        <v>1.630767570456E12</v>
      </c>
    </row>
    <row r="73">
      <c r="A73" s="31" t="b">
        <f t="shared" si="1"/>
        <v>1</v>
      </c>
      <c r="E73" s="33"/>
      <c r="F73" s="31" t="b">
        <f t="shared" si="2"/>
        <v>1</v>
      </c>
      <c r="J73" s="33"/>
      <c r="K73" s="31" t="b">
        <f t="shared" si="3"/>
        <v>1</v>
      </c>
      <c r="O73" s="33"/>
      <c r="P73" s="31" t="b">
        <f t="shared" si="4"/>
        <v>1</v>
      </c>
      <c r="T73" s="33"/>
      <c r="U73" s="31" t="b">
        <f t="shared" si="5"/>
        <v>1</v>
      </c>
      <c r="Y73" s="33"/>
      <c r="Z73" s="31" t="b">
        <f t="shared" si="6"/>
        <v>1</v>
      </c>
      <c r="AD73" s="33"/>
      <c r="AE73" s="31" t="b">
        <f t="shared" si="7"/>
        <v>1</v>
      </c>
      <c r="AI73" s="33"/>
      <c r="AJ73" s="31" t="b">
        <f t="shared" si="8"/>
        <v>1</v>
      </c>
      <c r="AK73" s="29" t="s">
        <v>190</v>
      </c>
      <c r="AL73" s="6">
        <v>1734.0</v>
      </c>
      <c r="AM73" s="6" t="s">
        <v>1731</v>
      </c>
      <c r="AN73" s="28">
        <v>1.630766974252E12</v>
      </c>
      <c r="AO73" s="31" t="b">
        <f t="shared" si="9"/>
        <v>1</v>
      </c>
      <c r="AP73" s="29" t="s">
        <v>131</v>
      </c>
      <c r="AQ73" s="6">
        <v>404.0</v>
      </c>
      <c r="AR73" s="6" t="s">
        <v>1730</v>
      </c>
      <c r="AS73" s="28">
        <v>1.630767570863E12</v>
      </c>
    </row>
    <row r="74">
      <c r="A74" s="31" t="b">
        <f t="shared" si="1"/>
        <v>1</v>
      </c>
      <c r="E74" s="33"/>
      <c r="F74" s="31" t="b">
        <f t="shared" si="2"/>
        <v>1</v>
      </c>
      <c r="J74" s="33"/>
      <c r="K74" s="31" t="b">
        <f t="shared" si="3"/>
        <v>1</v>
      </c>
      <c r="O74" s="33"/>
      <c r="P74" s="31" t="b">
        <f t="shared" si="4"/>
        <v>1</v>
      </c>
      <c r="T74" s="33"/>
      <c r="U74" s="31" t="b">
        <f t="shared" si="5"/>
        <v>1</v>
      </c>
      <c r="Y74" s="33"/>
      <c r="Z74" s="31" t="b">
        <f t="shared" si="6"/>
        <v>1</v>
      </c>
      <c r="AD74" s="33"/>
      <c r="AE74" s="31" t="b">
        <f t="shared" si="7"/>
        <v>1</v>
      </c>
      <c r="AI74" s="33"/>
      <c r="AJ74" s="31" t="b">
        <f t="shared" si="8"/>
        <v>1</v>
      </c>
      <c r="AK74" s="29" t="s">
        <v>257</v>
      </c>
      <c r="AL74" s="6">
        <v>621.0</v>
      </c>
      <c r="AM74" s="6" t="s">
        <v>1731</v>
      </c>
      <c r="AN74" s="28">
        <v>1.630766974869E12</v>
      </c>
      <c r="AO74" s="31" t="b">
        <f t="shared" si="9"/>
        <v>1</v>
      </c>
      <c r="AP74" s="29" t="s">
        <v>203</v>
      </c>
      <c r="AQ74" s="6">
        <v>178.0</v>
      </c>
      <c r="AR74" s="6" t="s">
        <v>1732</v>
      </c>
      <c r="AS74" s="28">
        <v>1.630767571047E12</v>
      </c>
    </row>
    <row r="75">
      <c r="A75" s="31" t="b">
        <f t="shared" si="1"/>
        <v>1</v>
      </c>
      <c r="E75" s="33"/>
      <c r="F75" s="31" t="b">
        <f t="shared" si="2"/>
        <v>1</v>
      </c>
      <c r="J75" s="33"/>
      <c r="K75" s="31" t="b">
        <f t="shared" si="3"/>
        <v>1</v>
      </c>
      <c r="O75" s="33"/>
      <c r="P75" s="31" t="b">
        <f t="shared" si="4"/>
        <v>1</v>
      </c>
      <c r="T75" s="33"/>
      <c r="U75" s="31" t="b">
        <f t="shared" si="5"/>
        <v>1</v>
      </c>
      <c r="Y75" s="33"/>
      <c r="Z75" s="31" t="b">
        <f t="shared" si="6"/>
        <v>1</v>
      </c>
      <c r="AD75" s="33"/>
      <c r="AE75" s="31" t="b">
        <f t="shared" si="7"/>
        <v>1</v>
      </c>
      <c r="AI75" s="33"/>
      <c r="AJ75" s="31" t="b">
        <f t="shared" si="8"/>
        <v>1</v>
      </c>
      <c r="AK75" s="29" t="s">
        <v>131</v>
      </c>
      <c r="AL75" s="6">
        <v>391.0</v>
      </c>
      <c r="AM75" s="6" t="s">
        <v>1733</v>
      </c>
      <c r="AN75" s="28">
        <v>1.630766975264E12</v>
      </c>
      <c r="AO75" s="31" t="b">
        <f t="shared" si="9"/>
        <v>1</v>
      </c>
      <c r="AP75" s="29" t="s">
        <v>269</v>
      </c>
      <c r="AQ75" s="6">
        <v>586.0</v>
      </c>
      <c r="AR75" s="6" t="s">
        <v>1732</v>
      </c>
      <c r="AS75" s="28">
        <v>1.630767571623E12</v>
      </c>
    </row>
    <row r="76">
      <c r="A76" s="31" t="b">
        <f t="shared" si="1"/>
        <v>1</v>
      </c>
      <c r="E76" s="33"/>
      <c r="F76" s="31" t="b">
        <f t="shared" si="2"/>
        <v>1</v>
      </c>
      <c r="J76" s="33"/>
      <c r="K76" s="31" t="b">
        <f t="shared" si="3"/>
        <v>1</v>
      </c>
      <c r="O76" s="33"/>
      <c r="P76" s="31" t="b">
        <f t="shared" si="4"/>
        <v>1</v>
      </c>
      <c r="T76" s="33"/>
      <c r="U76" s="31" t="b">
        <f t="shared" si="5"/>
        <v>1</v>
      </c>
      <c r="Y76" s="33"/>
      <c r="Z76" s="31" t="b">
        <f t="shared" si="6"/>
        <v>1</v>
      </c>
      <c r="AD76" s="33"/>
      <c r="AE76" s="31" t="b">
        <f t="shared" si="7"/>
        <v>1</v>
      </c>
      <c r="AI76" s="33"/>
      <c r="AJ76" s="31" t="b">
        <f t="shared" si="8"/>
        <v>1</v>
      </c>
      <c r="AK76" s="29" t="s">
        <v>203</v>
      </c>
      <c r="AL76" s="6">
        <v>164.0</v>
      </c>
      <c r="AM76" s="6" t="s">
        <v>1733</v>
      </c>
      <c r="AN76" s="28">
        <v>1.630766975428E12</v>
      </c>
      <c r="AO76" s="31" t="b">
        <f t="shared" si="9"/>
        <v>1</v>
      </c>
      <c r="AS76" s="33"/>
    </row>
    <row r="77">
      <c r="A77" s="31" t="b">
        <f t="shared" si="1"/>
        <v>1</v>
      </c>
      <c r="E77" s="33"/>
      <c r="F77" s="31" t="b">
        <f t="shared" si="2"/>
        <v>1</v>
      </c>
      <c r="J77" s="33"/>
      <c r="K77" s="31" t="b">
        <f t="shared" si="3"/>
        <v>1</v>
      </c>
      <c r="O77" s="33"/>
      <c r="P77" s="31" t="b">
        <f t="shared" si="4"/>
        <v>1</v>
      </c>
      <c r="T77" s="33"/>
      <c r="U77" s="31" t="b">
        <f t="shared" si="5"/>
        <v>1</v>
      </c>
      <c r="Y77" s="33"/>
      <c r="Z77" s="31" t="b">
        <f t="shared" si="6"/>
        <v>1</v>
      </c>
      <c r="AD77" s="33"/>
      <c r="AE77" s="31" t="b">
        <f t="shared" si="7"/>
        <v>1</v>
      </c>
      <c r="AI77" s="33"/>
      <c r="AJ77" s="31" t="b">
        <f t="shared" si="8"/>
        <v>1</v>
      </c>
      <c r="AK77" s="29" t="s">
        <v>269</v>
      </c>
      <c r="AL77" s="6">
        <v>869.0</v>
      </c>
      <c r="AM77" s="6" t="s">
        <v>1734</v>
      </c>
      <c r="AN77" s="28">
        <v>1.630766976297E12</v>
      </c>
      <c r="AO77" s="31" t="b">
        <f t="shared" si="9"/>
        <v>1</v>
      </c>
      <c r="AS77" s="33"/>
    </row>
    <row r="78">
      <c r="A78" s="31" t="b">
        <f t="shared" si="1"/>
        <v>1</v>
      </c>
      <c r="E78" s="33"/>
      <c r="F78" s="31" t="b">
        <f t="shared" si="2"/>
        <v>1</v>
      </c>
      <c r="J78" s="33"/>
      <c r="K78" s="31" t="b">
        <f t="shared" si="3"/>
        <v>1</v>
      </c>
      <c r="O78" s="33"/>
      <c r="P78" s="31" t="b">
        <f t="shared" si="4"/>
        <v>1</v>
      </c>
      <c r="T78" s="33"/>
      <c r="U78" s="31" t="b">
        <f t="shared" si="5"/>
        <v>1</v>
      </c>
      <c r="Y78" s="33"/>
      <c r="Z78" s="31" t="b">
        <f t="shared" si="6"/>
        <v>1</v>
      </c>
      <c r="AD78" s="33"/>
      <c r="AE78" s="31" t="b">
        <f t="shared" si="7"/>
        <v>1</v>
      </c>
      <c r="AI78" s="33"/>
      <c r="AJ78" s="31" t="b">
        <f t="shared" si="8"/>
        <v>1</v>
      </c>
      <c r="AN78" s="33"/>
      <c r="AO78" s="31" t="b">
        <f t="shared" si="9"/>
        <v>1</v>
      </c>
      <c r="AS78" s="33"/>
    </row>
    <row r="79">
      <c r="A79" s="31" t="b">
        <f t="shared" si="1"/>
        <v>1</v>
      </c>
      <c r="E79" s="33"/>
      <c r="F79" s="31" t="b">
        <f t="shared" si="2"/>
        <v>1</v>
      </c>
      <c r="J79" s="33"/>
      <c r="K79" s="31" t="b">
        <f t="shared" si="3"/>
        <v>1</v>
      </c>
      <c r="O79" s="33"/>
      <c r="P79" s="31" t="b">
        <f t="shared" si="4"/>
        <v>1</v>
      </c>
      <c r="T79" s="33"/>
      <c r="U79" s="31" t="b">
        <f t="shared" si="5"/>
        <v>1</v>
      </c>
      <c r="Y79" s="33"/>
      <c r="Z79" s="31" t="b">
        <f t="shared" si="6"/>
        <v>1</v>
      </c>
      <c r="AD79" s="33"/>
      <c r="AE79" s="31" t="b">
        <f t="shared" si="7"/>
        <v>1</v>
      </c>
      <c r="AI79" s="33"/>
      <c r="AJ79" s="31" t="b">
        <f t="shared" si="8"/>
        <v>1</v>
      </c>
      <c r="AN79" s="33"/>
      <c r="AO79" s="31" t="b">
        <f t="shared" si="9"/>
        <v>1</v>
      </c>
      <c r="AS79" s="33"/>
    </row>
    <row r="80">
      <c r="A80" s="31" t="b">
        <f t="shared" si="1"/>
        <v>1</v>
      </c>
      <c r="E80" s="33"/>
      <c r="F80" s="31" t="b">
        <f t="shared" si="2"/>
        <v>1</v>
      </c>
      <c r="J80" s="33"/>
      <c r="K80" s="31" t="b">
        <f t="shared" si="3"/>
        <v>1</v>
      </c>
      <c r="O80" s="33"/>
      <c r="P80" s="31" t="b">
        <f t="shared" si="4"/>
        <v>1</v>
      </c>
      <c r="T80" s="33"/>
      <c r="U80" s="31" t="b">
        <f t="shared" si="5"/>
        <v>1</v>
      </c>
      <c r="Y80" s="33"/>
      <c r="Z80" s="31" t="b">
        <f t="shared" si="6"/>
        <v>1</v>
      </c>
      <c r="AD80" s="33"/>
      <c r="AE80" s="31" t="b">
        <f t="shared" si="7"/>
        <v>1</v>
      </c>
      <c r="AI80" s="33"/>
      <c r="AJ80" s="31" t="b">
        <f t="shared" si="8"/>
        <v>1</v>
      </c>
      <c r="AN80" s="33"/>
      <c r="AO80" s="31" t="b">
        <f t="shared" si="9"/>
        <v>1</v>
      </c>
      <c r="AS80" s="33"/>
    </row>
    <row r="81">
      <c r="A81" s="31" t="b">
        <f t="shared" si="1"/>
        <v>1</v>
      </c>
      <c r="E81" s="33"/>
      <c r="F81" s="31" t="b">
        <f t="shared" si="2"/>
        <v>1</v>
      </c>
      <c r="J81" s="33"/>
      <c r="K81" s="31" t="b">
        <f t="shared" si="3"/>
        <v>1</v>
      </c>
      <c r="O81" s="33"/>
      <c r="P81" s="31" t="b">
        <f t="shared" si="4"/>
        <v>1</v>
      </c>
      <c r="T81" s="33"/>
      <c r="U81" s="31" t="b">
        <f t="shared" si="5"/>
        <v>1</v>
      </c>
      <c r="Y81" s="33"/>
      <c r="Z81" s="31" t="b">
        <f t="shared" si="6"/>
        <v>1</v>
      </c>
      <c r="AD81" s="33"/>
      <c r="AE81" s="31" t="b">
        <f t="shared" si="7"/>
        <v>1</v>
      </c>
      <c r="AI81" s="33"/>
      <c r="AJ81" s="31" t="b">
        <f t="shared" si="8"/>
        <v>1</v>
      </c>
      <c r="AN81" s="33"/>
      <c r="AO81" s="31" t="b">
        <f t="shared" si="9"/>
        <v>1</v>
      </c>
      <c r="AS81" s="33"/>
    </row>
    <row r="82">
      <c r="A82" s="31" t="b">
        <f t="shared" si="1"/>
        <v>1</v>
      </c>
      <c r="E82" s="33"/>
      <c r="F82" s="31" t="b">
        <f t="shared" si="2"/>
        <v>1</v>
      </c>
      <c r="J82" s="33"/>
      <c r="K82" s="31" t="b">
        <f t="shared" si="3"/>
        <v>1</v>
      </c>
      <c r="O82" s="33"/>
      <c r="P82" s="31" t="b">
        <f t="shared" si="4"/>
        <v>1</v>
      </c>
      <c r="T82" s="33"/>
      <c r="U82" s="31" t="b">
        <f t="shared" si="5"/>
        <v>1</v>
      </c>
      <c r="Y82" s="33"/>
      <c r="Z82" s="31" t="b">
        <f t="shared" si="6"/>
        <v>1</v>
      </c>
      <c r="AD82" s="33"/>
      <c r="AE82" s="31" t="b">
        <f t="shared" si="7"/>
        <v>1</v>
      </c>
      <c r="AI82" s="33"/>
      <c r="AJ82" s="31" t="b">
        <f t="shared" si="8"/>
        <v>1</v>
      </c>
      <c r="AN82" s="33"/>
      <c r="AO82" s="31" t="b">
        <f t="shared" si="9"/>
        <v>1</v>
      </c>
      <c r="AS82" s="33"/>
    </row>
    <row r="83">
      <c r="A83" s="31" t="b">
        <f t="shared" si="1"/>
        <v>1</v>
      </c>
      <c r="E83" s="33"/>
      <c r="F83" s="31" t="b">
        <f t="shared" si="2"/>
        <v>1</v>
      </c>
      <c r="J83" s="33"/>
      <c r="K83" s="31" t="b">
        <f t="shared" si="3"/>
        <v>1</v>
      </c>
      <c r="O83" s="33"/>
      <c r="P83" s="31" t="b">
        <f t="shared" si="4"/>
        <v>1</v>
      </c>
      <c r="T83" s="33"/>
      <c r="U83" s="31" t="b">
        <f t="shared" si="5"/>
        <v>1</v>
      </c>
      <c r="Y83" s="33"/>
      <c r="Z83" s="31" t="b">
        <f t="shared" si="6"/>
        <v>1</v>
      </c>
      <c r="AD83" s="33"/>
      <c r="AE83" s="31" t="b">
        <f t="shared" si="7"/>
        <v>1</v>
      </c>
      <c r="AI83" s="33"/>
      <c r="AJ83" s="31" t="b">
        <f t="shared" si="8"/>
        <v>1</v>
      </c>
      <c r="AN83" s="33"/>
      <c r="AO83" s="31" t="b">
        <f t="shared" si="9"/>
        <v>1</v>
      </c>
      <c r="AS83" s="33"/>
    </row>
    <row r="84">
      <c r="A84" s="31" t="b">
        <f t="shared" si="1"/>
        <v>1</v>
      </c>
      <c r="E84" s="33"/>
      <c r="F84" s="31" t="b">
        <f t="shared" si="2"/>
        <v>1</v>
      </c>
      <c r="J84" s="33"/>
      <c r="K84" s="31" t="b">
        <f t="shared" si="3"/>
        <v>1</v>
      </c>
      <c r="O84" s="33"/>
      <c r="P84" s="31" t="b">
        <f t="shared" si="4"/>
        <v>1</v>
      </c>
      <c r="T84" s="33"/>
      <c r="U84" s="31" t="b">
        <f t="shared" si="5"/>
        <v>1</v>
      </c>
      <c r="Y84" s="33"/>
      <c r="Z84" s="31" t="b">
        <f t="shared" si="6"/>
        <v>1</v>
      </c>
      <c r="AD84" s="33"/>
      <c r="AE84" s="31" t="b">
        <f t="shared" si="7"/>
        <v>1</v>
      </c>
      <c r="AI84" s="33"/>
      <c r="AJ84" s="31" t="b">
        <f t="shared" si="8"/>
        <v>1</v>
      </c>
      <c r="AN84" s="33"/>
      <c r="AO84" s="31" t="b">
        <f t="shared" si="9"/>
        <v>1</v>
      </c>
      <c r="AS84" s="33"/>
    </row>
    <row r="85">
      <c r="A85" s="31" t="b">
        <f t="shared" si="1"/>
        <v>1</v>
      </c>
      <c r="E85" s="33"/>
      <c r="F85" s="31" t="b">
        <f t="shared" si="2"/>
        <v>1</v>
      </c>
      <c r="J85" s="33"/>
      <c r="K85" s="31" t="b">
        <f t="shared" si="3"/>
        <v>1</v>
      </c>
      <c r="O85" s="33"/>
      <c r="P85" s="31" t="b">
        <f t="shared" si="4"/>
        <v>1</v>
      </c>
      <c r="T85" s="33"/>
      <c r="U85" s="31" t="b">
        <f t="shared" si="5"/>
        <v>1</v>
      </c>
      <c r="Y85" s="33"/>
      <c r="Z85" s="31" t="b">
        <f t="shared" si="6"/>
        <v>1</v>
      </c>
      <c r="AD85" s="33"/>
      <c r="AE85" s="31" t="b">
        <f t="shared" si="7"/>
        <v>1</v>
      </c>
      <c r="AI85" s="33"/>
      <c r="AJ85" s="31" t="b">
        <f t="shared" si="8"/>
        <v>1</v>
      </c>
      <c r="AN85" s="33"/>
      <c r="AO85" s="31" t="b">
        <f t="shared" si="9"/>
        <v>1</v>
      </c>
      <c r="AS85" s="33"/>
    </row>
    <row r="86">
      <c r="A86" s="31" t="b">
        <f t="shared" si="1"/>
        <v>1</v>
      </c>
      <c r="E86" s="33"/>
      <c r="F86" s="31" t="b">
        <f t="shared" si="2"/>
        <v>1</v>
      </c>
      <c r="J86" s="33"/>
      <c r="K86" s="31" t="b">
        <f t="shared" si="3"/>
        <v>1</v>
      </c>
      <c r="O86" s="33"/>
      <c r="P86" s="31" t="b">
        <f t="shared" si="4"/>
        <v>1</v>
      </c>
      <c r="T86" s="33"/>
      <c r="U86" s="31" t="b">
        <f t="shared" si="5"/>
        <v>1</v>
      </c>
      <c r="Y86" s="33"/>
      <c r="Z86" s="31" t="b">
        <f t="shared" si="6"/>
        <v>1</v>
      </c>
      <c r="AD86" s="33"/>
      <c r="AE86" s="31" t="b">
        <f t="shared" si="7"/>
        <v>1</v>
      </c>
      <c r="AI86" s="33"/>
      <c r="AJ86" s="31" t="b">
        <f t="shared" si="8"/>
        <v>1</v>
      </c>
      <c r="AN86" s="33"/>
      <c r="AO86" s="31" t="b">
        <f t="shared" si="9"/>
        <v>1</v>
      </c>
      <c r="AS86" s="33"/>
    </row>
    <row r="87">
      <c r="A87" s="31" t="b">
        <f t="shared" si="1"/>
        <v>1</v>
      </c>
      <c r="E87" s="33"/>
      <c r="F87" s="31" t="b">
        <f t="shared" si="2"/>
        <v>1</v>
      </c>
      <c r="J87" s="33"/>
      <c r="K87" s="31" t="b">
        <f t="shared" si="3"/>
        <v>1</v>
      </c>
      <c r="O87" s="33"/>
      <c r="P87" s="31" t="b">
        <f t="shared" si="4"/>
        <v>1</v>
      </c>
      <c r="T87" s="33"/>
      <c r="U87" s="31" t="b">
        <f t="shared" si="5"/>
        <v>1</v>
      </c>
      <c r="Y87" s="33"/>
      <c r="Z87" s="31" t="b">
        <f t="shared" si="6"/>
        <v>1</v>
      </c>
      <c r="AD87" s="33"/>
      <c r="AE87" s="31" t="b">
        <f t="shared" si="7"/>
        <v>1</v>
      </c>
      <c r="AI87" s="33"/>
      <c r="AJ87" s="31" t="b">
        <f t="shared" si="8"/>
        <v>1</v>
      </c>
      <c r="AN87" s="33"/>
      <c r="AO87" s="31" t="b">
        <f t="shared" si="9"/>
        <v>1</v>
      </c>
      <c r="AS87" s="33"/>
    </row>
    <row r="88">
      <c r="A88" s="31" t="b">
        <f t="shared" si="1"/>
        <v>1</v>
      </c>
      <c r="E88" s="33"/>
      <c r="F88" s="31" t="b">
        <f t="shared" si="2"/>
        <v>1</v>
      </c>
      <c r="J88" s="33"/>
      <c r="K88" s="31" t="b">
        <f t="shared" si="3"/>
        <v>1</v>
      </c>
      <c r="O88" s="33"/>
      <c r="P88" s="31" t="b">
        <f t="shared" si="4"/>
        <v>1</v>
      </c>
      <c r="T88" s="33"/>
      <c r="U88" s="31" t="b">
        <f t="shared" si="5"/>
        <v>1</v>
      </c>
      <c r="Y88" s="33"/>
      <c r="Z88" s="31" t="b">
        <f t="shared" si="6"/>
        <v>1</v>
      </c>
      <c r="AD88" s="33"/>
      <c r="AE88" s="31" t="b">
        <f t="shared" si="7"/>
        <v>1</v>
      </c>
      <c r="AI88" s="33"/>
      <c r="AJ88" s="31" t="b">
        <f t="shared" si="8"/>
        <v>1</v>
      </c>
      <c r="AN88" s="33"/>
      <c r="AO88" s="31" t="b">
        <f t="shared" si="9"/>
        <v>1</v>
      </c>
      <c r="AS88" s="33"/>
    </row>
    <row r="89">
      <c r="A89" s="31" t="b">
        <f t="shared" si="1"/>
        <v>1</v>
      </c>
      <c r="E89" s="33"/>
      <c r="F89" s="31" t="b">
        <f t="shared" si="2"/>
        <v>1</v>
      </c>
      <c r="J89" s="33"/>
      <c r="K89" s="31" t="b">
        <f t="shared" si="3"/>
        <v>1</v>
      </c>
      <c r="O89" s="33"/>
      <c r="P89" s="31" t="b">
        <f t="shared" si="4"/>
        <v>1</v>
      </c>
      <c r="T89" s="33"/>
      <c r="U89" s="31" t="b">
        <f t="shared" si="5"/>
        <v>1</v>
      </c>
      <c r="Y89" s="33"/>
      <c r="Z89" s="31" t="b">
        <f t="shared" si="6"/>
        <v>1</v>
      </c>
      <c r="AD89" s="33"/>
      <c r="AE89" s="31" t="b">
        <f t="shared" si="7"/>
        <v>1</v>
      </c>
      <c r="AI89" s="33"/>
      <c r="AJ89" s="31" t="b">
        <f t="shared" si="8"/>
        <v>1</v>
      </c>
      <c r="AN89" s="33"/>
      <c r="AO89" s="31" t="b">
        <f t="shared" si="9"/>
        <v>1</v>
      </c>
      <c r="AS89" s="33"/>
    </row>
    <row r="90">
      <c r="A90" s="31" t="b">
        <f t="shared" si="1"/>
        <v>1</v>
      </c>
      <c r="E90" s="33"/>
      <c r="F90" s="31" t="b">
        <f t="shared" si="2"/>
        <v>1</v>
      </c>
      <c r="J90" s="33"/>
      <c r="K90" s="31" t="b">
        <f t="shared" si="3"/>
        <v>1</v>
      </c>
      <c r="O90" s="33"/>
      <c r="P90" s="31" t="b">
        <f t="shared" si="4"/>
        <v>1</v>
      </c>
      <c r="T90" s="33"/>
      <c r="U90" s="31" t="b">
        <f t="shared" si="5"/>
        <v>1</v>
      </c>
      <c r="Y90" s="33"/>
      <c r="Z90" s="31" t="b">
        <f t="shared" si="6"/>
        <v>1</v>
      </c>
      <c r="AD90" s="33"/>
      <c r="AE90" s="31" t="b">
        <f t="shared" si="7"/>
        <v>1</v>
      </c>
      <c r="AI90" s="33"/>
      <c r="AJ90" s="31" t="b">
        <f t="shared" si="8"/>
        <v>1</v>
      </c>
      <c r="AN90" s="33"/>
      <c r="AO90" s="31" t="b">
        <f t="shared" si="9"/>
        <v>1</v>
      </c>
      <c r="AS90" s="33"/>
    </row>
    <row r="91">
      <c r="A91" s="31" t="b">
        <f t="shared" si="1"/>
        <v>1</v>
      </c>
      <c r="E91" s="33"/>
      <c r="F91" s="31" t="b">
        <f t="shared" si="2"/>
        <v>1</v>
      </c>
      <c r="J91" s="33"/>
      <c r="K91" s="31" t="b">
        <f t="shared" si="3"/>
        <v>1</v>
      </c>
      <c r="O91" s="33"/>
      <c r="P91" s="31" t="b">
        <f t="shared" si="4"/>
        <v>1</v>
      </c>
      <c r="T91" s="33"/>
      <c r="U91" s="31" t="b">
        <f t="shared" si="5"/>
        <v>1</v>
      </c>
      <c r="Y91" s="33"/>
      <c r="Z91" s="31" t="b">
        <f t="shared" si="6"/>
        <v>1</v>
      </c>
      <c r="AD91" s="33"/>
      <c r="AE91" s="31" t="b">
        <f t="shared" si="7"/>
        <v>1</v>
      </c>
      <c r="AI91" s="33"/>
      <c r="AJ91" s="31" t="b">
        <f t="shared" si="8"/>
        <v>1</v>
      </c>
      <c r="AN91" s="33"/>
      <c r="AO91" s="31" t="b">
        <f t="shared" si="9"/>
        <v>1</v>
      </c>
      <c r="AS91" s="33"/>
    </row>
    <row r="92">
      <c r="A92" s="31" t="b">
        <f t="shared" si="1"/>
        <v>1</v>
      </c>
      <c r="E92" s="33"/>
      <c r="F92" s="31" t="b">
        <f t="shared" si="2"/>
        <v>1</v>
      </c>
      <c r="J92" s="33"/>
      <c r="K92" s="31" t="b">
        <f t="shared" si="3"/>
        <v>1</v>
      </c>
      <c r="O92" s="33"/>
      <c r="P92" s="31" t="b">
        <f t="shared" si="4"/>
        <v>1</v>
      </c>
      <c r="T92" s="33"/>
      <c r="U92" s="31" t="b">
        <f t="shared" si="5"/>
        <v>1</v>
      </c>
      <c r="Y92" s="33"/>
      <c r="Z92" s="31" t="b">
        <f t="shared" si="6"/>
        <v>1</v>
      </c>
      <c r="AD92" s="33"/>
      <c r="AE92" s="31" t="b">
        <f t="shared" si="7"/>
        <v>1</v>
      </c>
      <c r="AI92" s="33"/>
      <c r="AJ92" s="31" t="b">
        <f t="shared" si="8"/>
        <v>1</v>
      </c>
      <c r="AN92" s="33"/>
      <c r="AO92" s="31" t="b">
        <f t="shared" si="9"/>
        <v>1</v>
      </c>
      <c r="AS92" s="33"/>
    </row>
    <row r="93">
      <c r="A93" s="31" t="b">
        <f t="shared" si="1"/>
        <v>1</v>
      </c>
      <c r="E93" s="33"/>
      <c r="F93" s="31" t="b">
        <f t="shared" si="2"/>
        <v>1</v>
      </c>
      <c r="J93" s="33"/>
      <c r="K93" s="31" t="b">
        <f t="shared" si="3"/>
        <v>1</v>
      </c>
      <c r="O93" s="33"/>
      <c r="P93" s="31" t="b">
        <f t="shared" si="4"/>
        <v>1</v>
      </c>
      <c r="T93" s="33"/>
      <c r="U93" s="31" t="b">
        <f t="shared" si="5"/>
        <v>1</v>
      </c>
      <c r="Y93" s="33"/>
      <c r="Z93" s="31" t="b">
        <f t="shared" si="6"/>
        <v>1</v>
      </c>
      <c r="AD93" s="33"/>
      <c r="AE93" s="31" t="b">
        <f t="shared" si="7"/>
        <v>1</v>
      </c>
      <c r="AI93" s="33"/>
      <c r="AJ93" s="31" t="b">
        <f t="shared" si="8"/>
        <v>1</v>
      </c>
      <c r="AN93" s="33"/>
      <c r="AO93" s="31" t="b">
        <f t="shared" si="9"/>
        <v>1</v>
      </c>
      <c r="AS93" s="33"/>
    </row>
    <row r="94">
      <c r="A94" s="31" t="b">
        <f t="shared" si="1"/>
        <v>1</v>
      </c>
      <c r="E94" s="33"/>
      <c r="F94" s="31" t="b">
        <f t="shared" si="2"/>
        <v>1</v>
      </c>
      <c r="J94" s="33"/>
      <c r="K94" s="31" t="b">
        <f t="shared" si="3"/>
        <v>1</v>
      </c>
      <c r="O94" s="33"/>
      <c r="P94" s="31" t="b">
        <f t="shared" si="4"/>
        <v>1</v>
      </c>
      <c r="T94" s="33"/>
      <c r="U94" s="31" t="b">
        <f t="shared" si="5"/>
        <v>1</v>
      </c>
      <c r="Y94" s="33"/>
      <c r="Z94" s="31" t="b">
        <f t="shared" si="6"/>
        <v>1</v>
      </c>
      <c r="AD94" s="33"/>
      <c r="AE94" s="31" t="b">
        <f t="shared" si="7"/>
        <v>1</v>
      </c>
      <c r="AI94" s="33"/>
      <c r="AJ94" s="31" t="b">
        <f t="shared" si="8"/>
        <v>1</v>
      </c>
      <c r="AN94" s="33"/>
      <c r="AO94" s="31" t="b">
        <f t="shared" si="9"/>
        <v>1</v>
      </c>
      <c r="AS94" s="33"/>
    </row>
    <row r="95">
      <c r="A95" s="31" t="b">
        <f t="shared" si="1"/>
        <v>1</v>
      </c>
      <c r="E95" s="33"/>
      <c r="F95" s="31" t="b">
        <f t="shared" si="2"/>
        <v>1</v>
      </c>
      <c r="J95" s="33"/>
      <c r="K95" s="31" t="b">
        <f t="shared" si="3"/>
        <v>1</v>
      </c>
      <c r="O95" s="33"/>
      <c r="P95" s="31" t="b">
        <f t="shared" si="4"/>
        <v>1</v>
      </c>
      <c r="T95" s="33"/>
      <c r="U95" s="31" t="b">
        <f t="shared" si="5"/>
        <v>1</v>
      </c>
      <c r="Y95" s="33"/>
      <c r="Z95" s="31" t="b">
        <f t="shared" si="6"/>
        <v>1</v>
      </c>
      <c r="AD95" s="33"/>
      <c r="AE95" s="31" t="b">
        <f t="shared" si="7"/>
        <v>1</v>
      </c>
      <c r="AI95" s="33"/>
      <c r="AJ95" s="31" t="b">
        <f t="shared" si="8"/>
        <v>1</v>
      </c>
      <c r="AN95" s="33"/>
      <c r="AO95" s="31" t="b">
        <f t="shared" si="9"/>
        <v>1</v>
      </c>
      <c r="AS95" s="33"/>
    </row>
    <row r="96">
      <c r="A96" s="31" t="b">
        <f t="shared" si="1"/>
        <v>1</v>
      </c>
      <c r="E96" s="33"/>
      <c r="F96" s="31" t="b">
        <f t="shared" si="2"/>
        <v>1</v>
      </c>
      <c r="J96" s="33"/>
      <c r="K96" s="31" t="b">
        <f t="shared" si="3"/>
        <v>1</v>
      </c>
      <c r="O96" s="33"/>
      <c r="P96" s="31" t="b">
        <f t="shared" si="4"/>
        <v>1</v>
      </c>
      <c r="T96" s="33"/>
      <c r="U96" s="31" t="b">
        <f t="shared" si="5"/>
        <v>1</v>
      </c>
      <c r="Y96" s="33"/>
      <c r="Z96" s="31" t="b">
        <f t="shared" si="6"/>
        <v>1</v>
      </c>
      <c r="AD96" s="33"/>
      <c r="AE96" s="31" t="b">
        <f t="shared" si="7"/>
        <v>1</v>
      </c>
      <c r="AI96" s="33"/>
      <c r="AJ96" s="31" t="b">
        <f t="shared" si="8"/>
        <v>1</v>
      </c>
      <c r="AN96" s="33"/>
      <c r="AO96" s="31" t="b">
        <f t="shared" si="9"/>
        <v>1</v>
      </c>
      <c r="AS96" s="33"/>
    </row>
    <row r="97">
      <c r="A97" s="31" t="b">
        <f t="shared" si="1"/>
        <v>1</v>
      </c>
      <c r="E97" s="33"/>
      <c r="F97" s="31" t="b">
        <f t="shared" si="2"/>
        <v>1</v>
      </c>
      <c r="J97" s="33"/>
      <c r="K97" s="31" t="b">
        <f t="shared" si="3"/>
        <v>1</v>
      </c>
      <c r="O97" s="33"/>
      <c r="P97" s="31" t="b">
        <f t="shared" si="4"/>
        <v>1</v>
      </c>
      <c r="T97" s="33"/>
      <c r="U97" s="31" t="b">
        <f t="shared" si="5"/>
        <v>1</v>
      </c>
      <c r="Y97" s="33"/>
      <c r="Z97" s="31" t="b">
        <f t="shared" si="6"/>
        <v>1</v>
      </c>
      <c r="AD97" s="33"/>
      <c r="AE97" s="31" t="b">
        <f t="shared" si="7"/>
        <v>1</v>
      </c>
      <c r="AI97" s="33"/>
      <c r="AJ97" s="31" t="b">
        <f t="shared" si="8"/>
        <v>1</v>
      </c>
      <c r="AN97" s="33"/>
      <c r="AO97" s="31" t="b">
        <f t="shared" si="9"/>
        <v>1</v>
      </c>
      <c r="AS97" s="33"/>
    </row>
    <row r="98">
      <c r="A98" s="31" t="b">
        <f t="shared" si="1"/>
        <v>1</v>
      </c>
      <c r="E98" s="33"/>
      <c r="F98" s="31" t="b">
        <f t="shared" si="2"/>
        <v>1</v>
      </c>
      <c r="J98" s="33"/>
      <c r="K98" s="31" t="b">
        <f t="shared" si="3"/>
        <v>1</v>
      </c>
      <c r="O98" s="33"/>
      <c r="P98" s="31" t="b">
        <f t="shared" si="4"/>
        <v>1</v>
      </c>
      <c r="T98" s="33"/>
      <c r="U98" s="31" t="b">
        <f t="shared" si="5"/>
        <v>1</v>
      </c>
      <c r="Y98" s="33"/>
      <c r="Z98" s="31" t="b">
        <f t="shared" si="6"/>
        <v>1</v>
      </c>
      <c r="AD98" s="33"/>
      <c r="AE98" s="31" t="b">
        <f t="shared" si="7"/>
        <v>1</v>
      </c>
      <c r="AI98" s="33"/>
      <c r="AJ98" s="31" t="b">
        <f t="shared" si="8"/>
        <v>1</v>
      </c>
      <c r="AN98" s="33"/>
      <c r="AO98" s="31" t="b">
        <f t="shared" si="9"/>
        <v>1</v>
      </c>
      <c r="AS98" s="33"/>
    </row>
    <row r="99">
      <c r="A99" s="31" t="b">
        <f t="shared" si="1"/>
        <v>1</v>
      </c>
      <c r="E99" s="33"/>
      <c r="F99" s="31" t="b">
        <f t="shared" si="2"/>
        <v>1</v>
      </c>
      <c r="J99" s="33"/>
      <c r="K99" s="31" t="b">
        <f t="shared" si="3"/>
        <v>1</v>
      </c>
      <c r="O99" s="33"/>
      <c r="P99" s="31" t="b">
        <f t="shared" si="4"/>
        <v>1</v>
      </c>
      <c r="T99" s="33"/>
      <c r="U99" s="31" t="b">
        <f t="shared" si="5"/>
        <v>1</v>
      </c>
      <c r="Y99" s="33"/>
      <c r="Z99" s="31" t="b">
        <f t="shared" si="6"/>
        <v>1</v>
      </c>
      <c r="AD99" s="33"/>
      <c r="AE99" s="31" t="b">
        <f t="shared" si="7"/>
        <v>1</v>
      </c>
      <c r="AI99" s="33"/>
      <c r="AJ99" s="31" t="b">
        <f t="shared" si="8"/>
        <v>1</v>
      </c>
      <c r="AN99" s="33"/>
      <c r="AO99" s="31" t="b">
        <f t="shared" si="9"/>
        <v>1</v>
      </c>
      <c r="AS99" s="33"/>
    </row>
    <row r="100">
      <c r="A100" s="31" t="b">
        <f t="shared" si="1"/>
        <v>1</v>
      </c>
      <c r="E100" s="33"/>
      <c r="F100" s="31" t="b">
        <f t="shared" si="2"/>
        <v>1</v>
      </c>
      <c r="J100" s="33"/>
      <c r="K100" s="31" t="b">
        <f t="shared" si="3"/>
        <v>1</v>
      </c>
      <c r="O100" s="33"/>
      <c r="P100" s="31" t="b">
        <f t="shared" si="4"/>
        <v>1</v>
      </c>
      <c r="T100" s="33"/>
      <c r="U100" s="31" t="b">
        <f t="shared" si="5"/>
        <v>1</v>
      </c>
      <c r="Y100" s="33"/>
      <c r="Z100" s="31" t="b">
        <f t="shared" si="6"/>
        <v>1</v>
      </c>
      <c r="AD100" s="33"/>
      <c r="AE100" s="31" t="b">
        <f t="shared" si="7"/>
        <v>1</v>
      </c>
      <c r="AI100" s="33"/>
      <c r="AJ100" s="31" t="b">
        <f t="shared" si="8"/>
        <v>1</v>
      </c>
      <c r="AN100" s="33"/>
      <c r="AO100" s="31" t="b">
        <f t="shared" si="9"/>
        <v>1</v>
      </c>
      <c r="AS100" s="33"/>
    </row>
    <row r="101">
      <c r="A101" s="31" t="b">
        <f t="shared" si="1"/>
        <v>1</v>
      </c>
      <c r="E101" s="33"/>
      <c r="F101" s="31" t="b">
        <f t="shared" si="2"/>
        <v>1</v>
      </c>
      <c r="J101" s="33"/>
      <c r="K101" s="31" t="b">
        <f t="shared" si="3"/>
        <v>1</v>
      </c>
      <c r="O101" s="33"/>
      <c r="P101" s="31" t="b">
        <f t="shared" si="4"/>
        <v>1</v>
      </c>
      <c r="T101" s="33"/>
      <c r="U101" s="31" t="b">
        <f t="shared" si="5"/>
        <v>1</v>
      </c>
      <c r="Y101" s="33"/>
      <c r="Z101" s="31" t="b">
        <f t="shared" si="6"/>
        <v>1</v>
      </c>
      <c r="AD101" s="33"/>
      <c r="AE101" s="31" t="b">
        <f t="shared" si="7"/>
        <v>1</v>
      </c>
      <c r="AI101" s="33"/>
      <c r="AJ101" s="31" t="b">
        <f t="shared" si="8"/>
        <v>1</v>
      </c>
      <c r="AN101" s="33"/>
      <c r="AO101" s="31" t="b">
        <f t="shared" si="9"/>
        <v>1</v>
      </c>
      <c r="AS101" s="33"/>
    </row>
    <row r="102">
      <c r="E102" s="33"/>
      <c r="J102" s="33"/>
      <c r="O102" s="33"/>
      <c r="T102" s="33"/>
      <c r="Y102" s="33"/>
      <c r="AD102" s="33"/>
      <c r="AI102" s="33"/>
      <c r="AN102" s="33"/>
      <c r="AS102" s="33"/>
    </row>
    <row r="103">
      <c r="E103" s="33"/>
      <c r="J103" s="33"/>
      <c r="O103" s="33"/>
      <c r="T103" s="33"/>
      <c r="Y103" s="33"/>
      <c r="AD103" s="33"/>
      <c r="AI103" s="33"/>
      <c r="AN103" s="33"/>
      <c r="AS103" s="33"/>
    </row>
    <row r="104">
      <c r="E104" s="33"/>
      <c r="J104" s="33"/>
      <c r="O104" s="33"/>
      <c r="T104" s="33"/>
      <c r="Y104" s="33"/>
      <c r="AD104" s="33"/>
      <c r="AI104" s="33"/>
      <c r="AN104" s="33"/>
      <c r="AS104" s="33"/>
    </row>
    <row r="105">
      <c r="E105" s="33"/>
      <c r="J105" s="33"/>
      <c r="O105" s="33"/>
      <c r="T105" s="33"/>
      <c r="Y105" s="33"/>
      <c r="AD105" s="33"/>
      <c r="AI105" s="33"/>
      <c r="AN105" s="33"/>
      <c r="AS105" s="33"/>
    </row>
    <row r="106">
      <c r="E106" s="33"/>
      <c r="J106" s="33"/>
      <c r="O106" s="33"/>
      <c r="T106" s="33"/>
      <c r="Y106" s="33"/>
      <c r="AD106" s="33"/>
      <c r="AI106" s="33"/>
      <c r="AN106" s="33"/>
      <c r="AS106" s="33"/>
    </row>
    <row r="107">
      <c r="E107" s="33"/>
      <c r="J107" s="33"/>
      <c r="O107" s="33"/>
      <c r="T107" s="33"/>
      <c r="Y107" s="33"/>
      <c r="AD107" s="33"/>
      <c r="AI107" s="33"/>
      <c r="AN107" s="33"/>
      <c r="AS107" s="33"/>
    </row>
    <row r="108">
      <c r="E108" s="33"/>
      <c r="J108" s="33"/>
      <c r="O108" s="33"/>
      <c r="T108" s="33"/>
      <c r="Y108" s="33"/>
      <c r="AD108" s="33"/>
      <c r="AI108" s="33"/>
      <c r="AN108" s="33"/>
      <c r="AS108" s="33"/>
    </row>
    <row r="109">
      <c r="E109" s="33"/>
      <c r="J109" s="33"/>
      <c r="O109" s="33"/>
      <c r="T109" s="33"/>
      <c r="Y109" s="33"/>
      <c r="AD109" s="33"/>
      <c r="AI109" s="33"/>
      <c r="AN109" s="33"/>
      <c r="AS109" s="33"/>
    </row>
    <row r="110">
      <c r="E110" s="33"/>
      <c r="J110" s="33"/>
      <c r="O110" s="33"/>
      <c r="T110" s="33"/>
      <c r="Y110" s="33"/>
      <c r="AD110" s="33"/>
      <c r="AI110" s="33"/>
      <c r="AN110" s="33"/>
      <c r="AS110" s="33"/>
    </row>
    <row r="111">
      <c r="E111" s="33"/>
      <c r="J111" s="33"/>
      <c r="O111" s="33"/>
      <c r="T111" s="33"/>
      <c r="Y111" s="33"/>
      <c r="AD111" s="33"/>
      <c r="AI111" s="33"/>
      <c r="AN111" s="33"/>
      <c r="AS111" s="33"/>
    </row>
    <row r="112">
      <c r="E112" s="33"/>
      <c r="J112" s="33"/>
      <c r="O112" s="33"/>
      <c r="T112" s="33"/>
      <c r="Y112" s="33"/>
      <c r="AD112" s="33"/>
      <c r="AI112" s="33"/>
      <c r="AN112" s="33"/>
      <c r="AS112" s="33"/>
    </row>
    <row r="113">
      <c r="E113" s="33"/>
      <c r="J113" s="33"/>
      <c r="O113" s="33"/>
      <c r="T113" s="33"/>
      <c r="Y113" s="33"/>
      <c r="AD113" s="33"/>
      <c r="AI113" s="33"/>
      <c r="AN113" s="33"/>
      <c r="AS113" s="33"/>
    </row>
    <row r="114">
      <c r="E114" s="33"/>
      <c r="J114" s="33"/>
      <c r="O114" s="33"/>
      <c r="T114" s="33"/>
      <c r="Y114" s="33"/>
      <c r="AD114" s="33"/>
      <c r="AI114" s="33"/>
      <c r="AN114" s="33"/>
      <c r="AS114" s="33"/>
    </row>
    <row r="115">
      <c r="E115" s="33"/>
      <c r="J115" s="33"/>
      <c r="O115" s="33"/>
      <c r="T115" s="33"/>
      <c r="Y115" s="33"/>
      <c r="AD115" s="33"/>
      <c r="AI115" s="33"/>
      <c r="AN115" s="33"/>
      <c r="AS115" s="33"/>
    </row>
    <row r="116">
      <c r="E116" s="33"/>
      <c r="J116" s="33"/>
      <c r="O116" s="33"/>
      <c r="T116" s="33"/>
      <c r="Y116" s="33"/>
      <c r="AD116" s="33"/>
      <c r="AI116" s="33"/>
      <c r="AN116" s="33"/>
      <c r="AS116" s="33"/>
    </row>
    <row r="117">
      <c r="E117" s="33"/>
      <c r="J117" s="33"/>
      <c r="O117" s="33"/>
      <c r="T117" s="33"/>
      <c r="Y117" s="33"/>
      <c r="AD117" s="33"/>
      <c r="AI117" s="33"/>
      <c r="AN117" s="33"/>
      <c r="AS117" s="33"/>
    </row>
    <row r="118">
      <c r="E118" s="33"/>
      <c r="J118" s="33"/>
      <c r="O118" s="33"/>
      <c r="T118" s="33"/>
      <c r="Y118" s="33"/>
      <c r="AD118" s="33"/>
      <c r="AI118" s="33"/>
      <c r="AN118" s="33"/>
      <c r="AS118" s="33"/>
    </row>
    <row r="119">
      <c r="E119" s="33"/>
      <c r="J119" s="33"/>
      <c r="O119" s="33"/>
      <c r="T119" s="33"/>
      <c r="Y119" s="33"/>
      <c r="AD119" s="33"/>
      <c r="AI119" s="33"/>
      <c r="AN119" s="33"/>
      <c r="AS119" s="33"/>
    </row>
    <row r="120">
      <c r="E120" s="33"/>
      <c r="J120" s="33"/>
      <c r="O120" s="33"/>
      <c r="T120" s="33"/>
      <c r="Y120" s="33"/>
      <c r="AD120" s="33"/>
      <c r="AI120" s="33"/>
      <c r="AN120" s="33"/>
      <c r="AS120" s="33"/>
    </row>
    <row r="121">
      <c r="E121" s="33"/>
      <c r="J121" s="33"/>
      <c r="O121" s="33"/>
      <c r="T121" s="33"/>
      <c r="Y121" s="33"/>
      <c r="AD121" s="33"/>
      <c r="AI121" s="33"/>
      <c r="AN121" s="33"/>
      <c r="AS121" s="33"/>
    </row>
    <row r="122">
      <c r="E122" s="33"/>
      <c r="J122" s="33"/>
      <c r="O122" s="33"/>
      <c r="T122" s="33"/>
      <c r="Y122" s="33"/>
      <c r="AD122" s="33"/>
      <c r="AI122" s="33"/>
      <c r="AN122" s="33"/>
      <c r="AS122" s="33"/>
    </row>
    <row r="123">
      <c r="E123" s="33"/>
      <c r="J123" s="33"/>
      <c r="O123" s="33"/>
      <c r="T123" s="33"/>
      <c r="Y123" s="33"/>
      <c r="AD123" s="33"/>
      <c r="AI123" s="33"/>
      <c r="AN123" s="33"/>
      <c r="AS123" s="33"/>
    </row>
    <row r="124">
      <c r="E124" s="33"/>
      <c r="J124" s="33"/>
      <c r="O124" s="33"/>
      <c r="T124" s="33"/>
      <c r="Y124" s="33"/>
      <c r="AD124" s="33"/>
      <c r="AI124" s="33"/>
      <c r="AN124" s="33"/>
      <c r="AS124" s="33"/>
    </row>
    <row r="134">
      <c r="E134" s="33"/>
      <c r="J134" s="33"/>
      <c r="O134" s="33"/>
      <c r="T134" s="33"/>
      <c r="Y134" s="33"/>
      <c r="AD134" s="33"/>
      <c r="AI134" s="33"/>
      <c r="AN134" s="33"/>
      <c r="AS134" s="33"/>
    </row>
    <row r="135">
      <c r="E135" s="33"/>
      <c r="J135" s="33"/>
      <c r="O135" s="33"/>
      <c r="T135" s="33"/>
      <c r="Y135" s="33"/>
      <c r="AD135" s="33"/>
      <c r="AI135" s="33"/>
      <c r="AN135" s="33"/>
      <c r="AS135" s="33"/>
    </row>
    <row r="136">
      <c r="E136" s="33"/>
      <c r="J136" s="33"/>
      <c r="O136" s="33"/>
      <c r="T136" s="33"/>
      <c r="Y136" s="33"/>
      <c r="AD136" s="33"/>
      <c r="AI136" s="33"/>
      <c r="AN136" s="33"/>
      <c r="AS136" s="33"/>
    </row>
    <row r="137">
      <c r="E137" s="33"/>
      <c r="J137" s="33"/>
      <c r="O137" s="33"/>
      <c r="T137" s="33"/>
      <c r="Y137" s="33"/>
      <c r="AD137" s="33"/>
      <c r="AI137" s="33"/>
      <c r="AN137" s="33"/>
      <c r="AS137" s="33"/>
    </row>
    <row r="138">
      <c r="E138" s="33"/>
      <c r="J138" s="33"/>
      <c r="O138" s="33"/>
      <c r="T138" s="33"/>
      <c r="Y138" s="33"/>
      <c r="AD138" s="33"/>
      <c r="AI138" s="33"/>
      <c r="AN138" s="33"/>
      <c r="AS138" s="33"/>
    </row>
    <row r="139">
      <c r="E139" s="33"/>
      <c r="J139" s="33"/>
      <c r="O139" s="33"/>
      <c r="T139" s="33"/>
      <c r="Y139" s="33"/>
      <c r="AD139" s="33"/>
      <c r="AI139" s="33"/>
      <c r="AN139" s="33"/>
      <c r="AS139" s="33"/>
    </row>
    <row r="140">
      <c r="E140" s="33"/>
      <c r="J140" s="33"/>
      <c r="O140" s="33"/>
      <c r="T140" s="33"/>
      <c r="Y140" s="33"/>
      <c r="AD140" s="33"/>
      <c r="AI140" s="33"/>
      <c r="AN140" s="33"/>
      <c r="AS140" s="33"/>
    </row>
    <row r="141">
      <c r="E141" s="33"/>
      <c r="J141" s="33"/>
      <c r="O141" s="33"/>
      <c r="T141" s="33"/>
      <c r="Y141" s="33"/>
      <c r="AD141" s="33"/>
      <c r="AI141" s="33"/>
      <c r="AN141" s="33"/>
      <c r="AS141" s="33"/>
    </row>
    <row r="142">
      <c r="E142" s="33"/>
      <c r="J142" s="33"/>
      <c r="O142" s="33"/>
      <c r="T142" s="33"/>
      <c r="Y142" s="33"/>
      <c r="AD142" s="33"/>
      <c r="AI142" s="33"/>
      <c r="AN142" s="33"/>
      <c r="AS142" s="33"/>
    </row>
    <row r="143">
      <c r="E143" s="33"/>
      <c r="J143" s="33"/>
      <c r="O143" s="33"/>
      <c r="T143" s="33"/>
      <c r="Y143" s="33"/>
      <c r="AD143" s="33"/>
      <c r="AI143" s="33"/>
      <c r="AN143" s="33"/>
      <c r="AS143" s="33"/>
    </row>
    <row r="144">
      <c r="E144" s="33"/>
      <c r="J144" s="33"/>
      <c r="O144" s="33"/>
      <c r="T144" s="33"/>
      <c r="Y144" s="33"/>
      <c r="AD144" s="33"/>
      <c r="AI144" s="33"/>
      <c r="AN144" s="33"/>
      <c r="AS144" s="33"/>
    </row>
    <row r="145">
      <c r="E145" s="33"/>
      <c r="J145" s="33"/>
      <c r="O145" s="33"/>
      <c r="T145" s="33"/>
      <c r="Y145" s="33"/>
      <c r="AD145" s="33"/>
      <c r="AI145" s="33"/>
      <c r="AN145" s="33"/>
      <c r="AS145" s="33"/>
    </row>
    <row r="146">
      <c r="E146" s="33"/>
      <c r="J146" s="33"/>
      <c r="O146" s="33"/>
      <c r="T146" s="33"/>
      <c r="Y146" s="33"/>
      <c r="AD146" s="33"/>
      <c r="AI146" s="33"/>
      <c r="AN146" s="33"/>
      <c r="AS146" s="33"/>
    </row>
    <row r="147">
      <c r="E147" s="33"/>
      <c r="J147" s="33"/>
      <c r="O147" s="33"/>
      <c r="T147" s="33"/>
      <c r="Y147" s="33"/>
      <c r="AD147" s="33"/>
      <c r="AI147" s="33"/>
      <c r="AN147" s="33"/>
      <c r="AS147" s="33"/>
    </row>
    <row r="148">
      <c r="E148" s="33"/>
      <c r="J148" s="33"/>
      <c r="O148" s="33"/>
      <c r="T148" s="33"/>
      <c r="Y148" s="33"/>
      <c r="AD148" s="33"/>
      <c r="AI148" s="33"/>
      <c r="AN148" s="33"/>
      <c r="AS148" s="33"/>
    </row>
    <row r="149">
      <c r="E149" s="33"/>
      <c r="J149" s="33"/>
      <c r="O149" s="33"/>
      <c r="T149" s="33"/>
      <c r="Y149" s="33"/>
      <c r="AD149" s="33"/>
      <c r="AI149" s="33"/>
      <c r="AN149" s="33"/>
      <c r="AS149" s="33"/>
    </row>
    <row r="150">
      <c r="A150" s="5"/>
      <c r="B150" s="5" t="s">
        <v>12</v>
      </c>
      <c r="C150" s="43"/>
      <c r="E150" s="33"/>
      <c r="F150" s="5"/>
      <c r="G150" s="5" t="s">
        <v>12</v>
      </c>
      <c r="H150" s="43"/>
      <c r="J150" s="33"/>
      <c r="K150" s="5"/>
      <c r="L150" s="5" t="s">
        <v>12</v>
      </c>
      <c r="M150" s="43"/>
      <c r="O150" s="33"/>
      <c r="P150" s="5"/>
      <c r="Q150" s="5" t="s">
        <v>12</v>
      </c>
      <c r="R150" s="43"/>
      <c r="T150" s="33"/>
      <c r="U150" s="5"/>
      <c r="V150" s="5" t="s">
        <v>12</v>
      </c>
      <c r="W150" s="43"/>
      <c r="Y150" s="33"/>
      <c r="Z150" s="5"/>
      <c r="AA150" s="5" t="s">
        <v>12</v>
      </c>
      <c r="AB150" s="43"/>
      <c r="AD150" s="33"/>
      <c r="AE150" s="5"/>
      <c r="AF150" s="5" t="s">
        <v>12</v>
      </c>
      <c r="AG150" s="43"/>
      <c r="AI150" s="33"/>
      <c r="AJ150" s="5"/>
      <c r="AK150" s="5" t="s">
        <v>12</v>
      </c>
      <c r="AL150" s="43"/>
      <c r="AN150" s="33"/>
      <c r="AO150" s="5"/>
      <c r="AP150" s="5" t="s">
        <v>12</v>
      </c>
      <c r="AQ150" s="43"/>
      <c r="AS150" s="33"/>
    </row>
    <row r="151">
      <c r="A151" s="44"/>
      <c r="B151" s="45" t="s">
        <v>369</v>
      </c>
      <c r="C151" s="46">
        <f> AVERAGE(C4:C124)</f>
        <v>517.9107143</v>
      </c>
      <c r="E151" s="33"/>
      <c r="F151" s="48"/>
      <c r="G151" s="45" t="s">
        <v>369</v>
      </c>
      <c r="H151" s="46">
        <f> AVERAGE(H4:H124)</f>
        <v>495.625</v>
      </c>
      <c r="J151" s="33"/>
      <c r="K151" s="48"/>
      <c r="L151" s="45" t="s">
        <v>369</v>
      </c>
      <c r="M151" s="46">
        <f> AVERAGE(M4:M124)</f>
        <v>447.1851852</v>
      </c>
      <c r="O151" s="33"/>
      <c r="P151" s="48"/>
      <c r="Q151" s="45" t="s">
        <v>369</v>
      </c>
      <c r="R151" s="46">
        <f> AVERAGE(R4:R124)</f>
        <v>535.8888889</v>
      </c>
      <c r="T151" s="33"/>
      <c r="U151" s="48"/>
      <c r="V151" s="45" t="s">
        <v>369</v>
      </c>
      <c r="W151" s="46">
        <f> AVERAGE(W4:W124)</f>
        <v>461.4181818</v>
      </c>
      <c r="Y151" s="33"/>
      <c r="Z151" s="48"/>
      <c r="AA151" s="45" t="s">
        <v>369</v>
      </c>
      <c r="AB151" s="46">
        <f> AVERAGE(AB4:AB124)</f>
        <v>536.6415094</v>
      </c>
      <c r="AD151" s="33"/>
      <c r="AE151" s="48"/>
      <c r="AF151" s="45" t="s">
        <v>369</v>
      </c>
      <c r="AG151" s="46">
        <f> AVERAGE(AG4:AG124)</f>
        <v>706.9642857</v>
      </c>
      <c r="AI151" s="33"/>
      <c r="AJ151" s="48"/>
      <c r="AK151" s="45" t="s">
        <v>369</v>
      </c>
      <c r="AL151" s="46">
        <f> AVERAGE(AL4:AL124)</f>
        <v>492.8648649</v>
      </c>
      <c r="AN151" s="33"/>
      <c r="AO151" s="48"/>
      <c r="AP151" s="45" t="s">
        <v>369</v>
      </c>
      <c r="AQ151" s="46">
        <f> AVERAGE(AQ4:AQ124)</f>
        <v>421.6111111</v>
      </c>
      <c r="AS151" s="33"/>
    </row>
    <row r="152">
      <c r="A152" s="44"/>
      <c r="B152" s="49" t="s">
        <v>370</v>
      </c>
      <c r="C152" s="50">
        <f>STDEV(C4:C124)</f>
        <v>636.0110141</v>
      </c>
      <c r="E152" s="33"/>
      <c r="F152" s="48"/>
      <c r="G152" s="49" t="s">
        <v>370</v>
      </c>
      <c r="H152" s="50">
        <f>STDEV(H4:H124)</f>
        <v>536.383125</v>
      </c>
      <c r="J152" s="33"/>
      <c r="K152" s="48"/>
      <c r="L152" s="49" t="s">
        <v>370</v>
      </c>
      <c r="M152" s="50">
        <f>STDEV(M4:M124)</f>
        <v>441.8191414</v>
      </c>
      <c r="O152" s="33"/>
      <c r="P152" s="48"/>
      <c r="Q152" s="49" t="s">
        <v>370</v>
      </c>
      <c r="R152" s="50">
        <f>STDEV(R4:R124)</f>
        <v>838.540031</v>
      </c>
      <c r="T152" s="33"/>
      <c r="U152" s="48"/>
      <c r="V152" s="49" t="s">
        <v>370</v>
      </c>
      <c r="W152" s="50">
        <f>STDEV(W4:W124)</f>
        <v>428.4557409</v>
      </c>
      <c r="Y152" s="33"/>
      <c r="Z152" s="48"/>
      <c r="AA152" s="49" t="s">
        <v>370</v>
      </c>
      <c r="AB152" s="50">
        <f>STDEV(AB4:AB124)</f>
        <v>759.4522595</v>
      </c>
      <c r="AD152" s="33"/>
      <c r="AE152" s="48"/>
      <c r="AF152" s="49" t="s">
        <v>370</v>
      </c>
      <c r="AG152" s="50">
        <f>STDEV(AG4:AG124)</f>
        <v>981.3889964</v>
      </c>
      <c r="AI152" s="33"/>
      <c r="AJ152" s="48"/>
      <c r="AK152" s="49" t="s">
        <v>370</v>
      </c>
      <c r="AL152" s="50">
        <f>STDEV(AL4:AL124)</f>
        <v>550.5624851</v>
      </c>
      <c r="AN152" s="33"/>
      <c r="AO152" s="48"/>
      <c r="AP152" s="49" t="s">
        <v>370</v>
      </c>
      <c r="AQ152" s="50">
        <f>STDEV(AQ4:AQ124)</f>
        <v>403.2460387</v>
      </c>
      <c r="AS152" s="33"/>
    </row>
    <row r="153">
      <c r="A153" s="44"/>
      <c r="B153" s="51" t="s">
        <v>371</v>
      </c>
      <c r="C153" s="50">
        <f>MEDIAN(C4:C124)</f>
        <v>293</v>
      </c>
      <c r="E153" s="33"/>
      <c r="F153" s="48"/>
      <c r="G153" s="51" t="s">
        <v>371</v>
      </c>
      <c r="H153" s="50">
        <f>MEDIAN(H4:H124)</f>
        <v>294.5</v>
      </c>
      <c r="J153" s="33"/>
      <c r="K153" s="48"/>
      <c r="L153" s="51" t="s">
        <v>371</v>
      </c>
      <c r="M153" s="50">
        <f>MEDIAN(M4:M124)</f>
        <v>303.5</v>
      </c>
      <c r="O153" s="33"/>
      <c r="P153" s="48"/>
      <c r="Q153" s="51" t="s">
        <v>371</v>
      </c>
      <c r="R153" s="50">
        <f>MEDIAN(R4:R124)</f>
        <v>293</v>
      </c>
      <c r="T153" s="33"/>
      <c r="U153" s="48"/>
      <c r="V153" s="51" t="s">
        <v>371</v>
      </c>
      <c r="W153" s="50">
        <f>MEDIAN(W4:W124)</f>
        <v>283</v>
      </c>
      <c r="Y153" s="33"/>
      <c r="Z153" s="48"/>
      <c r="AA153" s="51" t="s">
        <v>371</v>
      </c>
      <c r="AB153" s="50">
        <f>MEDIAN(AB4:AB124)</f>
        <v>296</v>
      </c>
      <c r="AD153" s="33"/>
      <c r="AE153" s="48"/>
      <c r="AF153" s="51" t="s">
        <v>371</v>
      </c>
      <c r="AG153" s="50">
        <f>MEDIAN(AG4:AG124)</f>
        <v>352</v>
      </c>
      <c r="AI153" s="33"/>
      <c r="AJ153" s="48"/>
      <c r="AK153" s="51" t="s">
        <v>371</v>
      </c>
      <c r="AL153" s="50">
        <f>MEDIAN(AL4:AL124)</f>
        <v>283.5</v>
      </c>
      <c r="AN153" s="33"/>
      <c r="AO153" s="48"/>
      <c r="AP153" s="51" t="s">
        <v>371</v>
      </c>
      <c r="AQ153" s="50">
        <f>MEDIAN(AQ4:AQ124)</f>
        <v>308</v>
      </c>
      <c r="AS153" s="33"/>
    </row>
    <row r="154">
      <c r="A154" s="44"/>
      <c r="B154" s="51" t="s">
        <v>372</v>
      </c>
      <c r="C154" s="50">
        <f>min(C4:C124)</f>
        <v>88</v>
      </c>
      <c r="E154" s="33"/>
      <c r="F154" s="48"/>
      <c r="G154" s="51" t="s">
        <v>372</v>
      </c>
      <c r="H154" s="50">
        <f>min(H4:H124)</f>
        <v>145</v>
      </c>
      <c r="J154" s="33"/>
      <c r="K154" s="48"/>
      <c r="L154" s="51" t="s">
        <v>372</v>
      </c>
      <c r="M154" s="50">
        <f>min(M4:M124)</f>
        <v>98</v>
      </c>
      <c r="O154" s="33"/>
      <c r="P154" s="48"/>
      <c r="Q154" s="51" t="s">
        <v>372</v>
      </c>
      <c r="R154" s="50">
        <f>min(R4:R124)</f>
        <v>125</v>
      </c>
      <c r="T154" s="33"/>
      <c r="U154" s="48"/>
      <c r="V154" s="51" t="s">
        <v>372</v>
      </c>
      <c r="W154" s="50">
        <f>min(W4:W124)</f>
        <v>117</v>
      </c>
      <c r="Y154" s="33"/>
      <c r="Z154" s="48"/>
      <c r="AA154" s="51" t="s">
        <v>372</v>
      </c>
      <c r="AB154" s="50">
        <f>min(AB4:AB124)</f>
        <v>106</v>
      </c>
      <c r="AD154" s="33"/>
      <c r="AE154" s="48"/>
      <c r="AF154" s="51" t="s">
        <v>372</v>
      </c>
      <c r="AG154" s="50">
        <f>min(AG4:AG124)</f>
        <v>105</v>
      </c>
      <c r="AI154" s="33"/>
      <c r="AJ154" s="48"/>
      <c r="AK154" s="51" t="s">
        <v>372</v>
      </c>
      <c r="AL154" s="50">
        <f>min(AL4:AL124)</f>
        <v>108</v>
      </c>
      <c r="AN154" s="33"/>
      <c r="AO154" s="48"/>
      <c r="AP154" s="51" t="s">
        <v>372</v>
      </c>
      <c r="AQ154" s="50">
        <f>min(AQ4:AQ124)</f>
        <v>99</v>
      </c>
      <c r="AS154" s="33"/>
    </row>
    <row r="155">
      <c r="A155" s="44"/>
      <c r="B155" s="51" t="s">
        <v>373</v>
      </c>
      <c r="C155" s="50">
        <f>max(C4:C124)</f>
        <v>3759</v>
      </c>
      <c r="E155" s="33"/>
      <c r="F155" s="48"/>
      <c r="G155" s="51" t="s">
        <v>373</v>
      </c>
      <c r="H155" s="50">
        <f>max(H4:H124)</f>
        <v>2748</v>
      </c>
      <c r="J155" s="33"/>
      <c r="K155" s="48"/>
      <c r="L155" s="51" t="s">
        <v>373</v>
      </c>
      <c r="M155" s="50">
        <f>max(M4:M124)</f>
        <v>2815</v>
      </c>
      <c r="O155" s="33"/>
      <c r="P155" s="48"/>
      <c r="Q155" s="51" t="s">
        <v>373</v>
      </c>
      <c r="R155" s="50">
        <f>max(R4:R124)</f>
        <v>6044</v>
      </c>
      <c r="T155" s="33"/>
      <c r="U155" s="48"/>
      <c r="V155" s="51" t="s">
        <v>373</v>
      </c>
      <c r="W155" s="50">
        <f>max(W4:W124)</f>
        <v>2315</v>
      </c>
      <c r="Y155" s="33"/>
      <c r="Z155" s="48"/>
      <c r="AA155" s="51" t="s">
        <v>373</v>
      </c>
      <c r="AB155" s="50">
        <f>max(AB4:AB124)</f>
        <v>4743</v>
      </c>
      <c r="AD155" s="33"/>
      <c r="AE155" s="48"/>
      <c r="AF155" s="51" t="s">
        <v>373</v>
      </c>
      <c r="AG155" s="50">
        <f>max(AG4:AG124)</f>
        <v>5361</v>
      </c>
      <c r="AI155" s="33"/>
      <c r="AJ155" s="48"/>
      <c r="AK155" s="51" t="s">
        <v>373</v>
      </c>
      <c r="AL155" s="50">
        <f>max(AL4:AL124)</f>
        <v>3861</v>
      </c>
      <c r="AN155" s="33"/>
      <c r="AO155" s="48"/>
      <c r="AP155" s="51" t="s">
        <v>373</v>
      </c>
      <c r="AQ155" s="50">
        <f>max(AQ4:AQ124)</f>
        <v>2916</v>
      </c>
      <c r="AS155" s="33"/>
    </row>
    <row r="156">
      <c r="A156" s="44"/>
      <c r="B156" s="51" t="s">
        <v>374</v>
      </c>
      <c r="C156" s="50">
        <f>sum(C4:C124)/1000</f>
        <v>29.003</v>
      </c>
      <c r="E156" s="33"/>
      <c r="F156" s="48"/>
      <c r="G156" s="51" t="s">
        <v>374</v>
      </c>
      <c r="H156" s="50">
        <f>sum(H4:H124)/1000</f>
        <v>27.755</v>
      </c>
      <c r="J156" s="33"/>
      <c r="K156" s="48"/>
      <c r="L156" s="51" t="s">
        <v>374</v>
      </c>
      <c r="M156" s="50">
        <f>sum(M4:M124)/1000</f>
        <v>24.148</v>
      </c>
      <c r="O156" s="33"/>
      <c r="P156" s="48"/>
      <c r="Q156" s="51" t="s">
        <v>374</v>
      </c>
      <c r="R156" s="50">
        <f>sum(R4:R124)/1000</f>
        <v>28.938</v>
      </c>
      <c r="T156" s="33"/>
      <c r="U156" s="48"/>
      <c r="V156" s="51" t="s">
        <v>374</v>
      </c>
      <c r="W156" s="50">
        <f>sum(W4:W124)/1000</f>
        <v>25.378</v>
      </c>
      <c r="Y156" s="33"/>
      <c r="Z156" s="48"/>
      <c r="AA156" s="51" t="s">
        <v>374</v>
      </c>
      <c r="AB156" s="50">
        <f>sum(AB4:AB124)/1000</f>
        <v>28.442</v>
      </c>
      <c r="AD156" s="33"/>
      <c r="AE156" s="48"/>
      <c r="AF156" s="51" t="s">
        <v>374</v>
      </c>
      <c r="AG156" s="50">
        <f>sum(AG4:AG124)/1000</f>
        <v>39.59</v>
      </c>
      <c r="AI156" s="33"/>
      <c r="AJ156" s="48"/>
      <c r="AK156" s="51" t="s">
        <v>374</v>
      </c>
      <c r="AL156" s="50">
        <f>sum(AL4:AL124)/1000</f>
        <v>36.472</v>
      </c>
      <c r="AN156" s="33"/>
      <c r="AO156" s="48"/>
      <c r="AP156" s="51" t="s">
        <v>374</v>
      </c>
      <c r="AQ156" s="50">
        <f>sum(AQ4:AQ124)/1000</f>
        <v>30.356</v>
      </c>
      <c r="AS156" s="33"/>
    </row>
    <row r="157">
      <c r="A157" s="44"/>
      <c r="B157" s="51" t="s">
        <v>375</v>
      </c>
      <c r="C157" s="50">
        <f>COUNTA(C4:C59)+1</f>
        <v>57</v>
      </c>
      <c r="E157" s="33"/>
      <c r="F157" s="48"/>
      <c r="G157" s="51" t="s">
        <v>375</v>
      </c>
      <c r="H157" s="50">
        <f>COUNTA(H4:H59)+1</f>
        <v>57</v>
      </c>
      <c r="J157" s="33"/>
      <c r="K157" s="48"/>
      <c r="L157" s="51" t="s">
        <v>375</v>
      </c>
      <c r="M157" s="50">
        <f>COUNTA(M4:M57)+1</f>
        <v>55</v>
      </c>
      <c r="O157" s="33"/>
      <c r="P157" s="48"/>
      <c r="Q157" s="51" t="s">
        <v>375</v>
      </c>
      <c r="R157" s="50">
        <f>COUNTA(R4:R57)+1</f>
        <v>55</v>
      </c>
      <c r="T157" s="33"/>
      <c r="U157" s="48"/>
      <c r="V157" s="51" t="s">
        <v>375</v>
      </c>
      <c r="W157" s="50">
        <f>COUNTA(W4:W58)+1</f>
        <v>56</v>
      </c>
      <c r="Y157" s="33"/>
      <c r="Z157" s="48"/>
      <c r="AA157" s="51" t="s">
        <v>375</v>
      </c>
      <c r="AB157" s="50">
        <f>COUNTA(AB4:AB56)+1</f>
        <v>54</v>
      </c>
      <c r="AD157" s="33"/>
      <c r="AE157" s="48"/>
      <c r="AF157" s="51" t="s">
        <v>375</v>
      </c>
      <c r="AG157" s="50">
        <f>COUNTA(AG4:AG59)+1</f>
        <v>57</v>
      </c>
      <c r="AI157" s="33"/>
      <c r="AJ157" s="48"/>
      <c r="AK157" s="51" t="s">
        <v>375</v>
      </c>
      <c r="AL157" s="50">
        <f>COUNTA(AL4:AL77)+1</f>
        <v>75</v>
      </c>
      <c r="AN157" s="33"/>
      <c r="AO157" s="48"/>
      <c r="AP157" s="51" t="s">
        <v>375</v>
      </c>
      <c r="AQ157" s="50">
        <f>COUNTA(AQ4:AQ75)+1</f>
        <v>73</v>
      </c>
      <c r="AS157" s="33"/>
    </row>
    <row r="158">
      <c r="A158" s="44"/>
      <c r="B158" s="51" t="s">
        <v>376</v>
      </c>
      <c r="C158" s="52">
        <f>C160+C159+C161+C162</f>
        <v>57</v>
      </c>
      <c r="E158" s="33"/>
      <c r="F158" s="48"/>
      <c r="G158" s="51" t="s">
        <v>376</v>
      </c>
      <c r="H158" s="52">
        <f>H160+H159+H161+H162</f>
        <v>57</v>
      </c>
      <c r="J158" s="33"/>
      <c r="K158" s="48"/>
      <c r="L158" s="51" t="s">
        <v>376</v>
      </c>
      <c r="M158" s="52">
        <f>M160+M159+M161+M162</f>
        <v>55</v>
      </c>
      <c r="O158" s="33"/>
      <c r="P158" s="48"/>
      <c r="Q158" s="51" t="s">
        <v>376</v>
      </c>
      <c r="R158" s="52">
        <f>R160+R159+R161+R162</f>
        <v>55</v>
      </c>
      <c r="T158" s="33"/>
      <c r="U158" s="48"/>
      <c r="V158" s="51" t="s">
        <v>376</v>
      </c>
      <c r="W158" s="52">
        <f>W160+W159+W161+W162</f>
        <v>56</v>
      </c>
      <c r="Y158" s="33"/>
      <c r="Z158" s="48"/>
      <c r="AA158" s="51" t="s">
        <v>376</v>
      </c>
      <c r="AB158" s="52">
        <f>AB160+AB159+AB161+AB162</f>
        <v>56</v>
      </c>
      <c r="AD158" s="33"/>
      <c r="AE158" s="48"/>
      <c r="AF158" s="51" t="s">
        <v>376</v>
      </c>
      <c r="AG158" s="52">
        <f>AG160+AG159+AG161+AG162</f>
        <v>57</v>
      </c>
      <c r="AI158" s="33"/>
      <c r="AJ158" s="48"/>
      <c r="AK158" s="51" t="s">
        <v>376</v>
      </c>
      <c r="AL158" s="52">
        <f>AL160+AL159+AL161+AL162</f>
        <v>75</v>
      </c>
      <c r="AN158" s="33"/>
      <c r="AO158" s="48"/>
      <c r="AP158" s="51" t="s">
        <v>376</v>
      </c>
      <c r="AQ158" s="52">
        <f>AQ160+AQ159+AQ161+AQ162</f>
        <v>73</v>
      </c>
      <c r="AS158" s="33"/>
    </row>
    <row r="159">
      <c r="A159" s="5"/>
      <c r="B159" s="51" t="s">
        <v>377</v>
      </c>
      <c r="C159" s="53">
        <f>(C157-55)/2</f>
        <v>1</v>
      </c>
      <c r="E159" s="33"/>
      <c r="F159" s="54"/>
      <c r="G159" s="51" t="s">
        <v>377</v>
      </c>
      <c r="H159" s="53">
        <f>(H157-55)/2</f>
        <v>1</v>
      </c>
      <c r="J159" s="33"/>
      <c r="K159" s="54"/>
      <c r="L159" s="51" t="s">
        <v>377</v>
      </c>
      <c r="M159" s="53">
        <f>(M157-55)/2</f>
        <v>0</v>
      </c>
      <c r="O159" s="33"/>
      <c r="P159" s="54"/>
      <c r="Q159" s="51" t="s">
        <v>377</v>
      </c>
      <c r="R159" s="53">
        <f>(R157-55)/2</f>
        <v>0</v>
      </c>
      <c r="T159" s="33"/>
      <c r="U159" s="54"/>
      <c r="V159" s="51" t="s">
        <v>377</v>
      </c>
      <c r="W159" s="55">
        <f>(W157-56)/2</f>
        <v>0</v>
      </c>
      <c r="Y159" s="33"/>
      <c r="Z159" s="54"/>
      <c r="AA159" s="51" t="s">
        <v>377</v>
      </c>
      <c r="AB159" s="55">
        <f>(AB157-54)/2</f>
        <v>0</v>
      </c>
      <c r="AD159" s="33"/>
      <c r="AE159" s="54"/>
      <c r="AF159" s="51" t="s">
        <v>377</v>
      </c>
      <c r="AG159" s="53">
        <f>(AG157-55)/2</f>
        <v>1</v>
      </c>
      <c r="AI159" s="33"/>
      <c r="AJ159" s="54"/>
      <c r="AK159" s="51" t="s">
        <v>377</v>
      </c>
      <c r="AL159" s="53">
        <f>(AL157-55)/2</f>
        <v>10</v>
      </c>
      <c r="AN159" s="33"/>
      <c r="AO159" s="54"/>
      <c r="AP159" s="51" t="s">
        <v>377</v>
      </c>
      <c r="AQ159" s="53">
        <f>(AQ157-55)/2</f>
        <v>9</v>
      </c>
      <c r="AS159" s="33"/>
    </row>
    <row r="160">
      <c r="B160" s="56" t="s">
        <v>378</v>
      </c>
      <c r="C160" s="57">
        <v>55.0</v>
      </c>
      <c r="E160" s="33"/>
      <c r="G160" s="56" t="s">
        <v>378</v>
      </c>
      <c r="H160" s="57">
        <v>55.0</v>
      </c>
      <c r="J160" s="33"/>
      <c r="L160" s="56" t="s">
        <v>378</v>
      </c>
      <c r="M160" s="57">
        <v>55.0</v>
      </c>
      <c r="O160" s="33"/>
      <c r="Q160" s="56" t="s">
        <v>378</v>
      </c>
      <c r="R160" s="57">
        <v>55.0</v>
      </c>
      <c r="T160" s="33"/>
      <c r="V160" s="56" t="s">
        <v>378</v>
      </c>
      <c r="W160" s="57">
        <v>55.0</v>
      </c>
      <c r="Y160" s="33"/>
      <c r="AA160" s="56" t="s">
        <v>378</v>
      </c>
      <c r="AB160" s="57">
        <v>55.0</v>
      </c>
      <c r="AD160" s="33"/>
      <c r="AF160" s="56" t="s">
        <v>378</v>
      </c>
      <c r="AG160" s="57">
        <v>55.0</v>
      </c>
      <c r="AI160" s="33"/>
      <c r="AK160" s="56" t="s">
        <v>378</v>
      </c>
      <c r="AL160" s="57">
        <v>55.0</v>
      </c>
      <c r="AN160" s="33"/>
      <c r="AP160" s="56" t="s">
        <v>378</v>
      </c>
      <c r="AQ160" s="57">
        <v>55.0</v>
      </c>
      <c r="AS160" s="33"/>
    </row>
    <row r="161">
      <c r="B161" s="45" t="s">
        <v>379</v>
      </c>
      <c r="C161" s="58">
        <f>C159</f>
        <v>1</v>
      </c>
      <c r="E161" s="33"/>
      <c r="G161" s="45" t="s">
        <v>379</v>
      </c>
      <c r="H161" s="58">
        <f>H159</f>
        <v>1</v>
      </c>
      <c r="J161" s="33"/>
      <c r="L161" s="45" t="s">
        <v>379</v>
      </c>
      <c r="M161" s="58">
        <f>M159</f>
        <v>0</v>
      </c>
      <c r="O161" s="33"/>
      <c r="Q161" s="45" t="s">
        <v>379</v>
      </c>
      <c r="R161" s="58">
        <f>R159</f>
        <v>0</v>
      </c>
      <c r="T161" s="33"/>
      <c r="V161" s="45" t="s">
        <v>379</v>
      </c>
      <c r="W161" s="58">
        <f>W159</f>
        <v>0</v>
      </c>
      <c r="Y161" s="33"/>
      <c r="AA161" s="45" t="s">
        <v>379</v>
      </c>
      <c r="AB161" s="58">
        <f>AB159</f>
        <v>0</v>
      </c>
      <c r="AD161" s="33"/>
      <c r="AF161" s="45" t="s">
        <v>379</v>
      </c>
      <c r="AG161" s="58">
        <f>AG159</f>
        <v>1</v>
      </c>
      <c r="AI161" s="33"/>
      <c r="AK161" s="45" t="s">
        <v>379</v>
      </c>
      <c r="AL161" s="58">
        <f>AL159</f>
        <v>10</v>
      </c>
      <c r="AN161" s="33"/>
      <c r="AP161" s="45" t="s">
        <v>379</v>
      </c>
      <c r="AQ161" s="58">
        <f>AQ159</f>
        <v>9</v>
      </c>
      <c r="AS161" s="33"/>
    </row>
    <row r="162">
      <c r="B162" s="45" t="s">
        <v>380</v>
      </c>
      <c r="C162" s="58">
        <v>0.0</v>
      </c>
      <c r="E162" s="33"/>
      <c r="G162" s="45" t="s">
        <v>380</v>
      </c>
      <c r="H162" s="58">
        <v>0.0</v>
      </c>
      <c r="J162" s="33"/>
      <c r="L162" s="45" t="s">
        <v>380</v>
      </c>
      <c r="M162" s="58">
        <v>0.0</v>
      </c>
      <c r="O162" s="33"/>
      <c r="Q162" s="45" t="s">
        <v>380</v>
      </c>
      <c r="R162" s="58">
        <v>0.0</v>
      </c>
      <c r="T162" s="33"/>
      <c r="V162" s="45" t="s">
        <v>380</v>
      </c>
      <c r="W162" s="59">
        <v>1.0</v>
      </c>
      <c r="Y162" s="33"/>
      <c r="AA162" s="45" t="s">
        <v>380</v>
      </c>
      <c r="AB162" s="59">
        <v>1.0</v>
      </c>
      <c r="AD162" s="33"/>
      <c r="AF162" s="45" t="s">
        <v>380</v>
      </c>
      <c r="AG162" s="58">
        <v>0.0</v>
      </c>
      <c r="AI162" s="33"/>
      <c r="AK162" s="45" t="s">
        <v>380</v>
      </c>
      <c r="AL162" s="58">
        <v>0.0</v>
      </c>
      <c r="AN162" s="33"/>
      <c r="AP162" s="45" t="s">
        <v>380</v>
      </c>
      <c r="AQ162" s="58">
        <v>0.0</v>
      </c>
      <c r="AS162" s="33"/>
    </row>
    <row r="163">
      <c r="B163" s="56" t="s">
        <v>381</v>
      </c>
      <c r="C163" s="58">
        <f>COUNTIF(A3:A100,FALSE)+5</f>
        <v>7</v>
      </c>
      <c r="E163" s="33"/>
      <c r="G163" s="56" t="s">
        <v>381</v>
      </c>
      <c r="H163" s="58">
        <f>COUNTIF(F3:F100,FALSE)+5</f>
        <v>7</v>
      </c>
      <c r="J163" s="33"/>
      <c r="L163" s="56" t="s">
        <v>381</v>
      </c>
      <c r="M163" s="58">
        <f>COUNTIF(K3:K100,FALSE)+5</f>
        <v>7</v>
      </c>
      <c r="O163" s="33"/>
      <c r="Q163" s="56" t="s">
        <v>381</v>
      </c>
      <c r="R163" s="58">
        <f>COUNTIF(P3:P100,FALSE)+5</f>
        <v>7</v>
      </c>
      <c r="T163" s="33"/>
      <c r="V163" s="56" t="s">
        <v>381</v>
      </c>
      <c r="W163" s="58">
        <f>COUNTIF(U3:U100,FALSE)+5</f>
        <v>7</v>
      </c>
      <c r="Y163" s="33"/>
      <c r="AA163" s="56" t="s">
        <v>381</v>
      </c>
      <c r="AB163" s="58">
        <f>COUNTIF(Z3:Z100,FALSE)+5</f>
        <v>7</v>
      </c>
      <c r="AD163" s="33"/>
      <c r="AF163" s="56" t="s">
        <v>381</v>
      </c>
      <c r="AG163" s="58">
        <f>COUNTIF(AE3:AE100,FALSE)+5</f>
        <v>7</v>
      </c>
      <c r="AI163" s="33"/>
      <c r="AK163" s="56" t="s">
        <v>381</v>
      </c>
      <c r="AL163" s="58">
        <f>COUNTIF(AJ3:AJ100,FALSE)+7</f>
        <v>9</v>
      </c>
      <c r="AN163" s="33"/>
      <c r="AP163" s="56" t="s">
        <v>381</v>
      </c>
      <c r="AQ163" s="58">
        <f>COUNTIF(AO3:AO100,FALSE)+5</f>
        <v>7</v>
      </c>
      <c r="AS163" s="33"/>
    </row>
    <row r="164">
      <c r="B164" s="45" t="s">
        <v>382</v>
      </c>
      <c r="C164" s="58">
        <f>C158+C163</f>
        <v>64</v>
      </c>
      <c r="E164" s="33"/>
      <c r="G164" s="45" t="s">
        <v>382</v>
      </c>
      <c r="H164" s="58">
        <f>H158+H163</f>
        <v>64</v>
      </c>
      <c r="J164" s="33"/>
      <c r="L164" s="45" t="s">
        <v>382</v>
      </c>
      <c r="M164" s="58">
        <f>M158+M163</f>
        <v>62</v>
      </c>
      <c r="O164" s="33"/>
      <c r="Q164" s="45" t="s">
        <v>382</v>
      </c>
      <c r="R164" s="58">
        <f>R158+R163</f>
        <v>62</v>
      </c>
      <c r="T164" s="33"/>
      <c r="V164" s="45" t="s">
        <v>382</v>
      </c>
      <c r="W164" s="58">
        <f>W158+W163</f>
        <v>63</v>
      </c>
      <c r="Y164" s="33"/>
      <c r="AA164" s="45" t="s">
        <v>382</v>
      </c>
      <c r="AB164" s="58">
        <f>AB158+AB163</f>
        <v>63</v>
      </c>
      <c r="AD164" s="33"/>
      <c r="AF164" s="45" t="s">
        <v>382</v>
      </c>
      <c r="AG164" s="58">
        <f>AG158+AG163</f>
        <v>64</v>
      </c>
      <c r="AI164" s="33"/>
      <c r="AK164" s="45" t="s">
        <v>382</v>
      </c>
      <c r="AL164" s="58">
        <f>AL158+AL163</f>
        <v>84</v>
      </c>
      <c r="AN164" s="33"/>
      <c r="AP164" s="45" t="s">
        <v>382</v>
      </c>
      <c r="AQ164" s="58">
        <f>AQ158+AQ163</f>
        <v>80</v>
      </c>
      <c r="AS164" s="33"/>
    </row>
    <row r="165">
      <c r="B165" s="45" t="s">
        <v>383</v>
      </c>
      <c r="C165" s="58">
        <f>C157-C159</f>
        <v>56</v>
      </c>
      <c r="E165" s="33"/>
      <c r="G165" s="45" t="s">
        <v>383</v>
      </c>
      <c r="H165" s="58">
        <f>H157-H159</f>
        <v>56</v>
      </c>
      <c r="J165" s="33"/>
      <c r="L165" s="45" t="s">
        <v>383</v>
      </c>
      <c r="M165" s="58">
        <f>M157-M159</f>
        <v>55</v>
      </c>
      <c r="O165" s="33"/>
      <c r="Q165" s="45" t="s">
        <v>383</v>
      </c>
      <c r="R165" s="58">
        <f>R157-R159</f>
        <v>55</v>
      </c>
      <c r="T165" s="33"/>
      <c r="V165" s="45" t="s">
        <v>383</v>
      </c>
      <c r="W165" s="58">
        <f>W157-W159</f>
        <v>56</v>
      </c>
      <c r="Y165" s="33"/>
      <c r="AA165" s="45" t="s">
        <v>383</v>
      </c>
      <c r="AB165" s="58">
        <f>AB157-AB159</f>
        <v>54</v>
      </c>
      <c r="AD165" s="33"/>
      <c r="AF165" s="45" t="s">
        <v>383</v>
      </c>
      <c r="AG165" s="58">
        <f>AG157-AG159</f>
        <v>56</v>
      </c>
      <c r="AI165" s="33"/>
      <c r="AK165" s="45" t="s">
        <v>383</v>
      </c>
      <c r="AL165" s="58">
        <f>AL157-AL159</f>
        <v>65</v>
      </c>
      <c r="AN165" s="33"/>
      <c r="AP165" s="45" t="s">
        <v>383</v>
      </c>
      <c r="AQ165" s="58">
        <f>AQ157-AQ159</f>
        <v>64</v>
      </c>
      <c r="AS165" s="33"/>
    </row>
    <row r="166">
      <c r="B166" s="60" t="s">
        <v>384</v>
      </c>
      <c r="C166" s="58">
        <f>((ABS(C165)-1)/C156)*1/5</f>
        <v>0.3792711099</v>
      </c>
      <c r="E166" s="33"/>
      <c r="G166" s="60" t="s">
        <v>384</v>
      </c>
      <c r="H166" s="58">
        <f>((ABS(H165)-1)/H156)*1/5</f>
        <v>0.3963249865</v>
      </c>
      <c r="J166" s="33"/>
      <c r="L166" s="60" t="s">
        <v>384</v>
      </c>
      <c r="M166" s="58">
        <f>((ABS(M165)-1)/M156)*1/5</f>
        <v>0.4472420076</v>
      </c>
      <c r="O166" s="33"/>
      <c r="Q166" s="60" t="s">
        <v>384</v>
      </c>
      <c r="R166" s="58">
        <f>((ABS(R165)-1)/R156)*1/5</f>
        <v>0.373211694</v>
      </c>
      <c r="T166" s="33"/>
      <c r="V166" s="60" t="s">
        <v>384</v>
      </c>
      <c r="W166" s="58">
        <f>((ABS(W165)-1)/W156)*1/5</f>
        <v>0.4334462921</v>
      </c>
      <c r="Y166" s="33"/>
      <c r="AA166" s="60" t="s">
        <v>384</v>
      </c>
      <c r="AB166" s="58">
        <f>((ABS(AB165)-1)/AB156)*1/5</f>
        <v>0.3726882779</v>
      </c>
      <c r="AD166" s="33"/>
      <c r="AF166" s="60" t="s">
        <v>384</v>
      </c>
      <c r="AG166" s="58">
        <f>((ABS(AG165)-1)/AG156)*1/5</f>
        <v>0.2778479414</v>
      </c>
      <c r="AI166" s="33"/>
      <c r="AK166" s="60" t="s">
        <v>384</v>
      </c>
      <c r="AL166" s="58">
        <f>((ABS(AL165)-1)/AL156)*1/5</f>
        <v>0.3509541566</v>
      </c>
      <c r="AN166" s="33"/>
      <c r="AP166" s="60" t="s">
        <v>384</v>
      </c>
      <c r="AQ166" s="58">
        <f>((ABS(AQ165)-1)/AQ156)*1/5</f>
        <v>0.4150744499</v>
      </c>
      <c r="AS166" s="33"/>
    </row>
    <row r="167">
      <c r="B167" s="60" t="s">
        <v>385</v>
      </c>
      <c r="C167" s="58">
        <f>((ABS(C165)-1)/C156)*1/5*60</f>
        <v>22.75626659</v>
      </c>
      <c r="E167" s="33"/>
      <c r="G167" s="60" t="s">
        <v>385</v>
      </c>
      <c r="H167" s="58">
        <f>((ABS(H165)-1)/H156)*1/5*60</f>
        <v>23.77949919</v>
      </c>
      <c r="J167" s="33"/>
      <c r="L167" s="60" t="s">
        <v>385</v>
      </c>
      <c r="M167" s="58">
        <f>((ABS(M165)-1)/M156)*1/5*60</f>
        <v>26.83452046</v>
      </c>
      <c r="O167" s="33"/>
      <c r="Q167" s="60" t="s">
        <v>385</v>
      </c>
      <c r="R167" s="58">
        <f>((ABS(R165)-1)/R156)*1/5*60</f>
        <v>22.39270164</v>
      </c>
      <c r="T167" s="33"/>
      <c r="V167" s="60" t="s">
        <v>385</v>
      </c>
      <c r="W167" s="58">
        <f>((ABS(W165)-1)/W156)*1/5*60</f>
        <v>26.00677752</v>
      </c>
      <c r="Y167" s="33"/>
      <c r="AA167" s="60" t="s">
        <v>385</v>
      </c>
      <c r="AB167" s="58">
        <f>((ABS(AB165)-1)/AB156)*1/5*60</f>
        <v>22.36129667</v>
      </c>
      <c r="AD167" s="33"/>
      <c r="AF167" s="60" t="s">
        <v>385</v>
      </c>
      <c r="AG167" s="58">
        <f>((ABS(AG165)-1)/AG156)*1/5*60</f>
        <v>16.67087648</v>
      </c>
      <c r="AI167" s="33"/>
      <c r="AK167" s="60" t="s">
        <v>385</v>
      </c>
      <c r="AL167" s="58">
        <f>((ABS(AL165)-1)/AL156)*1/5*60</f>
        <v>21.0572494</v>
      </c>
      <c r="AN167" s="33"/>
      <c r="AP167" s="60" t="s">
        <v>385</v>
      </c>
      <c r="AQ167" s="58">
        <f>((ABS(AQ165)-1)/AQ156)*1/5*60</f>
        <v>24.90446699</v>
      </c>
      <c r="AS167" s="33"/>
    </row>
    <row r="168">
      <c r="B168" s="60" t="s">
        <v>386</v>
      </c>
      <c r="C168" s="58">
        <f>C166*(1-C177)</f>
        <v>0.3792711099</v>
      </c>
      <c r="E168" s="33"/>
      <c r="G168" s="60" t="s">
        <v>386</v>
      </c>
      <c r="H168" s="58">
        <f>H166*(1-H177)</f>
        <v>0.3963249865</v>
      </c>
      <c r="J168" s="33"/>
      <c r="L168" s="60" t="s">
        <v>386</v>
      </c>
      <c r="M168" s="58">
        <f>M166*(1-M177)</f>
        <v>0.4472420076</v>
      </c>
      <c r="O168" s="33"/>
      <c r="Q168" s="60" t="s">
        <v>386</v>
      </c>
      <c r="R168" s="58">
        <f>R166*(1-R177)</f>
        <v>0.373211694</v>
      </c>
      <c r="T168" s="33"/>
      <c r="V168" s="60" t="s">
        <v>386</v>
      </c>
      <c r="W168" s="58">
        <f>W166*(1-W177)</f>
        <v>0.4257061797</v>
      </c>
      <c r="Y168" s="33"/>
      <c r="AA168" s="60" t="s">
        <v>386</v>
      </c>
      <c r="AB168" s="58">
        <f>AB166*(1-AB177)</f>
        <v>0.3660331301</v>
      </c>
      <c r="AD168" s="33"/>
      <c r="AF168" s="60" t="s">
        <v>386</v>
      </c>
      <c r="AG168" s="58">
        <f>AG166*(1-AG177)</f>
        <v>0.2778479414</v>
      </c>
      <c r="AI168" s="33"/>
      <c r="AK168" s="60" t="s">
        <v>386</v>
      </c>
      <c r="AL168" s="58">
        <f>AL166*(1-AL177)</f>
        <v>0.3509541566</v>
      </c>
      <c r="AN168" s="33"/>
      <c r="AP168" s="60" t="s">
        <v>386</v>
      </c>
      <c r="AQ168" s="58">
        <f>AQ166*(1-AQ177)</f>
        <v>0.4150744499</v>
      </c>
      <c r="AS168" s="33"/>
    </row>
    <row r="169">
      <c r="B169" s="60" t="s">
        <v>387</v>
      </c>
      <c r="C169" s="58">
        <f>C167*(1-C177)</f>
        <v>22.75626659</v>
      </c>
      <c r="E169" s="33"/>
      <c r="G169" s="60" t="s">
        <v>387</v>
      </c>
      <c r="H169" s="58">
        <f>H167*(1-H177)</f>
        <v>23.77949919</v>
      </c>
      <c r="J169" s="33"/>
      <c r="L169" s="60" t="s">
        <v>387</v>
      </c>
      <c r="M169" s="58">
        <f>M167*(1-M177)</f>
        <v>26.83452046</v>
      </c>
      <c r="O169" s="33"/>
      <c r="Q169" s="60" t="s">
        <v>387</v>
      </c>
      <c r="R169" s="58">
        <f>R167*(1-R177)</f>
        <v>22.39270164</v>
      </c>
      <c r="T169" s="33"/>
      <c r="V169" s="60" t="s">
        <v>387</v>
      </c>
      <c r="W169" s="58">
        <f>W167*(1-W177)</f>
        <v>25.54237078</v>
      </c>
      <c r="Y169" s="33"/>
      <c r="AA169" s="60" t="s">
        <v>387</v>
      </c>
      <c r="AB169" s="58">
        <f>AB167*(1-AB177)</f>
        <v>21.9619878</v>
      </c>
      <c r="AD169" s="33"/>
      <c r="AF169" s="60" t="s">
        <v>387</v>
      </c>
      <c r="AG169" s="58">
        <f>AG167*(1-AG177)</f>
        <v>16.67087648</v>
      </c>
      <c r="AI169" s="33"/>
      <c r="AK169" s="60" t="s">
        <v>387</v>
      </c>
      <c r="AL169" s="58">
        <f>AL167*(1-AL177)</f>
        <v>21.0572494</v>
      </c>
      <c r="AN169" s="33"/>
      <c r="AP169" s="60" t="s">
        <v>387</v>
      </c>
      <c r="AQ169" s="58">
        <f>AQ167*(1-AQ177)</f>
        <v>24.90446699</v>
      </c>
      <c r="AS169" s="33"/>
    </row>
    <row r="170">
      <c r="B170" s="60" t="s">
        <v>388</v>
      </c>
      <c r="C170" s="58">
        <f>(ABS(C165)-1)/C156</f>
        <v>1.896355549</v>
      </c>
      <c r="E170" s="33"/>
      <c r="G170" s="60" t="s">
        <v>388</v>
      </c>
      <c r="H170" s="58">
        <f>(ABS(H165)-1)/H156</f>
        <v>1.981624932</v>
      </c>
      <c r="J170" s="33"/>
      <c r="L170" s="60" t="s">
        <v>388</v>
      </c>
      <c r="M170" s="58">
        <f>(ABS(M165)-1)/M156</f>
        <v>2.236210038</v>
      </c>
      <c r="O170" s="33"/>
      <c r="Q170" s="60" t="s">
        <v>388</v>
      </c>
      <c r="R170" s="58">
        <f>(ABS(R165)-1)/R156</f>
        <v>1.86605847</v>
      </c>
      <c r="T170" s="33"/>
      <c r="V170" s="60" t="s">
        <v>388</v>
      </c>
      <c r="W170" s="58">
        <f>(ABS(W165)-1)/W156</f>
        <v>2.16723146</v>
      </c>
      <c r="Y170" s="33"/>
      <c r="AA170" s="60" t="s">
        <v>388</v>
      </c>
      <c r="AB170" s="58">
        <f>(ABS(AB165)-1)/AB156</f>
        <v>1.863441389</v>
      </c>
      <c r="AD170" s="33"/>
      <c r="AF170" s="60" t="s">
        <v>388</v>
      </c>
      <c r="AG170" s="58">
        <f>(ABS(AG165)-1)/AG156</f>
        <v>1.389239707</v>
      </c>
      <c r="AI170" s="33"/>
      <c r="AK170" s="60" t="s">
        <v>388</v>
      </c>
      <c r="AL170" s="58">
        <f>(ABS(AL165)-1)/AL156</f>
        <v>1.754770783</v>
      </c>
      <c r="AN170" s="33"/>
      <c r="AP170" s="60" t="s">
        <v>388</v>
      </c>
      <c r="AQ170" s="58">
        <f>(ABS(AQ165)-1)/AQ156</f>
        <v>2.075372249</v>
      </c>
      <c r="AS170" s="33"/>
    </row>
    <row r="171">
      <c r="B171" s="60" t="s">
        <v>389</v>
      </c>
      <c r="C171" s="58">
        <f>(ABS(C158)-1)/C156</f>
        <v>1.930834741</v>
      </c>
      <c r="E171" s="33"/>
      <c r="G171" s="60" t="s">
        <v>389</v>
      </c>
      <c r="H171" s="58">
        <f>(ABS(H158)-1)/H156</f>
        <v>2.017654477</v>
      </c>
      <c r="J171" s="33"/>
      <c r="L171" s="60" t="s">
        <v>389</v>
      </c>
      <c r="M171" s="58">
        <f>(ABS(M158)-1)/M156</f>
        <v>2.236210038</v>
      </c>
      <c r="O171" s="33"/>
      <c r="Q171" s="60" t="s">
        <v>389</v>
      </c>
      <c r="R171" s="58">
        <f>(ABS(R158)-1)/R156</f>
        <v>1.86605847</v>
      </c>
      <c r="T171" s="33"/>
      <c r="V171" s="60" t="s">
        <v>389</v>
      </c>
      <c r="W171" s="58">
        <f>(ABS(W158)-1)/W156</f>
        <v>2.16723146</v>
      </c>
      <c r="Y171" s="33"/>
      <c r="AA171" s="60" t="s">
        <v>389</v>
      </c>
      <c r="AB171" s="58">
        <f>(ABS(AB158)-1)/AB156</f>
        <v>1.933759932</v>
      </c>
      <c r="AD171" s="33"/>
      <c r="AF171" s="60" t="s">
        <v>389</v>
      </c>
      <c r="AG171" s="58">
        <f>(ABS(AG158)-1)/AG156</f>
        <v>1.414498611</v>
      </c>
      <c r="AI171" s="33"/>
      <c r="AK171" s="60" t="s">
        <v>389</v>
      </c>
      <c r="AL171" s="58">
        <f>(ABS(AL158)-1)/AL156</f>
        <v>2.028953718</v>
      </c>
      <c r="AN171" s="33"/>
      <c r="AP171" s="60" t="s">
        <v>389</v>
      </c>
      <c r="AQ171" s="58">
        <f>(ABS(AQ158)-1)/AQ156</f>
        <v>2.371853999</v>
      </c>
      <c r="AS171" s="33"/>
    </row>
    <row r="172">
      <c r="B172" s="5" t="s">
        <v>390</v>
      </c>
      <c r="C172" s="58">
        <f>(ABS(C164)-1)/C156</f>
        <v>2.172189084</v>
      </c>
      <c r="E172" s="33"/>
      <c r="G172" s="5" t="s">
        <v>390</v>
      </c>
      <c r="H172" s="58">
        <f>(ABS(H164)-1)/H156</f>
        <v>2.269861286</v>
      </c>
      <c r="J172" s="33"/>
      <c r="L172" s="5" t="s">
        <v>390</v>
      </c>
      <c r="M172" s="58">
        <f>(ABS(M164)-1)/M156</f>
        <v>2.526089117</v>
      </c>
      <c r="O172" s="33"/>
      <c r="Q172" s="5" t="s">
        <v>390</v>
      </c>
      <c r="R172" s="58">
        <f>(ABS(R164)-1)/R156</f>
        <v>2.107954938</v>
      </c>
      <c r="T172" s="33"/>
      <c r="V172" s="5" t="s">
        <v>390</v>
      </c>
      <c r="W172" s="58">
        <f>(ABS(W164)-1)/W156</f>
        <v>2.443060919</v>
      </c>
      <c r="Y172" s="33"/>
      <c r="AA172" s="5" t="s">
        <v>390</v>
      </c>
      <c r="AB172" s="58">
        <f>(ABS(AB164)-1)/AB156</f>
        <v>2.179874833</v>
      </c>
      <c r="AD172" s="33"/>
      <c r="AF172" s="5" t="s">
        <v>390</v>
      </c>
      <c r="AG172" s="58">
        <f>(ABS(AG164)-1)/AG156</f>
        <v>1.591310937</v>
      </c>
      <c r="AI172" s="33"/>
      <c r="AK172" s="5" t="s">
        <v>390</v>
      </c>
      <c r="AL172" s="58">
        <f>(ABS(AL164)-1)/AL156</f>
        <v>2.275718359</v>
      </c>
      <c r="AN172" s="33"/>
      <c r="AP172" s="5" t="s">
        <v>390</v>
      </c>
      <c r="AQ172" s="58">
        <f>(ABS(AQ164)-1)/AQ156</f>
        <v>2.602450916</v>
      </c>
      <c r="AS172" s="33"/>
    </row>
    <row r="173">
      <c r="B173" s="5" t="s">
        <v>391</v>
      </c>
      <c r="C173" s="58">
        <f>ABS(C158)/ABS(C165)</f>
        <v>1.017857143</v>
      </c>
      <c r="E173" s="33"/>
      <c r="G173" s="5" t="s">
        <v>391</v>
      </c>
      <c r="H173" s="58">
        <f>ABS(H158)/ABS(H165)</f>
        <v>1.017857143</v>
      </c>
      <c r="J173" s="33"/>
      <c r="L173" s="5" t="s">
        <v>391</v>
      </c>
      <c r="M173" s="58">
        <f>ABS(M158)/ABS(M165)</f>
        <v>1</v>
      </c>
      <c r="O173" s="33"/>
      <c r="Q173" s="5" t="s">
        <v>391</v>
      </c>
      <c r="R173" s="58">
        <f>ABS(R158)/ABS(R165)</f>
        <v>1</v>
      </c>
      <c r="T173" s="33"/>
      <c r="V173" s="5" t="s">
        <v>391</v>
      </c>
      <c r="W173" s="58">
        <f>ABS(W158)/ABS(W165)</f>
        <v>1</v>
      </c>
      <c r="Y173" s="33"/>
      <c r="AA173" s="5" t="s">
        <v>391</v>
      </c>
      <c r="AB173" s="58">
        <f>ABS(AB158)/ABS(AB165)</f>
        <v>1.037037037</v>
      </c>
      <c r="AD173" s="33"/>
      <c r="AF173" s="5" t="s">
        <v>391</v>
      </c>
      <c r="AG173" s="58">
        <f>ABS(AG158)/ABS(AG165)</f>
        <v>1.017857143</v>
      </c>
      <c r="AI173" s="33"/>
      <c r="AK173" s="5" t="s">
        <v>391</v>
      </c>
      <c r="AL173" s="58">
        <f>ABS(AL158)/ABS(AL165)</f>
        <v>1.153846154</v>
      </c>
      <c r="AN173" s="33"/>
      <c r="AP173" s="5" t="s">
        <v>391</v>
      </c>
      <c r="AQ173" s="58">
        <f>ABS(AQ158)/ABS(AQ165)</f>
        <v>1.140625</v>
      </c>
      <c r="AS173" s="33"/>
    </row>
    <row r="174">
      <c r="B174" s="5" t="s">
        <v>392</v>
      </c>
      <c r="C174" s="58">
        <f>ABS(C164)/ABS(C165)</f>
        <v>1.142857143</v>
      </c>
      <c r="E174" s="33"/>
      <c r="G174" s="5" t="s">
        <v>392</v>
      </c>
      <c r="H174" s="58">
        <f>ABS(H164)/ABS(H165)</f>
        <v>1.142857143</v>
      </c>
      <c r="J174" s="33"/>
      <c r="L174" s="5" t="s">
        <v>392</v>
      </c>
      <c r="M174" s="58">
        <f>ABS(M164)/ABS(M165)</f>
        <v>1.127272727</v>
      </c>
      <c r="O174" s="33"/>
      <c r="Q174" s="5" t="s">
        <v>392</v>
      </c>
      <c r="R174" s="58">
        <f>ABS(R164)/ABS(R165)</f>
        <v>1.127272727</v>
      </c>
      <c r="T174" s="33"/>
      <c r="V174" s="5" t="s">
        <v>392</v>
      </c>
      <c r="W174" s="58">
        <f>ABS(W164)/ABS(W165)</f>
        <v>1.125</v>
      </c>
      <c r="Y174" s="33"/>
      <c r="AA174" s="5" t="s">
        <v>392</v>
      </c>
      <c r="AB174" s="58">
        <f>ABS(AB164)/ABS(AB165)</f>
        <v>1.166666667</v>
      </c>
      <c r="AD174" s="33"/>
      <c r="AF174" s="5" t="s">
        <v>392</v>
      </c>
      <c r="AG174" s="58">
        <f>ABS(AG164)/ABS(AG165)</f>
        <v>1.142857143</v>
      </c>
      <c r="AI174" s="33"/>
      <c r="AK174" s="5" t="s">
        <v>392</v>
      </c>
      <c r="AL174" s="58">
        <f>ABS(AL164)/ABS(AL165)</f>
        <v>1.292307692</v>
      </c>
      <c r="AN174" s="33"/>
      <c r="AP174" s="5" t="s">
        <v>392</v>
      </c>
      <c r="AQ174" s="58">
        <f>ABS(AQ164)/ABS(AQ165)</f>
        <v>1.25</v>
      </c>
      <c r="AS174" s="33"/>
    </row>
    <row r="175">
      <c r="B175" s="5" t="s">
        <v>393</v>
      </c>
      <c r="C175" s="58">
        <f>C162/MAX(ABS(C160),ABS(C165))</f>
        <v>0</v>
      </c>
      <c r="E175" s="33"/>
      <c r="G175" s="5" t="s">
        <v>393</v>
      </c>
      <c r="H175" s="58">
        <f>H162/MAX(ABS(H160),ABS(H165))</f>
        <v>0</v>
      </c>
      <c r="J175" s="33"/>
      <c r="L175" s="5" t="s">
        <v>393</v>
      </c>
      <c r="M175" s="58">
        <f>M162/MAX(ABS(M160),ABS(M165))</f>
        <v>0</v>
      </c>
      <c r="O175" s="33"/>
      <c r="Q175" s="5" t="s">
        <v>393</v>
      </c>
      <c r="R175" s="58">
        <f>R162/MAX(ABS(R160),ABS(R165))</f>
        <v>0</v>
      </c>
      <c r="T175" s="33"/>
      <c r="V175" s="5" t="s">
        <v>393</v>
      </c>
      <c r="W175" s="58">
        <f>W162/MAX(ABS(W160),ABS(W165))</f>
        <v>0.01785714286</v>
      </c>
      <c r="Y175" s="33"/>
      <c r="AA175" s="5" t="s">
        <v>393</v>
      </c>
      <c r="AB175" s="58">
        <f>AB162/MAX(ABS(AB160),ABS(AB165))</f>
        <v>0.01818181818</v>
      </c>
      <c r="AD175" s="33"/>
      <c r="AF175" s="5" t="s">
        <v>393</v>
      </c>
      <c r="AG175" s="58">
        <f>AG162/MAX(ABS(AG160),ABS(AG165))</f>
        <v>0</v>
      </c>
      <c r="AI175" s="33"/>
      <c r="AK175" s="5" t="s">
        <v>393</v>
      </c>
      <c r="AL175" s="58">
        <f>AL162/MAX(ABS(AL160),ABS(AL165))</f>
        <v>0</v>
      </c>
      <c r="AN175" s="33"/>
      <c r="AP175" s="5" t="s">
        <v>393</v>
      </c>
      <c r="AQ175" s="58">
        <f>AQ162/MAX(ABS(AQ160),ABS(AQ165))</f>
        <v>0</v>
      </c>
      <c r="AS175" s="33"/>
    </row>
    <row r="176">
      <c r="B176" s="60" t="s">
        <v>394</v>
      </c>
      <c r="C176" s="58">
        <f>C161/(C160+C162+C161)</f>
        <v>0.01785714286</v>
      </c>
      <c r="E176" s="33"/>
      <c r="G176" s="60" t="s">
        <v>394</v>
      </c>
      <c r="H176" s="58">
        <f>H161/(H160+H162+H161)</f>
        <v>0.01785714286</v>
      </c>
      <c r="J176" s="33"/>
      <c r="L176" s="60" t="s">
        <v>394</v>
      </c>
      <c r="M176" s="58">
        <f>M161/(M160+M162+M161)</f>
        <v>0</v>
      </c>
      <c r="O176" s="33"/>
      <c r="Q176" s="60" t="s">
        <v>394</v>
      </c>
      <c r="R176" s="58">
        <f>R161/(R160+R162+R161)</f>
        <v>0</v>
      </c>
      <c r="T176" s="33"/>
      <c r="V176" s="60" t="s">
        <v>394</v>
      </c>
      <c r="W176" s="58">
        <f>W161/(W160+W162+W161)</f>
        <v>0</v>
      </c>
      <c r="Y176" s="33"/>
      <c r="AA176" s="60" t="s">
        <v>394</v>
      </c>
      <c r="AB176" s="58">
        <f>AB161/(AB160+AB162+AB161)</f>
        <v>0</v>
      </c>
      <c r="AD176" s="33"/>
      <c r="AF176" s="60" t="s">
        <v>394</v>
      </c>
      <c r="AG176" s="58">
        <f>AG161/(AG160+AG162+AG161)</f>
        <v>0.01785714286</v>
      </c>
      <c r="AI176" s="33"/>
      <c r="AK176" s="60" t="s">
        <v>394</v>
      </c>
      <c r="AL176" s="58">
        <f>AL161/(AL160+AL162+AL161)</f>
        <v>0.1538461538</v>
      </c>
      <c r="AN176" s="33"/>
      <c r="AP176" s="60" t="s">
        <v>394</v>
      </c>
      <c r="AQ176" s="58">
        <f>AQ161/(AQ160+AQ162+AQ161)</f>
        <v>0.140625</v>
      </c>
      <c r="AS176" s="33"/>
    </row>
    <row r="177">
      <c r="B177" s="60" t="s">
        <v>395</v>
      </c>
      <c r="C177" s="58">
        <f>C162/(C160+C162+C161)</f>
        <v>0</v>
      </c>
      <c r="E177" s="33"/>
      <c r="G177" s="60" t="s">
        <v>395</v>
      </c>
      <c r="H177" s="58">
        <f>H162/(H160+H162+H161)</f>
        <v>0</v>
      </c>
      <c r="J177" s="33"/>
      <c r="L177" s="60" t="s">
        <v>395</v>
      </c>
      <c r="M177" s="58">
        <f>M162/(M160+M162+M161)</f>
        <v>0</v>
      </c>
      <c r="O177" s="33"/>
      <c r="Q177" s="60" t="s">
        <v>395</v>
      </c>
      <c r="R177" s="58">
        <f>R162/(R160+R162+R161)</f>
        <v>0</v>
      </c>
      <c r="T177" s="33"/>
      <c r="V177" s="60" t="s">
        <v>395</v>
      </c>
      <c r="W177" s="58">
        <f>W162/(W160+W162+W161)</f>
        <v>0.01785714286</v>
      </c>
      <c r="Y177" s="33"/>
      <c r="AA177" s="60" t="s">
        <v>395</v>
      </c>
      <c r="AB177" s="58">
        <f>AB162/(AB160+AB162+AB161)</f>
        <v>0.01785714286</v>
      </c>
      <c r="AD177" s="33"/>
      <c r="AF177" s="60" t="s">
        <v>395</v>
      </c>
      <c r="AG177" s="58">
        <f>AG162/(AG160+AG162+AG161)</f>
        <v>0</v>
      </c>
      <c r="AI177" s="33"/>
      <c r="AK177" s="60" t="s">
        <v>395</v>
      </c>
      <c r="AL177" s="58">
        <f>AL162/(AL160+AL162+AL161)</f>
        <v>0</v>
      </c>
      <c r="AN177" s="33"/>
      <c r="AP177" s="60" t="s">
        <v>395</v>
      </c>
      <c r="AQ177" s="58">
        <f>AQ162/(AQ160+AQ162+AQ161)</f>
        <v>0</v>
      </c>
      <c r="AS177" s="33"/>
    </row>
    <row r="178">
      <c r="B178" s="60" t="s">
        <v>396</v>
      </c>
      <c r="C178" s="58">
        <f>(C161+C162)/(C160+C161+C162)</f>
        <v>0.01785714286</v>
      </c>
      <c r="E178" s="33"/>
      <c r="G178" s="60" t="s">
        <v>396</v>
      </c>
      <c r="H178" s="58">
        <f>(H161+H162)/(H160+H161+H162)</f>
        <v>0.01785714286</v>
      </c>
      <c r="J178" s="33"/>
      <c r="L178" s="60" t="s">
        <v>396</v>
      </c>
      <c r="M178" s="58">
        <f>(M161+M162)/(M160+M161+M162)</f>
        <v>0</v>
      </c>
      <c r="O178" s="33"/>
      <c r="Q178" s="60" t="s">
        <v>396</v>
      </c>
      <c r="R178" s="58">
        <f>(R161+R162)/(R160+R161+R162)</f>
        <v>0</v>
      </c>
      <c r="T178" s="33"/>
      <c r="V178" s="60" t="s">
        <v>396</v>
      </c>
      <c r="W178" s="58">
        <f>(W161+W162)/(W160+W161+W162)</f>
        <v>0.01785714286</v>
      </c>
      <c r="Y178" s="33"/>
      <c r="AA178" s="60" t="s">
        <v>396</v>
      </c>
      <c r="AB178" s="58">
        <f>(AB161+AB162)/(AB160+AB161+AB162)</f>
        <v>0.01785714286</v>
      </c>
      <c r="AD178" s="33"/>
      <c r="AF178" s="60" t="s">
        <v>396</v>
      </c>
      <c r="AG178" s="58">
        <f>(AG161+AG162)/(AG160+AG161+AG162)</f>
        <v>0.01785714286</v>
      </c>
      <c r="AI178" s="33"/>
      <c r="AK178" s="60" t="s">
        <v>396</v>
      </c>
      <c r="AL178" s="58">
        <f>(AL161+AL162)/(AL160+AL161+AL162)</f>
        <v>0.1538461538</v>
      </c>
      <c r="AN178" s="33"/>
      <c r="AP178" s="60" t="s">
        <v>396</v>
      </c>
      <c r="AQ178" s="58">
        <f>(AQ161+AQ162)/(AQ160+AQ161+AQ162)</f>
        <v>0.140625</v>
      </c>
      <c r="AS178" s="33"/>
    </row>
    <row r="179">
      <c r="B179" s="60" t="s">
        <v>397</v>
      </c>
      <c r="C179" s="61">
        <f>ABS(C161)/ABS(C159)</f>
        <v>1</v>
      </c>
      <c r="E179" s="33"/>
      <c r="G179" s="60" t="s">
        <v>397</v>
      </c>
      <c r="H179" s="61">
        <f>ABS(H161)/ABS(H159)</f>
        <v>1</v>
      </c>
      <c r="J179" s="33"/>
      <c r="L179" s="60" t="s">
        <v>397</v>
      </c>
      <c r="M179" s="61" t="str">
        <f>ABS(M161)/ABS(M159)</f>
        <v>#DIV/0!</v>
      </c>
      <c r="O179" s="33"/>
      <c r="Q179" s="60" t="s">
        <v>397</v>
      </c>
      <c r="R179" s="61" t="str">
        <f>ABS(R161)/ABS(R159)</f>
        <v>#DIV/0!</v>
      </c>
      <c r="T179" s="33"/>
      <c r="V179" s="60" t="s">
        <v>397</v>
      </c>
      <c r="W179" s="61" t="str">
        <f>ABS(W161)/ABS(W159)</f>
        <v>#DIV/0!</v>
      </c>
      <c r="Y179" s="33"/>
      <c r="AA179" s="60" t="s">
        <v>397</v>
      </c>
      <c r="AB179" s="61" t="str">
        <f>ABS(AB161)/ABS(AB159)</f>
        <v>#DIV/0!</v>
      </c>
      <c r="AD179" s="33"/>
      <c r="AF179" s="60" t="s">
        <v>397</v>
      </c>
      <c r="AG179" s="61">
        <f>ABS(AG161)/ABS(AG159)</f>
        <v>1</v>
      </c>
      <c r="AI179" s="33"/>
      <c r="AK179" s="60" t="s">
        <v>397</v>
      </c>
      <c r="AL179" s="61">
        <f>ABS(AL161)/ABS(AL159)</f>
        <v>1</v>
      </c>
      <c r="AN179" s="33"/>
      <c r="AP179" s="60" t="s">
        <v>397</v>
      </c>
      <c r="AQ179" s="61">
        <f>ABS(AQ161)/ABS(AQ159)</f>
        <v>1</v>
      </c>
      <c r="AS179" s="33"/>
    </row>
    <row r="180">
      <c r="B180" s="60" t="s">
        <v>398</v>
      </c>
      <c r="C180" s="61">
        <f>C161/(C161+C162)</f>
        <v>1</v>
      </c>
      <c r="E180" s="33"/>
      <c r="G180" s="60" t="s">
        <v>398</v>
      </c>
      <c r="H180" s="61">
        <f>H161/(H161+H162)</f>
        <v>1</v>
      </c>
      <c r="J180" s="33"/>
      <c r="L180" s="60" t="s">
        <v>398</v>
      </c>
      <c r="M180" s="61" t="str">
        <f>M161/(M161+M162)</f>
        <v>#DIV/0!</v>
      </c>
      <c r="O180" s="33"/>
      <c r="Q180" s="60" t="s">
        <v>398</v>
      </c>
      <c r="R180" s="61" t="str">
        <f>R161/(R161+R162)</f>
        <v>#DIV/0!</v>
      </c>
      <c r="T180" s="33"/>
      <c r="V180" s="60" t="s">
        <v>398</v>
      </c>
      <c r="W180" s="61">
        <f>W161/(W161+W162)</f>
        <v>0</v>
      </c>
      <c r="Y180" s="33"/>
      <c r="AA180" s="60" t="s">
        <v>398</v>
      </c>
      <c r="AB180" s="61">
        <f>AB161/(AB161+AB162)</f>
        <v>0</v>
      </c>
      <c r="AD180" s="33"/>
      <c r="AF180" s="60" t="s">
        <v>398</v>
      </c>
      <c r="AG180" s="61">
        <f>AG161/(AG161+AG162)</f>
        <v>1</v>
      </c>
      <c r="AI180" s="33"/>
      <c r="AK180" s="60" t="s">
        <v>398</v>
      </c>
      <c r="AL180" s="61">
        <f>AL161/(AL161+AL162)</f>
        <v>1</v>
      </c>
      <c r="AN180" s="33"/>
      <c r="AP180" s="60" t="s">
        <v>398</v>
      </c>
      <c r="AQ180" s="61">
        <f>AQ161/(AQ161+AQ162)</f>
        <v>1</v>
      </c>
      <c r="AS180" s="33"/>
    </row>
    <row r="181">
      <c r="B181" s="60" t="s">
        <v>399</v>
      </c>
      <c r="C181" s="58">
        <f>C160/(C159+C160+C161+C162)</f>
        <v>0.9649122807</v>
      </c>
      <c r="E181" s="33"/>
      <c r="G181" s="60" t="s">
        <v>399</v>
      </c>
      <c r="H181" s="58">
        <f>H160/(H159+H160+H161+H162)</f>
        <v>0.9649122807</v>
      </c>
      <c r="J181" s="33"/>
      <c r="L181" s="60" t="s">
        <v>399</v>
      </c>
      <c r="M181" s="58">
        <f>M160/(M159+M160+M161+M162)</f>
        <v>1</v>
      </c>
      <c r="O181" s="33"/>
      <c r="Q181" s="60" t="s">
        <v>399</v>
      </c>
      <c r="R181" s="58">
        <f>R160/(R159+R160+R161+R162)</f>
        <v>1</v>
      </c>
      <c r="T181" s="33"/>
      <c r="V181" s="60" t="s">
        <v>399</v>
      </c>
      <c r="W181" s="58">
        <f>W160/(W159+W160+W161+W162)</f>
        <v>0.9821428571</v>
      </c>
      <c r="Y181" s="33"/>
      <c r="AA181" s="60" t="s">
        <v>399</v>
      </c>
      <c r="AB181" s="58">
        <f>AB160/(AB159+AB160+AB161+AB162)</f>
        <v>0.9821428571</v>
      </c>
      <c r="AD181" s="33"/>
      <c r="AF181" s="60" t="s">
        <v>399</v>
      </c>
      <c r="AG181" s="58">
        <f>AG160/(AG159+AG160+AG161+AG162)</f>
        <v>0.9649122807</v>
      </c>
      <c r="AI181" s="33"/>
      <c r="AK181" s="60" t="s">
        <v>399</v>
      </c>
      <c r="AL181" s="58">
        <f>AL160/(AL159+AL160+AL161+AL162)</f>
        <v>0.7333333333</v>
      </c>
      <c r="AN181" s="33"/>
      <c r="AP181" s="60" t="s">
        <v>399</v>
      </c>
      <c r="AQ181" s="58">
        <f>AQ160/(AQ159+AQ160+AQ161+AQ162)</f>
        <v>0.7534246575</v>
      </c>
      <c r="AS181" s="33"/>
    </row>
    <row r="182">
      <c r="B182" s="60" t="s">
        <v>400</v>
      </c>
      <c r="C182" s="58">
        <f>(C162+C161+C159)/(C160+C162+C161+C159)</f>
        <v>0.0350877193</v>
      </c>
      <c r="E182" s="33"/>
      <c r="G182" s="60" t="s">
        <v>400</v>
      </c>
      <c r="H182" s="58">
        <f>(H162+H161+H159)/(H160+H162+H161+H159)</f>
        <v>0.0350877193</v>
      </c>
      <c r="J182" s="33"/>
      <c r="L182" s="60" t="s">
        <v>400</v>
      </c>
      <c r="M182" s="58">
        <f>(M162+M161+M159)/(M160+M162+M161+M159)</f>
        <v>0</v>
      </c>
      <c r="O182" s="33"/>
      <c r="Q182" s="60" t="s">
        <v>400</v>
      </c>
      <c r="R182" s="58">
        <f>(R162+R161+R159)/(R160+R162+R161+R159)</f>
        <v>0</v>
      </c>
      <c r="T182" s="33"/>
      <c r="V182" s="60" t="s">
        <v>400</v>
      </c>
      <c r="W182" s="58">
        <f>(W162+W161+W159)/(W160+W162+W161+W159)</f>
        <v>0.01785714286</v>
      </c>
      <c r="Y182" s="33"/>
      <c r="AA182" s="60" t="s">
        <v>400</v>
      </c>
      <c r="AB182" s="58">
        <f>(AB162+AB161+AB159)/(AB160+AB162+AB161+AB159)</f>
        <v>0.01785714286</v>
      </c>
      <c r="AD182" s="33"/>
      <c r="AF182" s="60" t="s">
        <v>400</v>
      </c>
      <c r="AG182" s="58">
        <f>(AG162+AG161+AG159)/(AG160+AG162+AG161+AG159)</f>
        <v>0.0350877193</v>
      </c>
      <c r="AI182" s="33"/>
      <c r="AK182" s="60" t="s">
        <v>400</v>
      </c>
      <c r="AL182" s="58">
        <f>(AL162+AL161+AL159)/(AL160+AL162+AL161+AL159)</f>
        <v>0.2666666667</v>
      </c>
      <c r="AN182" s="33"/>
      <c r="AP182" s="60" t="s">
        <v>400</v>
      </c>
      <c r="AQ182" s="58">
        <f>(AQ162+AQ161+AQ159)/(AQ160+AQ162+AQ161+AQ159)</f>
        <v>0.2465753425</v>
      </c>
      <c r="AS182" s="33"/>
    </row>
    <row r="183">
      <c r="B183" s="60" t="s">
        <v>401</v>
      </c>
      <c r="C183" s="58">
        <f>(C161+C159)/C160</f>
        <v>0.03636363636</v>
      </c>
      <c r="E183" s="33"/>
      <c r="G183" s="60" t="s">
        <v>401</v>
      </c>
      <c r="H183" s="58">
        <f>(H161+H159)/H160</f>
        <v>0.03636363636</v>
      </c>
      <c r="J183" s="33"/>
      <c r="L183" s="60" t="s">
        <v>401</v>
      </c>
      <c r="M183" s="58">
        <f>(M161+M159)/M160</f>
        <v>0</v>
      </c>
      <c r="O183" s="33"/>
      <c r="Q183" s="60" t="s">
        <v>401</v>
      </c>
      <c r="R183" s="58">
        <f>(R161+R159)/R160</f>
        <v>0</v>
      </c>
      <c r="T183" s="33"/>
      <c r="V183" s="60" t="s">
        <v>401</v>
      </c>
      <c r="W183" s="58">
        <f>(W161+W159)/W160</f>
        <v>0</v>
      </c>
      <c r="Y183" s="33"/>
      <c r="AA183" s="60" t="s">
        <v>401</v>
      </c>
      <c r="AB183" s="58">
        <f>(AB161+AB159)/AB160</f>
        <v>0</v>
      </c>
      <c r="AD183" s="33"/>
      <c r="AF183" s="60" t="s">
        <v>401</v>
      </c>
      <c r="AG183" s="58">
        <f>(AG161+AG159)/AG160</f>
        <v>0.03636363636</v>
      </c>
      <c r="AI183" s="33"/>
      <c r="AK183" s="60" t="s">
        <v>401</v>
      </c>
      <c r="AL183" s="58">
        <f>(AL161+AL159)/AL160</f>
        <v>0.3636363636</v>
      </c>
      <c r="AN183" s="33"/>
      <c r="AP183" s="60" t="s">
        <v>401</v>
      </c>
      <c r="AQ183" s="58">
        <f>(AQ161+AQ159)/AQ160</f>
        <v>0.3272727273</v>
      </c>
      <c r="AS183" s="33"/>
    </row>
    <row r="184">
      <c r="E184" s="33"/>
      <c r="J184" s="33"/>
      <c r="O184" s="33"/>
      <c r="T184" s="33"/>
      <c r="Y184" s="33"/>
      <c r="AD184" s="33"/>
      <c r="AI184" s="33"/>
      <c r="AN184" s="33"/>
      <c r="AS184" s="33"/>
    </row>
    <row r="185">
      <c r="E185" s="33"/>
      <c r="J185" s="33"/>
      <c r="O185" s="33"/>
      <c r="T185" s="33"/>
      <c r="Y185" s="33"/>
      <c r="AD185" s="33"/>
      <c r="AI185" s="33"/>
      <c r="AN185" s="33"/>
      <c r="AS185" s="33"/>
    </row>
    <row r="186">
      <c r="E186" s="33"/>
      <c r="J186" s="33"/>
      <c r="O186" s="33"/>
      <c r="T186" s="33"/>
      <c r="Y186" s="33"/>
      <c r="AD186" s="33"/>
      <c r="AI186" s="33"/>
      <c r="AN186" s="33"/>
      <c r="AS186" s="33"/>
    </row>
    <row r="187">
      <c r="E187" s="33"/>
      <c r="J187" s="33"/>
      <c r="O187" s="33"/>
      <c r="T187" s="33"/>
      <c r="Y187" s="33"/>
      <c r="AD187" s="33"/>
      <c r="AI187" s="33"/>
      <c r="AN187" s="33"/>
      <c r="AS187" s="33"/>
    </row>
    <row r="188">
      <c r="E188" s="33"/>
      <c r="J188" s="33"/>
      <c r="O188" s="33"/>
      <c r="T188" s="33"/>
      <c r="Y188" s="33"/>
      <c r="AD188" s="33"/>
      <c r="AI188" s="33"/>
      <c r="AN188" s="33"/>
      <c r="AS188" s="33"/>
    </row>
    <row r="189">
      <c r="E189" s="33"/>
      <c r="J189" s="33"/>
      <c r="O189" s="33"/>
      <c r="T189" s="33"/>
      <c r="Y189" s="33"/>
      <c r="AD189" s="33"/>
      <c r="AI189" s="33"/>
      <c r="AN189" s="33"/>
      <c r="AS189" s="33"/>
    </row>
    <row r="190">
      <c r="E190" s="33"/>
      <c r="J190" s="33"/>
      <c r="O190" s="33"/>
      <c r="T190" s="33"/>
      <c r="Y190" s="33"/>
      <c r="AD190" s="33"/>
      <c r="AI190" s="33"/>
      <c r="AN190" s="33"/>
      <c r="AS190" s="33"/>
    </row>
    <row r="191">
      <c r="E191" s="33"/>
      <c r="J191" s="33"/>
      <c r="O191" s="33"/>
      <c r="T191" s="33"/>
      <c r="Y191" s="33"/>
      <c r="AD191" s="33"/>
      <c r="AI191" s="33"/>
      <c r="AN191" s="33"/>
      <c r="AS191" s="33"/>
    </row>
    <row r="192">
      <c r="E192" s="33"/>
      <c r="J192" s="33"/>
      <c r="O192" s="33"/>
      <c r="T192" s="33"/>
      <c r="Y192" s="33"/>
      <c r="AD192" s="33"/>
      <c r="AI192" s="33"/>
      <c r="AN192" s="33"/>
      <c r="AS192" s="33"/>
    </row>
    <row r="193">
      <c r="E193" s="33"/>
      <c r="J193" s="33"/>
      <c r="O193" s="33"/>
      <c r="T193" s="33"/>
      <c r="Y193" s="33"/>
      <c r="AD193" s="33"/>
      <c r="AI193" s="33"/>
      <c r="AN193" s="33"/>
      <c r="AS193" s="33"/>
    </row>
    <row r="194">
      <c r="E194" s="33"/>
      <c r="J194" s="33"/>
      <c r="O194" s="33"/>
      <c r="T194" s="33"/>
      <c r="Y194" s="33"/>
      <c r="AD194" s="33"/>
      <c r="AI194" s="33"/>
      <c r="AN194" s="33"/>
      <c r="AS194" s="33"/>
    </row>
    <row r="195">
      <c r="E195" s="33"/>
      <c r="J195" s="33"/>
      <c r="O195" s="33"/>
      <c r="T195" s="33"/>
      <c r="Y195" s="33"/>
      <c r="AD195" s="33"/>
      <c r="AI195" s="33"/>
      <c r="AN195" s="33"/>
      <c r="AS195" s="33"/>
    </row>
    <row r="196">
      <c r="E196" s="33"/>
      <c r="J196" s="33"/>
      <c r="O196" s="33"/>
      <c r="T196" s="33"/>
      <c r="Y196" s="33"/>
      <c r="AD196" s="33"/>
      <c r="AI196" s="33"/>
      <c r="AN196" s="33"/>
      <c r="AS196" s="33"/>
    </row>
    <row r="197">
      <c r="E197" s="33"/>
      <c r="J197" s="33"/>
      <c r="O197" s="33"/>
      <c r="T197" s="33"/>
      <c r="Y197" s="33"/>
      <c r="AD197" s="33"/>
      <c r="AI197" s="33"/>
      <c r="AN197" s="33"/>
      <c r="AS197" s="33"/>
    </row>
    <row r="198">
      <c r="E198" s="33"/>
      <c r="J198" s="33"/>
      <c r="O198" s="33"/>
      <c r="T198" s="33"/>
      <c r="Y198" s="33"/>
      <c r="AD198" s="33"/>
      <c r="AI198" s="33"/>
      <c r="AN198" s="33"/>
      <c r="AS198" s="33"/>
    </row>
    <row r="199">
      <c r="E199" s="33"/>
      <c r="J199" s="33"/>
      <c r="O199" s="33"/>
      <c r="T199" s="33"/>
      <c r="Y199" s="33"/>
      <c r="AD199" s="33"/>
      <c r="AI199" s="33"/>
      <c r="AN199" s="33"/>
      <c r="AS199" s="33"/>
    </row>
    <row r="200">
      <c r="E200" s="33"/>
      <c r="J200" s="33"/>
      <c r="O200" s="33"/>
      <c r="T200" s="33"/>
      <c r="Y200" s="33"/>
      <c r="AD200" s="33"/>
      <c r="AI200" s="33"/>
      <c r="AN200" s="33"/>
      <c r="AS200" s="33"/>
    </row>
    <row r="201">
      <c r="E201" s="33"/>
      <c r="J201" s="33"/>
      <c r="O201" s="33"/>
      <c r="T201" s="33"/>
      <c r="Y201" s="33"/>
      <c r="AD201" s="33"/>
      <c r="AI201" s="33"/>
      <c r="AN201" s="33"/>
      <c r="AS201" s="33"/>
    </row>
    <row r="202">
      <c r="E202" s="33"/>
      <c r="J202" s="33"/>
      <c r="O202" s="33"/>
      <c r="T202" s="33"/>
      <c r="Y202" s="33"/>
      <c r="AD202" s="33"/>
      <c r="AI202" s="33"/>
      <c r="AN202" s="33"/>
      <c r="AS202" s="33"/>
    </row>
    <row r="203">
      <c r="E203" s="33"/>
      <c r="J203" s="33"/>
      <c r="O203" s="33"/>
      <c r="T203" s="33"/>
      <c r="Y203" s="33"/>
      <c r="AD203" s="33"/>
      <c r="AI203" s="33"/>
      <c r="AN203" s="33"/>
      <c r="AS203" s="33"/>
    </row>
    <row r="204">
      <c r="E204" s="33"/>
      <c r="J204" s="33"/>
      <c r="O204" s="33"/>
      <c r="T204" s="33"/>
      <c r="Y204" s="33"/>
      <c r="AD204" s="33"/>
      <c r="AI204" s="33"/>
      <c r="AN204" s="33"/>
      <c r="AS204" s="33"/>
    </row>
    <row r="205">
      <c r="E205" s="33"/>
      <c r="J205" s="33"/>
      <c r="O205" s="33"/>
      <c r="T205" s="33"/>
      <c r="Y205" s="33"/>
      <c r="AD205" s="33"/>
      <c r="AI205" s="33"/>
      <c r="AN205" s="33"/>
      <c r="AS205" s="33"/>
    </row>
    <row r="206">
      <c r="E206" s="33"/>
      <c r="J206" s="33"/>
      <c r="O206" s="33"/>
      <c r="T206" s="33"/>
      <c r="Y206" s="33"/>
      <c r="AD206" s="33"/>
      <c r="AI206" s="33"/>
      <c r="AN206" s="33"/>
      <c r="AS206" s="33"/>
    </row>
    <row r="207">
      <c r="E207" s="33"/>
      <c r="J207" s="33"/>
      <c r="O207" s="33"/>
      <c r="T207" s="33"/>
      <c r="Y207" s="33"/>
      <c r="AD207" s="33"/>
      <c r="AI207" s="33"/>
      <c r="AN207" s="33"/>
      <c r="AS207" s="33"/>
    </row>
    <row r="208">
      <c r="E208" s="33"/>
      <c r="J208" s="33"/>
      <c r="O208" s="33"/>
      <c r="T208" s="33"/>
      <c r="Y208" s="33"/>
      <c r="AD208" s="33"/>
      <c r="AI208" s="33"/>
      <c r="AN208" s="33"/>
      <c r="AS208" s="33"/>
    </row>
    <row r="209">
      <c r="E209" s="33"/>
      <c r="J209" s="33"/>
      <c r="O209" s="33"/>
      <c r="T209" s="33"/>
      <c r="Y209" s="33"/>
      <c r="AD209" s="33"/>
      <c r="AI209" s="33"/>
      <c r="AN209" s="33"/>
      <c r="AS209" s="33"/>
    </row>
    <row r="210">
      <c r="E210" s="33"/>
      <c r="J210" s="33"/>
      <c r="O210" s="33"/>
      <c r="T210" s="33"/>
      <c r="Y210" s="33"/>
      <c r="AD210" s="33"/>
      <c r="AI210" s="33"/>
      <c r="AN210" s="33"/>
      <c r="AS210" s="33"/>
    </row>
    <row r="211">
      <c r="E211" s="33"/>
      <c r="J211" s="33"/>
      <c r="O211" s="33"/>
      <c r="T211" s="33"/>
      <c r="Y211" s="33"/>
      <c r="AD211" s="33"/>
      <c r="AI211" s="33"/>
      <c r="AN211" s="33"/>
      <c r="AS211" s="33"/>
    </row>
    <row r="212">
      <c r="E212" s="33"/>
      <c r="J212" s="33"/>
      <c r="O212" s="33"/>
      <c r="T212" s="33"/>
      <c r="Y212" s="33"/>
      <c r="AD212" s="33"/>
      <c r="AI212" s="33"/>
      <c r="AN212" s="33"/>
      <c r="AS212" s="33"/>
    </row>
    <row r="213">
      <c r="E213" s="33"/>
      <c r="J213" s="33"/>
      <c r="O213" s="33"/>
      <c r="T213" s="33"/>
      <c r="Y213" s="33"/>
      <c r="AD213" s="33"/>
      <c r="AI213" s="33"/>
      <c r="AN213" s="33"/>
      <c r="AS213" s="33"/>
    </row>
    <row r="214">
      <c r="E214" s="33"/>
      <c r="J214" s="33"/>
      <c r="O214" s="33"/>
      <c r="T214" s="33"/>
      <c r="Y214" s="33"/>
      <c r="AD214" s="33"/>
      <c r="AI214" s="33"/>
      <c r="AN214" s="33"/>
      <c r="AS214" s="33"/>
    </row>
    <row r="215">
      <c r="E215" s="33"/>
      <c r="J215" s="33"/>
      <c r="O215" s="33"/>
      <c r="T215" s="33"/>
      <c r="Y215" s="33"/>
      <c r="AD215" s="33"/>
      <c r="AI215" s="33"/>
      <c r="AN215" s="33"/>
      <c r="AS215" s="33"/>
    </row>
    <row r="216">
      <c r="E216" s="33"/>
      <c r="J216" s="33"/>
      <c r="O216" s="33"/>
      <c r="T216" s="33"/>
      <c r="Y216" s="33"/>
      <c r="AD216" s="33"/>
      <c r="AI216" s="33"/>
      <c r="AN216" s="33"/>
      <c r="AS216" s="33"/>
    </row>
    <row r="217">
      <c r="E217" s="33"/>
      <c r="J217" s="33"/>
      <c r="O217" s="33"/>
      <c r="T217" s="33"/>
      <c r="Y217" s="33"/>
      <c r="AD217" s="33"/>
      <c r="AI217" s="33"/>
      <c r="AN217" s="33"/>
      <c r="AS217" s="33"/>
    </row>
    <row r="218">
      <c r="E218" s="33"/>
      <c r="J218" s="33"/>
      <c r="O218" s="33"/>
      <c r="T218" s="33"/>
      <c r="Y218" s="33"/>
      <c r="AD218" s="33"/>
      <c r="AI218" s="33"/>
      <c r="AN218" s="33"/>
      <c r="AS218" s="33"/>
    </row>
    <row r="219">
      <c r="E219" s="33"/>
      <c r="J219" s="33"/>
      <c r="O219" s="33"/>
      <c r="T219" s="33"/>
      <c r="Y219" s="33"/>
      <c r="AD219" s="33"/>
      <c r="AI219" s="33"/>
      <c r="AN219" s="33"/>
      <c r="AS219" s="33"/>
    </row>
    <row r="220">
      <c r="E220" s="33"/>
      <c r="J220" s="33"/>
      <c r="O220" s="33"/>
      <c r="T220" s="33"/>
      <c r="Y220" s="33"/>
      <c r="AD220" s="33"/>
      <c r="AI220" s="33"/>
      <c r="AN220" s="33"/>
      <c r="AS220" s="33"/>
    </row>
    <row r="221">
      <c r="E221" s="33"/>
      <c r="J221" s="33"/>
      <c r="O221" s="33"/>
      <c r="T221" s="33"/>
      <c r="Y221" s="33"/>
      <c r="AD221" s="33"/>
      <c r="AI221" s="33"/>
      <c r="AN221" s="33"/>
      <c r="AS221" s="33"/>
    </row>
    <row r="222">
      <c r="E222" s="33"/>
      <c r="J222" s="33"/>
      <c r="O222" s="33"/>
      <c r="T222" s="33"/>
      <c r="Y222" s="33"/>
      <c r="AD222" s="33"/>
      <c r="AI222" s="33"/>
      <c r="AN222" s="33"/>
      <c r="AS222" s="33"/>
    </row>
    <row r="223">
      <c r="E223" s="33"/>
      <c r="J223" s="33"/>
      <c r="O223" s="33"/>
      <c r="T223" s="33"/>
      <c r="Y223" s="33"/>
      <c r="AD223" s="33"/>
      <c r="AI223" s="33"/>
      <c r="AN223" s="33"/>
      <c r="AS223" s="33"/>
    </row>
    <row r="224">
      <c r="E224" s="33"/>
      <c r="J224" s="33"/>
      <c r="O224" s="33"/>
      <c r="T224" s="33"/>
      <c r="Y224" s="33"/>
      <c r="AD224" s="33"/>
      <c r="AI224" s="33"/>
      <c r="AN224" s="33"/>
      <c r="AS224" s="33"/>
    </row>
    <row r="225">
      <c r="E225" s="33"/>
      <c r="J225" s="33"/>
      <c r="O225" s="33"/>
      <c r="T225" s="33"/>
      <c r="Y225" s="33"/>
      <c r="AD225" s="33"/>
      <c r="AI225" s="33"/>
      <c r="AN225" s="33"/>
      <c r="AS225" s="33"/>
    </row>
    <row r="226">
      <c r="E226" s="33"/>
      <c r="J226" s="33"/>
      <c r="O226" s="33"/>
      <c r="T226" s="33"/>
      <c r="Y226" s="33"/>
      <c r="AD226" s="33"/>
      <c r="AI226" s="33"/>
      <c r="AN226" s="33"/>
      <c r="AS226" s="33"/>
    </row>
    <row r="227">
      <c r="E227" s="33"/>
      <c r="J227" s="33"/>
      <c r="O227" s="33"/>
      <c r="T227" s="33"/>
      <c r="Y227" s="33"/>
      <c r="AD227" s="33"/>
      <c r="AI227" s="33"/>
      <c r="AN227" s="33"/>
      <c r="AS227" s="33"/>
    </row>
    <row r="228">
      <c r="E228" s="33"/>
      <c r="J228" s="33"/>
      <c r="O228" s="33"/>
      <c r="T228" s="33"/>
      <c r="Y228" s="33"/>
      <c r="AD228" s="33"/>
      <c r="AI228" s="33"/>
      <c r="AN228" s="33"/>
      <c r="AS228" s="33"/>
    </row>
    <row r="229">
      <c r="E229" s="33"/>
      <c r="J229" s="33"/>
      <c r="O229" s="33"/>
      <c r="T229" s="33"/>
      <c r="Y229" s="33"/>
      <c r="AD229" s="33"/>
      <c r="AI229" s="33"/>
      <c r="AN229" s="33"/>
      <c r="AS229" s="33"/>
    </row>
    <row r="230">
      <c r="E230" s="33"/>
      <c r="J230" s="33"/>
      <c r="O230" s="33"/>
      <c r="T230" s="33"/>
      <c r="Y230" s="33"/>
      <c r="AD230" s="33"/>
      <c r="AI230" s="33"/>
      <c r="AN230" s="33"/>
      <c r="AS230" s="33"/>
    </row>
    <row r="231">
      <c r="E231" s="33"/>
      <c r="J231" s="33"/>
      <c r="O231" s="33"/>
      <c r="T231" s="33"/>
      <c r="Y231" s="33"/>
      <c r="AD231" s="33"/>
      <c r="AI231" s="33"/>
      <c r="AN231" s="33"/>
      <c r="AS231" s="33"/>
    </row>
    <row r="232">
      <c r="E232" s="33"/>
      <c r="J232" s="33"/>
      <c r="O232" s="33"/>
      <c r="T232" s="33"/>
      <c r="Y232" s="33"/>
      <c r="AD232" s="33"/>
      <c r="AI232" s="33"/>
      <c r="AN232" s="33"/>
      <c r="AS232" s="33"/>
    </row>
    <row r="233">
      <c r="E233" s="33"/>
      <c r="J233" s="33"/>
      <c r="O233" s="33"/>
      <c r="T233" s="33"/>
      <c r="Y233" s="33"/>
      <c r="AD233" s="33"/>
      <c r="AI233" s="33"/>
      <c r="AN233" s="33"/>
      <c r="AS233" s="33"/>
    </row>
    <row r="234">
      <c r="E234" s="33"/>
      <c r="J234" s="33"/>
      <c r="O234" s="33"/>
      <c r="T234" s="33"/>
      <c r="Y234" s="33"/>
      <c r="AD234" s="33"/>
      <c r="AI234" s="33"/>
      <c r="AN234" s="33"/>
      <c r="AS234" s="33"/>
    </row>
    <row r="235">
      <c r="E235" s="33"/>
      <c r="J235" s="33"/>
      <c r="O235" s="33"/>
      <c r="T235" s="33"/>
      <c r="Y235" s="33"/>
      <c r="AD235" s="33"/>
      <c r="AI235" s="33"/>
      <c r="AN235" s="33"/>
      <c r="AS235" s="33"/>
    </row>
    <row r="236">
      <c r="E236" s="33"/>
      <c r="J236" s="33"/>
      <c r="O236" s="33"/>
      <c r="T236" s="33"/>
      <c r="Y236" s="33"/>
      <c r="AD236" s="33"/>
      <c r="AI236" s="33"/>
      <c r="AN236" s="33"/>
      <c r="AS236" s="33"/>
    </row>
    <row r="237">
      <c r="E237" s="33"/>
      <c r="J237" s="33"/>
      <c r="O237" s="33"/>
      <c r="T237" s="33"/>
      <c r="Y237" s="33"/>
      <c r="AD237" s="33"/>
      <c r="AI237" s="33"/>
      <c r="AN237" s="33"/>
      <c r="AS237" s="33"/>
    </row>
    <row r="238">
      <c r="E238" s="33"/>
      <c r="J238" s="33"/>
      <c r="O238" s="33"/>
      <c r="T238" s="33"/>
      <c r="Y238" s="33"/>
      <c r="AD238" s="33"/>
      <c r="AI238" s="33"/>
      <c r="AN238" s="33"/>
      <c r="AS238" s="33"/>
    </row>
    <row r="239">
      <c r="E239" s="33"/>
      <c r="J239" s="33"/>
      <c r="O239" s="33"/>
      <c r="T239" s="33"/>
      <c r="Y239" s="33"/>
      <c r="AD239" s="33"/>
      <c r="AI239" s="33"/>
      <c r="AN239" s="33"/>
      <c r="AS239" s="33"/>
    </row>
    <row r="240">
      <c r="E240" s="33"/>
      <c r="J240" s="33"/>
      <c r="O240" s="33"/>
      <c r="T240" s="33"/>
      <c r="Y240" s="33"/>
      <c r="AD240" s="33"/>
      <c r="AI240" s="33"/>
      <c r="AN240" s="33"/>
      <c r="AS240" s="33"/>
    </row>
    <row r="241">
      <c r="E241" s="33"/>
      <c r="J241" s="33"/>
      <c r="O241" s="33"/>
      <c r="T241" s="33"/>
      <c r="Y241" s="33"/>
      <c r="AD241" s="33"/>
      <c r="AI241" s="33"/>
      <c r="AN241" s="33"/>
      <c r="AS241" s="33"/>
    </row>
    <row r="242">
      <c r="E242" s="33"/>
      <c r="J242" s="33"/>
      <c r="O242" s="33"/>
      <c r="T242" s="33"/>
      <c r="Y242" s="33"/>
      <c r="AD242" s="33"/>
      <c r="AI242" s="33"/>
      <c r="AN242" s="33"/>
      <c r="AS242" s="33"/>
    </row>
    <row r="243">
      <c r="E243" s="33"/>
      <c r="J243" s="33"/>
      <c r="O243" s="33"/>
      <c r="T243" s="33"/>
      <c r="Y243" s="33"/>
      <c r="AD243" s="33"/>
      <c r="AI243" s="33"/>
      <c r="AN243" s="33"/>
      <c r="AS243" s="33"/>
    </row>
    <row r="244">
      <c r="E244" s="33"/>
      <c r="J244" s="33"/>
      <c r="O244" s="33"/>
      <c r="T244" s="33"/>
      <c r="Y244" s="33"/>
      <c r="AD244" s="33"/>
      <c r="AI244" s="33"/>
      <c r="AN244" s="33"/>
      <c r="AS244" s="33"/>
    </row>
    <row r="245">
      <c r="E245" s="33"/>
      <c r="J245" s="33"/>
      <c r="O245" s="33"/>
      <c r="T245" s="33"/>
      <c r="Y245" s="33"/>
      <c r="AD245" s="33"/>
      <c r="AI245" s="33"/>
      <c r="AN245" s="33"/>
      <c r="AS245" s="33"/>
    </row>
    <row r="246">
      <c r="E246" s="33"/>
      <c r="J246" s="33"/>
      <c r="O246" s="33"/>
      <c r="T246" s="33"/>
      <c r="Y246" s="33"/>
      <c r="AD246" s="33"/>
      <c r="AI246" s="33"/>
      <c r="AN246" s="33"/>
      <c r="AS246" s="33"/>
    </row>
    <row r="247">
      <c r="E247" s="33"/>
      <c r="J247" s="33"/>
      <c r="O247" s="33"/>
      <c r="T247" s="33"/>
      <c r="Y247" s="33"/>
      <c r="AD247" s="33"/>
      <c r="AI247" s="33"/>
      <c r="AN247" s="33"/>
      <c r="AS247" s="33"/>
    </row>
    <row r="248">
      <c r="E248" s="33"/>
      <c r="J248" s="33"/>
      <c r="O248" s="33"/>
      <c r="T248" s="33"/>
      <c r="Y248" s="33"/>
      <c r="AD248" s="33"/>
      <c r="AI248" s="33"/>
      <c r="AN248" s="33"/>
      <c r="AS248" s="33"/>
    </row>
    <row r="249">
      <c r="E249" s="33"/>
      <c r="J249" s="33"/>
      <c r="O249" s="33"/>
      <c r="T249" s="33"/>
      <c r="Y249" s="33"/>
      <c r="AD249" s="33"/>
      <c r="AI249" s="33"/>
      <c r="AN249" s="33"/>
      <c r="AS249" s="33"/>
    </row>
    <row r="250">
      <c r="E250" s="33"/>
      <c r="J250" s="33"/>
      <c r="O250" s="33"/>
      <c r="T250" s="33"/>
      <c r="Y250" s="33"/>
      <c r="AD250" s="33"/>
      <c r="AI250" s="33"/>
      <c r="AN250" s="33"/>
      <c r="AS250" s="33"/>
    </row>
    <row r="251">
      <c r="E251" s="33"/>
      <c r="J251" s="33"/>
      <c r="O251" s="33"/>
      <c r="T251" s="33"/>
      <c r="Y251" s="33"/>
      <c r="AD251" s="33"/>
      <c r="AI251" s="33"/>
      <c r="AN251" s="33"/>
      <c r="AS251" s="33"/>
    </row>
    <row r="252">
      <c r="E252" s="33"/>
      <c r="J252" s="33"/>
      <c r="O252" s="33"/>
      <c r="T252" s="33"/>
      <c r="Y252" s="33"/>
      <c r="AD252" s="33"/>
      <c r="AI252" s="33"/>
      <c r="AN252" s="33"/>
      <c r="AS252" s="33"/>
    </row>
    <row r="253">
      <c r="E253" s="33"/>
      <c r="J253" s="33"/>
      <c r="O253" s="33"/>
      <c r="T253" s="33"/>
      <c r="Y253" s="33"/>
      <c r="AD253" s="33"/>
      <c r="AI253" s="33"/>
      <c r="AN253" s="33"/>
      <c r="AS253" s="33"/>
    </row>
    <row r="254">
      <c r="E254" s="33"/>
      <c r="J254" s="33"/>
      <c r="O254" s="33"/>
      <c r="T254" s="33"/>
      <c r="Y254" s="33"/>
      <c r="AD254" s="33"/>
      <c r="AI254" s="33"/>
      <c r="AN254" s="33"/>
      <c r="AS254" s="33"/>
    </row>
    <row r="255">
      <c r="E255" s="33"/>
      <c r="J255" s="33"/>
      <c r="O255" s="33"/>
      <c r="T255" s="33"/>
      <c r="Y255" s="33"/>
      <c r="AD255" s="33"/>
      <c r="AI255" s="33"/>
      <c r="AN255" s="33"/>
      <c r="AS255" s="33"/>
    </row>
    <row r="256">
      <c r="E256" s="33"/>
      <c r="J256" s="33"/>
      <c r="O256" s="33"/>
      <c r="T256" s="33"/>
      <c r="Y256" s="33"/>
      <c r="AD256" s="33"/>
      <c r="AI256" s="33"/>
      <c r="AN256" s="33"/>
      <c r="AS256" s="33"/>
    </row>
    <row r="257">
      <c r="E257" s="33"/>
      <c r="J257" s="33"/>
      <c r="O257" s="33"/>
      <c r="T257" s="33"/>
      <c r="Y257" s="33"/>
      <c r="AD257" s="33"/>
      <c r="AI257" s="33"/>
      <c r="AN257" s="33"/>
      <c r="AS257" s="33"/>
    </row>
    <row r="258">
      <c r="E258" s="33"/>
      <c r="J258" s="33"/>
      <c r="O258" s="33"/>
      <c r="T258" s="33"/>
      <c r="Y258" s="33"/>
      <c r="AD258" s="33"/>
      <c r="AI258" s="33"/>
      <c r="AN258" s="33"/>
      <c r="AS258" s="33"/>
    </row>
    <row r="259">
      <c r="E259" s="33"/>
      <c r="J259" s="33"/>
      <c r="O259" s="33"/>
      <c r="T259" s="33"/>
      <c r="Y259" s="33"/>
      <c r="AD259" s="33"/>
      <c r="AI259" s="33"/>
      <c r="AN259" s="33"/>
      <c r="AS259" s="33"/>
    </row>
    <row r="260">
      <c r="E260" s="33"/>
      <c r="J260" s="33"/>
      <c r="O260" s="33"/>
      <c r="T260" s="33"/>
      <c r="Y260" s="33"/>
      <c r="AD260" s="33"/>
      <c r="AI260" s="33"/>
      <c r="AN260" s="33"/>
      <c r="AS260" s="33"/>
    </row>
    <row r="261">
      <c r="E261" s="33"/>
      <c r="J261" s="33"/>
      <c r="O261" s="33"/>
      <c r="T261" s="33"/>
      <c r="Y261" s="33"/>
      <c r="AD261" s="33"/>
      <c r="AI261" s="33"/>
      <c r="AN261" s="33"/>
      <c r="AS261" s="33"/>
    </row>
    <row r="262">
      <c r="E262" s="33"/>
      <c r="J262" s="33"/>
      <c r="O262" s="33"/>
      <c r="T262" s="33"/>
      <c r="Y262" s="33"/>
      <c r="AD262" s="33"/>
      <c r="AI262" s="33"/>
      <c r="AN262" s="33"/>
      <c r="AS262" s="33"/>
    </row>
    <row r="263">
      <c r="E263" s="33"/>
      <c r="J263" s="33"/>
      <c r="O263" s="33"/>
      <c r="T263" s="33"/>
      <c r="Y263" s="33"/>
      <c r="AD263" s="33"/>
      <c r="AI263" s="33"/>
      <c r="AN263" s="33"/>
      <c r="AS263" s="33"/>
    </row>
    <row r="264">
      <c r="E264" s="33"/>
      <c r="J264" s="33"/>
      <c r="O264" s="33"/>
      <c r="T264" s="33"/>
      <c r="Y264" s="33"/>
      <c r="AD264" s="33"/>
      <c r="AI264" s="33"/>
      <c r="AN264" s="33"/>
      <c r="AS264" s="33"/>
    </row>
    <row r="265">
      <c r="E265" s="33"/>
      <c r="J265" s="33"/>
      <c r="O265" s="33"/>
      <c r="T265" s="33"/>
      <c r="Y265" s="33"/>
      <c r="AD265" s="33"/>
      <c r="AI265" s="33"/>
      <c r="AN265" s="33"/>
      <c r="AS265" s="33"/>
    </row>
    <row r="266">
      <c r="E266" s="33"/>
      <c r="J266" s="33"/>
      <c r="O266" s="33"/>
      <c r="T266" s="33"/>
      <c r="Y266" s="33"/>
      <c r="AD266" s="33"/>
      <c r="AI266" s="33"/>
      <c r="AN266" s="33"/>
      <c r="AS266" s="33"/>
    </row>
    <row r="267">
      <c r="E267" s="33"/>
      <c r="J267" s="33"/>
      <c r="O267" s="33"/>
      <c r="T267" s="33"/>
      <c r="Y267" s="33"/>
      <c r="AD267" s="33"/>
      <c r="AI267" s="33"/>
      <c r="AN267" s="33"/>
      <c r="AS267" s="33"/>
    </row>
    <row r="268">
      <c r="E268" s="33"/>
      <c r="J268" s="33"/>
      <c r="O268" s="33"/>
      <c r="T268" s="33"/>
      <c r="Y268" s="33"/>
      <c r="AD268" s="33"/>
      <c r="AI268" s="33"/>
      <c r="AN268" s="33"/>
      <c r="AS268" s="33"/>
    </row>
    <row r="269">
      <c r="E269" s="33"/>
      <c r="J269" s="33"/>
      <c r="O269" s="33"/>
      <c r="T269" s="33"/>
      <c r="Y269" s="33"/>
      <c r="AD269" s="33"/>
      <c r="AI269" s="33"/>
      <c r="AN269" s="33"/>
      <c r="AS269" s="33"/>
    </row>
    <row r="270">
      <c r="E270" s="33"/>
      <c r="J270" s="33"/>
      <c r="O270" s="33"/>
      <c r="T270" s="33"/>
      <c r="Y270" s="33"/>
      <c r="AD270" s="33"/>
      <c r="AI270" s="33"/>
      <c r="AN270" s="33"/>
      <c r="AS270" s="33"/>
    </row>
    <row r="271">
      <c r="E271" s="33"/>
      <c r="J271" s="33"/>
      <c r="O271" s="33"/>
      <c r="T271" s="33"/>
      <c r="Y271" s="33"/>
      <c r="AD271" s="33"/>
      <c r="AI271" s="33"/>
      <c r="AN271" s="33"/>
      <c r="AS271" s="33"/>
    </row>
    <row r="272">
      <c r="E272" s="33"/>
      <c r="J272" s="33"/>
      <c r="O272" s="33"/>
      <c r="T272" s="33"/>
      <c r="Y272" s="33"/>
      <c r="AD272" s="33"/>
      <c r="AI272" s="33"/>
      <c r="AN272" s="33"/>
      <c r="AS272" s="33"/>
    </row>
    <row r="273">
      <c r="E273" s="33"/>
      <c r="J273" s="33"/>
      <c r="O273" s="33"/>
      <c r="T273" s="33"/>
      <c r="Y273" s="33"/>
      <c r="AD273" s="33"/>
      <c r="AI273" s="33"/>
      <c r="AN273" s="33"/>
      <c r="AS273" s="33"/>
    </row>
    <row r="274">
      <c r="E274" s="33"/>
      <c r="J274" s="33"/>
      <c r="O274" s="33"/>
      <c r="T274" s="33"/>
      <c r="Y274" s="33"/>
      <c r="AD274" s="33"/>
      <c r="AI274" s="33"/>
      <c r="AN274" s="33"/>
      <c r="AS274" s="33"/>
    </row>
    <row r="275">
      <c r="E275" s="33"/>
      <c r="J275" s="33"/>
      <c r="O275" s="33"/>
      <c r="T275" s="33"/>
      <c r="Y275" s="33"/>
      <c r="AD275" s="33"/>
      <c r="AI275" s="33"/>
      <c r="AN275" s="33"/>
      <c r="AS275" s="33"/>
    </row>
    <row r="276">
      <c r="E276" s="33"/>
      <c r="J276" s="33"/>
      <c r="O276" s="33"/>
      <c r="T276" s="33"/>
      <c r="Y276" s="33"/>
      <c r="AD276" s="33"/>
      <c r="AI276" s="33"/>
      <c r="AN276" s="33"/>
      <c r="AS276" s="33"/>
    </row>
    <row r="277">
      <c r="E277" s="33"/>
      <c r="J277" s="33"/>
      <c r="O277" s="33"/>
      <c r="T277" s="33"/>
      <c r="Y277" s="33"/>
      <c r="AD277" s="33"/>
      <c r="AI277" s="33"/>
      <c r="AN277" s="33"/>
      <c r="AS277" s="33"/>
    </row>
    <row r="278">
      <c r="E278" s="33"/>
      <c r="J278" s="33"/>
      <c r="O278" s="33"/>
      <c r="T278" s="33"/>
      <c r="Y278" s="33"/>
      <c r="AD278" s="33"/>
      <c r="AI278" s="33"/>
      <c r="AN278" s="33"/>
      <c r="AS278" s="33"/>
    </row>
    <row r="279">
      <c r="E279" s="33"/>
      <c r="J279" s="33"/>
      <c r="O279" s="33"/>
      <c r="T279" s="33"/>
      <c r="Y279" s="33"/>
      <c r="AD279" s="33"/>
      <c r="AI279" s="33"/>
      <c r="AN279" s="33"/>
      <c r="AS279" s="33"/>
    </row>
    <row r="280">
      <c r="E280" s="33"/>
      <c r="J280" s="33"/>
      <c r="O280" s="33"/>
      <c r="T280" s="33"/>
      <c r="Y280" s="33"/>
      <c r="AD280" s="33"/>
      <c r="AI280" s="33"/>
      <c r="AN280" s="33"/>
      <c r="AS280" s="33"/>
    </row>
    <row r="281">
      <c r="E281" s="33"/>
      <c r="J281" s="33"/>
      <c r="O281" s="33"/>
      <c r="T281" s="33"/>
      <c r="Y281" s="33"/>
      <c r="AD281" s="33"/>
      <c r="AI281" s="33"/>
      <c r="AN281" s="33"/>
      <c r="AS281" s="33"/>
    </row>
    <row r="282">
      <c r="E282" s="33"/>
      <c r="J282" s="33"/>
      <c r="O282" s="33"/>
      <c r="T282" s="33"/>
      <c r="Y282" s="33"/>
      <c r="AD282" s="33"/>
      <c r="AI282" s="33"/>
      <c r="AN282" s="33"/>
      <c r="AS282" s="33"/>
    </row>
    <row r="283">
      <c r="E283" s="33"/>
      <c r="J283" s="33"/>
      <c r="O283" s="33"/>
      <c r="T283" s="33"/>
      <c r="Y283" s="33"/>
      <c r="AD283" s="33"/>
      <c r="AI283" s="33"/>
      <c r="AN283" s="33"/>
      <c r="AS283" s="33"/>
    </row>
    <row r="284">
      <c r="E284" s="33"/>
      <c r="J284" s="33"/>
      <c r="O284" s="33"/>
      <c r="T284" s="33"/>
      <c r="Y284" s="33"/>
      <c r="AD284" s="33"/>
      <c r="AI284" s="33"/>
      <c r="AN284" s="33"/>
      <c r="AS284" s="33"/>
    </row>
    <row r="285">
      <c r="E285" s="33"/>
      <c r="J285" s="33"/>
      <c r="O285" s="33"/>
      <c r="T285" s="33"/>
      <c r="Y285" s="33"/>
      <c r="AD285" s="33"/>
      <c r="AI285" s="33"/>
      <c r="AN285" s="33"/>
      <c r="AS285" s="33"/>
    </row>
    <row r="286">
      <c r="E286" s="33"/>
      <c r="J286" s="33"/>
      <c r="O286" s="33"/>
      <c r="T286" s="33"/>
      <c r="Y286" s="33"/>
      <c r="AD286" s="33"/>
      <c r="AI286" s="33"/>
      <c r="AN286" s="33"/>
      <c r="AS286" s="33"/>
    </row>
    <row r="287">
      <c r="E287" s="33"/>
      <c r="J287" s="33"/>
      <c r="O287" s="33"/>
      <c r="T287" s="33"/>
      <c r="Y287" s="33"/>
      <c r="AD287" s="33"/>
      <c r="AI287" s="33"/>
      <c r="AN287" s="33"/>
      <c r="AS287" s="33"/>
    </row>
    <row r="288">
      <c r="E288" s="33"/>
      <c r="J288" s="33"/>
      <c r="O288" s="33"/>
      <c r="T288" s="33"/>
      <c r="Y288" s="33"/>
      <c r="AD288" s="33"/>
      <c r="AI288" s="33"/>
      <c r="AN288" s="33"/>
      <c r="AS288" s="33"/>
    </row>
    <row r="289">
      <c r="E289" s="33"/>
      <c r="J289" s="33"/>
      <c r="O289" s="33"/>
      <c r="T289" s="33"/>
      <c r="Y289" s="33"/>
      <c r="AD289" s="33"/>
      <c r="AI289" s="33"/>
      <c r="AN289" s="33"/>
      <c r="AS289" s="33"/>
    </row>
    <row r="290">
      <c r="E290" s="33"/>
      <c r="J290" s="33"/>
      <c r="O290" s="33"/>
      <c r="T290" s="33"/>
      <c r="Y290" s="33"/>
      <c r="AD290" s="33"/>
      <c r="AI290" s="33"/>
      <c r="AN290" s="33"/>
      <c r="AS290" s="33"/>
    </row>
    <row r="291">
      <c r="E291" s="33"/>
      <c r="J291" s="33"/>
      <c r="O291" s="33"/>
      <c r="T291" s="33"/>
      <c r="Y291" s="33"/>
      <c r="AD291" s="33"/>
      <c r="AI291" s="33"/>
      <c r="AN291" s="33"/>
      <c r="AS291" s="33"/>
    </row>
    <row r="292">
      <c r="E292" s="33"/>
      <c r="J292" s="33"/>
      <c r="O292" s="33"/>
      <c r="T292" s="33"/>
      <c r="Y292" s="33"/>
      <c r="AD292" s="33"/>
      <c r="AI292" s="33"/>
      <c r="AN292" s="33"/>
      <c r="AS292" s="33"/>
    </row>
    <row r="293">
      <c r="E293" s="33"/>
      <c r="J293" s="33"/>
      <c r="O293" s="33"/>
      <c r="T293" s="33"/>
      <c r="Y293" s="33"/>
      <c r="AD293" s="33"/>
      <c r="AI293" s="33"/>
      <c r="AN293" s="33"/>
      <c r="AS293" s="33"/>
    </row>
    <row r="294">
      <c r="E294" s="33"/>
      <c r="J294" s="33"/>
      <c r="O294" s="33"/>
      <c r="T294" s="33"/>
      <c r="Y294" s="33"/>
      <c r="AD294" s="33"/>
      <c r="AI294" s="33"/>
      <c r="AN294" s="33"/>
      <c r="AS294" s="33"/>
    </row>
    <row r="295">
      <c r="E295" s="33"/>
      <c r="J295" s="33"/>
      <c r="O295" s="33"/>
      <c r="T295" s="33"/>
      <c r="Y295" s="33"/>
      <c r="AD295" s="33"/>
      <c r="AI295" s="33"/>
      <c r="AN295" s="33"/>
      <c r="AS295" s="33"/>
    </row>
    <row r="296">
      <c r="E296" s="33"/>
      <c r="J296" s="33"/>
      <c r="O296" s="33"/>
      <c r="T296" s="33"/>
      <c r="Y296" s="33"/>
      <c r="AD296" s="33"/>
      <c r="AI296" s="33"/>
      <c r="AN296" s="33"/>
      <c r="AS296" s="33"/>
    </row>
    <row r="297">
      <c r="E297" s="33"/>
      <c r="J297" s="33"/>
      <c r="O297" s="33"/>
      <c r="T297" s="33"/>
      <c r="Y297" s="33"/>
      <c r="AD297" s="33"/>
      <c r="AI297" s="33"/>
      <c r="AN297" s="33"/>
      <c r="AS297" s="33"/>
    </row>
    <row r="298">
      <c r="E298" s="33"/>
      <c r="J298" s="33"/>
      <c r="O298" s="33"/>
      <c r="T298" s="33"/>
      <c r="Y298" s="33"/>
      <c r="AD298" s="33"/>
      <c r="AI298" s="33"/>
      <c r="AN298" s="33"/>
      <c r="AS298" s="33"/>
    </row>
    <row r="299">
      <c r="E299" s="33"/>
      <c r="J299" s="33"/>
      <c r="O299" s="33"/>
      <c r="T299" s="33"/>
      <c r="Y299" s="33"/>
      <c r="AD299" s="33"/>
      <c r="AI299" s="33"/>
      <c r="AN299" s="33"/>
      <c r="AS299" s="33"/>
    </row>
    <row r="300">
      <c r="E300" s="33"/>
      <c r="J300" s="33"/>
      <c r="O300" s="33"/>
      <c r="T300" s="33"/>
      <c r="Y300" s="33"/>
      <c r="AD300" s="33"/>
      <c r="AI300" s="33"/>
      <c r="AN300" s="33"/>
      <c r="AS300" s="33"/>
    </row>
    <row r="301">
      <c r="E301" s="33"/>
      <c r="J301" s="33"/>
      <c r="O301" s="33"/>
      <c r="T301" s="33"/>
      <c r="Y301" s="33"/>
      <c r="AD301" s="33"/>
      <c r="AI301" s="33"/>
      <c r="AN301" s="33"/>
      <c r="AS301" s="33"/>
    </row>
    <row r="302">
      <c r="E302" s="33"/>
      <c r="J302" s="33"/>
      <c r="O302" s="33"/>
      <c r="T302" s="33"/>
      <c r="Y302" s="33"/>
      <c r="AD302" s="33"/>
      <c r="AI302" s="33"/>
      <c r="AN302" s="33"/>
      <c r="AS302" s="33"/>
    </row>
    <row r="303">
      <c r="E303" s="33"/>
      <c r="J303" s="33"/>
      <c r="O303" s="33"/>
      <c r="T303" s="33"/>
      <c r="Y303" s="33"/>
      <c r="AD303" s="33"/>
      <c r="AI303" s="33"/>
      <c r="AN303" s="33"/>
      <c r="AS303" s="33"/>
    </row>
    <row r="304">
      <c r="E304" s="33"/>
      <c r="J304" s="33"/>
      <c r="O304" s="33"/>
      <c r="T304" s="33"/>
      <c r="Y304" s="33"/>
      <c r="AD304" s="33"/>
      <c r="AI304" s="33"/>
      <c r="AN304" s="33"/>
      <c r="AS304" s="33"/>
    </row>
    <row r="305">
      <c r="E305" s="33"/>
      <c r="J305" s="33"/>
      <c r="O305" s="33"/>
      <c r="T305" s="33"/>
      <c r="Y305" s="33"/>
      <c r="AD305" s="33"/>
      <c r="AI305" s="33"/>
      <c r="AN305" s="33"/>
      <c r="AS305" s="33"/>
    </row>
    <row r="306">
      <c r="E306" s="33"/>
      <c r="J306" s="33"/>
      <c r="O306" s="33"/>
      <c r="T306" s="33"/>
      <c r="Y306" s="33"/>
      <c r="AD306" s="33"/>
      <c r="AI306" s="33"/>
      <c r="AN306" s="33"/>
      <c r="AS306" s="33"/>
    </row>
    <row r="307">
      <c r="E307" s="33"/>
      <c r="J307" s="33"/>
      <c r="O307" s="33"/>
      <c r="T307" s="33"/>
      <c r="Y307" s="33"/>
      <c r="AD307" s="33"/>
      <c r="AI307" s="33"/>
      <c r="AN307" s="33"/>
      <c r="AS307" s="33"/>
    </row>
    <row r="308">
      <c r="E308" s="33"/>
      <c r="J308" s="33"/>
      <c r="O308" s="33"/>
      <c r="T308" s="33"/>
      <c r="Y308" s="33"/>
      <c r="AD308" s="33"/>
      <c r="AI308" s="33"/>
      <c r="AN308" s="33"/>
      <c r="AS308" s="33"/>
    </row>
    <row r="309">
      <c r="E309" s="33"/>
      <c r="J309" s="33"/>
      <c r="O309" s="33"/>
      <c r="T309" s="33"/>
      <c r="Y309" s="33"/>
      <c r="AD309" s="33"/>
      <c r="AI309" s="33"/>
      <c r="AN309" s="33"/>
      <c r="AS309" s="33"/>
    </row>
    <row r="310">
      <c r="E310" s="33"/>
      <c r="J310" s="33"/>
      <c r="O310" s="33"/>
      <c r="T310" s="33"/>
      <c r="Y310" s="33"/>
      <c r="AD310" s="33"/>
      <c r="AI310" s="33"/>
      <c r="AN310" s="33"/>
      <c r="AS310" s="33"/>
    </row>
    <row r="311">
      <c r="E311" s="33"/>
      <c r="J311" s="33"/>
      <c r="O311" s="33"/>
      <c r="T311" s="33"/>
      <c r="Y311" s="33"/>
      <c r="AD311" s="33"/>
      <c r="AI311" s="33"/>
      <c r="AN311" s="33"/>
      <c r="AS311" s="33"/>
    </row>
    <row r="312">
      <c r="E312" s="33"/>
      <c r="J312" s="33"/>
      <c r="O312" s="33"/>
      <c r="T312" s="33"/>
      <c r="Y312" s="33"/>
      <c r="AD312" s="33"/>
      <c r="AI312" s="33"/>
      <c r="AN312" s="33"/>
      <c r="AS312" s="33"/>
    </row>
    <row r="313">
      <c r="E313" s="33"/>
      <c r="J313" s="33"/>
      <c r="O313" s="33"/>
      <c r="T313" s="33"/>
      <c r="Y313" s="33"/>
      <c r="AD313" s="33"/>
      <c r="AI313" s="33"/>
      <c r="AN313" s="33"/>
      <c r="AS313" s="33"/>
    </row>
    <row r="314">
      <c r="E314" s="33"/>
      <c r="J314" s="33"/>
      <c r="O314" s="33"/>
      <c r="T314" s="33"/>
      <c r="Y314" s="33"/>
      <c r="AD314" s="33"/>
      <c r="AI314" s="33"/>
      <c r="AN314" s="33"/>
      <c r="AS314" s="33"/>
    </row>
    <row r="315">
      <c r="E315" s="33"/>
      <c r="J315" s="33"/>
      <c r="O315" s="33"/>
      <c r="T315" s="33"/>
      <c r="Y315" s="33"/>
      <c r="AD315" s="33"/>
      <c r="AI315" s="33"/>
      <c r="AN315" s="33"/>
      <c r="AS315" s="33"/>
    </row>
    <row r="316">
      <c r="E316" s="33"/>
      <c r="J316" s="33"/>
      <c r="O316" s="33"/>
      <c r="T316" s="33"/>
      <c r="Y316" s="33"/>
      <c r="AD316" s="33"/>
      <c r="AI316" s="33"/>
      <c r="AN316" s="33"/>
      <c r="AS316" s="33"/>
    </row>
    <row r="317">
      <c r="E317" s="33"/>
      <c r="J317" s="33"/>
      <c r="O317" s="33"/>
      <c r="T317" s="33"/>
      <c r="Y317" s="33"/>
      <c r="AD317" s="33"/>
      <c r="AI317" s="33"/>
      <c r="AN317" s="33"/>
      <c r="AS317" s="33"/>
    </row>
    <row r="318">
      <c r="E318" s="33"/>
      <c r="J318" s="33"/>
      <c r="O318" s="33"/>
      <c r="T318" s="33"/>
      <c r="Y318" s="33"/>
      <c r="AD318" s="33"/>
      <c r="AI318" s="33"/>
      <c r="AN318" s="33"/>
      <c r="AS318" s="33"/>
    </row>
    <row r="319">
      <c r="E319" s="33"/>
      <c r="J319" s="33"/>
      <c r="O319" s="33"/>
      <c r="T319" s="33"/>
      <c r="Y319" s="33"/>
      <c r="AD319" s="33"/>
      <c r="AI319" s="33"/>
      <c r="AN319" s="33"/>
      <c r="AS319" s="33"/>
    </row>
    <row r="320">
      <c r="E320" s="33"/>
      <c r="J320" s="33"/>
      <c r="O320" s="33"/>
      <c r="T320" s="33"/>
      <c r="Y320" s="33"/>
      <c r="AD320" s="33"/>
      <c r="AI320" s="33"/>
      <c r="AN320" s="33"/>
      <c r="AS320" s="33"/>
    </row>
    <row r="321">
      <c r="E321" s="33"/>
      <c r="J321" s="33"/>
      <c r="O321" s="33"/>
      <c r="T321" s="33"/>
      <c r="Y321" s="33"/>
      <c r="AD321" s="33"/>
      <c r="AI321" s="33"/>
      <c r="AN321" s="33"/>
      <c r="AS321" s="33"/>
    </row>
    <row r="322">
      <c r="E322" s="33"/>
      <c r="J322" s="33"/>
      <c r="O322" s="33"/>
      <c r="T322" s="33"/>
      <c r="Y322" s="33"/>
      <c r="AD322" s="33"/>
      <c r="AI322" s="33"/>
      <c r="AN322" s="33"/>
      <c r="AS322" s="33"/>
    </row>
    <row r="323">
      <c r="E323" s="33"/>
      <c r="J323" s="33"/>
      <c r="O323" s="33"/>
      <c r="T323" s="33"/>
      <c r="Y323" s="33"/>
      <c r="AD323" s="33"/>
      <c r="AI323" s="33"/>
      <c r="AN323" s="33"/>
      <c r="AS323" s="33"/>
    </row>
    <row r="324">
      <c r="E324" s="33"/>
      <c r="J324" s="33"/>
      <c r="O324" s="33"/>
      <c r="T324" s="33"/>
      <c r="Y324" s="33"/>
      <c r="AD324" s="33"/>
      <c r="AI324" s="33"/>
      <c r="AN324" s="33"/>
      <c r="AS324" s="33"/>
    </row>
    <row r="325">
      <c r="E325" s="33"/>
      <c r="J325" s="33"/>
      <c r="O325" s="33"/>
      <c r="T325" s="33"/>
      <c r="Y325" s="33"/>
      <c r="AD325" s="33"/>
      <c r="AI325" s="33"/>
      <c r="AN325" s="33"/>
      <c r="AS325" s="33"/>
    </row>
    <row r="326">
      <c r="E326" s="33"/>
      <c r="J326" s="33"/>
      <c r="O326" s="33"/>
      <c r="T326" s="33"/>
      <c r="Y326" s="33"/>
      <c r="AD326" s="33"/>
      <c r="AI326" s="33"/>
      <c r="AN326" s="33"/>
      <c r="AS326" s="33"/>
    </row>
    <row r="327">
      <c r="E327" s="33"/>
      <c r="J327" s="33"/>
      <c r="O327" s="33"/>
      <c r="T327" s="33"/>
      <c r="Y327" s="33"/>
      <c r="AD327" s="33"/>
      <c r="AI327" s="33"/>
      <c r="AN327" s="33"/>
      <c r="AS327" s="33"/>
    </row>
    <row r="328">
      <c r="E328" s="33"/>
      <c r="J328" s="33"/>
      <c r="O328" s="33"/>
      <c r="T328" s="33"/>
      <c r="Y328" s="33"/>
      <c r="AD328" s="33"/>
      <c r="AI328" s="33"/>
      <c r="AN328" s="33"/>
      <c r="AS328" s="33"/>
    </row>
    <row r="329">
      <c r="E329" s="33"/>
      <c r="J329" s="33"/>
      <c r="O329" s="33"/>
      <c r="T329" s="33"/>
      <c r="Y329" s="33"/>
      <c r="AD329" s="33"/>
      <c r="AI329" s="33"/>
      <c r="AN329" s="33"/>
      <c r="AS329" s="33"/>
    </row>
    <row r="330">
      <c r="E330" s="33"/>
      <c r="J330" s="33"/>
      <c r="O330" s="33"/>
      <c r="T330" s="33"/>
      <c r="Y330" s="33"/>
      <c r="AD330" s="33"/>
      <c r="AI330" s="33"/>
      <c r="AN330" s="33"/>
      <c r="AS330" s="33"/>
    </row>
    <row r="331">
      <c r="E331" s="33"/>
      <c r="J331" s="33"/>
      <c r="O331" s="33"/>
      <c r="T331" s="33"/>
      <c r="Y331" s="33"/>
      <c r="AD331" s="33"/>
      <c r="AI331" s="33"/>
      <c r="AN331" s="33"/>
      <c r="AS331" s="33"/>
    </row>
    <row r="332">
      <c r="E332" s="33"/>
      <c r="J332" s="33"/>
      <c r="O332" s="33"/>
      <c r="T332" s="33"/>
      <c r="Y332" s="33"/>
      <c r="AD332" s="33"/>
      <c r="AI332" s="33"/>
      <c r="AN332" s="33"/>
      <c r="AS332" s="33"/>
    </row>
    <row r="333">
      <c r="E333" s="33"/>
      <c r="J333" s="33"/>
      <c r="O333" s="33"/>
      <c r="T333" s="33"/>
      <c r="Y333" s="33"/>
      <c r="AD333" s="33"/>
      <c r="AI333" s="33"/>
      <c r="AN333" s="33"/>
      <c r="AS333" s="33"/>
    </row>
    <row r="334">
      <c r="E334" s="33"/>
      <c r="J334" s="33"/>
      <c r="O334" s="33"/>
      <c r="T334" s="33"/>
      <c r="Y334" s="33"/>
      <c r="AD334" s="33"/>
      <c r="AI334" s="33"/>
      <c r="AN334" s="33"/>
      <c r="AS334" s="33"/>
    </row>
    <row r="335">
      <c r="E335" s="33"/>
      <c r="J335" s="33"/>
      <c r="O335" s="33"/>
      <c r="T335" s="33"/>
      <c r="Y335" s="33"/>
      <c r="AD335" s="33"/>
      <c r="AI335" s="33"/>
      <c r="AN335" s="33"/>
      <c r="AS335" s="33"/>
    </row>
    <row r="336">
      <c r="E336" s="33"/>
      <c r="J336" s="33"/>
      <c r="O336" s="33"/>
      <c r="T336" s="33"/>
      <c r="Y336" s="33"/>
      <c r="AD336" s="33"/>
      <c r="AI336" s="33"/>
      <c r="AN336" s="33"/>
      <c r="AS336" s="33"/>
    </row>
    <row r="337">
      <c r="E337" s="33"/>
      <c r="J337" s="33"/>
      <c r="O337" s="33"/>
      <c r="T337" s="33"/>
      <c r="Y337" s="33"/>
      <c r="AD337" s="33"/>
      <c r="AI337" s="33"/>
      <c r="AN337" s="33"/>
      <c r="AS337" s="33"/>
    </row>
    <row r="338">
      <c r="E338" s="33"/>
      <c r="J338" s="33"/>
      <c r="O338" s="33"/>
      <c r="T338" s="33"/>
      <c r="Y338" s="33"/>
      <c r="AD338" s="33"/>
      <c r="AI338" s="33"/>
      <c r="AN338" s="33"/>
      <c r="AS338" s="33"/>
    </row>
    <row r="339">
      <c r="E339" s="33"/>
      <c r="J339" s="33"/>
      <c r="O339" s="33"/>
      <c r="T339" s="33"/>
      <c r="Y339" s="33"/>
      <c r="AD339" s="33"/>
      <c r="AI339" s="33"/>
      <c r="AN339" s="33"/>
      <c r="AS339" s="33"/>
    </row>
    <row r="340">
      <c r="E340" s="33"/>
      <c r="J340" s="33"/>
      <c r="O340" s="33"/>
      <c r="T340" s="33"/>
      <c r="Y340" s="33"/>
      <c r="AD340" s="33"/>
      <c r="AI340" s="33"/>
      <c r="AN340" s="33"/>
      <c r="AS340" s="33"/>
    </row>
    <row r="341">
      <c r="E341" s="33"/>
      <c r="J341" s="33"/>
      <c r="O341" s="33"/>
      <c r="T341" s="33"/>
      <c r="Y341" s="33"/>
      <c r="AD341" s="33"/>
      <c r="AI341" s="33"/>
      <c r="AN341" s="33"/>
      <c r="AS341" s="33"/>
    </row>
    <row r="342">
      <c r="E342" s="33"/>
      <c r="J342" s="33"/>
      <c r="O342" s="33"/>
      <c r="T342" s="33"/>
      <c r="Y342" s="33"/>
      <c r="AD342" s="33"/>
      <c r="AI342" s="33"/>
      <c r="AN342" s="33"/>
      <c r="AS342" s="33"/>
    </row>
    <row r="343">
      <c r="E343" s="33"/>
      <c r="J343" s="33"/>
      <c r="O343" s="33"/>
      <c r="T343" s="33"/>
      <c r="Y343" s="33"/>
      <c r="AD343" s="33"/>
      <c r="AI343" s="33"/>
      <c r="AN343" s="33"/>
      <c r="AS343" s="33"/>
    </row>
    <row r="344">
      <c r="E344" s="33"/>
      <c r="J344" s="33"/>
      <c r="O344" s="33"/>
      <c r="T344" s="33"/>
      <c r="Y344" s="33"/>
      <c r="AD344" s="33"/>
      <c r="AI344" s="33"/>
      <c r="AN344" s="33"/>
      <c r="AS344" s="33"/>
    </row>
    <row r="345">
      <c r="E345" s="33"/>
      <c r="J345" s="33"/>
      <c r="O345" s="33"/>
      <c r="T345" s="33"/>
      <c r="Y345" s="33"/>
      <c r="AD345" s="33"/>
      <c r="AI345" s="33"/>
      <c r="AN345" s="33"/>
      <c r="AS345" s="33"/>
    </row>
    <row r="346">
      <c r="E346" s="33"/>
      <c r="J346" s="33"/>
      <c r="O346" s="33"/>
      <c r="T346" s="33"/>
      <c r="Y346" s="33"/>
      <c r="AD346" s="33"/>
      <c r="AI346" s="33"/>
      <c r="AN346" s="33"/>
      <c r="AS346" s="33"/>
    </row>
    <row r="347">
      <c r="E347" s="33"/>
      <c r="J347" s="33"/>
      <c r="O347" s="33"/>
      <c r="T347" s="33"/>
      <c r="Y347" s="33"/>
      <c r="AD347" s="33"/>
      <c r="AI347" s="33"/>
      <c r="AN347" s="33"/>
      <c r="AS347" s="33"/>
    </row>
    <row r="348">
      <c r="E348" s="33"/>
      <c r="J348" s="33"/>
      <c r="O348" s="33"/>
      <c r="T348" s="33"/>
      <c r="Y348" s="33"/>
      <c r="AD348" s="33"/>
      <c r="AI348" s="33"/>
      <c r="AN348" s="33"/>
      <c r="AS348" s="33"/>
    </row>
    <row r="349">
      <c r="E349" s="33"/>
      <c r="J349" s="33"/>
      <c r="O349" s="33"/>
      <c r="T349" s="33"/>
      <c r="Y349" s="33"/>
      <c r="AD349" s="33"/>
      <c r="AI349" s="33"/>
      <c r="AN349" s="33"/>
      <c r="AS349" s="33"/>
    </row>
    <row r="350">
      <c r="E350" s="33"/>
      <c r="J350" s="33"/>
      <c r="O350" s="33"/>
      <c r="T350" s="33"/>
      <c r="Y350" s="33"/>
      <c r="AD350" s="33"/>
      <c r="AI350" s="33"/>
      <c r="AN350" s="33"/>
      <c r="AS350" s="33"/>
    </row>
    <row r="351">
      <c r="E351" s="33"/>
      <c r="J351" s="33"/>
      <c r="O351" s="33"/>
      <c r="T351" s="33"/>
      <c r="Y351" s="33"/>
      <c r="AD351" s="33"/>
      <c r="AI351" s="33"/>
      <c r="AN351" s="33"/>
      <c r="AS351" s="33"/>
    </row>
    <row r="352">
      <c r="E352" s="33"/>
      <c r="J352" s="33"/>
      <c r="O352" s="33"/>
      <c r="T352" s="33"/>
      <c r="Y352" s="33"/>
      <c r="AD352" s="33"/>
      <c r="AI352" s="33"/>
      <c r="AN352" s="33"/>
      <c r="AS352" s="33"/>
    </row>
    <row r="353">
      <c r="E353" s="33"/>
      <c r="J353" s="33"/>
      <c r="O353" s="33"/>
      <c r="T353" s="33"/>
      <c r="Y353" s="33"/>
      <c r="AD353" s="33"/>
      <c r="AI353" s="33"/>
      <c r="AN353" s="33"/>
      <c r="AS353" s="33"/>
    </row>
    <row r="354">
      <c r="E354" s="33"/>
      <c r="J354" s="33"/>
      <c r="O354" s="33"/>
      <c r="T354" s="33"/>
      <c r="Y354" s="33"/>
      <c r="AD354" s="33"/>
      <c r="AI354" s="33"/>
      <c r="AN354" s="33"/>
      <c r="AS354" s="33"/>
    </row>
    <row r="355">
      <c r="E355" s="33"/>
      <c r="J355" s="33"/>
      <c r="O355" s="33"/>
      <c r="T355" s="33"/>
      <c r="Y355" s="33"/>
      <c r="AD355" s="33"/>
      <c r="AI355" s="33"/>
      <c r="AN355" s="33"/>
      <c r="AS355" s="33"/>
    </row>
    <row r="356">
      <c r="E356" s="33"/>
      <c r="J356" s="33"/>
      <c r="O356" s="33"/>
      <c r="T356" s="33"/>
      <c r="Y356" s="33"/>
      <c r="AD356" s="33"/>
      <c r="AI356" s="33"/>
      <c r="AN356" s="33"/>
      <c r="AS356" s="33"/>
    </row>
    <row r="357">
      <c r="E357" s="33"/>
      <c r="J357" s="33"/>
      <c r="O357" s="33"/>
      <c r="T357" s="33"/>
      <c r="Y357" s="33"/>
      <c r="AD357" s="33"/>
      <c r="AI357" s="33"/>
      <c r="AN357" s="33"/>
      <c r="AS357" s="33"/>
    </row>
    <row r="358">
      <c r="E358" s="33"/>
      <c r="J358" s="33"/>
      <c r="O358" s="33"/>
      <c r="T358" s="33"/>
      <c r="Y358" s="33"/>
      <c r="AD358" s="33"/>
      <c r="AI358" s="33"/>
      <c r="AN358" s="33"/>
      <c r="AS358" s="33"/>
    </row>
    <row r="359">
      <c r="E359" s="33"/>
      <c r="J359" s="33"/>
      <c r="O359" s="33"/>
      <c r="T359" s="33"/>
      <c r="Y359" s="33"/>
      <c r="AD359" s="33"/>
      <c r="AI359" s="33"/>
      <c r="AN359" s="33"/>
      <c r="AS359" s="33"/>
    </row>
    <row r="360">
      <c r="E360" s="33"/>
      <c r="J360" s="33"/>
      <c r="O360" s="33"/>
      <c r="T360" s="33"/>
      <c r="Y360" s="33"/>
      <c r="AD360" s="33"/>
      <c r="AI360" s="33"/>
      <c r="AN360" s="33"/>
      <c r="AS360" s="33"/>
    </row>
    <row r="361">
      <c r="E361" s="33"/>
      <c r="J361" s="33"/>
      <c r="O361" s="33"/>
      <c r="T361" s="33"/>
      <c r="Y361" s="33"/>
      <c r="AD361" s="33"/>
      <c r="AI361" s="33"/>
      <c r="AN361" s="33"/>
      <c r="AS361" s="33"/>
    </row>
    <row r="362">
      <c r="E362" s="33"/>
      <c r="J362" s="33"/>
      <c r="O362" s="33"/>
      <c r="T362" s="33"/>
      <c r="Y362" s="33"/>
      <c r="AD362" s="33"/>
      <c r="AI362" s="33"/>
      <c r="AN362" s="33"/>
      <c r="AS362" s="33"/>
    </row>
    <row r="363">
      <c r="E363" s="33"/>
      <c r="J363" s="33"/>
      <c r="O363" s="33"/>
      <c r="T363" s="33"/>
      <c r="Y363" s="33"/>
      <c r="AD363" s="33"/>
      <c r="AI363" s="33"/>
      <c r="AN363" s="33"/>
      <c r="AS363" s="33"/>
    </row>
    <row r="364">
      <c r="E364" s="33"/>
      <c r="J364" s="33"/>
      <c r="O364" s="33"/>
      <c r="T364" s="33"/>
      <c r="Y364" s="33"/>
      <c r="AD364" s="33"/>
      <c r="AI364" s="33"/>
      <c r="AN364" s="33"/>
      <c r="AS364" s="33"/>
    </row>
    <row r="365">
      <c r="E365" s="33"/>
      <c r="J365" s="33"/>
      <c r="O365" s="33"/>
      <c r="T365" s="33"/>
      <c r="Y365" s="33"/>
      <c r="AD365" s="33"/>
      <c r="AI365" s="33"/>
      <c r="AN365" s="33"/>
      <c r="AS365" s="33"/>
    </row>
    <row r="366">
      <c r="E366" s="33"/>
      <c r="J366" s="33"/>
      <c r="O366" s="33"/>
      <c r="T366" s="33"/>
      <c r="Y366" s="33"/>
      <c r="AD366" s="33"/>
      <c r="AI366" s="33"/>
      <c r="AN366" s="33"/>
      <c r="AS366" s="33"/>
    </row>
    <row r="367">
      <c r="E367" s="33"/>
      <c r="J367" s="33"/>
      <c r="O367" s="33"/>
      <c r="T367" s="33"/>
      <c r="Y367" s="33"/>
      <c r="AD367" s="33"/>
      <c r="AI367" s="33"/>
      <c r="AN367" s="33"/>
      <c r="AS367" s="33"/>
    </row>
    <row r="368">
      <c r="E368" s="33"/>
      <c r="J368" s="33"/>
      <c r="O368" s="33"/>
      <c r="T368" s="33"/>
      <c r="Y368" s="33"/>
      <c r="AD368" s="33"/>
      <c r="AI368" s="33"/>
      <c r="AN368" s="33"/>
      <c r="AS368" s="33"/>
    </row>
    <row r="369">
      <c r="E369" s="33"/>
      <c r="J369" s="33"/>
      <c r="O369" s="33"/>
      <c r="T369" s="33"/>
      <c r="Y369" s="33"/>
      <c r="AD369" s="33"/>
      <c r="AI369" s="33"/>
      <c r="AN369" s="33"/>
      <c r="AS369" s="33"/>
    </row>
    <row r="370">
      <c r="E370" s="33"/>
      <c r="J370" s="33"/>
      <c r="O370" s="33"/>
      <c r="T370" s="33"/>
      <c r="Y370" s="33"/>
      <c r="AD370" s="33"/>
      <c r="AI370" s="33"/>
      <c r="AN370" s="33"/>
      <c r="AS370" s="33"/>
    </row>
    <row r="371">
      <c r="E371" s="33"/>
      <c r="J371" s="33"/>
      <c r="O371" s="33"/>
      <c r="T371" s="33"/>
      <c r="Y371" s="33"/>
      <c r="AD371" s="33"/>
      <c r="AI371" s="33"/>
      <c r="AN371" s="33"/>
      <c r="AS371" s="33"/>
    </row>
    <row r="372">
      <c r="E372" s="33"/>
      <c r="J372" s="33"/>
      <c r="O372" s="33"/>
      <c r="T372" s="33"/>
      <c r="Y372" s="33"/>
      <c r="AD372" s="33"/>
      <c r="AI372" s="33"/>
      <c r="AN372" s="33"/>
      <c r="AS372" s="33"/>
    </row>
    <row r="373">
      <c r="E373" s="33"/>
      <c r="J373" s="33"/>
      <c r="O373" s="33"/>
      <c r="T373" s="33"/>
      <c r="Y373" s="33"/>
      <c r="AD373" s="33"/>
      <c r="AI373" s="33"/>
      <c r="AN373" s="33"/>
      <c r="AS373" s="33"/>
    </row>
    <row r="374">
      <c r="E374" s="33"/>
      <c r="J374" s="33"/>
      <c r="O374" s="33"/>
      <c r="T374" s="33"/>
      <c r="Y374" s="33"/>
      <c r="AD374" s="33"/>
      <c r="AI374" s="33"/>
      <c r="AN374" s="33"/>
      <c r="AS374" s="33"/>
    </row>
    <row r="375">
      <c r="E375" s="33"/>
      <c r="J375" s="33"/>
      <c r="O375" s="33"/>
      <c r="T375" s="33"/>
      <c r="Y375" s="33"/>
      <c r="AD375" s="33"/>
      <c r="AI375" s="33"/>
      <c r="AN375" s="33"/>
      <c r="AS375" s="33"/>
    </row>
    <row r="376">
      <c r="E376" s="33"/>
      <c r="J376" s="33"/>
      <c r="O376" s="33"/>
      <c r="T376" s="33"/>
      <c r="Y376" s="33"/>
      <c r="AD376" s="33"/>
      <c r="AI376" s="33"/>
      <c r="AN376" s="33"/>
      <c r="AS376" s="33"/>
    </row>
    <row r="377">
      <c r="E377" s="33"/>
      <c r="J377" s="33"/>
      <c r="O377" s="33"/>
      <c r="T377" s="33"/>
      <c r="Y377" s="33"/>
      <c r="AD377" s="33"/>
      <c r="AI377" s="33"/>
      <c r="AN377" s="33"/>
      <c r="AS377" s="33"/>
    </row>
    <row r="378">
      <c r="E378" s="33"/>
      <c r="J378" s="33"/>
      <c r="O378" s="33"/>
      <c r="T378" s="33"/>
      <c r="Y378" s="33"/>
      <c r="AD378" s="33"/>
      <c r="AI378" s="33"/>
      <c r="AN378" s="33"/>
      <c r="AS378" s="33"/>
    </row>
    <row r="379">
      <c r="E379" s="33"/>
      <c r="J379" s="33"/>
      <c r="O379" s="33"/>
      <c r="T379" s="33"/>
      <c r="Y379" s="33"/>
      <c r="AD379" s="33"/>
      <c r="AI379" s="33"/>
      <c r="AN379" s="33"/>
      <c r="AS379" s="33"/>
    </row>
    <row r="380">
      <c r="E380" s="33"/>
      <c r="J380" s="33"/>
      <c r="O380" s="33"/>
      <c r="T380" s="33"/>
      <c r="Y380" s="33"/>
      <c r="AD380" s="33"/>
      <c r="AI380" s="33"/>
      <c r="AN380" s="33"/>
      <c r="AS380" s="33"/>
    </row>
    <row r="381">
      <c r="E381" s="33"/>
      <c r="J381" s="33"/>
      <c r="O381" s="33"/>
      <c r="T381" s="33"/>
      <c r="Y381" s="33"/>
      <c r="AD381" s="33"/>
      <c r="AI381" s="33"/>
      <c r="AN381" s="33"/>
      <c r="AS381" s="33"/>
    </row>
    <row r="382">
      <c r="E382" s="33"/>
      <c r="J382" s="33"/>
      <c r="O382" s="33"/>
      <c r="T382" s="33"/>
      <c r="Y382" s="33"/>
      <c r="AD382" s="33"/>
      <c r="AI382" s="33"/>
      <c r="AN382" s="33"/>
      <c r="AS382" s="33"/>
    </row>
    <row r="383">
      <c r="E383" s="33"/>
      <c r="J383" s="33"/>
      <c r="O383" s="33"/>
      <c r="T383" s="33"/>
      <c r="Y383" s="33"/>
      <c r="AD383" s="33"/>
      <c r="AI383" s="33"/>
      <c r="AN383" s="33"/>
      <c r="AS383" s="33"/>
    </row>
    <row r="384">
      <c r="E384" s="33"/>
      <c r="J384" s="33"/>
      <c r="O384" s="33"/>
      <c r="T384" s="33"/>
      <c r="Y384" s="33"/>
      <c r="AD384" s="33"/>
      <c r="AI384" s="33"/>
      <c r="AN384" s="33"/>
      <c r="AS384" s="33"/>
    </row>
    <row r="385">
      <c r="E385" s="33"/>
      <c r="J385" s="33"/>
      <c r="O385" s="33"/>
      <c r="T385" s="33"/>
      <c r="Y385" s="33"/>
      <c r="AD385" s="33"/>
      <c r="AI385" s="33"/>
      <c r="AN385" s="33"/>
      <c r="AS385" s="33"/>
    </row>
    <row r="386">
      <c r="E386" s="33"/>
      <c r="J386" s="33"/>
      <c r="O386" s="33"/>
      <c r="T386" s="33"/>
      <c r="Y386" s="33"/>
      <c r="AD386" s="33"/>
      <c r="AI386" s="33"/>
      <c r="AN386" s="33"/>
      <c r="AS386" s="33"/>
    </row>
    <row r="387">
      <c r="E387" s="33"/>
      <c r="J387" s="33"/>
      <c r="O387" s="33"/>
      <c r="T387" s="33"/>
      <c r="Y387" s="33"/>
      <c r="AD387" s="33"/>
      <c r="AI387" s="33"/>
      <c r="AN387" s="33"/>
      <c r="AS387" s="33"/>
    </row>
    <row r="388">
      <c r="E388" s="33"/>
      <c r="J388" s="33"/>
      <c r="O388" s="33"/>
      <c r="T388" s="33"/>
      <c r="Y388" s="33"/>
      <c r="AD388" s="33"/>
      <c r="AI388" s="33"/>
      <c r="AN388" s="33"/>
      <c r="AS388" s="33"/>
    </row>
    <row r="389">
      <c r="E389" s="33"/>
      <c r="J389" s="33"/>
      <c r="O389" s="33"/>
      <c r="T389" s="33"/>
      <c r="Y389" s="33"/>
      <c r="AD389" s="33"/>
      <c r="AI389" s="33"/>
      <c r="AN389" s="33"/>
      <c r="AS389" s="33"/>
    </row>
    <row r="390">
      <c r="E390" s="33"/>
      <c r="J390" s="33"/>
      <c r="O390" s="33"/>
      <c r="T390" s="33"/>
      <c r="Y390" s="33"/>
      <c r="AD390" s="33"/>
      <c r="AI390" s="33"/>
      <c r="AN390" s="33"/>
      <c r="AS390" s="33"/>
    </row>
    <row r="391">
      <c r="E391" s="33"/>
      <c r="J391" s="33"/>
      <c r="O391" s="33"/>
      <c r="T391" s="33"/>
      <c r="Y391" s="33"/>
      <c r="AD391" s="33"/>
      <c r="AI391" s="33"/>
      <c r="AN391" s="33"/>
      <c r="AS391" s="33"/>
    </row>
    <row r="392">
      <c r="E392" s="33"/>
      <c r="J392" s="33"/>
      <c r="O392" s="33"/>
      <c r="T392" s="33"/>
      <c r="Y392" s="33"/>
      <c r="AD392" s="33"/>
      <c r="AI392" s="33"/>
      <c r="AN392" s="33"/>
      <c r="AS392" s="33"/>
    </row>
    <row r="393">
      <c r="E393" s="33"/>
      <c r="J393" s="33"/>
      <c r="O393" s="33"/>
      <c r="T393" s="33"/>
      <c r="Y393" s="33"/>
      <c r="AD393" s="33"/>
      <c r="AI393" s="33"/>
      <c r="AN393" s="33"/>
      <c r="AS393" s="33"/>
    </row>
    <row r="394">
      <c r="E394" s="33"/>
      <c r="J394" s="33"/>
      <c r="O394" s="33"/>
      <c r="T394" s="33"/>
      <c r="Y394" s="33"/>
      <c r="AD394" s="33"/>
      <c r="AI394" s="33"/>
      <c r="AN394" s="33"/>
      <c r="AS394" s="33"/>
    </row>
    <row r="395">
      <c r="E395" s="33"/>
      <c r="J395" s="33"/>
      <c r="O395" s="33"/>
      <c r="T395" s="33"/>
      <c r="Y395" s="33"/>
      <c r="AD395" s="33"/>
      <c r="AI395" s="33"/>
      <c r="AN395" s="33"/>
      <c r="AS395" s="33"/>
    </row>
    <row r="396">
      <c r="E396" s="33"/>
      <c r="J396" s="33"/>
      <c r="O396" s="33"/>
      <c r="T396" s="33"/>
      <c r="Y396" s="33"/>
      <c r="AD396" s="33"/>
      <c r="AI396" s="33"/>
      <c r="AN396" s="33"/>
      <c r="AS396" s="33"/>
    </row>
    <row r="397">
      <c r="E397" s="33"/>
      <c r="J397" s="33"/>
      <c r="O397" s="33"/>
      <c r="T397" s="33"/>
      <c r="Y397" s="33"/>
      <c r="AD397" s="33"/>
      <c r="AI397" s="33"/>
      <c r="AN397" s="33"/>
      <c r="AS397" s="33"/>
    </row>
    <row r="398">
      <c r="E398" s="33"/>
      <c r="J398" s="33"/>
      <c r="O398" s="33"/>
      <c r="T398" s="33"/>
      <c r="Y398" s="33"/>
      <c r="AD398" s="33"/>
      <c r="AI398" s="33"/>
      <c r="AN398" s="33"/>
      <c r="AS398" s="33"/>
    </row>
    <row r="399">
      <c r="E399" s="33"/>
      <c r="J399" s="33"/>
      <c r="O399" s="33"/>
      <c r="T399" s="33"/>
      <c r="Y399" s="33"/>
      <c r="AD399" s="33"/>
      <c r="AI399" s="33"/>
      <c r="AN399" s="33"/>
      <c r="AS399" s="33"/>
    </row>
    <row r="400">
      <c r="E400" s="33"/>
      <c r="J400" s="33"/>
      <c r="O400" s="33"/>
      <c r="T400" s="33"/>
      <c r="Y400" s="33"/>
      <c r="AD400" s="33"/>
      <c r="AI400" s="33"/>
      <c r="AN400" s="33"/>
      <c r="AS400" s="33"/>
    </row>
    <row r="401">
      <c r="E401" s="33"/>
      <c r="J401" s="33"/>
      <c r="O401" s="33"/>
      <c r="T401" s="33"/>
      <c r="Y401" s="33"/>
      <c r="AD401" s="33"/>
      <c r="AI401" s="33"/>
      <c r="AN401" s="33"/>
      <c r="AS401" s="33"/>
    </row>
    <row r="402">
      <c r="E402" s="33"/>
      <c r="J402" s="33"/>
      <c r="O402" s="33"/>
      <c r="T402" s="33"/>
      <c r="Y402" s="33"/>
      <c r="AD402" s="33"/>
      <c r="AI402" s="33"/>
      <c r="AN402" s="33"/>
      <c r="AS402" s="33"/>
    </row>
    <row r="403">
      <c r="E403" s="33"/>
      <c r="J403" s="33"/>
      <c r="O403" s="33"/>
      <c r="T403" s="33"/>
      <c r="Y403" s="33"/>
      <c r="AD403" s="33"/>
      <c r="AI403" s="33"/>
      <c r="AN403" s="33"/>
      <c r="AS403" s="33"/>
    </row>
    <row r="404">
      <c r="E404" s="33"/>
      <c r="J404" s="33"/>
      <c r="O404" s="33"/>
      <c r="T404" s="33"/>
      <c r="Y404" s="33"/>
      <c r="AD404" s="33"/>
      <c r="AI404" s="33"/>
      <c r="AN404" s="33"/>
      <c r="AS404" s="33"/>
    </row>
    <row r="405">
      <c r="E405" s="33"/>
      <c r="J405" s="33"/>
      <c r="O405" s="33"/>
      <c r="T405" s="33"/>
      <c r="Y405" s="33"/>
      <c r="AD405" s="33"/>
      <c r="AI405" s="33"/>
      <c r="AN405" s="33"/>
      <c r="AS405" s="33"/>
    </row>
    <row r="406">
      <c r="E406" s="33"/>
      <c r="J406" s="33"/>
      <c r="O406" s="33"/>
      <c r="T406" s="33"/>
      <c r="Y406" s="33"/>
      <c r="AD406" s="33"/>
      <c r="AI406" s="33"/>
      <c r="AN406" s="33"/>
      <c r="AS406" s="33"/>
    </row>
    <row r="407">
      <c r="E407" s="33"/>
      <c r="J407" s="33"/>
      <c r="O407" s="33"/>
      <c r="T407" s="33"/>
      <c r="Y407" s="33"/>
      <c r="AD407" s="33"/>
      <c r="AI407" s="33"/>
      <c r="AN407" s="33"/>
      <c r="AS407" s="33"/>
    </row>
    <row r="408">
      <c r="E408" s="33"/>
      <c r="J408" s="33"/>
      <c r="O408" s="33"/>
      <c r="T408" s="33"/>
      <c r="Y408" s="33"/>
      <c r="AD408" s="33"/>
      <c r="AI408" s="33"/>
      <c r="AN408" s="33"/>
      <c r="AS408" s="33"/>
    </row>
    <row r="409">
      <c r="E409" s="33"/>
      <c r="J409" s="33"/>
      <c r="O409" s="33"/>
      <c r="T409" s="33"/>
      <c r="Y409" s="33"/>
      <c r="AD409" s="33"/>
      <c r="AI409" s="33"/>
      <c r="AN409" s="33"/>
      <c r="AS409" s="33"/>
    </row>
    <row r="410">
      <c r="E410" s="33"/>
      <c r="J410" s="33"/>
      <c r="O410" s="33"/>
      <c r="T410" s="33"/>
      <c r="Y410" s="33"/>
      <c r="AD410" s="33"/>
      <c r="AI410" s="33"/>
      <c r="AN410" s="33"/>
      <c r="AS410" s="33"/>
    </row>
    <row r="411">
      <c r="E411" s="33"/>
      <c r="J411" s="33"/>
      <c r="O411" s="33"/>
      <c r="T411" s="33"/>
      <c r="Y411" s="33"/>
      <c r="AD411" s="33"/>
      <c r="AI411" s="33"/>
      <c r="AN411" s="33"/>
      <c r="AS411" s="33"/>
    </row>
    <row r="412">
      <c r="E412" s="33"/>
      <c r="J412" s="33"/>
      <c r="O412" s="33"/>
      <c r="T412" s="33"/>
      <c r="Y412" s="33"/>
      <c r="AD412" s="33"/>
      <c r="AI412" s="33"/>
      <c r="AN412" s="33"/>
      <c r="AS412" s="33"/>
    </row>
    <row r="413">
      <c r="E413" s="33"/>
      <c r="J413" s="33"/>
      <c r="O413" s="33"/>
      <c r="T413" s="33"/>
      <c r="Y413" s="33"/>
      <c r="AD413" s="33"/>
      <c r="AI413" s="33"/>
      <c r="AN413" s="33"/>
      <c r="AS413" s="33"/>
    </row>
    <row r="414">
      <c r="E414" s="33"/>
      <c r="J414" s="33"/>
      <c r="O414" s="33"/>
      <c r="T414" s="33"/>
      <c r="Y414" s="33"/>
      <c r="AD414" s="33"/>
      <c r="AI414" s="33"/>
      <c r="AN414" s="33"/>
      <c r="AS414" s="33"/>
    </row>
    <row r="415">
      <c r="E415" s="33"/>
      <c r="J415" s="33"/>
      <c r="O415" s="33"/>
      <c r="T415" s="33"/>
      <c r="Y415" s="33"/>
      <c r="AD415" s="33"/>
      <c r="AI415" s="33"/>
      <c r="AN415" s="33"/>
      <c r="AS415" s="33"/>
    </row>
    <row r="416">
      <c r="E416" s="33"/>
      <c r="J416" s="33"/>
      <c r="O416" s="33"/>
      <c r="T416" s="33"/>
      <c r="Y416" s="33"/>
      <c r="AD416" s="33"/>
      <c r="AI416" s="33"/>
      <c r="AN416" s="33"/>
      <c r="AS416" s="33"/>
    </row>
    <row r="417">
      <c r="E417" s="33"/>
      <c r="J417" s="33"/>
      <c r="O417" s="33"/>
      <c r="T417" s="33"/>
      <c r="Y417" s="33"/>
      <c r="AD417" s="33"/>
      <c r="AI417" s="33"/>
      <c r="AN417" s="33"/>
      <c r="AS417" s="33"/>
    </row>
    <row r="418">
      <c r="E418" s="33"/>
      <c r="J418" s="33"/>
      <c r="O418" s="33"/>
      <c r="T418" s="33"/>
      <c r="Y418" s="33"/>
      <c r="AD418" s="33"/>
      <c r="AI418" s="33"/>
      <c r="AN418" s="33"/>
      <c r="AS418" s="33"/>
    </row>
    <row r="419">
      <c r="E419" s="33"/>
      <c r="J419" s="33"/>
      <c r="O419" s="33"/>
      <c r="T419" s="33"/>
      <c r="Y419" s="33"/>
      <c r="AD419" s="33"/>
      <c r="AI419" s="33"/>
      <c r="AN419" s="33"/>
      <c r="AS419" s="33"/>
    </row>
    <row r="420">
      <c r="E420" s="33"/>
      <c r="J420" s="33"/>
      <c r="O420" s="33"/>
      <c r="T420" s="33"/>
      <c r="Y420" s="33"/>
      <c r="AD420" s="33"/>
      <c r="AI420" s="33"/>
      <c r="AN420" s="33"/>
      <c r="AS420" s="33"/>
    </row>
    <row r="421">
      <c r="E421" s="33"/>
      <c r="J421" s="33"/>
      <c r="O421" s="33"/>
      <c r="T421" s="33"/>
      <c r="Y421" s="33"/>
      <c r="AD421" s="33"/>
      <c r="AI421" s="33"/>
      <c r="AN421" s="33"/>
      <c r="AS421" s="33"/>
    </row>
    <row r="422">
      <c r="E422" s="33"/>
      <c r="J422" s="33"/>
      <c r="O422" s="33"/>
      <c r="T422" s="33"/>
      <c r="Y422" s="33"/>
      <c r="AD422" s="33"/>
      <c r="AI422" s="33"/>
      <c r="AN422" s="33"/>
      <c r="AS422" s="33"/>
    </row>
    <row r="423">
      <c r="E423" s="33"/>
      <c r="J423" s="33"/>
      <c r="O423" s="33"/>
      <c r="T423" s="33"/>
      <c r="Y423" s="33"/>
      <c r="AD423" s="33"/>
      <c r="AI423" s="33"/>
      <c r="AN423" s="33"/>
      <c r="AS423" s="33"/>
    </row>
    <row r="424">
      <c r="E424" s="33"/>
      <c r="J424" s="33"/>
      <c r="O424" s="33"/>
      <c r="T424" s="33"/>
      <c r="Y424" s="33"/>
      <c r="AD424" s="33"/>
      <c r="AI424" s="33"/>
      <c r="AN424" s="33"/>
      <c r="AS424" s="33"/>
    </row>
    <row r="425">
      <c r="E425" s="33"/>
      <c r="J425" s="33"/>
      <c r="O425" s="33"/>
      <c r="T425" s="33"/>
      <c r="Y425" s="33"/>
      <c r="AD425" s="33"/>
      <c r="AI425" s="33"/>
      <c r="AN425" s="33"/>
      <c r="AS425" s="33"/>
    </row>
    <row r="426">
      <c r="E426" s="33"/>
      <c r="J426" s="33"/>
      <c r="O426" s="33"/>
      <c r="T426" s="33"/>
      <c r="Y426" s="33"/>
      <c r="AD426" s="33"/>
      <c r="AI426" s="33"/>
      <c r="AN426" s="33"/>
      <c r="AS426" s="33"/>
    </row>
    <row r="427">
      <c r="E427" s="33"/>
      <c r="J427" s="33"/>
      <c r="O427" s="33"/>
      <c r="T427" s="33"/>
      <c r="Y427" s="33"/>
      <c r="AD427" s="33"/>
      <c r="AI427" s="33"/>
      <c r="AN427" s="33"/>
      <c r="AS427" s="33"/>
    </row>
    <row r="428">
      <c r="E428" s="33"/>
      <c r="J428" s="33"/>
      <c r="O428" s="33"/>
      <c r="T428" s="33"/>
      <c r="Y428" s="33"/>
      <c r="AD428" s="33"/>
      <c r="AI428" s="33"/>
      <c r="AN428" s="33"/>
      <c r="AS428" s="33"/>
    </row>
    <row r="429">
      <c r="E429" s="33"/>
      <c r="J429" s="33"/>
      <c r="O429" s="33"/>
      <c r="T429" s="33"/>
      <c r="Y429" s="33"/>
      <c r="AD429" s="33"/>
      <c r="AI429" s="33"/>
      <c r="AN429" s="33"/>
      <c r="AS429" s="33"/>
    </row>
    <row r="430">
      <c r="E430" s="33"/>
      <c r="J430" s="33"/>
      <c r="O430" s="33"/>
      <c r="T430" s="33"/>
      <c r="Y430" s="33"/>
      <c r="AD430" s="33"/>
      <c r="AI430" s="33"/>
      <c r="AN430" s="33"/>
      <c r="AS430" s="33"/>
    </row>
    <row r="431">
      <c r="E431" s="33"/>
      <c r="J431" s="33"/>
      <c r="O431" s="33"/>
      <c r="T431" s="33"/>
      <c r="Y431" s="33"/>
      <c r="AD431" s="33"/>
      <c r="AI431" s="33"/>
      <c r="AN431" s="33"/>
      <c r="AS431" s="33"/>
    </row>
    <row r="432">
      <c r="E432" s="33"/>
      <c r="J432" s="33"/>
      <c r="O432" s="33"/>
      <c r="T432" s="33"/>
      <c r="Y432" s="33"/>
      <c r="AD432" s="33"/>
      <c r="AI432" s="33"/>
      <c r="AN432" s="33"/>
      <c r="AS432" s="33"/>
    </row>
    <row r="433">
      <c r="E433" s="33"/>
      <c r="J433" s="33"/>
      <c r="O433" s="33"/>
      <c r="T433" s="33"/>
      <c r="Y433" s="33"/>
      <c r="AD433" s="33"/>
      <c r="AI433" s="33"/>
      <c r="AN433" s="33"/>
      <c r="AS433" s="33"/>
    </row>
    <row r="434">
      <c r="E434" s="33"/>
      <c r="J434" s="33"/>
      <c r="O434" s="33"/>
      <c r="T434" s="33"/>
      <c r="Y434" s="33"/>
      <c r="AD434" s="33"/>
      <c r="AI434" s="33"/>
      <c r="AN434" s="33"/>
      <c r="AS434" s="33"/>
    </row>
    <row r="435">
      <c r="E435" s="33"/>
      <c r="J435" s="33"/>
      <c r="O435" s="33"/>
      <c r="T435" s="33"/>
      <c r="Y435" s="33"/>
      <c r="AD435" s="33"/>
      <c r="AI435" s="33"/>
      <c r="AN435" s="33"/>
      <c r="AS435" s="33"/>
    </row>
    <row r="436">
      <c r="E436" s="33"/>
      <c r="J436" s="33"/>
      <c r="O436" s="33"/>
      <c r="T436" s="33"/>
      <c r="Y436" s="33"/>
      <c r="AD436" s="33"/>
      <c r="AI436" s="33"/>
      <c r="AN436" s="33"/>
      <c r="AS436" s="33"/>
    </row>
    <row r="437">
      <c r="E437" s="33"/>
      <c r="J437" s="33"/>
      <c r="O437" s="33"/>
      <c r="T437" s="33"/>
      <c r="Y437" s="33"/>
      <c r="AD437" s="33"/>
      <c r="AI437" s="33"/>
      <c r="AN437" s="33"/>
      <c r="AS437" s="33"/>
    </row>
    <row r="438">
      <c r="E438" s="33"/>
      <c r="J438" s="33"/>
      <c r="O438" s="33"/>
      <c r="T438" s="33"/>
      <c r="Y438" s="33"/>
      <c r="AD438" s="33"/>
      <c r="AI438" s="33"/>
      <c r="AN438" s="33"/>
      <c r="AS438" s="33"/>
    </row>
    <row r="439">
      <c r="E439" s="33"/>
      <c r="J439" s="33"/>
      <c r="O439" s="33"/>
      <c r="T439" s="33"/>
      <c r="Y439" s="33"/>
      <c r="AD439" s="33"/>
      <c r="AI439" s="33"/>
      <c r="AN439" s="33"/>
      <c r="AS439" s="33"/>
    </row>
    <row r="440">
      <c r="E440" s="33"/>
      <c r="J440" s="33"/>
      <c r="O440" s="33"/>
      <c r="T440" s="33"/>
      <c r="Y440" s="33"/>
      <c r="AD440" s="33"/>
      <c r="AI440" s="33"/>
      <c r="AN440" s="33"/>
      <c r="AS440" s="33"/>
    </row>
    <row r="441">
      <c r="E441" s="33"/>
      <c r="J441" s="33"/>
      <c r="O441" s="33"/>
      <c r="T441" s="33"/>
      <c r="Y441" s="33"/>
      <c r="AD441" s="33"/>
      <c r="AI441" s="33"/>
      <c r="AN441" s="33"/>
      <c r="AS441" s="33"/>
    </row>
    <row r="442">
      <c r="E442" s="33"/>
      <c r="J442" s="33"/>
      <c r="O442" s="33"/>
      <c r="T442" s="33"/>
      <c r="Y442" s="33"/>
      <c r="AD442" s="33"/>
      <c r="AI442" s="33"/>
      <c r="AN442" s="33"/>
      <c r="AS442" s="33"/>
    </row>
    <row r="443">
      <c r="E443" s="33"/>
      <c r="J443" s="33"/>
      <c r="O443" s="33"/>
      <c r="T443" s="33"/>
      <c r="Y443" s="33"/>
      <c r="AD443" s="33"/>
      <c r="AI443" s="33"/>
      <c r="AN443" s="33"/>
      <c r="AS443" s="33"/>
    </row>
    <row r="444">
      <c r="E444" s="33"/>
      <c r="J444" s="33"/>
      <c r="O444" s="33"/>
      <c r="T444" s="33"/>
      <c r="Y444" s="33"/>
      <c r="AD444" s="33"/>
      <c r="AI444" s="33"/>
      <c r="AN444" s="33"/>
      <c r="AS444" s="33"/>
    </row>
    <row r="445">
      <c r="E445" s="33"/>
      <c r="J445" s="33"/>
      <c r="O445" s="33"/>
      <c r="T445" s="33"/>
      <c r="Y445" s="33"/>
      <c r="AD445" s="33"/>
      <c r="AI445" s="33"/>
      <c r="AN445" s="33"/>
      <c r="AS445" s="33"/>
    </row>
    <row r="446">
      <c r="E446" s="33"/>
      <c r="J446" s="33"/>
      <c r="O446" s="33"/>
      <c r="T446" s="33"/>
      <c r="Y446" s="33"/>
      <c r="AD446" s="33"/>
      <c r="AI446" s="33"/>
      <c r="AN446" s="33"/>
      <c r="AS446" s="33"/>
    </row>
    <row r="447">
      <c r="E447" s="33"/>
      <c r="J447" s="33"/>
      <c r="O447" s="33"/>
      <c r="T447" s="33"/>
      <c r="Y447" s="33"/>
      <c r="AD447" s="33"/>
      <c r="AI447" s="33"/>
      <c r="AN447" s="33"/>
      <c r="AS447" s="33"/>
    </row>
    <row r="448">
      <c r="E448" s="33"/>
      <c r="J448" s="33"/>
      <c r="O448" s="33"/>
      <c r="T448" s="33"/>
      <c r="Y448" s="33"/>
      <c r="AD448" s="33"/>
      <c r="AI448" s="33"/>
      <c r="AN448" s="33"/>
      <c r="AS448" s="33"/>
    </row>
    <row r="449">
      <c r="E449" s="33"/>
      <c r="J449" s="33"/>
      <c r="O449" s="33"/>
      <c r="T449" s="33"/>
      <c r="Y449" s="33"/>
      <c r="AD449" s="33"/>
      <c r="AI449" s="33"/>
      <c r="AN449" s="33"/>
      <c r="AS449" s="33"/>
    </row>
    <row r="450">
      <c r="E450" s="33"/>
      <c r="J450" s="33"/>
      <c r="O450" s="33"/>
      <c r="T450" s="33"/>
      <c r="Y450" s="33"/>
      <c r="AD450" s="33"/>
      <c r="AI450" s="33"/>
      <c r="AN450" s="33"/>
      <c r="AS450" s="33"/>
    </row>
    <row r="451">
      <c r="E451" s="33"/>
      <c r="J451" s="33"/>
      <c r="O451" s="33"/>
      <c r="T451" s="33"/>
      <c r="Y451" s="33"/>
      <c r="AD451" s="33"/>
      <c r="AI451" s="33"/>
      <c r="AN451" s="33"/>
      <c r="AS451" s="33"/>
    </row>
    <row r="452">
      <c r="E452" s="33"/>
      <c r="J452" s="33"/>
      <c r="O452" s="33"/>
      <c r="T452" s="33"/>
      <c r="Y452" s="33"/>
      <c r="AD452" s="33"/>
      <c r="AI452" s="33"/>
      <c r="AN452" s="33"/>
      <c r="AS452" s="33"/>
    </row>
    <row r="453">
      <c r="E453" s="33"/>
      <c r="J453" s="33"/>
      <c r="O453" s="33"/>
      <c r="T453" s="33"/>
      <c r="Y453" s="33"/>
      <c r="AD453" s="33"/>
      <c r="AI453" s="33"/>
      <c r="AN453" s="33"/>
      <c r="AS453" s="33"/>
    </row>
    <row r="454">
      <c r="E454" s="33"/>
      <c r="J454" s="33"/>
      <c r="O454" s="33"/>
      <c r="T454" s="33"/>
      <c r="Y454" s="33"/>
      <c r="AD454" s="33"/>
      <c r="AI454" s="33"/>
      <c r="AN454" s="33"/>
      <c r="AS454" s="33"/>
    </row>
    <row r="455">
      <c r="E455" s="33"/>
      <c r="J455" s="33"/>
      <c r="O455" s="33"/>
      <c r="T455" s="33"/>
      <c r="Y455" s="33"/>
      <c r="AD455" s="33"/>
      <c r="AI455" s="33"/>
      <c r="AN455" s="33"/>
      <c r="AS455" s="33"/>
    </row>
    <row r="456">
      <c r="E456" s="33"/>
      <c r="J456" s="33"/>
      <c r="O456" s="33"/>
      <c r="T456" s="33"/>
      <c r="Y456" s="33"/>
      <c r="AD456" s="33"/>
      <c r="AI456" s="33"/>
      <c r="AN456" s="33"/>
      <c r="AS456" s="33"/>
    </row>
    <row r="457">
      <c r="E457" s="33"/>
      <c r="J457" s="33"/>
      <c r="O457" s="33"/>
      <c r="T457" s="33"/>
      <c r="Y457" s="33"/>
      <c r="AD457" s="33"/>
      <c r="AI457" s="33"/>
      <c r="AN457" s="33"/>
      <c r="AS457" s="33"/>
    </row>
    <row r="458">
      <c r="E458" s="33"/>
      <c r="J458" s="33"/>
      <c r="O458" s="33"/>
      <c r="T458" s="33"/>
      <c r="Y458" s="33"/>
      <c r="AD458" s="33"/>
      <c r="AI458" s="33"/>
      <c r="AN458" s="33"/>
      <c r="AS458" s="33"/>
    </row>
    <row r="459">
      <c r="E459" s="33"/>
      <c r="J459" s="33"/>
      <c r="O459" s="33"/>
      <c r="T459" s="33"/>
      <c r="Y459" s="33"/>
      <c r="AD459" s="33"/>
      <c r="AI459" s="33"/>
      <c r="AN459" s="33"/>
      <c r="AS459" s="33"/>
    </row>
    <row r="460">
      <c r="E460" s="33"/>
      <c r="J460" s="33"/>
      <c r="O460" s="33"/>
      <c r="T460" s="33"/>
      <c r="Y460" s="33"/>
      <c r="AD460" s="33"/>
      <c r="AI460" s="33"/>
      <c r="AN460" s="33"/>
      <c r="AS460" s="33"/>
    </row>
    <row r="461">
      <c r="E461" s="33"/>
      <c r="J461" s="33"/>
      <c r="O461" s="33"/>
      <c r="T461" s="33"/>
      <c r="Y461" s="33"/>
      <c r="AD461" s="33"/>
      <c r="AI461" s="33"/>
      <c r="AN461" s="33"/>
      <c r="AS461" s="33"/>
    </row>
    <row r="462">
      <c r="E462" s="33"/>
      <c r="J462" s="33"/>
      <c r="O462" s="33"/>
      <c r="T462" s="33"/>
      <c r="Y462" s="33"/>
      <c r="AD462" s="33"/>
      <c r="AI462" s="33"/>
      <c r="AN462" s="33"/>
      <c r="AS462" s="33"/>
    </row>
    <row r="463">
      <c r="E463" s="33"/>
      <c r="J463" s="33"/>
      <c r="O463" s="33"/>
      <c r="T463" s="33"/>
      <c r="Y463" s="33"/>
      <c r="AD463" s="33"/>
      <c r="AI463" s="33"/>
      <c r="AN463" s="33"/>
      <c r="AS463" s="33"/>
    </row>
    <row r="464">
      <c r="E464" s="33"/>
      <c r="J464" s="33"/>
      <c r="O464" s="33"/>
      <c r="T464" s="33"/>
      <c r="Y464" s="33"/>
      <c r="AD464" s="33"/>
      <c r="AI464" s="33"/>
      <c r="AN464" s="33"/>
      <c r="AS464" s="33"/>
    </row>
    <row r="465">
      <c r="E465" s="33"/>
      <c r="J465" s="33"/>
      <c r="O465" s="33"/>
      <c r="T465" s="33"/>
      <c r="Y465" s="33"/>
      <c r="AD465" s="33"/>
      <c r="AI465" s="33"/>
      <c r="AN465" s="33"/>
      <c r="AS465" s="33"/>
    </row>
    <row r="466">
      <c r="E466" s="33"/>
      <c r="J466" s="33"/>
      <c r="O466" s="33"/>
      <c r="T466" s="33"/>
      <c r="Y466" s="33"/>
      <c r="AD466" s="33"/>
      <c r="AI466" s="33"/>
      <c r="AN466" s="33"/>
      <c r="AS466" s="33"/>
    </row>
    <row r="467">
      <c r="E467" s="33"/>
      <c r="J467" s="33"/>
      <c r="O467" s="33"/>
      <c r="T467" s="33"/>
      <c r="Y467" s="33"/>
      <c r="AD467" s="33"/>
      <c r="AI467" s="33"/>
      <c r="AN467" s="33"/>
      <c r="AS467" s="33"/>
    </row>
    <row r="468">
      <c r="E468" s="33"/>
      <c r="J468" s="33"/>
      <c r="O468" s="33"/>
      <c r="T468" s="33"/>
      <c r="Y468" s="33"/>
      <c r="AD468" s="33"/>
      <c r="AI468" s="33"/>
      <c r="AN468" s="33"/>
      <c r="AS468" s="33"/>
    </row>
    <row r="469">
      <c r="E469" s="33"/>
      <c r="J469" s="33"/>
      <c r="O469" s="33"/>
      <c r="T469" s="33"/>
      <c r="Y469" s="33"/>
      <c r="AD469" s="33"/>
      <c r="AI469" s="33"/>
      <c r="AN469" s="33"/>
      <c r="AS469" s="33"/>
    </row>
    <row r="470">
      <c r="E470" s="33"/>
      <c r="J470" s="33"/>
      <c r="O470" s="33"/>
      <c r="T470" s="33"/>
      <c r="Y470" s="33"/>
      <c r="AD470" s="33"/>
      <c r="AI470" s="33"/>
      <c r="AN470" s="33"/>
      <c r="AS470" s="33"/>
    </row>
    <row r="471">
      <c r="E471" s="33"/>
      <c r="J471" s="33"/>
      <c r="O471" s="33"/>
      <c r="T471" s="33"/>
      <c r="Y471" s="33"/>
      <c r="AD471" s="33"/>
      <c r="AI471" s="33"/>
      <c r="AN471" s="33"/>
      <c r="AS471" s="33"/>
    </row>
    <row r="472">
      <c r="E472" s="33"/>
      <c r="J472" s="33"/>
      <c r="O472" s="33"/>
      <c r="T472" s="33"/>
      <c r="Y472" s="33"/>
      <c r="AD472" s="33"/>
      <c r="AI472" s="33"/>
      <c r="AN472" s="33"/>
      <c r="AS472" s="33"/>
    </row>
    <row r="473">
      <c r="E473" s="33"/>
      <c r="J473" s="33"/>
      <c r="O473" s="33"/>
      <c r="T473" s="33"/>
      <c r="Y473" s="33"/>
      <c r="AD473" s="33"/>
      <c r="AI473" s="33"/>
      <c r="AN473" s="33"/>
      <c r="AS473" s="33"/>
    </row>
    <row r="474">
      <c r="E474" s="33"/>
      <c r="J474" s="33"/>
      <c r="O474" s="33"/>
      <c r="T474" s="33"/>
      <c r="Y474" s="33"/>
      <c r="AD474" s="33"/>
      <c r="AI474" s="33"/>
      <c r="AN474" s="33"/>
      <c r="AS474" s="33"/>
    </row>
    <row r="475">
      <c r="E475" s="33"/>
      <c r="J475" s="33"/>
      <c r="O475" s="33"/>
      <c r="T475" s="33"/>
      <c r="Y475" s="33"/>
      <c r="AD475" s="33"/>
      <c r="AI475" s="33"/>
      <c r="AN475" s="33"/>
      <c r="AS475" s="33"/>
    </row>
    <row r="476">
      <c r="E476" s="33"/>
      <c r="J476" s="33"/>
      <c r="O476" s="33"/>
      <c r="T476" s="33"/>
      <c r="Y476" s="33"/>
      <c r="AD476" s="33"/>
      <c r="AI476" s="33"/>
      <c r="AN476" s="33"/>
      <c r="AS476" s="33"/>
    </row>
    <row r="477">
      <c r="E477" s="33"/>
      <c r="J477" s="33"/>
      <c r="O477" s="33"/>
      <c r="T477" s="33"/>
      <c r="Y477" s="33"/>
      <c r="AD477" s="33"/>
      <c r="AI477" s="33"/>
      <c r="AN477" s="33"/>
      <c r="AS477" s="33"/>
    </row>
    <row r="478">
      <c r="E478" s="33"/>
      <c r="J478" s="33"/>
      <c r="O478" s="33"/>
      <c r="T478" s="33"/>
      <c r="Y478" s="33"/>
      <c r="AD478" s="33"/>
      <c r="AI478" s="33"/>
      <c r="AN478" s="33"/>
      <c r="AS478" s="33"/>
    </row>
    <row r="479">
      <c r="E479" s="33"/>
      <c r="J479" s="33"/>
      <c r="O479" s="33"/>
      <c r="T479" s="33"/>
      <c r="Y479" s="33"/>
      <c r="AD479" s="33"/>
      <c r="AI479" s="33"/>
      <c r="AN479" s="33"/>
      <c r="AS479" s="33"/>
    </row>
    <row r="480">
      <c r="E480" s="33"/>
      <c r="J480" s="33"/>
      <c r="O480" s="33"/>
      <c r="T480" s="33"/>
      <c r="Y480" s="33"/>
      <c r="AD480" s="33"/>
      <c r="AI480" s="33"/>
      <c r="AN480" s="33"/>
      <c r="AS480" s="33"/>
    </row>
    <row r="481">
      <c r="E481" s="33"/>
      <c r="J481" s="33"/>
      <c r="O481" s="33"/>
      <c r="T481" s="33"/>
      <c r="Y481" s="33"/>
      <c r="AD481" s="33"/>
      <c r="AI481" s="33"/>
      <c r="AN481" s="33"/>
      <c r="AS481" s="33"/>
    </row>
    <row r="482">
      <c r="E482" s="33"/>
      <c r="J482" s="33"/>
      <c r="O482" s="33"/>
      <c r="T482" s="33"/>
      <c r="Y482" s="33"/>
      <c r="AD482" s="33"/>
      <c r="AI482" s="33"/>
      <c r="AN482" s="33"/>
      <c r="AS482" s="33"/>
    </row>
    <row r="483">
      <c r="E483" s="33"/>
      <c r="J483" s="33"/>
      <c r="O483" s="33"/>
      <c r="T483" s="33"/>
      <c r="Y483" s="33"/>
      <c r="AD483" s="33"/>
      <c r="AI483" s="33"/>
      <c r="AN483" s="33"/>
      <c r="AS483" s="33"/>
    </row>
    <row r="484">
      <c r="E484" s="33"/>
      <c r="J484" s="33"/>
      <c r="O484" s="33"/>
      <c r="T484" s="33"/>
      <c r="Y484" s="33"/>
      <c r="AD484" s="33"/>
      <c r="AI484" s="33"/>
      <c r="AN484" s="33"/>
      <c r="AS484" s="33"/>
    </row>
    <row r="485">
      <c r="E485" s="33"/>
      <c r="J485" s="33"/>
      <c r="O485" s="33"/>
      <c r="T485" s="33"/>
      <c r="Y485" s="33"/>
      <c r="AD485" s="33"/>
      <c r="AI485" s="33"/>
      <c r="AN485" s="33"/>
      <c r="AS485" s="33"/>
    </row>
    <row r="486">
      <c r="E486" s="33"/>
      <c r="J486" s="33"/>
      <c r="O486" s="33"/>
      <c r="T486" s="33"/>
      <c r="Y486" s="33"/>
      <c r="AD486" s="33"/>
      <c r="AI486" s="33"/>
      <c r="AN486" s="33"/>
      <c r="AS486" s="33"/>
    </row>
    <row r="487">
      <c r="E487" s="33"/>
      <c r="J487" s="33"/>
      <c r="O487" s="33"/>
      <c r="T487" s="33"/>
      <c r="Y487" s="33"/>
      <c r="AD487" s="33"/>
      <c r="AI487" s="33"/>
      <c r="AN487" s="33"/>
      <c r="AS487" s="33"/>
    </row>
    <row r="488">
      <c r="E488" s="33"/>
      <c r="J488" s="33"/>
      <c r="O488" s="33"/>
      <c r="T488" s="33"/>
      <c r="Y488" s="33"/>
      <c r="AD488" s="33"/>
      <c r="AI488" s="33"/>
      <c r="AN488" s="33"/>
      <c r="AS488" s="33"/>
    </row>
    <row r="489">
      <c r="E489" s="33"/>
      <c r="J489" s="33"/>
      <c r="O489" s="33"/>
      <c r="T489" s="33"/>
      <c r="Y489" s="33"/>
      <c r="AD489" s="33"/>
      <c r="AI489" s="33"/>
      <c r="AN489" s="33"/>
      <c r="AS489" s="33"/>
    </row>
    <row r="490">
      <c r="E490" s="33"/>
      <c r="J490" s="33"/>
      <c r="O490" s="33"/>
      <c r="T490" s="33"/>
      <c r="Y490" s="33"/>
      <c r="AD490" s="33"/>
      <c r="AI490" s="33"/>
      <c r="AN490" s="33"/>
      <c r="AS490" s="33"/>
    </row>
    <row r="491">
      <c r="E491" s="33"/>
      <c r="J491" s="33"/>
      <c r="O491" s="33"/>
      <c r="T491" s="33"/>
      <c r="Y491" s="33"/>
      <c r="AD491" s="33"/>
      <c r="AI491" s="33"/>
      <c r="AN491" s="33"/>
      <c r="AS491" s="33"/>
    </row>
    <row r="492">
      <c r="E492" s="33"/>
      <c r="J492" s="33"/>
      <c r="O492" s="33"/>
      <c r="T492" s="33"/>
      <c r="Y492" s="33"/>
      <c r="AD492" s="33"/>
      <c r="AI492" s="33"/>
      <c r="AN492" s="33"/>
      <c r="AS492" s="33"/>
    </row>
    <row r="493">
      <c r="E493" s="33"/>
      <c r="J493" s="33"/>
      <c r="O493" s="33"/>
      <c r="T493" s="33"/>
      <c r="Y493" s="33"/>
      <c r="AD493" s="33"/>
      <c r="AI493" s="33"/>
      <c r="AN493" s="33"/>
      <c r="AS493" s="33"/>
    </row>
    <row r="494">
      <c r="E494" s="33"/>
      <c r="J494" s="33"/>
      <c r="O494" s="33"/>
      <c r="T494" s="33"/>
      <c r="Y494" s="33"/>
      <c r="AD494" s="33"/>
      <c r="AI494" s="33"/>
      <c r="AN494" s="33"/>
      <c r="AS494" s="33"/>
    </row>
    <row r="495">
      <c r="E495" s="33"/>
      <c r="J495" s="33"/>
      <c r="O495" s="33"/>
      <c r="T495" s="33"/>
      <c r="Y495" s="33"/>
      <c r="AD495" s="33"/>
      <c r="AI495" s="33"/>
      <c r="AN495" s="33"/>
      <c r="AS495" s="33"/>
    </row>
    <row r="496">
      <c r="E496" s="33"/>
      <c r="J496" s="33"/>
      <c r="O496" s="33"/>
      <c r="T496" s="33"/>
      <c r="Y496" s="33"/>
      <c r="AD496" s="33"/>
      <c r="AI496" s="33"/>
      <c r="AN496" s="33"/>
      <c r="AS496" s="33"/>
    </row>
    <row r="497">
      <c r="E497" s="33"/>
      <c r="J497" s="33"/>
      <c r="O497" s="33"/>
      <c r="T497" s="33"/>
      <c r="Y497" s="33"/>
      <c r="AD497" s="33"/>
      <c r="AI497" s="33"/>
      <c r="AN497" s="33"/>
      <c r="AS497" s="33"/>
    </row>
    <row r="498">
      <c r="E498" s="33"/>
      <c r="J498" s="33"/>
      <c r="O498" s="33"/>
      <c r="T498" s="33"/>
      <c r="Y498" s="33"/>
      <c r="AD498" s="33"/>
      <c r="AI498" s="33"/>
      <c r="AN498" s="33"/>
      <c r="AS498" s="33"/>
    </row>
    <row r="499">
      <c r="E499" s="33"/>
      <c r="J499" s="33"/>
      <c r="O499" s="33"/>
      <c r="T499" s="33"/>
      <c r="Y499" s="33"/>
      <c r="AD499" s="33"/>
      <c r="AI499" s="33"/>
      <c r="AN499" s="33"/>
      <c r="AS499" s="33"/>
    </row>
    <row r="500">
      <c r="E500" s="33"/>
      <c r="J500" s="33"/>
      <c r="O500" s="33"/>
      <c r="T500" s="33"/>
      <c r="Y500" s="33"/>
      <c r="AD500" s="33"/>
      <c r="AI500" s="33"/>
      <c r="AN500" s="33"/>
      <c r="AS500" s="33"/>
    </row>
    <row r="501">
      <c r="E501" s="33"/>
      <c r="J501" s="33"/>
      <c r="O501" s="33"/>
      <c r="T501" s="33"/>
      <c r="Y501" s="33"/>
      <c r="AD501" s="33"/>
      <c r="AI501" s="33"/>
      <c r="AN501" s="33"/>
      <c r="AS501" s="33"/>
    </row>
    <row r="502">
      <c r="E502" s="33"/>
      <c r="J502" s="33"/>
      <c r="O502" s="33"/>
      <c r="T502" s="33"/>
      <c r="Y502" s="33"/>
      <c r="AD502" s="33"/>
      <c r="AI502" s="33"/>
      <c r="AN502" s="33"/>
      <c r="AS502" s="33"/>
    </row>
    <row r="503">
      <c r="E503" s="33"/>
      <c r="J503" s="33"/>
      <c r="O503" s="33"/>
      <c r="T503" s="33"/>
      <c r="Y503" s="33"/>
      <c r="AD503" s="33"/>
      <c r="AI503" s="33"/>
      <c r="AN503" s="33"/>
      <c r="AS503" s="33"/>
    </row>
    <row r="504">
      <c r="E504" s="33"/>
      <c r="J504" s="33"/>
      <c r="O504" s="33"/>
      <c r="T504" s="33"/>
      <c r="Y504" s="33"/>
      <c r="AD504" s="33"/>
      <c r="AI504" s="33"/>
      <c r="AN504" s="33"/>
      <c r="AS504" s="33"/>
    </row>
    <row r="505">
      <c r="E505" s="33"/>
      <c r="J505" s="33"/>
      <c r="O505" s="33"/>
      <c r="T505" s="33"/>
      <c r="Y505" s="33"/>
      <c r="AD505" s="33"/>
      <c r="AI505" s="33"/>
      <c r="AN505" s="33"/>
      <c r="AS505" s="33"/>
    </row>
    <row r="506">
      <c r="E506" s="33"/>
      <c r="J506" s="33"/>
      <c r="O506" s="33"/>
      <c r="T506" s="33"/>
      <c r="Y506" s="33"/>
      <c r="AD506" s="33"/>
      <c r="AI506" s="33"/>
      <c r="AN506" s="33"/>
      <c r="AS506" s="33"/>
    </row>
    <row r="507">
      <c r="E507" s="33"/>
      <c r="J507" s="33"/>
      <c r="O507" s="33"/>
      <c r="T507" s="33"/>
      <c r="Y507" s="33"/>
      <c r="AD507" s="33"/>
      <c r="AI507" s="33"/>
      <c r="AN507" s="33"/>
      <c r="AS507" s="33"/>
    </row>
    <row r="508">
      <c r="E508" s="33"/>
      <c r="J508" s="33"/>
      <c r="O508" s="33"/>
      <c r="T508" s="33"/>
      <c r="Y508" s="33"/>
      <c r="AD508" s="33"/>
      <c r="AI508" s="33"/>
      <c r="AN508" s="33"/>
      <c r="AS508" s="33"/>
    </row>
    <row r="509">
      <c r="E509" s="33"/>
      <c r="J509" s="33"/>
      <c r="O509" s="33"/>
      <c r="T509" s="33"/>
      <c r="Y509" s="33"/>
      <c r="AD509" s="33"/>
      <c r="AI509" s="33"/>
      <c r="AN509" s="33"/>
      <c r="AS509" s="33"/>
    </row>
    <row r="510">
      <c r="E510" s="33"/>
      <c r="J510" s="33"/>
      <c r="O510" s="33"/>
      <c r="T510" s="33"/>
      <c r="Y510" s="33"/>
      <c r="AD510" s="33"/>
      <c r="AI510" s="33"/>
      <c r="AN510" s="33"/>
      <c r="AS510" s="33"/>
    </row>
    <row r="511">
      <c r="E511" s="33"/>
      <c r="J511" s="33"/>
      <c r="O511" s="33"/>
      <c r="T511" s="33"/>
      <c r="Y511" s="33"/>
      <c r="AD511" s="33"/>
      <c r="AI511" s="33"/>
      <c r="AN511" s="33"/>
      <c r="AS511" s="33"/>
    </row>
    <row r="512">
      <c r="E512" s="33"/>
      <c r="J512" s="33"/>
      <c r="O512" s="33"/>
      <c r="T512" s="33"/>
      <c r="Y512" s="33"/>
      <c r="AD512" s="33"/>
      <c r="AI512" s="33"/>
      <c r="AN512" s="33"/>
      <c r="AS512" s="33"/>
    </row>
    <row r="513">
      <c r="E513" s="33"/>
      <c r="J513" s="33"/>
      <c r="O513" s="33"/>
      <c r="T513" s="33"/>
      <c r="Y513" s="33"/>
      <c r="AD513" s="33"/>
      <c r="AI513" s="33"/>
      <c r="AN513" s="33"/>
      <c r="AS513" s="33"/>
    </row>
    <row r="514">
      <c r="E514" s="33"/>
      <c r="J514" s="33"/>
      <c r="O514" s="33"/>
      <c r="T514" s="33"/>
      <c r="Y514" s="33"/>
      <c r="AD514" s="33"/>
      <c r="AI514" s="33"/>
      <c r="AN514" s="33"/>
      <c r="AS514" s="33"/>
    </row>
    <row r="515">
      <c r="E515" s="33"/>
      <c r="J515" s="33"/>
      <c r="O515" s="33"/>
      <c r="T515" s="33"/>
      <c r="Y515" s="33"/>
      <c r="AD515" s="33"/>
      <c r="AI515" s="33"/>
      <c r="AN515" s="33"/>
      <c r="AS515" s="33"/>
    </row>
    <row r="516">
      <c r="E516" s="33"/>
      <c r="J516" s="33"/>
      <c r="O516" s="33"/>
      <c r="T516" s="33"/>
      <c r="Y516" s="33"/>
      <c r="AD516" s="33"/>
      <c r="AI516" s="33"/>
      <c r="AN516" s="33"/>
      <c r="AS516" s="33"/>
    </row>
    <row r="517">
      <c r="E517" s="33"/>
      <c r="J517" s="33"/>
      <c r="O517" s="33"/>
      <c r="T517" s="33"/>
      <c r="Y517" s="33"/>
      <c r="AD517" s="33"/>
      <c r="AI517" s="33"/>
      <c r="AN517" s="33"/>
      <c r="AS517" s="33"/>
    </row>
    <row r="518">
      <c r="E518" s="33"/>
      <c r="J518" s="33"/>
      <c r="O518" s="33"/>
      <c r="T518" s="33"/>
      <c r="Y518" s="33"/>
      <c r="AD518" s="33"/>
      <c r="AI518" s="33"/>
      <c r="AN518" s="33"/>
      <c r="AS518" s="33"/>
    </row>
    <row r="519">
      <c r="E519" s="33"/>
      <c r="J519" s="33"/>
      <c r="O519" s="33"/>
      <c r="T519" s="33"/>
      <c r="Y519" s="33"/>
      <c r="AD519" s="33"/>
      <c r="AI519" s="33"/>
      <c r="AN519" s="33"/>
      <c r="AS519" s="33"/>
    </row>
    <row r="520">
      <c r="E520" s="33"/>
      <c r="J520" s="33"/>
      <c r="O520" s="33"/>
      <c r="T520" s="33"/>
      <c r="Y520" s="33"/>
      <c r="AD520" s="33"/>
      <c r="AI520" s="33"/>
      <c r="AN520" s="33"/>
      <c r="AS520" s="33"/>
    </row>
    <row r="521">
      <c r="E521" s="33"/>
      <c r="J521" s="33"/>
      <c r="O521" s="33"/>
      <c r="T521" s="33"/>
      <c r="Y521" s="33"/>
      <c r="AD521" s="33"/>
      <c r="AI521" s="33"/>
      <c r="AN521" s="33"/>
      <c r="AS521" s="33"/>
    </row>
    <row r="522">
      <c r="E522" s="33"/>
      <c r="J522" s="33"/>
      <c r="O522" s="33"/>
      <c r="T522" s="33"/>
      <c r="Y522" s="33"/>
      <c r="AD522" s="33"/>
      <c r="AI522" s="33"/>
      <c r="AN522" s="33"/>
      <c r="AS522" s="33"/>
    </row>
    <row r="523">
      <c r="E523" s="33"/>
      <c r="J523" s="33"/>
      <c r="O523" s="33"/>
      <c r="T523" s="33"/>
      <c r="Y523" s="33"/>
      <c r="AD523" s="33"/>
      <c r="AI523" s="33"/>
      <c r="AN523" s="33"/>
      <c r="AS523" s="33"/>
    </row>
    <row r="524">
      <c r="E524" s="33"/>
      <c r="J524" s="33"/>
      <c r="O524" s="33"/>
      <c r="T524" s="33"/>
      <c r="Y524" s="33"/>
      <c r="AD524" s="33"/>
      <c r="AI524" s="33"/>
      <c r="AN524" s="33"/>
      <c r="AS524" s="33"/>
    </row>
    <row r="525">
      <c r="E525" s="33"/>
      <c r="J525" s="33"/>
      <c r="O525" s="33"/>
      <c r="T525" s="33"/>
      <c r="Y525" s="33"/>
      <c r="AD525" s="33"/>
      <c r="AI525" s="33"/>
      <c r="AN525" s="33"/>
      <c r="AS525" s="33"/>
    </row>
    <row r="526">
      <c r="E526" s="33"/>
      <c r="J526" s="33"/>
      <c r="O526" s="33"/>
      <c r="T526" s="33"/>
      <c r="Y526" s="33"/>
      <c r="AD526" s="33"/>
      <c r="AI526" s="33"/>
      <c r="AN526" s="33"/>
      <c r="AS526" s="33"/>
    </row>
    <row r="527">
      <c r="E527" s="33"/>
      <c r="J527" s="33"/>
      <c r="O527" s="33"/>
      <c r="T527" s="33"/>
      <c r="Y527" s="33"/>
      <c r="AD527" s="33"/>
      <c r="AI527" s="33"/>
      <c r="AN527" s="33"/>
      <c r="AS527" s="33"/>
    </row>
    <row r="528">
      <c r="E528" s="33"/>
      <c r="J528" s="33"/>
      <c r="O528" s="33"/>
      <c r="T528" s="33"/>
      <c r="Y528" s="33"/>
      <c r="AD528" s="33"/>
      <c r="AI528" s="33"/>
      <c r="AN528" s="33"/>
      <c r="AS528" s="33"/>
    </row>
    <row r="529">
      <c r="E529" s="33"/>
      <c r="J529" s="33"/>
      <c r="O529" s="33"/>
      <c r="T529" s="33"/>
      <c r="Y529" s="33"/>
      <c r="AD529" s="33"/>
      <c r="AI529" s="33"/>
      <c r="AN529" s="33"/>
      <c r="AS529" s="33"/>
    </row>
    <row r="530">
      <c r="E530" s="33"/>
      <c r="J530" s="33"/>
      <c r="O530" s="33"/>
      <c r="T530" s="33"/>
      <c r="Y530" s="33"/>
      <c r="AD530" s="33"/>
      <c r="AI530" s="33"/>
      <c r="AN530" s="33"/>
      <c r="AS530" s="33"/>
    </row>
    <row r="531">
      <c r="E531" s="33"/>
      <c r="J531" s="33"/>
      <c r="O531" s="33"/>
      <c r="T531" s="33"/>
      <c r="Y531" s="33"/>
      <c r="AD531" s="33"/>
      <c r="AI531" s="33"/>
      <c r="AN531" s="33"/>
      <c r="AS531" s="33"/>
    </row>
    <row r="532">
      <c r="E532" s="33"/>
      <c r="J532" s="33"/>
      <c r="O532" s="33"/>
      <c r="T532" s="33"/>
      <c r="Y532" s="33"/>
      <c r="AD532" s="33"/>
      <c r="AI532" s="33"/>
      <c r="AN532" s="33"/>
      <c r="AS532" s="33"/>
    </row>
    <row r="533">
      <c r="E533" s="33"/>
      <c r="J533" s="33"/>
      <c r="O533" s="33"/>
      <c r="T533" s="33"/>
      <c r="Y533" s="33"/>
      <c r="AD533" s="33"/>
      <c r="AI533" s="33"/>
      <c r="AN533" s="33"/>
      <c r="AS533" s="33"/>
    </row>
    <row r="534">
      <c r="E534" s="33"/>
      <c r="J534" s="33"/>
      <c r="O534" s="33"/>
      <c r="T534" s="33"/>
      <c r="Y534" s="33"/>
      <c r="AD534" s="33"/>
      <c r="AI534" s="33"/>
      <c r="AN534" s="33"/>
      <c r="AS534" s="33"/>
    </row>
    <row r="535">
      <c r="E535" s="33"/>
      <c r="J535" s="33"/>
      <c r="O535" s="33"/>
      <c r="T535" s="33"/>
      <c r="Y535" s="33"/>
      <c r="AD535" s="33"/>
      <c r="AI535" s="33"/>
      <c r="AN535" s="33"/>
      <c r="AS535" s="33"/>
    </row>
    <row r="536">
      <c r="E536" s="33"/>
      <c r="J536" s="33"/>
      <c r="O536" s="33"/>
      <c r="T536" s="33"/>
      <c r="Y536" s="33"/>
      <c r="AD536" s="33"/>
      <c r="AI536" s="33"/>
      <c r="AN536" s="33"/>
      <c r="AS536" s="33"/>
    </row>
    <row r="537">
      <c r="E537" s="33"/>
      <c r="J537" s="33"/>
      <c r="O537" s="33"/>
      <c r="T537" s="33"/>
      <c r="Y537" s="33"/>
      <c r="AD537" s="33"/>
      <c r="AI537" s="33"/>
      <c r="AN537" s="33"/>
      <c r="AS537" s="33"/>
    </row>
    <row r="538">
      <c r="E538" s="33"/>
      <c r="J538" s="33"/>
      <c r="O538" s="33"/>
      <c r="T538" s="33"/>
      <c r="Y538" s="33"/>
      <c r="AD538" s="33"/>
      <c r="AI538" s="33"/>
      <c r="AN538" s="33"/>
      <c r="AS538" s="33"/>
    </row>
    <row r="539">
      <c r="E539" s="33"/>
      <c r="J539" s="33"/>
      <c r="O539" s="33"/>
      <c r="T539" s="33"/>
      <c r="Y539" s="33"/>
      <c r="AD539" s="33"/>
      <c r="AI539" s="33"/>
      <c r="AN539" s="33"/>
      <c r="AS539" s="33"/>
    </row>
    <row r="540">
      <c r="E540" s="33"/>
      <c r="J540" s="33"/>
      <c r="O540" s="33"/>
      <c r="T540" s="33"/>
      <c r="Y540" s="33"/>
      <c r="AD540" s="33"/>
      <c r="AI540" s="33"/>
      <c r="AN540" s="33"/>
      <c r="AS540" s="33"/>
    </row>
    <row r="541">
      <c r="E541" s="33"/>
      <c r="J541" s="33"/>
      <c r="O541" s="33"/>
      <c r="T541" s="33"/>
      <c r="Y541" s="33"/>
      <c r="AD541" s="33"/>
      <c r="AI541" s="33"/>
      <c r="AN541" s="33"/>
      <c r="AS541" s="33"/>
    </row>
    <row r="542">
      <c r="E542" s="33"/>
      <c r="J542" s="33"/>
      <c r="O542" s="33"/>
      <c r="T542" s="33"/>
      <c r="Y542" s="33"/>
      <c r="AD542" s="33"/>
      <c r="AI542" s="33"/>
      <c r="AN542" s="33"/>
      <c r="AS542" s="33"/>
    </row>
    <row r="543">
      <c r="E543" s="33"/>
      <c r="J543" s="33"/>
      <c r="O543" s="33"/>
      <c r="T543" s="33"/>
      <c r="Y543" s="33"/>
      <c r="AD543" s="33"/>
      <c r="AI543" s="33"/>
      <c r="AN543" s="33"/>
      <c r="AS543" s="33"/>
    </row>
    <row r="544">
      <c r="E544" s="33"/>
      <c r="J544" s="33"/>
      <c r="O544" s="33"/>
      <c r="T544" s="33"/>
      <c r="Y544" s="33"/>
      <c r="AD544" s="33"/>
      <c r="AI544" s="33"/>
      <c r="AN544" s="33"/>
      <c r="AS544" s="33"/>
    </row>
    <row r="545">
      <c r="E545" s="33"/>
      <c r="J545" s="33"/>
      <c r="O545" s="33"/>
      <c r="T545" s="33"/>
      <c r="Y545" s="33"/>
      <c r="AD545" s="33"/>
      <c r="AI545" s="33"/>
      <c r="AN545" s="33"/>
      <c r="AS545" s="33"/>
    </row>
    <row r="546">
      <c r="E546" s="33"/>
      <c r="J546" s="33"/>
      <c r="O546" s="33"/>
      <c r="T546" s="33"/>
      <c r="Y546" s="33"/>
      <c r="AD546" s="33"/>
      <c r="AI546" s="33"/>
      <c r="AN546" s="33"/>
      <c r="AS546" s="33"/>
    </row>
    <row r="547">
      <c r="E547" s="33"/>
      <c r="J547" s="33"/>
      <c r="O547" s="33"/>
      <c r="T547" s="33"/>
      <c r="Y547" s="33"/>
      <c r="AD547" s="33"/>
      <c r="AI547" s="33"/>
      <c r="AN547" s="33"/>
      <c r="AS547" s="33"/>
    </row>
    <row r="548">
      <c r="E548" s="33"/>
      <c r="J548" s="33"/>
      <c r="O548" s="33"/>
      <c r="T548" s="33"/>
      <c r="Y548" s="33"/>
      <c r="AD548" s="33"/>
      <c r="AI548" s="33"/>
      <c r="AN548" s="33"/>
      <c r="AS548" s="33"/>
    </row>
    <row r="549">
      <c r="E549" s="33"/>
      <c r="J549" s="33"/>
      <c r="O549" s="33"/>
      <c r="T549" s="33"/>
      <c r="Y549" s="33"/>
      <c r="AD549" s="33"/>
      <c r="AI549" s="33"/>
      <c r="AN549" s="33"/>
      <c r="AS549" s="33"/>
    </row>
    <row r="550">
      <c r="E550" s="33"/>
      <c r="J550" s="33"/>
      <c r="O550" s="33"/>
      <c r="T550" s="33"/>
      <c r="Y550" s="33"/>
      <c r="AD550" s="33"/>
      <c r="AI550" s="33"/>
      <c r="AN550" s="33"/>
      <c r="AS550" s="33"/>
    </row>
    <row r="551">
      <c r="E551" s="33"/>
      <c r="J551" s="33"/>
      <c r="O551" s="33"/>
      <c r="T551" s="33"/>
      <c r="Y551" s="33"/>
      <c r="AD551" s="33"/>
      <c r="AI551" s="33"/>
      <c r="AN551" s="33"/>
      <c r="AS551" s="33"/>
    </row>
    <row r="552">
      <c r="E552" s="33"/>
      <c r="J552" s="33"/>
      <c r="O552" s="33"/>
      <c r="T552" s="33"/>
      <c r="Y552" s="33"/>
      <c r="AD552" s="33"/>
      <c r="AI552" s="33"/>
      <c r="AN552" s="33"/>
      <c r="AS552" s="33"/>
    </row>
    <row r="553">
      <c r="E553" s="33"/>
      <c r="J553" s="33"/>
      <c r="O553" s="33"/>
      <c r="T553" s="33"/>
      <c r="Y553" s="33"/>
      <c r="AD553" s="33"/>
      <c r="AI553" s="33"/>
      <c r="AN553" s="33"/>
      <c r="AS553" s="33"/>
    </row>
    <row r="554">
      <c r="E554" s="33"/>
      <c r="J554" s="33"/>
      <c r="O554" s="33"/>
      <c r="T554" s="33"/>
      <c r="Y554" s="33"/>
      <c r="AD554" s="33"/>
      <c r="AI554" s="33"/>
      <c r="AN554" s="33"/>
      <c r="AS554" s="33"/>
    </row>
    <row r="555">
      <c r="E555" s="33"/>
      <c r="J555" s="33"/>
      <c r="O555" s="33"/>
      <c r="T555" s="33"/>
      <c r="Y555" s="33"/>
      <c r="AD555" s="33"/>
      <c r="AI555" s="33"/>
      <c r="AN555" s="33"/>
      <c r="AS555" s="33"/>
    </row>
    <row r="556">
      <c r="E556" s="33"/>
      <c r="J556" s="33"/>
      <c r="O556" s="33"/>
      <c r="T556" s="33"/>
      <c r="Y556" s="33"/>
      <c r="AD556" s="33"/>
      <c r="AI556" s="33"/>
      <c r="AN556" s="33"/>
      <c r="AS556" s="33"/>
    </row>
    <row r="557">
      <c r="E557" s="33"/>
      <c r="J557" s="33"/>
      <c r="O557" s="33"/>
      <c r="T557" s="33"/>
      <c r="Y557" s="33"/>
      <c r="AD557" s="33"/>
      <c r="AI557" s="33"/>
      <c r="AN557" s="33"/>
      <c r="AS557" s="33"/>
    </row>
    <row r="558">
      <c r="E558" s="33"/>
      <c r="J558" s="33"/>
      <c r="O558" s="33"/>
      <c r="T558" s="33"/>
      <c r="Y558" s="33"/>
      <c r="AD558" s="33"/>
      <c r="AI558" s="33"/>
      <c r="AN558" s="33"/>
      <c r="AS558" s="33"/>
    </row>
    <row r="559">
      <c r="E559" s="33"/>
      <c r="J559" s="33"/>
      <c r="O559" s="33"/>
      <c r="T559" s="33"/>
      <c r="Y559" s="33"/>
      <c r="AD559" s="33"/>
      <c r="AI559" s="33"/>
      <c r="AN559" s="33"/>
      <c r="AS559" s="33"/>
    </row>
    <row r="560">
      <c r="E560" s="33"/>
      <c r="J560" s="33"/>
      <c r="O560" s="33"/>
      <c r="T560" s="33"/>
      <c r="Y560" s="33"/>
      <c r="AD560" s="33"/>
      <c r="AI560" s="33"/>
      <c r="AN560" s="33"/>
      <c r="AS560" s="33"/>
    </row>
    <row r="561">
      <c r="E561" s="33"/>
      <c r="J561" s="33"/>
      <c r="O561" s="33"/>
      <c r="T561" s="33"/>
      <c r="Y561" s="33"/>
      <c r="AD561" s="33"/>
      <c r="AI561" s="33"/>
      <c r="AN561" s="33"/>
      <c r="AS561" s="33"/>
    </row>
    <row r="562">
      <c r="E562" s="33"/>
      <c r="J562" s="33"/>
      <c r="O562" s="33"/>
      <c r="T562" s="33"/>
      <c r="Y562" s="33"/>
      <c r="AD562" s="33"/>
      <c r="AI562" s="33"/>
      <c r="AN562" s="33"/>
      <c r="AS562" s="33"/>
    </row>
    <row r="563">
      <c r="E563" s="33"/>
      <c r="J563" s="33"/>
      <c r="O563" s="33"/>
      <c r="T563" s="33"/>
      <c r="Y563" s="33"/>
      <c r="AD563" s="33"/>
      <c r="AI563" s="33"/>
      <c r="AN563" s="33"/>
      <c r="AS563" s="33"/>
    </row>
    <row r="564">
      <c r="E564" s="33"/>
      <c r="J564" s="33"/>
      <c r="O564" s="33"/>
      <c r="T564" s="33"/>
      <c r="Y564" s="33"/>
      <c r="AD564" s="33"/>
      <c r="AI564" s="33"/>
      <c r="AN564" s="33"/>
      <c r="AS564" s="33"/>
    </row>
    <row r="565">
      <c r="E565" s="33"/>
      <c r="J565" s="33"/>
      <c r="O565" s="33"/>
      <c r="T565" s="33"/>
      <c r="Y565" s="33"/>
      <c r="AD565" s="33"/>
      <c r="AI565" s="33"/>
      <c r="AN565" s="33"/>
      <c r="AS565" s="33"/>
    </row>
    <row r="566">
      <c r="E566" s="33"/>
      <c r="J566" s="33"/>
      <c r="O566" s="33"/>
      <c r="T566" s="33"/>
      <c r="Y566" s="33"/>
      <c r="AD566" s="33"/>
      <c r="AI566" s="33"/>
      <c r="AN566" s="33"/>
      <c r="AS566" s="33"/>
    </row>
    <row r="567">
      <c r="E567" s="33"/>
      <c r="J567" s="33"/>
      <c r="O567" s="33"/>
      <c r="T567" s="33"/>
      <c r="Y567" s="33"/>
      <c r="AD567" s="33"/>
      <c r="AI567" s="33"/>
      <c r="AN567" s="33"/>
      <c r="AS567" s="33"/>
    </row>
    <row r="568">
      <c r="E568" s="33"/>
      <c r="J568" s="33"/>
      <c r="O568" s="33"/>
      <c r="T568" s="33"/>
      <c r="Y568" s="33"/>
      <c r="AD568" s="33"/>
      <c r="AI568" s="33"/>
      <c r="AN568" s="33"/>
      <c r="AS568" s="33"/>
    </row>
    <row r="569">
      <c r="E569" s="33"/>
      <c r="J569" s="33"/>
      <c r="O569" s="33"/>
      <c r="T569" s="33"/>
      <c r="Y569" s="33"/>
      <c r="AD569" s="33"/>
      <c r="AI569" s="33"/>
      <c r="AN569" s="33"/>
      <c r="AS569" s="33"/>
    </row>
    <row r="570">
      <c r="E570" s="33"/>
      <c r="J570" s="33"/>
      <c r="O570" s="33"/>
      <c r="T570" s="33"/>
      <c r="Y570" s="33"/>
      <c r="AD570" s="33"/>
      <c r="AI570" s="33"/>
      <c r="AN570" s="33"/>
      <c r="AS570" s="33"/>
    </row>
    <row r="571">
      <c r="E571" s="33"/>
      <c r="J571" s="33"/>
      <c r="O571" s="33"/>
      <c r="T571" s="33"/>
      <c r="Y571" s="33"/>
      <c r="AD571" s="33"/>
      <c r="AI571" s="33"/>
      <c r="AN571" s="33"/>
      <c r="AS571" s="33"/>
    </row>
    <row r="572">
      <c r="E572" s="33"/>
      <c r="J572" s="33"/>
      <c r="O572" s="33"/>
      <c r="T572" s="33"/>
      <c r="Y572" s="33"/>
      <c r="AD572" s="33"/>
      <c r="AI572" s="33"/>
      <c r="AN572" s="33"/>
      <c r="AS572" s="33"/>
    </row>
    <row r="573">
      <c r="E573" s="33"/>
      <c r="J573" s="33"/>
      <c r="O573" s="33"/>
      <c r="T573" s="33"/>
      <c r="Y573" s="33"/>
      <c r="AD573" s="33"/>
      <c r="AI573" s="33"/>
      <c r="AN573" s="33"/>
      <c r="AS573" s="33"/>
    </row>
    <row r="574">
      <c r="E574" s="33"/>
      <c r="J574" s="33"/>
      <c r="O574" s="33"/>
      <c r="T574" s="33"/>
      <c r="Y574" s="33"/>
      <c r="AD574" s="33"/>
      <c r="AI574" s="33"/>
      <c r="AN574" s="33"/>
      <c r="AS574" s="33"/>
    </row>
    <row r="575">
      <c r="E575" s="33"/>
      <c r="J575" s="33"/>
      <c r="O575" s="33"/>
      <c r="T575" s="33"/>
      <c r="Y575" s="33"/>
      <c r="AD575" s="33"/>
      <c r="AI575" s="33"/>
      <c r="AN575" s="33"/>
      <c r="AS575" s="33"/>
    </row>
    <row r="576">
      <c r="E576" s="33"/>
      <c r="J576" s="33"/>
      <c r="O576" s="33"/>
      <c r="T576" s="33"/>
      <c r="Y576" s="33"/>
      <c r="AD576" s="33"/>
      <c r="AI576" s="33"/>
      <c r="AN576" s="33"/>
      <c r="AS576" s="33"/>
    </row>
    <row r="577">
      <c r="E577" s="33"/>
      <c r="J577" s="33"/>
      <c r="O577" s="33"/>
      <c r="T577" s="33"/>
      <c r="Y577" s="33"/>
      <c r="AD577" s="33"/>
      <c r="AI577" s="33"/>
      <c r="AN577" s="33"/>
      <c r="AS577" s="33"/>
    </row>
    <row r="578">
      <c r="E578" s="33"/>
      <c r="J578" s="33"/>
      <c r="O578" s="33"/>
      <c r="T578" s="33"/>
      <c r="Y578" s="33"/>
      <c r="AD578" s="33"/>
      <c r="AI578" s="33"/>
      <c r="AN578" s="33"/>
      <c r="AS578" s="33"/>
    </row>
    <row r="579">
      <c r="E579" s="33"/>
      <c r="J579" s="33"/>
      <c r="O579" s="33"/>
      <c r="T579" s="33"/>
      <c r="Y579" s="33"/>
      <c r="AD579" s="33"/>
      <c r="AI579" s="33"/>
      <c r="AN579" s="33"/>
      <c r="AS579" s="33"/>
    </row>
    <row r="580">
      <c r="E580" s="33"/>
      <c r="J580" s="33"/>
      <c r="O580" s="33"/>
      <c r="T580" s="33"/>
      <c r="Y580" s="33"/>
      <c r="AD580" s="33"/>
      <c r="AI580" s="33"/>
      <c r="AN580" s="33"/>
      <c r="AS580" s="33"/>
    </row>
    <row r="581">
      <c r="E581" s="33"/>
      <c r="J581" s="33"/>
      <c r="O581" s="33"/>
      <c r="T581" s="33"/>
      <c r="Y581" s="33"/>
      <c r="AD581" s="33"/>
      <c r="AI581" s="33"/>
      <c r="AN581" s="33"/>
      <c r="AS581" s="33"/>
    </row>
    <row r="582">
      <c r="E582" s="33"/>
      <c r="J582" s="33"/>
      <c r="O582" s="33"/>
      <c r="T582" s="33"/>
      <c r="Y582" s="33"/>
      <c r="AD582" s="33"/>
      <c r="AI582" s="33"/>
      <c r="AN582" s="33"/>
      <c r="AS582" s="33"/>
    </row>
    <row r="583">
      <c r="E583" s="33"/>
      <c r="J583" s="33"/>
      <c r="O583" s="33"/>
      <c r="T583" s="33"/>
      <c r="Y583" s="33"/>
      <c r="AD583" s="33"/>
      <c r="AI583" s="33"/>
      <c r="AN583" s="33"/>
      <c r="AS583" s="33"/>
    </row>
    <row r="584">
      <c r="E584" s="33"/>
      <c r="J584" s="33"/>
      <c r="O584" s="33"/>
      <c r="T584" s="33"/>
      <c r="Y584" s="33"/>
      <c r="AD584" s="33"/>
      <c r="AI584" s="33"/>
      <c r="AN584" s="33"/>
      <c r="AS584" s="33"/>
    </row>
    <row r="585">
      <c r="E585" s="33"/>
      <c r="J585" s="33"/>
      <c r="O585" s="33"/>
      <c r="T585" s="33"/>
      <c r="Y585" s="33"/>
      <c r="AD585" s="33"/>
      <c r="AI585" s="33"/>
      <c r="AN585" s="33"/>
      <c r="AS585" s="33"/>
    </row>
    <row r="586">
      <c r="E586" s="33"/>
      <c r="J586" s="33"/>
      <c r="O586" s="33"/>
      <c r="T586" s="33"/>
      <c r="Y586" s="33"/>
      <c r="AD586" s="33"/>
      <c r="AI586" s="33"/>
      <c r="AN586" s="33"/>
      <c r="AS586" s="33"/>
    </row>
    <row r="587">
      <c r="E587" s="33"/>
      <c r="J587" s="33"/>
      <c r="O587" s="33"/>
      <c r="T587" s="33"/>
      <c r="Y587" s="33"/>
      <c r="AD587" s="33"/>
      <c r="AI587" s="33"/>
      <c r="AN587" s="33"/>
      <c r="AS587" s="33"/>
    </row>
    <row r="588">
      <c r="E588" s="33"/>
      <c r="J588" s="33"/>
      <c r="O588" s="33"/>
      <c r="T588" s="33"/>
      <c r="Y588" s="33"/>
      <c r="AD588" s="33"/>
      <c r="AI588" s="33"/>
      <c r="AN588" s="33"/>
      <c r="AS588" s="33"/>
    </row>
    <row r="589">
      <c r="E589" s="33"/>
      <c r="J589" s="33"/>
      <c r="O589" s="33"/>
      <c r="T589" s="33"/>
      <c r="Y589" s="33"/>
      <c r="AD589" s="33"/>
      <c r="AI589" s="33"/>
      <c r="AN589" s="33"/>
      <c r="AS589" s="33"/>
    </row>
    <row r="590">
      <c r="E590" s="33"/>
      <c r="J590" s="33"/>
      <c r="O590" s="33"/>
      <c r="T590" s="33"/>
      <c r="Y590" s="33"/>
      <c r="AD590" s="33"/>
      <c r="AI590" s="33"/>
      <c r="AN590" s="33"/>
      <c r="AS590" s="33"/>
    </row>
    <row r="591">
      <c r="E591" s="33"/>
      <c r="J591" s="33"/>
      <c r="O591" s="33"/>
      <c r="T591" s="33"/>
      <c r="Y591" s="33"/>
      <c r="AD591" s="33"/>
      <c r="AI591" s="33"/>
      <c r="AN591" s="33"/>
      <c r="AS591" s="33"/>
    </row>
    <row r="592">
      <c r="E592" s="33"/>
      <c r="J592" s="33"/>
      <c r="O592" s="33"/>
      <c r="T592" s="33"/>
      <c r="Y592" s="33"/>
      <c r="AD592" s="33"/>
      <c r="AI592" s="33"/>
      <c r="AN592" s="33"/>
      <c r="AS592" s="33"/>
    </row>
    <row r="593">
      <c r="E593" s="33"/>
      <c r="J593" s="33"/>
      <c r="O593" s="33"/>
      <c r="T593" s="33"/>
      <c r="Y593" s="33"/>
      <c r="AD593" s="33"/>
      <c r="AI593" s="33"/>
      <c r="AN593" s="33"/>
      <c r="AS593" s="33"/>
    </row>
    <row r="594">
      <c r="E594" s="33"/>
      <c r="J594" s="33"/>
      <c r="O594" s="33"/>
      <c r="T594" s="33"/>
      <c r="Y594" s="33"/>
      <c r="AD594" s="33"/>
      <c r="AI594" s="33"/>
      <c r="AN594" s="33"/>
      <c r="AS594" s="33"/>
    </row>
    <row r="595">
      <c r="E595" s="33"/>
      <c r="J595" s="33"/>
      <c r="O595" s="33"/>
      <c r="T595" s="33"/>
      <c r="Y595" s="33"/>
      <c r="AD595" s="33"/>
      <c r="AI595" s="33"/>
      <c r="AN595" s="33"/>
      <c r="AS595" s="33"/>
    </row>
    <row r="596">
      <c r="E596" s="33"/>
      <c r="J596" s="33"/>
      <c r="O596" s="33"/>
      <c r="T596" s="33"/>
      <c r="Y596" s="33"/>
      <c r="AD596" s="33"/>
      <c r="AI596" s="33"/>
      <c r="AN596" s="33"/>
      <c r="AS596" s="33"/>
    </row>
    <row r="597">
      <c r="E597" s="33"/>
      <c r="J597" s="33"/>
      <c r="O597" s="33"/>
      <c r="T597" s="33"/>
      <c r="Y597" s="33"/>
      <c r="AD597" s="33"/>
      <c r="AI597" s="33"/>
      <c r="AN597" s="33"/>
      <c r="AS597" s="33"/>
    </row>
    <row r="598">
      <c r="E598" s="33"/>
      <c r="J598" s="33"/>
      <c r="O598" s="33"/>
      <c r="T598" s="33"/>
      <c r="Y598" s="33"/>
      <c r="AD598" s="33"/>
      <c r="AI598" s="33"/>
      <c r="AN598" s="33"/>
      <c r="AS598" s="33"/>
    </row>
    <row r="599">
      <c r="E599" s="33"/>
      <c r="J599" s="33"/>
      <c r="O599" s="33"/>
      <c r="T599" s="33"/>
      <c r="Y599" s="33"/>
      <c r="AD599" s="33"/>
      <c r="AI599" s="33"/>
      <c r="AN599" s="33"/>
      <c r="AS599" s="33"/>
    </row>
    <row r="600">
      <c r="E600" s="33"/>
      <c r="J600" s="33"/>
      <c r="O600" s="33"/>
      <c r="T600" s="33"/>
      <c r="Y600" s="33"/>
      <c r="AD600" s="33"/>
      <c r="AI600" s="33"/>
      <c r="AN600" s="33"/>
      <c r="AS600" s="33"/>
    </row>
    <row r="601">
      <c r="E601" s="33"/>
      <c r="J601" s="33"/>
      <c r="O601" s="33"/>
      <c r="T601" s="33"/>
      <c r="Y601" s="33"/>
      <c r="AD601" s="33"/>
      <c r="AI601" s="33"/>
      <c r="AN601" s="33"/>
      <c r="AS601" s="33"/>
    </row>
    <row r="602">
      <c r="E602" s="33"/>
      <c r="J602" s="33"/>
      <c r="O602" s="33"/>
      <c r="T602" s="33"/>
      <c r="Y602" s="33"/>
      <c r="AD602" s="33"/>
      <c r="AI602" s="33"/>
      <c r="AN602" s="33"/>
      <c r="AS602" s="33"/>
    </row>
    <row r="603">
      <c r="E603" s="33"/>
      <c r="J603" s="33"/>
      <c r="O603" s="33"/>
      <c r="T603" s="33"/>
      <c r="Y603" s="33"/>
      <c r="AD603" s="33"/>
      <c r="AI603" s="33"/>
      <c r="AN603" s="33"/>
      <c r="AS603" s="33"/>
    </row>
    <row r="604">
      <c r="E604" s="33"/>
      <c r="J604" s="33"/>
      <c r="O604" s="33"/>
      <c r="T604" s="33"/>
      <c r="Y604" s="33"/>
      <c r="AD604" s="33"/>
      <c r="AI604" s="33"/>
      <c r="AN604" s="33"/>
      <c r="AS604" s="33"/>
    </row>
    <row r="605">
      <c r="E605" s="33"/>
      <c r="J605" s="33"/>
      <c r="O605" s="33"/>
      <c r="T605" s="33"/>
      <c r="Y605" s="33"/>
      <c r="AD605" s="33"/>
      <c r="AI605" s="33"/>
      <c r="AN605" s="33"/>
      <c r="AS605" s="33"/>
    </row>
    <row r="606">
      <c r="E606" s="33"/>
      <c r="J606" s="33"/>
      <c r="O606" s="33"/>
      <c r="T606" s="33"/>
      <c r="Y606" s="33"/>
      <c r="AD606" s="33"/>
      <c r="AI606" s="33"/>
      <c r="AN606" s="33"/>
      <c r="AS606" s="33"/>
    </row>
    <row r="607">
      <c r="E607" s="33"/>
      <c r="J607" s="33"/>
      <c r="O607" s="33"/>
      <c r="T607" s="33"/>
      <c r="Y607" s="33"/>
      <c r="AD607" s="33"/>
      <c r="AI607" s="33"/>
      <c r="AN607" s="33"/>
      <c r="AS607" s="33"/>
    </row>
    <row r="608">
      <c r="E608" s="33"/>
      <c r="J608" s="33"/>
      <c r="O608" s="33"/>
      <c r="T608" s="33"/>
      <c r="Y608" s="33"/>
      <c r="AD608" s="33"/>
      <c r="AI608" s="33"/>
      <c r="AN608" s="33"/>
      <c r="AS608" s="33"/>
    </row>
    <row r="609">
      <c r="E609" s="33"/>
      <c r="J609" s="33"/>
      <c r="O609" s="33"/>
      <c r="T609" s="33"/>
      <c r="Y609" s="33"/>
      <c r="AD609" s="33"/>
      <c r="AI609" s="33"/>
      <c r="AN609" s="33"/>
      <c r="AS609" s="33"/>
    </row>
    <row r="610">
      <c r="E610" s="33"/>
      <c r="J610" s="33"/>
      <c r="O610" s="33"/>
      <c r="T610" s="33"/>
      <c r="Y610" s="33"/>
      <c r="AD610" s="33"/>
      <c r="AI610" s="33"/>
      <c r="AN610" s="33"/>
      <c r="AS610" s="33"/>
    </row>
    <row r="611">
      <c r="E611" s="33"/>
      <c r="J611" s="33"/>
      <c r="O611" s="33"/>
      <c r="T611" s="33"/>
      <c r="Y611" s="33"/>
      <c r="AD611" s="33"/>
      <c r="AI611" s="33"/>
      <c r="AN611" s="33"/>
      <c r="AS611" s="33"/>
    </row>
    <row r="612">
      <c r="E612" s="33"/>
      <c r="J612" s="33"/>
      <c r="O612" s="33"/>
      <c r="T612" s="33"/>
      <c r="Y612" s="33"/>
      <c r="AD612" s="33"/>
      <c r="AI612" s="33"/>
      <c r="AN612" s="33"/>
      <c r="AS612" s="33"/>
    </row>
    <row r="613">
      <c r="E613" s="33"/>
      <c r="J613" s="33"/>
      <c r="O613" s="33"/>
      <c r="T613" s="33"/>
      <c r="Y613" s="33"/>
      <c r="AD613" s="33"/>
      <c r="AI613" s="33"/>
      <c r="AN613" s="33"/>
      <c r="AS613" s="33"/>
    </row>
    <row r="614">
      <c r="E614" s="33"/>
      <c r="J614" s="33"/>
      <c r="O614" s="33"/>
      <c r="T614" s="33"/>
      <c r="Y614" s="33"/>
      <c r="AD614" s="33"/>
      <c r="AI614" s="33"/>
      <c r="AN614" s="33"/>
      <c r="AS614" s="33"/>
    </row>
    <row r="615">
      <c r="E615" s="33"/>
      <c r="J615" s="33"/>
      <c r="O615" s="33"/>
      <c r="T615" s="33"/>
      <c r="Y615" s="33"/>
      <c r="AD615" s="33"/>
      <c r="AI615" s="33"/>
      <c r="AN615" s="33"/>
      <c r="AS615" s="33"/>
    </row>
    <row r="616">
      <c r="E616" s="33"/>
      <c r="J616" s="33"/>
      <c r="O616" s="33"/>
      <c r="T616" s="33"/>
      <c r="Y616" s="33"/>
      <c r="AD616" s="33"/>
      <c r="AI616" s="33"/>
      <c r="AN616" s="33"/>
      <c r="AS616" s="33"/>
    </row>
    <row r="617">
      <c r="E617" s="33"/>
      <c r="J617" s="33"/>
      <c r="O617" s="33"/>
      <c r="T617" s="33"/>
      <c r="Y617" s="33"/>
      <c r="AD617" s="33"/>
      <c r="AI617" s="33"/>
      <c r="AN617" s="33"/>
      <c r="AS617" s="33"/>
    </row>
    <row r="618">
      <c r="E618" s="33"/>
      <c r="J618" s="33"/>
      <c r="O618" s="33"/>
      <c r="T618" s="33"/>
      <c r="Y618" s="33"/>
      <c r="AD618" s="33"/>
      <c r="AI618" s="33"/>
      <c r="AN618" s="33"/>
      <c r="AS618" s="33"/>
    </row>
    <row r="619">
      <c r="E619" s="33"/>
      <c r="J619" s="33"/>
      <c r="O619" s="33"/>
      <c r="T619" s="33"/>
      <c r="Y619" s="33"/>
      <c r="AD619" s="33"/>
      <c r="AI619" s="33"/>
      <c r="AN619" s="33"/>
      <c r="AS619" s="33"/>
    </row>
    <row r="620">
      <c r="E620" s="33"/>
      <c r="J620" s="33"/>
      <c r="O620" s="33"/>
      <c r="T620" s="33"/>
      <c r="Y620" s="33"/>
      <c r="AD620" s="33"/>
      <c r="AI620" s="33"/>
      <c r="AN620" s="33"/>
      <c r="AS620" s="33"/>
    </row>
    <row r="621">
      <c r="E621" s="33"/>
      <c r="J621" s="33"/>
      <c r="O621" s="33"/>
      <c r="T621" s="33"/>
      <c r="Y621" s="33"/>
      <c r="AD621" s="33"/>
      <c r="AI621" s="33"/>
      <c r="AN621" s="33"/>
      <c r="AS621" s="33"/>
    </row>
    <row r="622">
      <c r="E622" s="33"/>
      <c r="J622" s="33"/>
      <c r="O622" s="33"/>
      <c r="T622" s="33"/>
      <c r="Y622" s="33"/>
      <c r="AD622" s="33"/>
      <c r="AI622" s="33"/>
      <c r="AN622" s="33"/>
      <c r="AS622" s="33"/>
    </row>
    <row r="623">
      <c r="E623" s="33"/>
      <c r="J623" s="33"/>
      <c r="O623" s="33"/>
      <c r="T623" s="33"/>
      <c r="Y623" s="33"/>
      <c r="AD623" s="33"/>
      <c r="AI623" s="33"/>
      <c r="AN623" s="33"/>
      <c r="AS623" s="33"/>
    </row>
    <row r="624">
      <c r="E624" s="33"/>
      <c r="J624" s="33"/>
      <c r="O624" s="33"/>
      <c r="T624" s="33"/>
      <c r="Y624" s="33"/>
      <c r="AD624" s="33"/>
      <c r="AI624" s="33"/>
      <c r="AN624" s="33"/>
      <c r="AS624" s="33"/>
    </row>
    <row r="625">
      <c r="E625" s="33"/>
      <c r="J625" s="33"/>
      <c r="O625" s="33"/>
      <c r="T625" s="33"/>
      <c r="Y625" s="33"/>
      <c r="AD625" s="33"/>
      <c r="AI625" s="33"/>
      <c r="AN625" s="33"/>
      <c r="AS625" s="33"/>
    </row>
    <row r="626">
      <c r="E626" s="33"/>
      <c r="J626" s="33"/>
      <c r="O626" s="33"/>
      <c r="T626" s="33"/>
      <c r="Y626" s="33"/>
      <c r="AD626" s="33"/>
      <c r="AI626" s="33"/>
      <c r="AN626" s="33"/>
      <c r="AS626" s="33"/>
    </row>
    <row r="627">
      <c r="E627" s="33"/>
      <c r="J627" s="33"/>
      <c r="O627" s="33"/>
      <c r="T627" s="33"/>
      <c r="Y627" s="33"/>
      <c r="AD627" s="33"/>
      <c r="AI627" s="33"/>
      <c r="AN627" s="33"/>
      <c r="AS627" s="33"/>
    </row>
    <row r="628">
      <c r="E628" s="33"/>
      <c r="J628" s="33"/>
      <c r="O628" s="33"/>
      <c r="T628" s="33"/>
      <c r="Y628" s="33"/>
      <c r="AD628" s="33"/>
      <c r="AI628" s="33"/>
      <c r="AN628" s="33"/>
      <c r="AS628" s="33"/>
    </row>
    <row r="629">
      <c r="E629" s="33"/>
      <c r="J629" s="33"/>
      <c r="O629" s="33"/>
      <c r="T629" s="33"/>
      <c r="Y629" s="33"/>
      <c r="AD629" s="33"/>
      <c r="AI629" s="33"/>
      <c r="AN629" s="33"/>
      <c r="AS629" s="33"/>
    </row>
    <row r="630">
      <c r="E630" s="33"/>
      <c r="J630" s="33"/>
      <c r="O630" s="33"/>
      <c r="T630" s="33"/>
      <c r="Y630" s="33"/>
      <c r="AD630" s="33"/>
      <c r="AI630" s="33"/>
      <c r="AN630" s="33"/>
      <c r="AS630" s="33"/>
    </row>
    <row r="631">
      <c r="E631" s="33"/>
      <c r="J631" s="33"/>
      <c r="O631" s="33"/>
      <c r="T631" s="33"/>
      <c r="Y631" s="33"/>
      <c r="AD631" s="33"/>
      <c r="AI631" s="33"/>
      <c r="AN631" s="33"/>
      <c r="AS631" s="33"/>
    </row>
    <row r="632">
      <c r="E632" s="33"/>
      <c r="J632" s="33"/>
      <c r="O632" s="33"/>
      <c r="T632" s="33"/>
      <c r="Y632" s="33"/>
      <c r="AD632" s="33"/>
      <c r="AI632" s="33"/>
      <c r="AN632" s="33"/>
      <c r="AS632" s="33"/>
    </row>
    <row r="633">
      <c r="E633" s="33"/>
      <c r="J633" s="33"/>
      <c r="O633" s="33"/>
      <c r="T633" s="33"/>
      <c r="Y633" s="33"/>
      <c r="AD633" s="33"/>
      <c r="AI633" s="33"/>
      <c r="AN633" s="33"/>
      <c r="AS633" s="33"/>
    </row>
    <row r="634">
      <c r="E634" s="33"/>
      <c r="J634" s="33"/>
      <c r="O634" s="33"/>
      <c r="T634" s="33"/>
      <c r="Y634" s="33"/>
      <c r="AD634" s="33"/>
      <c r="AI634" s="33"/>
      <c r="AN634" s="33"/>
      <c r="AS634" s="33"/>
    </row>
    <row r="635">
      <c r="E635" s="33"/>
      <c r="J635" s="33"/>
      <c r="O635" s="33"/>
      <c r="T635" s="33"/>
      <c r="Y635" s="33"/>
      <c r="AD635" s="33"/>
      <c r="AI635" s="33"/>
      <c r="AN635" s="33"/>
      <c r="AS635" s="33"/>
    </row>
    <row r="636">
      <c r="E636" s="33"/>
      <c r="J636" s="33"/>
      <c r="O636" s="33"/>
      <c r="T636" s="33"/>
      <c r="Y636" s="33"/>
      <c r="AD636" s="33"/>
      <c r="AI636" s="33"/>
      <c r="AN636" s="33"/>
      <c r="AS636" s="33"/>
    </row>
    <row r="637">
      <c r="E637" s="33"/>
      <c r="J637" s="33"/>
      <c r="O637" s="33"/>
      <c r="T637" s="33"/>
      <c r="Y637" s="33"/>
      <c r="AD637" s="33"/>
      <c r="AI637" s="33"/>
      <c r="AN637" s="33"/>
      <c r="AS637" s="33"/>
    </row>
    <row r="638">
      <c r="E638" s="33"/>
      <c r="J638" s="33"/>
      <c r="O638" s="33"/>
      <c r="T638" s="33"/>
      <c r="Y638" s="33"/>
      <c r="AD638" s="33"/>
      <c r="AI638" s="33"/>
      <c r="AN638" s="33"/>
      <c r="AS638" s="33"/>
    </row>
    <row r="639">
      <c r="E639" s="33"/>
      <c r="J639" s="33"/>
      <c r="O639" s="33"/>
      <c r="T639" s="33"/>
      <c r="Y639" s="33"/>
      <c r="AD639" s="33"/>
      <c r="AI639" s="33"/>
      <c r="AN639" s="33"/>
      <c r="AS639" s="33"/>
    </row>
    <row r="640">
      <c r="E640" s="33"/>
      <c r="J640" s="33"/>
      <c r="O640" s="33"/>
      <c r="T640" s="33"/>
      <c r="Y640" s="33"/>
      <c r="AD640" s="33"/>
      <c r="AI640" s="33"/>
      <c r="AN640" s="33"/>
      <c r="AS640" s="33"/>
    </row>
    <row r="641">
      <c r="E641" s="33"/>
      <c r="J641" s="33"/>
      <c r="O641" s="33"/>
      <c r="T641" s="33"/>
      <c r="Y641" s="33"/>
      <c r="AD641" s="33"/>
      <c r="AI641" s="33"/>
      <c r="AN641" s="33"/>
      <c r="AS641" s="33"/>
    </row>
    <row r="642">
      <c r="E642" s="33"/>
      <c r="J642" s="33"/>
      <c r="O642" s="33"/>
      <c r="T642" s="33"/>
      <c r="Y642" s="33"/>
      <c r="AD642" s="33"/>
      <c r="AI642" s="33"/>
      <c r="AN642" s="33"/>
      <c r="AS642" s="33"/>
    </row>
    <row r="643">
      <c r="E643" s="33"/>
      <c r="J643" s="33"/>
      <c r="O643" s="33"/>
      <c r="T643" s="33"/>
      <c r="Y643" s="33"/>
      <c r="AD643" s="33"/>
      <c r="AI643" s="33"/>
      <c r="AN643" s="33"/>
      <c r="AS643" s="33"/>
    </row>
    <row r="644">
      <c r="E644" s="33"/>
      <c r="J644" s="33"/>
      <c r="O644" s="33"/>
      <c r="T644" s="33"/>
      <c r="Y644" s="33"/>
      <c r="AD644" s="33"/>
      <c r="AI644" s="33"/>
      <c r="AN644" s="33"/>
      <c r="AS644" s="33"/>
    </row>
    <row r="645">
      <c r="E645" s="33"/>
      <c r="J645" s="33"/>
      <c r="O645" s="33"/>
      <c r="T645" s="33"/>
      <c r="Y645" s="33"/>
      <c r="AD645" s="33"/>
      <c r="AI645" s="33"/>
      <c r="AN645" s="33"/>
      <c r="AS645" s="33"/>
    </row>
    <row r="646">
      <c r="E646" s="33"/>
      <c r="J646" s="33"/>
      <c r="O646" s="33"/>
      <c r="T646" s="33"/>
      <c r="Y646" s="33"/>
      <c r="AD646" s="33"/>
      <c r="AI646" s="33"/>
      <c r="AN646" s="33"/>
      <c r="AS646" s="33"/>
    </row>
    <row r="647">
      <c r="E647" s="33"/>
      <c r="J647" s="33"/>
      <c r="O647" s="33"/>
      <c r="T647" s="33"/>
      <c r="Y647" s="33"/>
      <c r="AD647" s="33"/>
      <c r="AI647" s="33"/>
      <c r="AN647" s="33"/>
      <c r="AS647" s="33"/>
    </row>
    <row r="648">
      <c r="E648" s="33"/>
      <c r="J648" s="33"/>
      <c r="O648" s="33"/>
      <c r="T648" s="33"/>
      <c r="Y648" s="33"/>
      <c r="AD648" s="33"/>
      <c r="AI648" s="33"/>
      <c r="AN648" s="33"/>
      <c r="AS648" s="33"/>
    </row>
    <row r="649">
      <c r="E649" s="33"/>
      <c r="J649" s="33"/>
      <c r="O649" s="33"/>
      <c r="T649" s="33"/>
      <c r="Y649" s="33"/>
      <c r="AD649" s="33"/>
      <c r="AI649" s="33"/>
      <c r="AN649" s="33"/>
      <c r="AS649" s="33"/>
    </row>
    <row r="650">
      <c r="E650" s="33"/>
      <c r="J650" s="33"/>
      <c r="O650" s="33"/>
      <c r="T650" s="33"/>
      <c r="Y650" s="33"/>
      <c r="AD650" s="33"/>
      <c r="AI650" s="33"/>
      <c r="AN650" s="33"/>
      <c r="AS650" s="33"/>
    </row>
    <row r="651">
      <c r="E651" s="33"/>
      <c r="J651" s="33"/>
      <c r="O651" s="33"/>
      <c r="T651" s="33"/>
      <c r="Y651" s="33"/>
      <c r="AD651" s="33"/>
      <c r="AI651" s="33"/>
      <c r="AN651" s="33"/>
      <c r="AS651" s="33"/>
    </row>
    <row r="652">
      <c r="E652" s="33"/>
      <c r="J652" s="33"/>
      <c r="O652" s="33"/>
      <c r="T652" s="33"/>
      <c r="Y652" s="33"/>
      <c r="AD652" s="33"/>
      <c r="AI652" s="33"/>
      <c r="AN652" s="33"/>
      <c r="AS652" s="33"/>
    </row>
    <row r="653">
      <c r="E653" s="33"/>
      <c r="J653" s="33"/>
      <c r="O653" s="33"/>
      <c r="T653" s="33"/>
      <c r="Y653" s="33"/>
      <c r="AD653" s="33"/>
      <c r="AI653" s="33"/>
      <c r="AN653" s="33"/>
      <c r="AS653" s="33"/>
    </row>
    <row r="654">
      <c r="E654" s="33"/>
      <c r="J654" s="33"/>
      <c r="O654" s="33"/>
      <c r="T654" s="33"/>
      <c r="Y654" s="33"/>
      <c r="AD654" s="33"/>
      <c r="AI654" s="33"/>
      <c r="AN654" s="33"/>
      <c r="AS654" s="33"/>
    </row>
    <row r="655">
      <c r="E655" s="33"/>
      <c r="J655" s="33"/>
      <c r="O655" s="33"/>
      <c r="T655" s="33"/>
      <c r="Y655" s="33"/>
      <c r="AD655" s="33"/>
      <c r="AI655" s="33"/>
      <c r="AN655" s="33"/>
      <c r="AS655" s="33"/>
    </row>
    <row r="656">
      <c r="E656" s="33"/>
      <c r="J656" s="33"/>
      <c r="O656" s="33"/>
      <c r="T656" s="33"/>
      <c r="Y656" s="33"/>
      <c r="AD656" s="33"/>
      <c r="AI656" s="33"/>
      <c r="AN656" s="33"/>
      <c r="AS656" s="33"/>
    </row>
    <row r="657">
      <c r="E657" s="33"/>
      <c r="J657" s="33"/>
      <c r="O657" s="33"/>
      <c r="T657" s="33"/>
      <c r="Y657" s="33"/>
      <c r="AD657" s="33"/>
      <c r="AI657" s="33"/>
      <c r="AN657" s="33"/>
      <c r="AS657" s="33"/>
    </row>
    <row r="658">
      <c r="E658" s="33"/>
      <c r="J658" s="33"/>
      <c r="O658" s="33"/>
      <c r="T658" s="33"/>
      <c r="Y658" s="33"/>
      <c r="AD658" s="33"/>
      <c r="AI658" s="33"/>
      <c r="AN658" s="33"/>
      <c r="AS658" s="33"/>
    </row>
    <row r="659">
      <c r="E659" s="33"/>
      <c r="J659" s="33"/>
      <c r="O659" s="33"/>
      <c r="T659" s="33"/>
      <c r="Y659" s="33"/>
      <c r="AD659" s="33"/>
      <c r="AI659" s="33"/>
      <c r="AN659" s="33"/>
      <c r="AS659" s="33"/>
    </row>
    <row r="660">
      <c r="E660" s="33"/>
      <c r="J660" s="33"/>
      <c r="O660" s="33"/>
      <c r="T660" s="33"/>
      <c r="Y660" s="33"/>
      <c r="AD660" s="33"/>
      <c r="AI660" s="33"/>
      <c r="AN660" s="33"/>
      <c r="AS660" s="33"/>
    </row>
    <row r="661">
      <c r="E661" s="33"/>
      <c r="J661" s="33"/>
      <c r="O661" s="33"/>
      <c r="T661" s="33"/>
      <c r="Y661" s="33"/>
      <c r="AD661" s="33"/>
      <c r="AI661" s="33"/>
      <c r="AN661" s="33"/>
      <c r="AS661" s="33"/>
    </row>
    <row r="662">
      <c r="E662" s="33"/>
      <c r="J662" s="33"/>
      <c r="O662" s="33"/>
      <c r="T662" s="33"/>
      <c r="Y662" s="33"/>
      <c r="AD662" s="33"/>
      <c r="AI662" s="33"/>
      <c r="AN662" s="33"/>
      <c r="AS662" s="33"/>
    </row>
    <row r="663">
      <c r="E663" s="33"/>
      <c r="J663" s="33"/>
      <c r="O663" s="33"/>
      <c r="T663" s="33"/>
      <c r="Y663" s="33"/>
      <c r="AD663" s="33"/>
      <c r="AI663" s="33"/>
      <c r="AN663" s="33"/>
      <c r="AS663" s="33"/>
    </row>
    <row r="664">
      <c r="E664" s="33"/>
      <c r="J664" s="33"/>
      <c r="O664" s="33"/>
      <c r="T664" s="33"/>
      <c r="Y664" s="33"/>
      <c r="AD664" s="33"/>
      <c r="AI664" s="33"/>
      <c r="AN664" s="33"/>
      <c r="AS664" s="33"/>
    </row>
    <row r="665">
      <c r="E665" s="33"/>
      <c r="J665" s="33"/>
      <c r="O665" s="33"/>
      <c r="T665" s="33"/>
      <c r="Y665" s="33"/>
      <c r="AD665" s="33"/>
      <c r="AI665" s="33"/>
      <c r="AN665" s="33"/>
      <c r="AS665" s="33"/>
    </row>
    <row r="666">
      <c r="E666" s="33"/>
      <c r="J666" s="33"/>
      <c r="O666" s="33"/>
      <c r="T666" s="33"/>
      <c r="Y666" s="33"/>
      <c r="AD666" s="33"/>
      <c r="AI666" s="33"/>
      <c r="AN666" s="33"/>
      <c r="AS666" s="33"/>
    </row>
    <row r="667">
      <c r="E667" s="33"/>
      <c r="J667" s="33"/>
      <c r="O667" s="33"/>
      <c r="T667" s="33"/>
      <c r="Y667" s="33"/>
      <c r="AD667" s="33"/>
      <c r="AI667" s="33"/>
      <c r="AN667" s="33"/>
      <c r="AS667" s="33"/>
    </row>
    <row r="668">
      <c r="E668" s="33"/>
      <c r="J668" s="33"/>
      <c r="O668" s="33"/>
      <c r="T668" s="33"/>
      <c r="Y668" s="33"/>
      <c r="AD668" s="33"/>
      <c r="AI668" s="33"/>
      <c r="AN668" s="33"/>
      <c r="AS668" s="33"/>
    </row>
    <row r="669">
      <c r="E669" s="33"/>
      <c r="J669" s="33"/>
      <c r="O669" s="33"/>
      <c r="T669" s="33"/>
      <c r="Y669" s="33"/>
      <c r="AD669" s="33"/>
      <c r="AI669" s="33"/>
      <c r="AN669" s="33"/>
      <c r="AS669" s="33"/>
    </row>
    <row r="670">
      <c r="E670" s="33"/>
      <c r="J670" s="33"/>
      <c r="O670" s="33"/>
      <c r="T670" s="33"/>
      <c r="Y670" s="33"/>
      <c r="AD670" s="33"/>
      <c r="AI670" s="33"/>
      <c r="AN670" s="33"/>
      <c r="AS670" s="33"/>
    </row>
    <row r="671">
      <c r="E671" s="33"/>
      <c r="J671" s="33"/>
      <c r="O671" s="33"/>
      <c r="T671" s="33"/>
      <c r="Y671" s="33"/>
      <c r="AD671" s="33"/>
      <c r="AI671" s="33"/>
      <c r="AN671" s="33"/>
      <c r="AS671" s="33"/>
    </row>
    <row r="672">
      <c r="E672" s="33"/>
      <c r="J672" s="33"/>
      <c r="O672" s="33"/>
      <c r="T672" s="33"/>
      <c r="Y672" s="33"/>
      <c r="AD672" s="33"/>
      <c r="AI672" s="33"/>
      <c r="AN672" s="33"/>
      <c r="AS672" s="33"/>
    </row>
    <row r="673">
      <c r="E673" s="33"/>
      <c r="J673" s="33"/>
      <c r="O673" s="33"/>
      <c r="T673" s="33"/>
      <c r="Y673" s="33"/>
      <c r="AD673" s="33"/>
      <c r="AI673" s="33"/>
      <c r="AN673" s="33"/>
      <c r="AS673" s="33"/>
    </row>
    <row r="674">
      <c r="E674" s="33"/>
      <c r="J674" s="33"/>
      <c r="O674" s="33"/>
      <c r="T674" s="33"/>
      <c r="Y674" s="33"/>
      <c r="AD674" s="33"/>
      <c r="AI674" s="33"/>
      <c r="AN674" s="33"/>
      <c r="AS674" s="33"/>
    </row>
    <row r="675">
      <c r="E675" s="33"/>
      <c r="J675" s="33"/>
      <c r="O675" s="33"/>
      <c r="T675" s="33"/>
      <c r="Y675" s="33"/>
      <c r="AD675" s="33"/>
      <c r="AI675" s="33"/>
      <c r="AN675" s="33"/>
      <c r="AS675" s="33"/>
    </row>
    <row r="676">
      <c r="E676" s="33"/>
      <c r="J676" s="33"/>
      <c r="O676" s="33"/>
      <c r="T676" s="33"/>
      <c r="Y676" s="33"/>
      <c r="AD676" s="33"/>
      <c r="AI676" s="33"/>
      <c r="AN676" s="33"/>
      <c r="AS676" s="33"/>
    </row>
    <row r="677">
      <c r="E677" s="33"/>
      <c r="J677" s="33"/>
      <c r="O677" s="33"/>
      <c r="T677" s="33"/>
      <c r="Y677" s="33"/>
      <c r="AD677" s="33"/>
      <c r="AI677" s="33"/>
      <c r="AN677" s="33"/>
      <c r="AS677" s="33"/>
    </row>
    <row r="678">
      <c r="E678" s="33"/>
      <c r="J678" s="33"/>
      <c r="O678" s="33"/>
      <c r="T678" s="33"/>
      <c r="Y678" s="33"/>
      <c r="AD678" s="33"/>
      <c r="AI678" s="33"/>
      <c r="AN678" s="33"/>
      <c r="AS678" s="33"/>
    </row>
    <row r="679">
      <c r="E679" s="33"/>
      <c r="J679" s="33"/>
      <c r="O679" s="33"/>
      <c r="T679" s="33"/>
      <c r="Y679" s="33"/>
      <c r="AD679" s="33"/>
      <c r="AI679" s="33"/>
      <c r="AN679" s="33"/>
      <c r="AS679" s="33"/>
    </row>
    <row r="680">
      <c r="E680" s="33"/>
      <c r="J680" s="33"/>
      <c r="O680" s="33"/>
      <c r="T680" s="33"/>
      <c r="Y680" s="33"/>
      <c r="AD680" s="33"/>
      <c r="AI680" s="33"/>
      <c r="AN680" s="33"/>
      <c r="AS680" s="33"/>
    </row>
    <row r="681">
      <c r="E681" s="33"/>
      <c r="J681" s="33"/>
      <c r="O681" s="33"/>
      <c r="T681" s="33"/>
      <c r="Y681" s="33"/>
      <c r="AD681" s="33"/>
      <c r="AI681" s="33"/>
      <c r="AN681" s="33"/>
      <c r="AS681" s="33"/>
    </row>
    <row r="682">
      <c r="E682" s="33"/>
      <c r="J682" s="33"/>
      <c r="O682" s="33"/>
      <c r="T682" s="33"/>
      <c r="Y682" s="33"/>
      <c r="AD682" s="33"/>
      <c r="AI682" s="33"/>
      <c r="AN682" s="33"/>
      <c r="AS682" s="33"/>
    </row>
    <row r="683">
      <c r="E683" s="33"/>
      <c r="J683" s="33"/>
      <c r="O683" s="33"/>
      <c r="T683" s="33"/>
      <c r="Y683" s="33"/>
      <c r="AD683" s="33"/>
      <c r="AI683" s="33"/>
      <c r="AN683" s="33"/>
      <c r="AS683" s="33"/>
    </row>
    <row r="684">
      <c r="E684" s="33"/>
      <c r="J684" s="33"/>
      <c r="O684" s="33"/>
      <c r="T684" s="33"/>
      <c r="Y684" s="33"/>
      <c r="AD684" s="33"/>
      <c r="AI684" s="33"/>
      <c r="AN684" s="33"/>
      <c r="AS684" s="33"/>
    </row>
    <row r="685">
      <c r="E685" s="33"/>
      <c r="J685" s="33"/>
      <c r="O685" s="33"/>
      <c r="T685" s="33"/>
      <c r="Y685" s="33"/>
      <c r="AD685" s="33"/>
      <c r="AI685" s="33"/>
      <c r="AN685" s="33"/>
      <c r="AS685" s="33"/>
    </row>
    <row r="686">
      <c r="E686" s="33"/>
      <c r="J686" s="33"/>
      <c r="O686" s="33"/>
      <c r="T686" s="33"/>
      <c r="Y686" s="33"/>
      <c r="AD686" s="33"/>
      <c r="AI686" s="33"/>
      <c r="AN686" s="33"/>
      <c r="AS686" s="33"/>
    </row>
    <row r="687">
      <c r="E687" s="33"/>
      <c r="J687" s="33"/>
      <c r="O687" s="33"/>
      <c r="T687" s="33"/>
      <c r="Y687" s="33"/>
      <c r="AD687" s="33"/>
      <c r="AI687" s="33"/>
      <c r="AN687" s="33"/>
      <c r="AS687" s="33"/>
    </row>
    <row r="688">
      <c r="E688" s="33"/>
      <c r="J688" s="33"/>
      <c r="O688" s="33"/>
      <c r="T688" s="33"/>
      <c r="Y688" s="33"/>
      <c r="AD688" s="33"/>
      <c r="AI688" s="33"/>
      <c r="AN688" s="33"/>
      <c r="AS688" s="33"/>
    </row>
    <row r="689">
      <c r="E689" s="33"/>
      <c r="J689" s="33"/>
      <c r="O689" s="33"/>
      <c r="T689" s="33"/>
      <c r="Y689" s="33"/>
      <c r="AD689" s="33"/>
      <c r="AI689" s="33"/>
      <c r="AN689" s="33"/>
      <c r="AS689" s="33"/>
    </row>
    <row r="690">
      <c r="E690" s="33"/>
      <c r="J690" s="33"/>
      <c r="O690" s="33"/>
      <c r="T690" s="33"/>
      <c r="Y690" s="33"/>
      <c r="AD690" s="33"/>
      <c r="AI690" s="33"/>
      <c r="AN690" s="33"/>
      <c r="AS690" s="33"/>
    </row>
    <row r="691">
      <c r="E691" s="33"/>
      <c r="J691" s="33"/>
      <c r="O691" s="33"/>
      <c r="T691" s="33"/>
      <c r="Y691" s="33"/>
      <c r="AD691" s="33"/>
      <c r="AI691" s="33"/>
      <c r="AN691" s="33"/>
      <c r="AS691" s="33"/>
    </row>
    <row r="692">
      <c r="E692" s="33"/>
      <c r="J692" s="33"/>
      <c r="O692" s="33"/>
      <c r="T692" s="33"/>
      <c r="Y692" s="33"/>
      <c r="AD692" s="33"/>
      <c r="AI692" s="33"/>
      <c r="AN692" s="33"/>
      <c r="AS692" s="33"/>
    </row>
    <row r="693">
      <c r="E693" s="33"/>
      <c r="J693" s="33"/>
      <c r="O693" s="33"/>
      <c r="T693" s="33"/>
      <c r="Y693" s="33"/>
      <c r="AD693" s="33"/>
      <c r="AI693" s="33"/>
      <c r="AN693" s="33"/>
      <c r="AS693" s="33"/>
    </row>
    <row r="694">
      <c r="E694" s="33"/>
      <c r="J694" s="33"/>
      <c r="O694" s="33"/>
      <c r="T694" s="33"/>
      <c r="Y694" s="33"/>
      <c r="AD694" s="33"/>
      <c r="AI694" s="33"/>
      <c r="AN694" s="33"/>
      <c r="AS694" s="33"/>
    </row>
    <row r="695">
      <c r="E695" s="33"/>
      <c r="J695" s="33"/>
      <c r="O695" s="33"/>
      <c r="T695" s="33"/>
      <c r="Y695" s="33"/>
      <c r="AD695" s="33"/>
      <c r="AI695" s="33"/>
      <c r="AN695" s="33"/>
      <c r="AS695" s="33"/>
    </row>
    <row r="696">
      <c r="E696" s="33"/>
      <c r="J696" s="33"/>
      <c r="O696" s="33"/>
      <c r="T696" s="33"/>
      <c r="Y696" s="33"/>
      <c r="AD696" s="33"/>
      <c r="AI696" s="33"/>
      <c r="AN696" s="33"/>
      <c r="AS696" s="33"/>
    </row>
    <row r="697">
      <c r="E697" s="33"/>
      <c r="J697" s="33"/>
      <c r="O697" s="33"/>
      <c r="T697" s="33"/>
      <c r="Y697" s="33"/>
      <c r="AD697" s="33"/>
      <c r="AI697" s="33"/>
      <c r="AN697" s="33"/>
      <c r="AS697" s="33"/>
    </row>
    <row r="698">
      <c r="E698" s="33"/>
      <c r="J698" s="33"/>
      <c r="O698" s="33"/>
      <c r="T698" s="33"/>
      <c r="Y698" s="33"/>
      <c r="AD698" s="33"/>
      <c r="AI698" s="33"/>
      <c r="AN698" s="33"/>
      <c r="AS698" s="33"/>
    </row>
    <row r="699">
      <c r="E699" s="33"/>
      <c r="J699" s="33"/>
      <c r="O699" s="33"/>
      <c r="T699" s="33"/>
      <c r="Y699" s="33"/>
      <c r="AD699" s="33"/>
      <c r="AI699" s="33"/>
      <c r="AN699" s="33"/>
      <c r="AS699" s="33"/>
    </row>
    <row r="700">
      <c r="E700" s="33"/>
      <c r="J700" s="33"/>
      <c r="O700" s="33"/>
      <c r="T700" s="33"/>
      <c r="Y700" s="33"/>
      <c r="AD700" s="33"/>
      <c r="AI700" s="33"/>
      <c r="AN700" s="33"/>
      <c r="AS700" s="33"/>
    </row>
    <row r="701">
      <c r="E701" s="33"/>
      <c r="J701" s="33"/>
      <c r="O701" s="33"/>
      <c r="T701" s="33"/>
      <c r="Y701" s="33"/>
      <c r="AD701" s="33"/>
      <c r="AI701" s="33"/>
      <c r="AN701" s="33"/>
      <c r="AS701" s="33"/>
    </row>
    <row r="702">
      <c r="E702" s="33"/>
      <c r="J702" s="33"/>
      <c r="O702" s="33"/>
      <c r="T702" s="33"/>
      <c r="Y702" s="33"/>
      <c r="AD702" s="33"/>
      <c r="AI702" s="33"/>
      <c r="AN702" s="33"/>
      <c r="AS702" s="33"/>
    </row>
    <row r="703">
      <c r="E703" s="33"/>
      <c r="J703" s="33"/>
      <c r="O703" s="33"/>
      <c r="T703" s="33"/>
      <c r="Y703" s="33"/>
      <c r="AD703" s="33"/>
      <c r="AI703" s="33"/>
      <c r="AN703" s="33"/>
      <c r="AS703" s="33"/>
    </row>
    <row r="704">
      <c r="E704" s="33"/>
      <c r="J704" s="33"/>
      <c r="O704" s="33"/>
      <c r="T704" s="33"/>
      <c r="Y704" s="33"/>
      <c r="AD704" s="33"/>
      <c r="AI704" s="33"/>
      <c r="AN704" s="33"/>
      <c r="AS704" s="33"/>
    </row>
    <row r="705">
      <c r="E705" s="33"/>
      <c r="J705" s="33"/>
      <c r="O705" s="33"/>
      <c r="T705" s="33"/>
      <c r="Y705" s="33"/>
      <c r="AD705" s="33"/>
      <c r="AI705" s="33"/>
      <c r="AN705" s="33"/>
      <c r="AS705" s="33"/>
    </row>
    <row r="706">
      <c r="E706" s="33"/>
      <c r="J706" s="33"/>
      <c r="O706" s="33"/>
      <c r="T706" s="33"/>
      <c r="Y706" s="33"/>
      <c r="AD706" s="33"/>
      <c r="AI706" s="33"/>
      <c r="AN706" s="33"/>
      <c r="AS706" s="33"/>
    </row>
    <row r="707">
      <c r="E707" s="33"/>
      <c r="J707" s="33"/>
      <c r="O707" s="33"/>
      <c r="T707" s="33"/>
      <c r="Y707" s="33"/>
      <c r="AD707" s="33"/>
      <c r="AI707" s="33"/>
      <c r="AN707" s="33"/>
      <c r="AS707" s="33"/>
    </row>
    <row r="708">
      <c r="E708" s="33"/>
      <c r="J708" s="33"/>
      <c r="O708" s="33"/>
      <c r="T708" s="33"/>
      <c r="Y708" s="33"/>
      <c r="AD708" s="33"/>
      <c r="AI708" s="33"/>
      <c r="AN708" s="33"/>
      <c r="AS708" s="33"/>
    </row>
    <row r="709">
      <c r="E709" s="33"/>
      <c r="J709" s="33"/>
      <c r="O709" s="33"/>
      <c r="T709" s="33"/>
      <c r="Y709" s="33"/>
      <c r="AD709" s="33"/>
      <c r="AI709" s="33"/>
      <c r="AN709" s="33"/>
      <c r="AS709" s="33"/>
    </row>
    <row r="710">
      <c r="E710" s="33"/>
      <c r="J710" s="33"/>
      <c r="O710" s="33"/>
      <c r="T710" s="33"/>
      <c r="Y710" s="33"/>
      <c r="AD710" s="33"/>
      <c r="AI710" s="33"/>
      <c r="AN710" s="33"/>
      <c r="AS710" s="33"/>
    </row>
    <row r="711">
      <c r="E711" s="33"/>
      <c r="J711" s="33"/>
      <c r="O711" s="33"/>
      <c r="T711" s="33"/>
      <c r="Y711" s="33"/>
      <c r="AD711" s="33"/>
      <c r="AI711" s="33"/>
      <c r="AN711" s="33"/>
      <c r="AS711" s="33"/>
    </row>
    <row r="712">
      <c r="E712" s="33"/>
      <c r="J712" s="33"/>
      <c r="O712" s="33"/>
      <c r="T712" s="33"/>
      <c r="Y712" s="33"/>
      <c r="AD712" s="33"/>
      <c r="AI712" s="33"/>
      <c r="AN712" s="33"/>
      <c r="AS712" s="33"/>
    </row>
    <row r="713">
      <c r="E713" s="33"/>
      <c r="J713" s="33"/>
      <c r="O713" s="33"/>
      <c r="T713" s="33"/>
      <c r="Y713" s="33"/>
      <c r="AD713" s="33"/>
      <c r="AI713" s="33"/>
      <c r="AN713" s="33"/>
      <c r="AS713" s="33"/>
    </row>
    <row r="714">
      <c r="E714" s="33"/>
      <c r="J714" s="33"/>
      <c r="O714" s="33"/>
      <c r="T714" s="33"/>
      <c r="Y714" s="33"/>
      <c r="AD714" s="33"/>
      <c r="AI714" s="33"/>
      <c r="AN714" s="33"/>
      <c r="AS714" s="33"/>
    </row>
    <row r="715">
      <c r="E715" s="33"/>
      <c r="J715" s="33"/>
      <c r="O715" s="33"/>
      <c r="T715" s="33"/>
      <c r="Y715" s="33"/>
      <c r="AD715" s="33"/>
      <c r="AI715" s="33"/>
      <c r="AN715" s="33"/>
      <c r="AS715" s="33"/>
    </row>
    <row r="716">
      <c r="E716" s="33"/>
      <c r="J716" s="33"/>
      <c r="O716" s="33"/>
      <c r="T716" s="33"/>
      <c r="Y716" s="33"/>
      <c r="AD716" s="33"/>
      <c r="AI716" s="33"/>
      <c r="AN716" s="33"/>
      <c r="AS716" s="33"/>
    </row>
    <row r="717">
      <c r="E717" s="33"/>
      <c r="J717" s="33"/>
      <c r="O717" s="33"/>
      <c r="T717" s="33"/>
      <c r="Y717" s="33"/>
      <c r="AD717" s="33"/>
      <c r="AI717" s="33"/>
      <c r="AN717" s="33"/>
      <c r="AS717" s="33"/>
    </row>
    <row r="718">
      <c r="E718" s="33"/>
      <c r="J718" s="33"/>
      <c r="O718" s="33"/>
      <c r="T718" s="33"/>
      <c r="Y718" s="33"/>
      <c r="AD718" s="33"/>
      <c r="AI718" s="33"/>
      <c r="AN718" s="33"/>
      <c r="AS718" s="33"/>
    </row>
    <row r="719">
      <c r="E719" s="33"/>
      <c r="J719" s="33"/>
      <c r="O719" s="33"/>
      <c r="T719" s="33"/>
      <c r="Y719" s="33"/>
      <c r="AD719" s="33"/>
      <c r="AI719" s="33"/>
      <c r="AN719" s="33"/>
      <c r="AS719" s="33"/>
    </row>
    <row r="720">
      <c r="E720" s="33"/>
      <c r="J720" s="33"/>
      <c r="O720" s="33"/>
      <c r="T720" s="33"/>
      <c r="Y720" s="33"/>
      <c r="AD720" s="33"/>
      <c r="AI720" s="33"/>
      <c r="AN720" s="33"/>
      <c r="AS720" s="33"/>
    </row>
    <row r="721">
      <c r="E721" s="33"/>
      <c r="J721" s="33"/>
      <c r="O721" s="33"/>
      <c r="T721" s="33"/>
      <c r="Y721" s="33"/>
      <c r="AD721" s="33"/>
      <c r="AI721" s="33"/>
      <c r="AN721" s="33"/>
      <c r="AS721" s="33"/>
    </row>
    <row r="722">
      <c r="E722" s="33"/>
      <c r="J722" s="33"/>
      <c r="O722" s="33"/>
      <c r="T722" s="33"/>
      <c r="Y722" s="33"/>
      <c r="AD722" s="33"/>
      <c r="AI722" s="33"/>
      <c r="AN722" s="33"/>
      <c r="AS722" s="33"/>
    </row>
    <row r="723">
      <c r="E723" s="33"/>
      <c r="J723" s="33"/>
      <c r="O723" s="33"/>
      <c r="T723" s="33"/>
      <c r="Y723" s="33"/>
      <c r="AD723" s="33"/>
      <c r="AI723" s="33"/>
      <c r="AN723" s="33"/>
      <c r="AS723" s="33"/>
    </row>
    <row r="724">
      <c r="E724" s="33"/>
      <c r="J724" s="33"/>
      <c r="O724" s="33"/>
      <c r="T724" s="33"/>
      <c r="Y724" s="33"/>
      <c r="AD724" s="33"/>
      <c r="AI724" s="33"/>
      <c r="AN724" s="33"/>
      <c r="AS724" s="33"/>
    </row>
    <row r="725">
      <c r="E725" s="33"/>
      <c r="J725" s="33"/>
      <c r="O725" s="33"/>
      <c r="T725" s="33"/>
      <c r="Y725" s="33"/>
      <c r="AD725" s="33"/>
      <c r="AI725" s="33"/>
      <c r="AN725" s="33"/>
      <c r="AS725" s="33"/>
    </row>
    <row r="726">
      <c r="E726" s="33"/>
      <c r="J726" s="33"/>
      <c r="O726" s="33"/>
      <c r="T726" s="33"/>
      <c r="Y726" s="33"/>
      <c r="AD726" s="33"/>
      <c r="AI726" s="33"/>
      <c r="AN726" s="33"/>
      <c r="AS726" s="33"/>
    </row>
    <row r="727">
      <c r="E727" s="33"/>
      <c r="J727" s="33"/>
      <c r="O727" s="33"/>
      <c r="T727" s="33"/>
      <c r="Y727" s="33"/>
      <c r="AD727" s="33"/>
      <c r="AI727" s="33"/>
      <c r="AN727" s="33"/>
      <c r="AS727" s="33"/>
    </row>
    <row r="728">
      <c r="E728" s="33"/>
      <c r="J728" s="33"/>
      <c r="O728" s="33"/>
      <c r="T728" s="33"/>
      <c r="Y728" s="33"/>
      <c r="AD728" s="33"/>
      <c r="AI728" s="33"/>
      <c r="AN728" s="33"/>
      <c r="AS728" s="33"/>
    </row>
    <row r="729">
      <c r="E729" s="33"/>
      <c r="J729" s="33"/>
      <c r="O729" s="33"/>
      <c r="T729" s="33"/>
      <c r="Y729" s="33"/>
      <c r="AD729" s="33"/>
      <c r="AI729" s="33"/>
      <c r="AN729" s="33"/>
      <c r="AS729" s="33"/>
    </row>
    <row r="730">
      <c r="E730" s="33"/>
      <c r="J730" s="33"/>
      <c r="O730" s="33"/>
      <c r="T730" s="33"/>
      <c r="Y730" s="33"/>
      <c r="AD730" s="33"/>
      <c r="AI730" s="33"/>
      <c r="AN730" s="33"/>
      <c r="AS730" s="33"/>
    </row>
    <row r="731">
      <c r="E731" s="33"/>
      <c r="J731" s="33"/>
      <c r="O731" s="33"/>
      <c r="T731" s="33"/>
      <c r="Y731" s="33"/>
      <c r="AD731" s="33"/>
      <c r="AI731" s="33"/>
      <c r="AN731" s="33"/>
      <c r="AS731" s="33"/>
    </row>
    <row r="732">
      <c r="E732" s="33"/>
      <c r="J732" s="33"/>
      <c r="O732" s="33"/>
      <c r="T732" s="33"/>
      <c r="Y732" s="33"/>
      <c r="AD732" s="33"/>
      <c r="AI732" s="33"/>
      <c r="AN732" s="33"/>
      <c r="AS732" s="33"/>
    </row>
    <row r="733">
      <c r="E733" s="33"/>
      <c r="J733" s="33"/>
      <c r="O733" s="33"/>
      <c r="T733" s="33"/>
      <c r="Y733" s="33"/>
      <c r="AD733" s="33"/>
      <c r="AI733" s="33"/>
      <c r="AN733" s="33"/>
      <c r="AS733" s="33"/>
    </row>
    <row r="734">
      <c r="E734" s="33"/>
      <c r="J734" s="33"/>
      <c r="O734" s="33"/>
      <c r="T734" s="33"/>
      <c r="Y734" s="33"/>
      <c r="AD734" s="33"/>
      <c r="AI734" s="33"/>
      <c r="AN734" s="33"/>
      <c r="AS734" s="33"/>
    </row>
    <row r="735">
      <c r="E735" s="33"/>
      <c r="J735" s="33"/>
      <c r="O735" s="33"/>
      <c r="T735" s="33"/>
      <c r="Y735" s="33"/>
      <c r="AD735" s="33"/>
      <c r="AI735" s="33"/>
      <c r="AN735" s="33"/>
      <c r="AS735" s="33"/>
    </row>
    <row r="736">
      <c r="E736" s="33"/>
      <c r="J736" s="33"/>
      <c r="O736" s="33"/>
      <c r="T736" s="33"/>
      <c r="Y736" s="33"/>
      <c r="AD736" s="33"/>
      <c r="AI736" s="33"/>
      <c r="AN736" s="33"/>
      <c r="AS736" s="33"/>
    </row>
    <row r="737">
      <c r="E737" s="33"/>
      <c r="J737" s="33"/>
      <c r="O737" s="33"/>
      <c r="T737" s="33"/>
      <c r="Y737" s="33"/>
      <c r="AD737" s="33"/>
      <c r="AI737" s="33"/>
      <c r="AN737" s="33"/>
      <c r="AS737" s="33"/>
    </row>
    <row r="738">
      <c r="E738" s="33"/>
      <c r="J738" s="33"/>
      <c r="O738" s="33"/>
      <c r="T738" s="33"/>
      <c r="Y738" s="33"/>
      <c r="AD738" s="33"/>
      <c r="AI738" s="33"/>
      <c r="AN738" s="33"/>
      <c r="AS738" s="33"/>
    </row>
    <row r="739">
      <c r="E739" s="33"/>
      <c r="J739" s="33"/>
      <c r="O739" s="33"/>
      <c r="T739" s="33"/>
      <c r="Y739" s="33"/>
      <c r="AD739" s="33"/>
      <c r="AI739" s="33"/>
      <c r="AN739" s="33"/>
      <c r="AS739" s="33"/>
    </row>
    <row r="740">
      <c r="E740" s="33"/>
      <c r="J740" s="33"/>
      <c r="O740" s="33"/>
      <c r="T740" s="33"/>
      <c r="Y740" s="33"/>
      <c r="AD740" s="33"/>
      <c r="AI740" s="33"/>
      <c r="AN740" s="33"/>
      <c r="AS740" s="33"/>
    </row>
    <row r="741">
      <c r="E741" s="33"/>
      <c r="J741" s="33"/>
      <c r="O741" s="33"/>
      <c r="T741" s="33"/>
      <c r="Y741" s="33"/>
      <c r="AD741" s="33"/>
      <c r="AI741" s="33"/>
      <c r="AN741" s="33"/>
      <c r="AS741" s="33"/>
    </row>
    <row r="742">
      <c r="E742" s="33"/>
      <c r="J742" s="33"/>
      <c r="O742" s="33"/>
      <c r="T742" s="33"/>
      <c r="Y742" s="33"/>
      <c r="AD742" s="33"/>
      <c r="AI742" s="33"/>
      <c r="AN742" s="33"/>
      <c r="AS742" s="33"/>
    </row>
    <row r="743">
      <c r="E743" s="33"/>
      <c r="J743" s="33"/>
      <c r="O743" s="33"/>
      <c r="T743" s="33"/>
      <c r="Y743" s="33"/>
      <c r="AD743" s="33"/>
      <c r="AI743" s="33"/>
      <c r="AN743" s="33"/>
      <c r="AS743" s="33"/>
    </row>
    <row r="744">
      <c r="E744" s="33"/>
      <c r="J744" s="33"/>
      <c r="O744" s="33"/>
      <c r="T744" s="33"/>
      <c r="Y744" s="33"/>
      <c r="AD744" s="33"/>
      <c r="AI744" s="33"/>
      <c r="AN744" s="33"/>
      <c r="AS744" s="33"/>
    </row>
    <row r="745">
      <c r="E745" s="33"/>
      <c r="J745" s="33"/>
      <c r="O745" s="33"/>
      <c r="T745" s="33"/>
      <c r="Y745" s="33"/>
      <c r="AD745" s="33"/>
      <c r="AI745" s="33"/>
      <c r="AN745" s="33"/>
      <c r="AS745" s="33"/>
    </row>
    <row r="746">
      <c r="E746" s="33"/>
      <c r="J746" s="33"/>
      <c r="O746" s="33"/>
      <c r="T746" s="33"/>
      <c r="Y746" s="33"/>
      <c r="AD746" s="33"/>
      <c r="AI746" s="33"/>
      <c r="AN746" s="33"/>
      <c r="AS746" s="33"/>
    </row>
    <row r="747">
      <c r="E747" s="33"/>
      <c r="J747" s="33"/>
      <c r="O747" s="33"/>
      <c r="T747" s="33"/>
      <c r="Y747" s="33"/>
      <c r="AD747" s="33"/>
      <c r="AI747" s="33"/>
      <c r="AN747" s="33"/>
      <c r="AS747" s="33"/>
    </row>
    <row r="748">
      <c r="E748" s="33"/>
      <c r="J748" s="33"/>
      <c r="O748" s="33"/>
      <c r="T748" s="33"/>
      <c r="Y748" s="33"/>
      <c r="AD748" s="33"/>
      <c r="AI748" s="33"/>
      <c r="AN748" s="33"/>
      <c r="AS748" s="33"/>
    </row>
    <row r="749">
      <c r="E749" s="33"/>
      <c r="J749" s="33"/>
      <c r="O749" s="33"/>
      <c r="T749" s="33"/>
      <c r="Y749" s="33"/>
      <c r="AD749" s="33"/>
      <c r="AI749" s="33"/>
      <c r="AN749" s="33"/>
      <c r="AS749" s="33"/>
    </row>
    <row r="750">
      <c r="E750" s="33"/>
      <c r="J750" s="33"/>
      <c r="O750" s="33"/>
      <c r="T750" s="33"/>
      <c r="Y750" s="33"/>
      <c r="AD750" s="33"/>
      <c r="AI750" s="33"/>
      <c r="AN750" s="33"/>
      <c r="AS750" s="33"/>
    </row>
    <row r="751">
      <c r="E751" s="33"/>
      <c r="J751" s="33"/>
      <c r="O751" s="33"/>
      <c r="T751" s="33"/>
      <c r="Y751" s="33"/>
      <c r="AD751" s="33"/>
      <c r="AI751" s="33"/>
      <c r="AN751" s="33"/>
      <c r="AS751" s="33"/>
    </row>
    <row r="752">
      <c r="E752" s="33"/>
      <c r="J752" s="33"/>
      <c r="O752" s="33"/>
      <c r="T752" s="33"/>
      <c r="Y752" s="33"/>
      <c r="AD752" s="33"/>
      <c r="AI752" s="33"/>
      <c r="AN752" s="33"/>
      <c r="AS752" s="33"/>
    </row>
    <row r="753">
      <c r="E753" s="33"/>
      <c r="J753" s="33"/>
      <c r="O753" s="33"/>
      <c r="T753" s="33"/>
      <c r="Y753" s="33"/>
      <c r="AD753" s="33"/>
      <c r="AI753" s="33"/>
      <c r="AN753" s="33"/>
      <c r="AS753" s="33"/>
    </row>
    <row r="754">
      <c r="E754" s="33"/>
      <c r="J754" s="33"/>
      <c r="O754" s="33"/>
      <c r="T754" s="33"/>
      <c r="Y754" s="33"/>
      <c r="AD754" s="33"/>
      <c r="AI754" s="33"/>
      <c r="AN754" s="33"/>
      <c r="AS754" s="33"/>
    </row>
    <row r="755">
      <c r="E755" s="33"/>
      <c r="J755" s="33"/>
      <c r="O755" s="33"/>
      <c r="T755" s="33"/>
      <c r="Y755" s="33"/>
      <c r="AD755" s="33"/>
      <c r="AI755" s="33"/>
      <c r="AN755" s="33"/>
      <c r="AS755" s="33"/>
    </row>
    <row r="756">
      <c r="E756" s="33"/>
      <c r="J756" s="33"/>
      <c r="O756" s="33"/>
      <c r="T756" s="33"/>
      <c r="Y756" s="33"/>
      <c r="AD756" s="33"/>
      <c r="AI756" s="33"/>
      <c r="AN756" s="33"/>
      <c r="AS756" s="33"/>
    </row>
    <row r="757">
      <c r="E757" s="33"/>
      <c r="J757" s="33"/>
      <c r="O757" s="33"/>
      <c r="T757" s="33"/>
      <c r="Y757" s="33"/>
      <c r="AD757" s="33"/>
      <c r="AI757" s="33"/>
      <c r="AN757" s="33"/>
      <c r="AS757" s="33"/>
    </row>
    <row r="758">
      <c r="E758" s="33"/>
      <c r="J758" s="33"/>
      <c r="O758" s="33"/>
      <c r="T758" s="33"/>
      <c r="Y758" s="33"/>
      <c r="AD758" s="33"/>
      <c r="AI758" s="33"/>
      <c r="AN758" s="33"/>
      <c r="AS758" s="33"/>
    </row>
    <row r="759">
      <c r="E759" s="33"/>
      <c r="J759" s="33"/>
      <c r="O759" s="33"/>
      <c r="T759" s="33"/>
      <c r="Y759" s="33"/>
      <c r="AD759" s="33"/>
      <c r="AI759" s="33"/>
      <c r="AN759" s="33"/>
      <c r="AS759" s="33"/>
    </row>
    <row r="760">
      <c r="E760" s="33"/>
      <c r="J760" s="33"/>
      <c r="O760" s="33"/>
      <c r="T760" s="33"/>
      <c r="Y760" s="33"/>
      <c r="AD760" s="33"/>
      <c r="AI760" s="33"/>
      <c r="AN760" s="33"/>
      <c r="AS760" s="33"/>
    </row>
    <row r="761">
      <c r="E761" s="33"/>
      <c r="J761" s="33"/>
      <c r="O761" s="33"/>
      <c r="T761" s="33"/>
      <c r="Y761" s="33"/>
      <c r="AD761" s="33"/>
      <c r="AI761" s="33"/>
      <c r="AN761" s="33"/>
      <c r="AS761" s="33"/>
    </row>
    <row r="762">
      <c r="E762" s="33"/>
      <c r="J762" s="33"/>
      <c r="O762" s="33"/>
      <c r="T762" s="33"/>
      <c r="Y762" s="33"/>
      <c r="AD762" s="33"/>
      <c r="AI762" s="33"/>
      <c r="AN762" s="33"/>
      <c r="AS762" s="33"/>
    </row>
    <row r="763">
      <c r="E763" s="33"/>
      <c r="J763" s="33"/>
      <c r="O763" s="33"/>
      <c r="T763" s="33"/>
      <c r="Y763" s="33"/>
      <c r="AD763" s="33"/>
      <c r="AI763" s="33"/>
      <c r="AN763" s="33"/>
      <c r="AS763" s="33"/>
    </row>
    <row r="764">
      <c r="E764" s="33"/>
      <c r="J764" s="33"/>
      <c r="O764" s="33"/>
      <c r="T764" s="33"/>
      <c r="Y764" s="33"/>
      <c r="AD764" s="33"/>
      <c r="AI764" s="33"/>
      <c r="AN764" s="33"/>
      <c r="AS764" s="33"/>
    </row>
    <row r="765">
      <c r="E765" s="33"/>
      <c r="J765" s="33"/>
      <c r="O765" s="33"/>
      <c r="T765" s="33"/>
      <c r="Y765" s="33"/>
      <c r="AD765" s="33"/>
      <c r="AI765" s="33"/>
      <c r="AN765" s="33"/>
      <c r="AS765" s="33"/>
    </row>
    <row r="766">
      <c r="E766" s="33"/>
      <c r="J766" s="33"/>
      <c r="O766" s="33"/>
      <c r="T766" s="33"/>
      <c r="Y766" s="33"/>
      <c r="AD766" s="33"/>
      <c r="AI766" s="33"/>
      <c r="AN766" s="33"/>
      <c r="AS766" s="33"/>
    </row>
    <row r="767">
      <c r="E767" s="33"/>
      <c r="J767" s="33"/>
      <c r="O767" s="33"/>
      <c r="T767" s="33"/>
      <c r="Y767" s="33"/>
      <c r="AD767" s="33"/>
      <c r="AI767" s="33"/>
      <c r="AN767" s="33"/>
      <c r="AS767" s="33"/>
    </row>
    <row r="768">
      <c r="E768" s="33"/>
      <c r="J768" s="33"/>
      <c r="O768" s="33"/>
      <c r="T768" s="33"/>
      <c r="Y768" s="33"/>
      <c r="AD768" s="33"/>
      <c r="AI768" s="33"/>
      <c r="AN768" s="33"/>
      <c r="AS768" s="33"/>
    </row>
    <row r="769">
      <c r="E769" s="33"/>
      <c r="J769" s="33"/>
      <c r="O769" s="33"/>
      <c r="T769" s="33"/>
      <c r="Y769" s="33"/>
      <c r="AD769" s="33"/>
      <c r="AI769" s="33"/>
      <c r="AN769" s="33"/>
      <c r="AS769" s="33"/>
    </row>
    <row r="770">
      <c r="E770" s="33"/>
      <c r="J770" s="33"/>
      <c r="O770" s="33"/>
      <c r="T770" s="33"/>
      <c r="Y770" s="33"/>
      <c r="AD770" s="33"/>
      <c r="AI770" s="33"/>
      <c r="AN770" s="33"/>
      <c r="AS770" s="33"/>
    </row>
    <row r="771">
      <c r="E771" s="33"/>
      <c r="J771" s="33"/>
      <c r="O771" s="33"/>
      <c r="T771" s="33"/>
      <c r="Y771" s="33"/>
      <c r="AD771" s="33"/>
      <c r="AI771" s="33"/>
      <c r="AN771" s="33"/>
      <c r="AS771" s="33"/>
    </row>
    <row r="772">
      <c r="E772" s="33"/>
      <c r="J772" s="33"/>
      <c r="O772" s="33"/>
      <c r="T772" s="33"/>
      <c r="Y772" s="33"/>
      <c r="AD772" s="33"/>
      <c r="AI772" s="33"/>
      <c r="AN772" s="33"/>
      <c r="AS772" s="33"/>
    </row>
    <row r="773">
      <c r="E773" s="33"/>
      <c r="J773" s="33"/>
      <c r="O773" s="33"/>
      <c r="T773" s="33"/>
      <c r="Y773" s="33"/>
      <c r="AD773" s="33"/>
      <c r="AI773" s="33"/>
      <c r="AN773" s="33"/>
      <c r="AS773" s="33"/>
    </row>
    <row r="774">
      <c r="E774" s="33"/>
      <c r="J774" s="33"/>
      <c r="O774" s="33"/>
      <c r="T774" s="33"/>
      <c r="Y774" s="33"/>
      <c r="AD774" s="33"/>
      <c r="AI774" s="33"/>
      <c r="AN774" s="33"/>
      <c r="AS774" s="33"/>
    </row>
    <row r="775">
      <c r="E775" s="33"/>
      <c r="J775" s="33"/>
      <c r="O775" s="33"/>
      <c r="T775" s="33"/>
      <c r="Y775" s="33"/>
      <c r="AD775" s="33"/>
      <c r="AI775" s="33"/>
      <c r="AN775" s="33"/>
      <c r="AS775" s="33"/>
    </row>
    <row r="776">
      <c r="E776" s="33"/>
      <c r="J776" s="33"/>
      <c r="O776" s="33"/>
      <c r="T776" s="33"/>
      <c r="Y776" s="33"/>
      <c r="AD776" s="33"/>
      <c r="AI776" s="33"/>
      <c r="AN776" s="33"/>
      <c r="AS776" s="33"/>
    </row>
    <row r="777">
      <c r="E777" s="33"/>
      <c r="J777" s="33"/>
      <c r="O777" s="33"/>
      <c r="T777" s="33"/>
      <c r="Y777" s="33"/>
      <c r="AD777" s="33"/>
      <c r="AI777" s="33"/>
      <c r="AN777" s="33"/>
      <c r="AS777" s="33"/>
    </row>
    <row r="778">
      <c r="E778" s="33"/>
      <c r="J778" s="33"/>
      <c r="O778" s="33"/>
      <c r="T778" s="33"/>
      <c r="Y778" s="33"/>
      <c r="AD778" s="33"/>
      <c r="AI778" s="33"/>
      <c r="AN778" s="33"/>
      <c r="AS778" s="33"/>
    </row>
    <row r="779">
      <c r="E779" s="33"/>
      <c r="J779" s="33"/>
      <c r="O779" s="33"/>
      <c r="T779" s="33"/>
      <c r="Y779" s="33"/>
      <c r="AD779" s="33"/>
      <c r="AI779" s="33"/>
      <c r="AN779" s="33"/>
      <c r="AS779" s="33"/>
    </row>
    <row r="780">
      <c r="E780" s="33"/>
      <c r="J780" s="33"/>
      <c r="O780" s="33"/>
      <c r="T780" s="33"/>
      <c r="Y780" s="33"/>
      <c r="AD780" s="33"/>
      <c r="AI780" s="33"/>
      <c r="AN780" s="33"/>
      <c r="AS780" s="33"/>
    </row>
    <row r="781">
      <c r="E781" s="33"/>
      <c r="J781" s="33"/>
      <c r="O781" s="33"/>
      <c r="T781" s="33"/>
      <c r="Y781" s="33"/>
      <c r="AD781" s="33"/>
      <c r="AI781" s="33"/>
      <c r="AN781" s="33"/>
      <c r="AS781" s="33"/>
    </row>
    <row r="782">
      <c r="E782" s="33"/>
      <c r="J782" s="33"/>
      <c r="O782" s="33"/>
      <c r="T782" s="33"/>
      <c r="Y782" s="33"/>
      <c r="AD782" s="33"/>
      <c r="AI782" s="33"/>
      <c r="AN782" s="33"/>
      <c r="AS782" s="33"/>
    </row>
    <row r="783">
      <c r="E783" s="33"/>
      <c r="J783" s="33"/>
      <c r="O783" s="33"/>
      <c r="T783" s="33"/>
      <c r="Y783" s="33"/>
      <c r="AD783" s="33"/>
      <c r="AI783" s="33"/>
      <c r="AN783" s="33"/>
      <c r="AS783" s="33"/>
    </row>
    <row r="784">
      <c r="E784" s="33"/>
      <c r="J784" s="33"/>
      <c r="O784" s="33"/>
      <c r="T784" s="33"/>
      <c r="Y784" s="33"/>
      <c r="AD784" s="33"/>
      <c r="AI784" s="33"/>
      <c r="AN784" s="33"/>
      <c r="AS784" s="33"/>
    </row>
    <row r="785">
      <c r="E785" s="33"/>
      <c r="J785" s="33"/>
      <c r="O785" s="33"/>
      <c r="T785" s="33"/>
      <c r="Y785" s="33"/>
      <c r="AD785" s="33"/>
      <c r="AI785" s="33"/>
      <c r="AN785" s="33"/>
      <c r="AS785" s="33"/>
    </row>
    <row r="786">
      <c r="E786" s="33"/>
      <c r="J786" s="33"/>
      <c r="O786" s="33"/>
      <c r="T786" s="33"/>
      <c r="Y786" s="33"/>
      <c r="AD786" s="33"/>
      <c r="AI786" s="33"/>
      <c r="AN786" s="33"/>
      <c r="AS786" s="33"/>
    </row>
    <row r="787">
      <c r="E787" s="33"/>
      <c r="J787" s="33"/>
      <c r="O787" s="33"/>
      <c r="T787" s="33"/>
      <c r="Y787" s="33"/>
      <c r="AD787" s="33"/>
      <c r="AI787" s="33"/>
      <c r="AN787" s="33"/>
      <c r="AS787" s="33"/>
    </row>
    <row r="788">
      <c r="E788" s="33"/>
      <c r="J788" s="33"/>
      <c r="O788" s="33"/>
      <c r="T788" s="33"/>
      <c r="Y788" s="33"/>
      <c r="AD788" s="33"/>
      <c r="AI788" s="33"/>
      <c r="AN788" s="33"/>
      <c r="AS788" s="33"/>
    </row>
    <row r="789">
      <c r="E789" s="33"/>
      <c r="J789" s="33"/>
      <c r="O789" s="33"/>
      <c r="T789" s="33"/>
      <c r="Y789" s="33"/>
      <c r="AD789" s="33"/>
      <c r="AI789" s="33"/>
      <c r="AN789" s="33"/>
      <c r="AS789" s="33"/>
    </row>
    <row r="790">
      <c r="E790" s="33"/>
      <c r="J790" s="33"/>
      <c r="O790" s="33"/>
      <c r="T790" s="33"/>
      <c r="Y790" s="33"/>
      <c r="AD790" s="33"/>
      <c r="AI790" s="33"/>
      <c r="AN790" s="33"/>
      <c r="AS790" s="33"/>
    </row>
    <row r="791">
      <c r="E791" s="33"/>
      <c r="J791" s="33"/>
      <c r="O791" s="33"/>
      <c r="T791" s="33"/>
      <c r="Y791" s="33"/>
      <c r="AD791" s="33"/>
      <c r="AI791" s="33"/>
      <c r="AN791" s="33"/>
      <c r="AS791" s="33"/>
    </row>
    <row r="792">
      <c r="E792" s="33"/>
      <c r="J792" s="33"/>
      <c r="O792" s="33"/>
      <c r="T792" s="33"/>
      <c r="Y792" s="33"/>
      <c r="AD792" s="33"/>
      <c r="AI792" s="33"/>
      <c r="AN792" s="33"/>
      <c r="AS792" s="33"/>
    </row>
    <row r="793">
      <c r="E793" s="33"/>
      <c r="J793" s="33"/>
      <c r="O793" s="33"/>
      <c r="T793" s="33"/>
      <c r="Y793" s="33"/>
      <c r="AD793" s="33"/>
      <c r="AI793" s="33"/>
      <c r="AN793" s="33"/>
      <c r="AS793" s="33"/>
    </row>
    <row r="794">
      <c r="E794" s="33"/>
      <c r="J794" s="33"/>
      <c r="O794" s="33"/>
      <c r="T794" s="33"/>
      <c r="Y794" s="33"/>
      <c r="AD794" s="33"/>
      <c r="AI794" s="33"/>
      <c r="AN794" s="33"/>
      <c r="AS794" s="33"/>
    </row>
    <row r="795">
      <c r="E795" s="33"/>
      <c r="J795" s="33"/>
      <c r="O795" s="33"/>
      <c r="T795" s="33"/>
      <c r="Y795" s="33"/>
      <c r="AD795" s="33"/>
      <c r="AI795" s="33"/>
      <c r="AN795" s="33"/>
      <c r="AS795" s="33"/>
    </row>
    <row r="796">
      <c r="E796" s="33"/>
      <c r="J796" s="33"/>
      <c r="O796" s="33"/>
      <c r="T796" s="33"/>
      <c r="Y796" s="33"/>
      <c r="AD796" s="33"/>
      <c r="AI796" s="33"/>
      <c r="AN796" s="33"/>
      <c r="AS796" s="33"/>
    </row>
    <row r="797">
      <c r="E797" s="33"/>
      <c r="J797" s="33"/>
      <c r="O797" s="33"/>
      <c r="T797" s="33"/>
      <c r="Y797" s="33"/>
      <c r="AD797" s="33"/>
      <c r="AI797" s="33"/>
      <c r="AN797" s="33"/>
      <c r="AS797" s="33"/>
    </row>
    <row r="798">
      <c r="E798" s="33"/>
      <c r="J798" s="33"/>
      <c r="O798" s="33"/>
      <c r="T798" s="33"/>
      <c r="Y798" s="33"/>
      <c r="AD798" s="33"/>
      <c r="AI798" s="33"/>
      <c r="AN798" s="33"/>
      <c r="AS798" s="33"/>
    </row>
    <row r="799">
      <c r="E799" s="33"/>
      <c r="J799" s="33"/>
      <c r="O799" s="33"/>
      <c r="T799" s="33"/>
      <c r="Y799" s="33"/>
      <c r="AD799" s="33"/>
      <c r="AI799" s="33"/>
      <c r="AN799" s="33"/>
      <c r="AS799" s="33"/>
    </row>
    <row r="800">
      <c r="E800" s="33"/>
      <c r="J800" s="33"/>
      <c r="O800" s="33"/>
      <c r="T800" s="33"/>
      <c r="Y800" s="33"/>
      <c r="AD800" s="33"/>
      <c r="AI800" s="33"/>
      <c r="AN800" s="33"/>
      <c r="AS800" s="33"/>
    </row>
    <row r="801">
      <c r="E801" s="33"/>
      <c r="J801" s="33"/>
      <c r="O801" s="33"/>
      <c r="T801" s="33"/>
      <c r="Y801" s="33"/>
      <c r="AD801" s="33"/>
      <c r="AI801" s="33"/>
      <c r="AN801" s="33"/>
      <c r="AS801" s="33"/>
    </row>
    <row r="802">
      <c r="E802" s="33"/>
      <c r="J802" s="33"/>
      <c r="O802" s="33"/>
      <c r="T802" s="33"/>
      <c r="Y802" s="33"/>
      <c r="AD802" s="33"/>
      <c r="AI802" s="33"/>
      <c r="AN802" s="33"/>
      <c r="AS802" s="33"/>
    </row>
    <row r="803">
      <c r="E803" s="33"/>
      <c r="J803" s="33"/>
      <c r="O803" s="33"/>
      <c r="T803" s="33"/>
      <c r="Y803" s="33"/>
      <c r="AD803" s="33"/>
      <c r="AI803" s="33"/>
      <c r="AN803" s="33"/>
      <c r="AS803" s="33"/>
    </row>
    <row r="804">
      <c r="E804" s="33"/>
      <c r="J804" s="33"/>
      <c r="O804" s="33"/>
      <c r="T804" s="33"/>
      <c r="Y804" s="33"/>
      <c r="AD804" s="33"/>
      <c r="AI804" s="33"/>
      <c r="AN804" s="33"/>
      <c r="AS804" s="33"/>
    </row>
    <row r="805">
      <c r="E805" s="33"/>
      <c r="J805" s="33"/>
      <c r="O805" s="33"/>
      <c r="T805" s="33"/>
      <c r="Y805" s="33"/>
      <c r="AD805" s="33"/>
      <c r="AI805" s="33"/>
      <c r="AN805" s="33"/>
      <c r="AS805" s="33"/>
    </row>
    <row r="806">
      <c r="E806" s="33"/>
      <c r="J806" s="33"/>
      <c r="O806" s="33"/>
      <c r="T806" s="33"/>
      <c r="Y806" s="33"/>
      <c r="AD806" s="33"/>
      <c r="AI806" s="33"/>
      <c r="AN806" s="33"/>
      <c r="AS806" s="33"/>
    </row>
    <row r="807">
      <c r="E807" s="33"/>
      <c r="J807" s="33"/>
      <c r="O807" s="33"/>
      <c r="T807" s="33"/>
      <c r="Y807" s="33"/>
      <c r="AD807" s="33"/>
      <c r="AI807" s="33"/>
      <c r="AN807" s="33"/>
      <c r="AS807" s="33"/>
    </row>
    <row r="808">
      <c r="E808" s="33"/>
      <c r="J808" s="33"/>
      <c r="O808" s="33"/>
      <c r="T808" s="33"/>
      <c r="Y808" s="33"/>
      <c r="AD808" s="33"/>
      <c r="AI808" s="33"/>
      <c r="AN808" s="33"/>
      <c r="AS808" s="33"/>
    </row>
    <row r="809">
      <c r="E809" s="33"/>
      <c r="J809" s="33"/>
      <c r="O809" s="33"/>
      <c r="T809" s="33"/>
      <c r="Y809" s="33"/>
      <c r="AD809" s="33"/>
      <c r="AI809" s="33"/>
      <c r="AN809" s="33"/>
      <c r="AS809" s="33"/>
    </row>
    <row r="810">
      <c r="E810" s="33"/>
      <c r="J810" s="33"/>
      <c r="O810" s="33"/>
      <c r="T810" s="33"/>
      <c r="Y810" s="33"/>
      <c r="AD810" s="33"/>
      <c r="AI810" s="33"/>
      <c r="AN810" s="33"/>
      <c r="AS810" s="33"/>
    </row>
    <row r="811">
      <c r="E811" s="33"/>
      <c r="J811" s="33"/>
      <c r="O811" s="33"/>
      <c r="T811" s="33"/>
      <c r="Y811" s="33"/>
      <c r="AD811" s="33"/>
      <c r="AI811" s="33"/>
      <c r="AN811" s="33"/>
      <c r="AS811" s="33"/>
    </row>
    <row r="812">
      <c r="E812" s="33"/>
      <c r="J812" s="33"/>
      <c r="O812" s="33"/>
      <c r="T812" s="33"/>
      <c r="Y812" s="33"/>
      <c r="AD812" s="33"/>
      <c r="AI812" s="33"/>
      <c r="AN812" s="33"/>
      <c r="AS812" s="33"/>
    </row>
    <row r="813">
      <c r="E813" s="33"/>
      <c r="J813" s="33"/>
      <c r="O813" s="33"/>
      <c r="T813" s="33"/>
      <c r="Y813" s="33"/>
      <c r="AD813" s="33"/>
      <c r="AI813" s="33"/>
      <c r="AN813" s="33"/>
      <c r="AS813" s="33"/>
    </row>
    <row r="814">
      <c r="E814" s="33"/>
      <c r="J814" s="33"/>
      <c r="O814" s="33"/>
      <c r="T814" s="33"/>
      <c r="Y814" s="33"/>
      <c r="AD814" s="33"/>
      <c r="AI814" s="33"/>
      <c r="AN814" s="33"/>
      <c r="AS814" s="33"/>
    </row>
    <row r="815">
      <c r="E815" s="33"/>
      <c r="J815" s="33"/>
      <c r="O815" s="33"/>
      <c r="T815" s="33"/>
      <c r="Y815" s="33"/>
      <c r="AD815" s="33"/>
      <c r="AI815" s="33"/>
      <c r="AN815" s="33"/>
      <c r="AS815" s="33"/>
    </row>
    <row r="816">
      <c r="E816" s="33"/>
      <c r="J816" s="33"/>
      <c r="O816" s="33"/>
      <c r="T816" s="33"/>
      <c r="Y816" s="33"/>
      <c r="AD816" s="33"/>
      <c r="AI816" s="33"/>
      <c r="AN816" s="33"/>
      <c r="AS816" s="33"/>
    </row>
    <row r="817">
      <c r="E817" s="33"/>
      <c r="J817" s="33"/>
      <c r="O817" s="33"/>
      <c r="T817" s="33"/>
      <c r="Y817" s="33"/>
      <c r="AD817" s="33"/>
      <c r="AI817" s="33"/>
      <c r="AN817" s="33"/>
      <c r="AS817" s="33"/>
    </row>
    <row r="818">
      <c r="E818" s="33"/>
      <c r="J818" s="33"/>
      <c r="O818" s="33"/>
      <c r="T818" s="33"/>
      <c r="Y818" s="33"/>
      <c r="AD818" s="33"/>
      <c r="AI818" s="33"/>
      <c r="AN818" s="33"/>
      <c r="AS818" s="33"/>
    </row>
    <row r="819">
      <c r="E819" s="33"/>
      <c r="J819" s="33"/>
      <c r="O819" s="33"/>
      <c r="T819" s="33"/>
      <c r="Y819" s="33"/>
      <c r="AD819" s="33"/>
      <c r="AI819" s="33"/>
      <c r="AN819" s="33"/>
      <c r="AS819" s="33"/>
    </row>
    <row r="820">
      <c r="E820" s="33"/>
      <c r="J820" s="33"/>
      <c r="O820" s="33"/>
      <c r="T820" s="33"/>
      <c r="Y820" s="33"/>
      <c r="AD820" s="33"/>
      <c r="AI820" s="33"/>
      <c r="AN820" s="33"/>
      <c r="AS820" s="33"/>
    </row>
    <row r="821">
      <c r="E821" s="33"/>
      <c r="J821" s="33"/>
      <c r="O821" s="33"/>
      <c r="T821" s="33"/>
      <c r="Y821" s="33"/>
      <c r="AD821" s="33"/>
      <c r="AI821" s="33"/>
      <c r="AN821" s="33"/>
      <c r="AS821" s="33"/>
    </row>
    <row r="822">
      <c r="E822" s="33"/>
      <c r="J822" s="33"/>
      <c r="O822" s="33"/>
      <c r="T822" s="33"/>
      <c r="Y822" s="33"/>
      <c r="AD822" s="33"/>
      <c r="AI822" s="33"/>
      <c r="AN822" s="33"/>
      <c r="AS822" s="33"/>
    </row>
    <row r="823">
      <c r="E823" s="33"/>
      <c r="J823" s="33"/>
      <c r="O823" s="33"/>
      <c r="T823" s="33"/>
      <c r="Y823" s="33"/>
      <c r="AD823" s="33"/>
      <c r="AI823" s="33"/>
      <c r="AN823" s="33"/>
      <c r="AS823" s="33"/>
    </row>
    <row r="824">
      <c r="E824" s="33"/>
      <c r="J824" s="33"/>
      <c r="O824" s="33"/>
      <c r="T824" s="33"/>
      <c r="Y824" s="33"/>
      <c r="AD824" s="33"/>
      <c r="AI824" s="33"/>
      <c r="AN824" s="33"/>
      <c r="AS824" s="33"/>
    </row>
    <row r="825">
      <c r="E825" s="33"/>
      <c r="J825" s="33"/>
      <c r="O825" s="33"/>
      <c r="T825" s="33"/>
      <c r="Y825" s="33"/>
      <c r="AD825" s="33"/>
      <c r="AI825" s="33"/>
      <c r="AN825" s="33"/>
      <c r="AS825" s="33"/>
    </row>
    <row r="826">
      <c r="E826" s="33"/>
      <c r="J826" s="33"/>
      <c r="O826" s="33"/>
      <c r="T826" s="33"/>
      <c r="Y826" s="33"/>
      <c r="AD826" s="33"/>
      <c r="AI826" s="33"/>
      <c r="AN826" s="33"/>
      <c r="AS826" s="33"/>
    </row>
    <row r="827">
      <c r="E827" s="33"/>
      <c r="J827" s="33"/>
      <c r="O827" s="33"/>
      <c r="T827" s="33"/>
      <c r="Y827" s="33"/>
      <c r="AD827" s="33"/>
      <c r="AI827" s="33"/>
      <c r="AN827" s="33"/>
      <c r="AS827" s="33"/>
    </row>
    <row r="828">
      <c r="E828" s="33"/>
      <c r="J828" s="33"/>
      <c r="O828" s="33"/>
      <c r="T828" s="33"/>
      <c r="Y828" s="33"/>
      <c r="AD828" s="33"/>
      <c r="AI828" s="33"/>
      <c r="AN828" s="33"/>
      <c r="AS828" s="33"/>
    </row>
    <row r="829">
      <c r="E829" s="33"/>
      <c r="J829" s="33"/>
      <c r="O829" s="33"/>
      <c r="T829" s="33"/>
      <c r="Y829" s="33"/>
      <c r="AD829" s="33"/>
      <c r="AI829" s="33"/>
      <c r="AN829" s="33"/>
      <c r="AS829" s="33"/>
    </row>
    <row r="830">
      <c r="E830" s="33"/>
      <c r="J830" s="33"/>
      <c r="O830" s="33"/>
      <c r="T830" s="33"/>
      <c r="Y830" s="33"/>
      <c r="AD830" s="33"/>
      <c r="AI830" s="33"/>
      <c r="AN830" s="33"/>
      <c r="AS830" s="33"/>
    </row>
    <row r="831">
      <c r="E831" s="33"/>
      <c r="J831" s="33"/>
      <c r="O831" s="33"/>
      <c r="T831" s="33"/>
      <c r="Y831" s="33"/>
      <c r="AD831" s="33"/>
      <c r="AI831" s="33"/>
      <c r="AN831" s="33"/>
      <c r="AS831" s="33"/>
    </row>
    <row r="832">
      <c r="E832" s="33"/>
      <c r="J832" s="33"/>
      <c r="O832" s="33"/>
      <c r="T832" s="33"/>
      <c r="Y832" s="33"/>
      <c r="AD832" s="33"/>
      <c r="AI832" s="33"/>
      <c r="AN832" s="33"/>
      <c r="AS832" s="33"/>
    </row>
    <row r="833">
      <c r="E833" s="33"/>
      <c r="J833" s="33"/>
      <c r="O833" s="33"/>
      <c r="T833" s="33"/>
      <c r="Y833" s="33"/>
      <c r="AD833" s="33"/>
      <c r="AI833" s="33"/>
      <c r="AN833" s="33"/>
      <c r="AS833" s="33"/>
    </row>
    <row r="834">
      <c r="E834" s="33"/>
      <c r="J834" s="33"/>
      <c r="O834" s="33"/>
      <c r="T834" s="33"/>
      <c r="Y834" s="33"/>
      <c r="AD834" s="33"/>
      <c r="AI834" s="33"/>
      <c r="AN834" s="33"/>
      <c r="AS834" s="33"/>
    </row>
    <row r="835">
      <c r="E835" s="33"/>
      <c r="J835" s="33"/>
      <c r="O835" s="33"/>
      <c r="T835" s="33"/>
      <c r="Y835" s="33"/>
      <c r="AD835" s="33"/>
      <c r="AI835" s="33"/>
      <c r="AN835" s="33"/>
      <c r="AS835" s="33"/>
    </row>
    <row r="836">
      <c r="E836" s="33"/>
      <c r="J836" s="33"/>
      <c r="O836" s="33"/>
      <c r="T836" s="33"/>
      <c r="Y836" s="33"/>
      <c r="AD836" s="33"/>
      <c r="AI836" s="33"/>
      <c r="AN836" s="33"/>
      <c r="AS836" s="33"/>
    </row>
    <row r="837">
      <c r="E837" s="33"/>
      <c r="J837" s="33"/>
      <c r="O837" s="33"/>
      <c r="T837" s="33"/>
      <c r="Y837" s="33"/>
      <c r="AD837" s="33"/>
      <c r="AI837" s="33"/>
      <c r="AN837" s="33"/>
      <c r="AS837" s="33"/>
    </row>
    <row r="838">
      <c r="E838" s="33"/>
      <c r="J838" s="33"/>
      <c r="O838" s="33"/>
      <c r="T838" s="33"/>
      <c r="Y838" s="33"/>
      <c r="AD838" s="33"/>
      <c r="AI838" s="33"/>
      <c r="AN838" s="33"/>
      <c r="AS838" s="33"/>
    </row>
    <row r="839">
      <c r="E839" s="33"/>
      <c r="J839" s="33"/>
      <c r="O839" s="33"/>
      <c r="T839" s="33"/>
      <c r="Y839" s="33"/>
      <c r="AD839" s="33"/>
      <c r="AI839" s="33"/>
      <c r="AN839" s="33"/>
      <c r="AS839" s="33"/>
    </row>
    <row r="840">
      <c r="E840" s="33"/>
      <c r="J840" s="33"/>
      <c r="O840" s="33"/>
      <c r="T840" s="33"/>
      <c r="Y840" s="33"/>
      <c r="AD840" s="33"/>
      <c r="AI840" s="33"/>
      <c r="AN840" s="33"/>
      <c r="AS840" s="33"/>
    </row>
    <row r="841">
      <c r="E841" s="33"/>
      <c r="J841" s="33"/>
      <c r="O841" s="33"/>
      <c r="T841" s="33"/>
      <c r="Y841" s="33"/>
      <c r="AD841" s="33"/>
      <c r="AI841" s="33"/>
      <c r="AN841" s="33"/>
      <c r="AS841" s="33"/>
    </row>
    <row r="842">
      <c r="E842" s="33"/>
      <c r="J842" s="33"/>
      <c r="O842" s="33"/>
      <c r="T842" s="33"/>
      <c r="Y842" s="33"/>
      <c r="AD842" s="33"/>
      <c r="AI842" s="33"/>
      <c r="AN842" s="33"/>
      <c r="AS842" s="33"/>
    </row>
    <row r="843">
      <c r="E843" s="33"/>
      <c r="J843" s="33"/>
      <c r="O843" s="33"/>
      <c r="T843" s="33"/>
      <c r="Y843" s="33"/>
      <c r="AD843" s="33"/>
      <c r="AI843" s="33"/>
      <c r="AN843" s="33"/>
      <c r="AS843" s="33"/>
    </row>
    <row r="844">
      <c r="E844" s="33"/>
      <c r="J844" s="33"/>
      <c r="O844" s="33"/>
      <c r="T844" s="33"/>
      <c r="Y844" s="33"/>
      <c r="AD844" s="33"/>
      <c r="AI844" s="33"/>
      <c r="AN844" s="33"/>
      <c r="AS844" s="33"/>
    </row>
    <row r="845">
      <c r="E845" s="33"/>
      <c r="J845" s="33"/>
      <c r="O845" s="33"/>
      <c r="T845" s="33"/>
      <c r="Y845" s="33"/>
      <c r="AD845" s="33"/>
      <c r="AI845" s="33"/>
      <c r="AN845" s="33"/>
      <c r="AS845" s="33"/>
    </row>
    <row r="846">
      <c r="E846" s="33"/>
      <c r="J846" s="33"/>
      <c r="O846" s="33"/>
      <c r="T846" s="33"/>
      <c r="Y846" s="33"/>
      <c r="AD846" s="33"/>
      <c r="AI846" s="33"/>
      <c r="AN846" s="33"/>
      <c r="AS846" s="33"/>
    </row>
    <row r="847">
      <c r="E847" s="33"/>
      <c r="J847" s="33"/>
      <c r="O847" s="33"/>
      <c r="T847" s="33"/>
      <c r="Y847" s="33"/>
      <c r="AD847" s="33"/>
      <c r="AI847" s="33"/>
      <c r="AN847" s="33"/>
      <c r="AS847" s="33"/>
    </row>
    <row r="848">
      <c r="E848" s="33"/>
      <c r="J848" s="33"/>
      <c r="O848" s="33"/>
      <c r="T848" s="33"/>
      <c r="Y848" s="33"/>
      <c r="AD848" s="33"/>
      <c r="AI848" s="33"/>
      <c r="AN848" s="33"/>
      <c r="AS848" s="33"/>
    </row>
    <row r="849">
      <c r="E849" s="33"/>
      <c r="J849" s="33"/>
      <c r="O849" s="33"/>
      <c r="T849" s="33"/>
      <c r="Y849" s="33"/>
      <c r="AD849" s="33"/>
      <c r="AI849" s="33"/>
      <c r="AN849" s="33"/>
      <c r="AS849" s="33"/>
    </row>
    <row r="850">
      <c r="E850" s="33"/>
      <c r="J850" s="33"/>
      <c r="O850" s="33"/>
      <c r="T850" s="33"/>
      <c r="Y850" s="33"/>
      <c r="AD850" s="33"/>
      <c r="AI850" s="33"/>
      <c r="AN850" s="33"/>
      <c r="AS850" s="33"/>
    </row>
    <row r="851">
      <c r="E851" s="33"/>
      <c r="J851" s="33"/>
      <c r="O851" s="33"/>
      <c r="T851" s="33"/>
      <c r="Y851" s="33"/>
      <c r="AD851" s="33"/>
      <c r="AI851" s="33"/>
      <c r="AN851" s="33"/>
      <c r="AS851" s="33"/>
    </row>
    <row r="852">
      <c r="E852" s="33"/>
      <c r="J852" s="33"/>
      <c r="O852" s="33"/>
      <c r="T852" s="33"/>
      <c r="Y852" s="33"/>
      <c r="AD852" s="33"/>
      <c r="AI852" s="33"/>
      <c r="AN852" s="33"/>
      <c r="AS852" s="33"/>
    </row>
    <row r="853">
      <c r="E853" s="33"/>
      <c r="J853" s="33"/>
      <c r="O853" s="33"/>
      <c r="T853" s="33"/>
      <c r="Y853" s="33"/>
      <c r="AD853" s="33"/>
      <c r="AI853" s="33"/>
      <c r="AN853" s="33"/>
      <c r="AS853" s="33"/>
    </row>
    <row r="854">
      <c r="E854" s="33"/>
      <c r="J854" s="33"/>
      <c r="O854" s="33"/>
      <c r="T854" s="33"/>
      <c r="Y854" s="33"/>
      <c r="AD854" s="33"/>
      <c r="AI854" s="33"/>
      <c r="AN854" s="33"/>
      <c r="AS854" s="33"/>
    </row>
    <row r="855">
      <c r="E855" s="33"/>
      <c r="J855" s="33"/>
      <c r="O855" s="33"/>
      <c r="T855" s="33"/>
      <c r="Y855" s="33"/>
      <c r="AD855" s="33"/>
      <c r="AI855" s="33"/>
      <c r="AN855" s="33"/>
      <c r="AS855" s="33"/>
    </row>
    <row r="856">
      <c r="E856" s="33"/>
      <c r="J856" s="33"/>
      <c r="O856" s="33"/>
      <c r="T856" s="33"/>
      <c r="Y856" s="33"/>
      <c r="AD856" s="33"/>
      <c r="AI856" s="33"/>
      <c r="AN856" s="33"/>
      <c r="AS856" s="33"/>
    </row>
    <row r="857">
      <c r="E857" s="33"/>
      <c r="J857" s="33"/>
      <c r="O857" s="33"/>
      <c r="T857" s="33"/>
      <c r="Y857" s="33"/>
      <c r="AD857" s="33"/>
      <c r="AI857" s="33"/>
      <c r="AN857" s="33"/>
      <c r="AS857" s="33"/>
    </row>
    <row r="858">
      <c r="E858" s="33"/>
      <c r="J858" s="33"/>
      <c r="O858" s="33"/>
      <c r="T858" s="33"/>
      <c r="Y858" s="33"/>
      <c r="AD858" s="33"/>
      <c r="AI858" s="33"/>
      <c r="AN858" s="33"/>
      <c r="AS858" s="33"/>
    </row>
    <row r="859">
      <c r="E859" s="33"/>
      <c r="J859" s="33"/>
      <c r="O859" s="33"/>
      <c r="T859" s="33"/>
      <c r="Y859" s="33"/>
      <c r="AD859" s="33"/>
      <c r="AI859" s="33"/>
      <c r="AN859" s="33"/>
      <c r="AS859" s="33"/>
    </row>
    <row r="860">
      <c r="E860" s="33"/>
      <c r="J860" s="33"/>
      <c r="O860" s="33"/>
      <c r="T860" s="33"/>
      <c r="Y860" s="33"/>
      <c r="AD860" s="33"/>
      <c r="AI860" s="33"/>
      <c r="AN860" s="33"/>
      <c r="AS860" s="33"/>
    </row>
    <row r="861">
      <c r="E861" s="33"/>
      <c r="J861" s="33"/>
      <c r="O861" s="33"/>
      <c r="T861" s="33"/>
      <c r="Y861" s="33"/>
      <c r="AD861" s="33"/>
      <c r="AI861" s="33"/>
      <c r="AN861" s="33"/>
      <c r="AS861" s="33"/>
    </row>
    <row r="862">
      <c r="E862" s="33"/>
      <c r="J862" s="33"/>
      <c r="O862" s="33"/>
      <c r="T862" s="33"/>
      <c r="Y862" s="33"/>
      <c r="AD862" s="33"/>
      <c r="AI862" s="33"/>
      <c r="AN862" s="33"/>
      <c r="AS862" s="33"/>
    </row>
    <row r="863">
      <c r="E863" s="33"/>
      <c r="J863" s="33"/>
      <c r="O863" s="33"/>
      <c r="T863" s="33"/>
      <c r="Y863" s="33"/>
      <c r="AD863" s="33"/>
      <c r="AI863" s="33"/>
      <c r="AN863" s="33"/>
      <c r="AS863" s="33"/>
    </row>
    <row r="864">
      <c r="E864" s="33"/>
      <c r="J864" s="33"/>
      <c r="O864" s="33"/>
      <c r="T864" s="33"/>
      <c r="Y864" s="33"/>
      <c r="AD864" s="33"/>
      <c r="AI864" s="33"/>
      <c r="AN864" s="33"/>
      <c r="AS864" s="33"/>
    </row>
    <row r="865">
      <c r="E865" s="33"/>
      <c r="J865" s="33"/>
      <c r="O865" s="33"/>
      <c r="T865" s="33"/>
      <c r="Y865" s="33"/>
      <c r="AD865" s="33"/>
      <c r="AI865" s="33"/>
      <c r="AN865" s="33"/>
      <c r="AS865" s="33"/>
    </row>
    <row r="866">
      <c r="E866" s="33"/>
      <c r="J866" s="33"/>
      <c r="O866" s="33"/>
      <c r="T866" s="33"/>
      <c r="Y866" s="33"/>
      <c r="AD866" s="33"/>
      <c r="AI866" s="33"/>
      <c r="AN866" s="33"/>
      <c r="AS866" s="33"/>
    </row>
    <row r="867">
      <c r="E867" s="33"/>
      <c r="J867" s="33"/>
      <c r="O867" s="33"/>
      <c r="T867" s="33"/>
      <c r="Y867" s="33"/>
      <c r="AD867" s="33"/>
      <c r="AI867" s="33"/>
      <c r="AN867" s="33"/>
      <c r="AS867" s="33"/>
    </row>
    <row r="868">
      <c r="E868" s="33"/>
      <c r="J868" s="33"/>
      <c r="O868" s="33"/>
      <c r="T868" s="33"/>
      <c r="Y868" s="33"/>
      <c r="AD868" s="33"/>
      <c r="AI868" s="33"/>
      <c r="AN868" s="33"/>
      <c r="AS868" s="33"/>
    </row>
    <row r="869">
      <c r="E869" s="33"/>
      <c r="J869" s="33"/>
      <c r="O869" s="33"/>
      <c r="T869" s="33"/>
      <c r="Y869" s="33"/>
      <c r="AD869" s="33"/>
      <c r="AI869" s="33"/>
      <c r="AN869" s="33"/>
      <c r="AS869" s="33"/>
    </row>
    <row r="870">
      <c r="E870" s="33"/>
      <c r="J870" s="33"/>
      <c r="O870" s="33"/>
      <c r="T870" s="33"/>
      <c r="Y870" s="33"/>
      <c r="AD870" s="33"/>
      <c r="AI870" s="33"/>
      <c r="AN870" s="33"/>
      <c r="AS870" s="33"/>
    </row>
    <row r="871">
      <c r="E871" s="33"/>
      <c r="J871" s="33"/>
      <c r="O871" s="33"/>
      <c r="T871" s="33"/>
      <c r="Y871" s="33"/>
      <c r="AD871" s="33"/>
      <c r="AI871" s="33"/>
      <c r="AN871" s="33"/>
      <c r="AS871" s="33"/>
    </row>
    <row r="872">
      <c r="E872" s="33"/>
      <c r="J872" s="33"/>
      <c r="O872" s="33"/>
      <c r="T872" s="33"/>
      <c r="Y872" s="33"/>
      <c r="AD872" s="33"/>
      <c r="AI872" s="33"/>
      <c r="AN872" s="33"/>
      <c r="AS872" s="33"/>
    </row>
    <row r="873">
      <c r="E873" s="33"/>
      <c r="J873" s="33"/>
      <c r="O873" s="33"/>
      <c r="T873" s="33"/>
      <c r="Y873" s="33"/>
      <c r="AD873" s="33"/>
      <c r="AI873" s="33"/>
      <c r="AN873" s="33"/>
      <c r="AS873" s="33"/>
    </row>
    <row r="874">
      <c r="E874" s="33"/>
      <c r="J874" s="33"/>
      <c r="O874" s="33"/>
      <c r="T874" s="33"/>
      <c r="Y874" s="33"/>
      <c r="AD874" s="33"/>
      <c r="AI874" s="33"/>
      <c r="AN874" s="33"/>
      <c r="AS874" s="33"/>
    </row>
    <row r="875">
      <c r="E875" s="33"/>
      <c r="J875" s="33"/>
      <c r="O875" s="33"/>
      <c r="T875" s="33"/>
      <c r="Y875" s="33"/>
      <c r="AD875" s="33"/>
      <c r="AI875" s="33"/>
      <c r="AN875" s="33"/>
      <c r="AS875" s="33"/>
    </row>
    <row r="876">
      <c r="E876" s="33"/>
      <c r="J876" s="33"/>
      <c r="O876" s="33"/>
      <c r="T876" s="33"/>
      <c r="Y876" s="33"/>
      <c r="AD876" s="33"/>
      <c r="AI876" s="33"/>
      <c r="AN876" s="33"/>
      <c r="AS876" s="33"/>
    </row>
    <row r="877">
      <c r="E877" s="33"/>
      <c r="J877" s="33"/>
      <c r="O877" s="33"/>
      <c r="T877" s="33"/>
      <c r="Y877" s="33"/>
      <c r="AD877" s="33"/>
      <c r="AI877" s="33"/>
      <c r="AN877" s="33"/>
      <c r="AS877" s="33"/>
    </row>
    <row r="878">
      <c r="E878" s="33"/>
      <c r="J878" s="33"/>
      <c r="O878" s="33"/>
      <c r="T878" s="33"/>
      <c r="Y878" s="33"/>
      <c r="AD878" s="33"/>
      <c r="AI878" s="33"/>
      <c r="AN878" s="33"/>
      <c r="AS878" s="33"/>
    </row>
    <row r="879">
      <c r="E879" s="33"/>
      <c r="J879" s="33"/>
      <c r="O879" s="33"/>
      <c r="T879" s="33"/>
      <c r="Y879" s="33"/>
      <c r="AD879" s="33"/>
      <c r="AI879" s="33"/>
      <c r="AN879" s="33"/>
      <c r="AS879" s="33"/>
    </row>
    <row r="880">
      <c r="E880" s="33"/>
      <c r="J880" s="33"/>
      <c r="O880" s="33"/>
      <c r="T880" s="33"/>
      <c r="Y880" s="33"/>
      <c r="AD880" s="33"/>
      <c r="AI880" s="33"/>
      <c r="AN880" s="33"/>
      <c r="AS880" s="33"/>
    </row>
    <row r="881">
      <c r="E881" s="33"/>
      <c r="J881" s="33"/>
      <c r="O881" s="33"/>
      <c r="T881" s="33"/>
      <c r="Y881" s="33"/>
      <c r="AD881" s="33"/>
      <c r="AI881" s="33"/>
      <c r="AN881" s="33"/>
      <c r="AS881" s="33"/>
    </row>
    <row r="882">
      <c r="E882" s="33"/>
      <c r="J882" s="33"/>
      <c r="O882" s="33"/>
      <c r="T882" s="33"/>
      <c r="Y882" s="33"/>
      <c r="AD882" s="33"/>
      <c r="AI882" s="33"/>
      <c r="AN882" s="33"/>
      <c r="AS882" s="33"/>
    </row>
    <row r="883">
      <c r="E883" s="33"/>
      <c r="J883" s="33"/>
      <c r="O883" s="33"/>
      <c r="T883" s="33"/>
      <c r="Y883" s="33"/>
      <c r="AD883" s="33"/>
      <c r="AI883" s="33"/>
      <c r="AN883" s="33"/>
      <c r="AS883" s="33"/>
    </row>
    <row r="884">
      <c r="E884" s="33"/>
      <c r="J884" s="33"/>
      <c r="O884" s="33"/>
      <c r="T884" s="33"/>
      <c r="Y884" s="33"/>
      <c r="AD884" s="33"/>
      <c r="AI884" s="33"/>
      <c r="AN884" s="33"/>
      <c r="AS884" s="33"/>
    </row>
    <row r="885">
      <c r="E885" s="33"/>
      <c r="J885" s="33"/>
      <c r="O885" s="33"/>
      <c r="T885" s="33"/>
      <c r="Y885" s="33"/>
      <c r="AD885" s="33"/>
      <c r="AI885" s="33"/>
      <c r="AN885" s="33"/>
      <c r="AS885" s="33"/>
    </row>
    <row r="886">
      <c r="E886" s="33"/>
      <c r="J886" s="33"/>
      <c r="O886" s="33"/>
      <c r="T886" s="33"/>
      <c r="Y886" s="33"/>
      <c r="AD886" s="33"/>
      <c r="AI886" s="33"/>
      <c r="AN886" s="33"/>
      <c r="AS886" s="33"/>
    </row>
    <row r="887">
      <c r="E887" s="33"/>
      <c r="J887" s="33"/>
      <c r="O887" s="33"/>
      <c r="T887" s="33"/>
      <c r="Y887" s="33"/>
      <c r="AD887" s="33"/>
      <c r="AI887" s="33"/>
      <c r="AN887" s="33"/>
      <c r="AS887" s="33"/>
    </row>
    <row r="888">
      <c r="E888" s="33"/>
      <c r="J888" s="33"/>
      <c r="O888" s="33"/>
      <c r="T888" s="33"/>
      <c r="Y888" s="33"/>
      <c r="AD888" s="33"/>
      <c r="AI888" s="33"/>
      <c r="AN888" s="33"/>
      <c r="AS888" s="33"/>
    </row>
    <row r="889">
      <c r="E889" s="33"/>
      <c r="J889" s="33"/>
      <c r="O889" s="33"/>
      <c r="T889" s="33"/>
      <c r="Y889" s="33"/>
      <c r="AD889" s="33"/>
      <c r="AI889" s="33"/>
      <c r="AN889" s="33"/>
      <c r="AS889" s="33"/>
    </row>
    <row r="890">
      <c r="E890" s="33"/>
      <c r="J890" s="33"/>
      <c r="O890" s="33"/>
      <c r="T890" s="33"/>
      <c r="Y890" s="33"/>
      <c r="AD890" s="33"/>
      <c r="AI890" s="33"/>
      <c r="AN890" s="33"/>
      <c r="AS890" s="33"/>
    </row>
    <row r="891">
      <c r="E891" s="33"/>
      <c r="J891" s="33"/>
      <c r="O891" s="33"/>
      <c r="T891" s="33"/>
      <c r="Y891" s="33"/>
      <c r="AD891" s="33"/>
      <c r="AI891" s="33"/>
      <c r="AN891" s="33"/>
      <c r="AS891" s="33"/>
    </row>
    <row r="892">
      <c r="E892" s="33"/>
      <c r="J892" s="33"/>
      <c r="O892" s="33"/>
      <c r="T892" s="33"/>
      <c r="Y892" s="33"/>
      <c r="AD892" s="33"/>
      <c r="AI892" s="33"/>
      <c r="AN892" s="33"/>
      <c r="AS892" s="33"/>
    </row>
    <row r="893">
      <c r="E893" s="33"/>
      <c r="J893" s="33"/>
      <c r="O893" s="33"/>
      <c r="T893" s="33"/>
      <c r="Y893" s="33"/>
      <c r="AD893" s="33"/>
      <c r="AI893" s="33"/>
      <c r="AN893" s="33"/>
      <c r="AS893" s="33"/>
    </row>
    <row r="894">
      <c r="E894" s="33"/>
      <c r="J894" s="33"/>
      <c r="O894" s="33"/>
      <c r="T894" s="33"/>
      <c r="Y894" s="33"/>
      <c r="AD894" s="33"/>
      <c r="AI894" s="33"/>
      <c r="AN894" s="33"/>
      <c r="AS894" s="33"/>
    </row>
    <row r="895">
      <c r="E895" s="33"/>
      <c r="J895" s="33"/>
      <c r="O895" s="33"/>
      <c r="T895" s="33"/>
      <c r="Y895" s="33"/>
      <c r="AD895" s="33"/>
      <c r="AI895" s="33"/>
      <c r="AN895" s="33"/>
      <c r="AS895" s="33"/>
    </row>
    <row r="896">
      <c r="E896" s="33"/>
      <c r="J896" s="33"/>
      <c r="O896" s="33"/>
      <c r="T896" s="33"/>
      <c r="Y896" s="33"/>
      <c r="AD896" s="33"/>
      <c r="AI896" s="33"/>
      <c r="AN896" s="33"/>
      <c r="AS896" s="33"/>
    </row>
    <row r="897">
      <c r="E897" s="33"/>
      <c r="J897" s="33"/>
      <c r="O897" s="33"/>
      <c r="T897" s="33"/>
      <c r="Y897" s="33"/>
      <c r="AD897" s="33"/>
      <c r="AI897" s="33"/>
      <c r="AN897" s="33"/>
      <c r="AS897" s="33"/>
    </row>
    <row r="898">
      <c r="E898" s="33"/>
      <c r="J898" s="33"/>
      <c r="O898" s="33"/>
      <c r="T898" s="33"/>
      <c r="Y898" s="33"/>
      <c r="AD898" s="33"/>
      <c r="AI898" s="33"/>
      <c r="AN898" s="33"/>
      <c r="AS898" s="33"/>
    </row>
    <row r="899">
      <c r="E899" s="33"/>
      <c r="J899" s="33"/>
      <c r="O899" s="33"/>
      <c r="T899" s="33"/>
      <c r="Y899" s="33"/>
      <c r="AD899" s="33"/>
      <c r="AI899" s="33"/>
      <c r="AN899" s="33"/>
      <c r="AS899" s="33"/>
    </row>
    <row r="900">
      <c r="E900" s="33"/>
      <c r="J900" s="33"/>
      <c r="O900" s="33"/>
      <c r="T900" s="33"/>
      <c r="Y900" s="33"/>
      <c r="AD900" s="33"/>
      <c r="AI900" s="33"/>
      <c r="AN900" s="33"/>
      <c r="AS900" s="33"/>
    </row>
    <row r="901">
      <c r="E901" s="33"/>
      <c r="J901" s="33"/>
      <c r="O901" s="33"/>
      <c r="T901" s="33"/>
      <c r="Y901" s="33"/>
      <c r="AD901" s="33"/>
      <c r="AI901" s="33"/>
      <c r="AN901" s="33"/>
      <c r="AS901" s="33"/>
    </row>
    <row r="902">
      <c r="E902" s="33"/>
      <c r="J902" s="33"/>
      <c r="O902" s="33"/>
      <c r="T902" s="33"/>
      <c r="Y902" s="33"/>
      <c r="AD902" s="33"/>
      <c r="AI902" s="33"/>
      <c r="AN902" s="33"/>
      <c r="AS902" s="33"/>
    </row>
    <row r="903">
      <c r="E903" s="33"/>
      <c r="J903" s="33"/>
      <c r="O903" s="33"/>
      <c r="T903" s="33"/>
      <c r="Y903" s="33"/>
      <c r="AD903" s="33"/>
      <c r="AI903" s="33"/>
      <c r="AN903" s="33"/>
      <c r="AS903" s="33"/>
    </row>
    <row r="904">
      <c r="E904" s="33"/>
      <c r="J904" s="33"/>
      <c r="O904" s="33"/>
      <c r="T904" s="33"/>
      <c r="Y904" s="33"/>
      <c r="AD904" s="33"/>
      <c r="AI904" s="33"/>
      <c r="AN904" s="33"/>
      <c r="AS904" s="33"/>
    </row>
    <row r="905">
      <c r="E905" s="33"/>
      <c r="J905" s="33"/>
      <c r="O905" s="33"/>
      <c r="T905" s="33"/>
      <c r="Y905" s="33"/>
      <c r="AD905" s="33"/>
      <c r="AI905" s="33"/>
      <c r="AN905" s="33"/>
      <c r="AS905" s="33"/>
    </row>
    <row r="906">
      <c r="E906" s="33"/>
      <c r="J906" s="33"/>
      <c r="O906" s="33"/>
      <c r="T906" s="33"/>
      <c r="Y906" s="33"/>
      <c r="AD906" s="33"/>
      <c r="AI906" s="33"/>
      <c r="AN906" s="33"/>
      <c r="AS906" s="33"/>
    </row>
    <row r="907">
      <c r="E907" s="33"/>
      <c r="J907" s="33"/>
      <c r="O907" s="33"/>
      <c r="T907" s="33"/>
      <c r="Y907" s="33"/>
      <c r="AD907" s="33"/>
      <c r="AI907" s="33"/>
      <c r="AN907" s="33"/>
      <c r="AS907" s="33"/>
    </row>
    <row r="908">
      <c r="E908" s="33"/>
      <c r="J908" s="33"/>
      <c r="O908" s="33"/>
      <c r="T908" s="33"/>
      <c r="Y908" s="33"/>
      <c r="AD908" s="33"/>
      <c r="AI908" s="33"/>
      <c r="AN908" s="33"/>
      <c r="AS908" s="33"/>
    </row>
    <row r="909">
      <c r="E909" s="33"/>
      <c r="J909" s="33"/>
      <c r="O909" s="33"/>
      <c r="T909" s="33"/>
      <c r="Y909" s="33"/>
      <c r="AD909" s="33"/>
      <c r="AI909" s="33"/>
      <c r="AN909" s="33"/>
      <c r="AS909" s="33"/>
    </row>
    <row r="910">
      <c r="E910" s="33"/>
      <c r="J910" s="33"/>
      <c r="O910" s="33"/>
      <c r="T910" s="33"/>
      <c r="Y910" s="33"/>
      <c r="AD910" s="33"/>
      <c r="AI910" s="33"/>
      <c r="AN910" s="33"/>
      <c r="AS910" s="33"/>
    </row>
    <row r="911">
      <c r="E911" s="33"/>
      <c r="J911" s="33"/>
      <c r="O911" s="33"/>
      <c r="T911" s="33"/>
      <c r="Y911" s="33"/>
      <c r="AD911" s="33"/>
      <c r="AI911" s="33"/>
      <c r="AN911" s="33"/>
      <c r="AS911" s="33"/>
    </row>
    <row r="912">
      <c r="E912" s="33"/>
      <c r="J912" s="33"/>
      <c r="O912" s="33"/>
      <c r="T912" s="33"/>
      <c r="Y912" s="33"/>
      <c r="AD912" s="33"/>
      <c r="AI912" s="33"/>
      <c r="AN912" s="33"/>
      <c r="AS912" s="33"/>
    </row>
    <row r="913">
      <c r="E913" s="33"/>
      <c r="J913" s="33"/>
      <c r="O913" s="33"/>
      <c r="T913" s="33"/>
      <c r="Y913" s="33"/>
      <c r="AD913" s="33"/>
      <c r="AI913" s="33"/>
      <c r="AN913" s="33"/>
      <c r="AS913" s="33"/>
    </row>
    <row r="914">
      <c r="E914" s="33"/>
      <c r="J914" s="33"/>
      <c r="O914" s="33"/>
      <c r="T914" s="33"/>
      <c r="Y914" s="33"/>
      <c r="AD914" s="33"/>
      <c r="AI914" s="33"/>
      <c r="AN914" s="33"/>
      <c r="AS914" s="33"/>
    </row>
    <row r="915">
      <c r="E915" s="33"/>
      <c r="J915" s="33"/>
      <c r="O915" s="33"/>
      <c r="T915" s="33"/>
      <c r="Y915" s="33"/>
      <c r="AD915" s="33"/>
      <c r="AI915" s="33"/>
      <c r="AN915" s="33"/>
      <c r="AS915" s="33"/>
    </row>
    <row r="916">
      <c r="E916" s="33"/>
      <c r="J916" s="33"/>
      <c r="O916" s="33"/>
      <c r="T916" s="33"/>
      <c r="Y916" s="33"/>
      <c r="AD916" s="33"/>
      <c r="AI916" s="33"/>
      <c r="AN916" s="33"/>
      <c r="AS916" s="33"/>
    </row>
    <row r="917">
      <c r="E917" s="33"/>
      <c r="J917" s="33"/>
      <c r="O917" s="33"/>
      <c r="T917" s="33"/>
      <c r="Y917" s="33"/>
      <c r="AD917" s="33"/>
      <c r="AI917" s="33"/>
      <c r="AN917" s="33"/>
      <c r="AS917" s="33"/>
    </row>
    <row r="918">
      <c r="E918" s="33"/>
      <c r="J918" s="33"/>
      <c r="O918" s="33"/>
      <c r="T918" s="33"/>
      <c r="Y918" s="33"/>
      <c r="AD918" s="33"/>
      <c r="AI918" s="33"/>
      <c r="AN918" s="33"/>
      <c r="AS918" s="33"/>
    </row>
    <row r="919">
      <c r="E919" s="33"/>
      <c r="J919" s="33"/>
      <c r="O919" s="33"/>
      <c r="T919" s="33"/>
      <c r="Y919" s="33"/>
      <c r="AD919" s="33"/>
      <c r="AI919" s="33"/>
      <c r="AN919" s="33"/>
      <c r="AS919" s="33"/>
    </row>
    <row r="920">
      <c r="E920" s="33"/>
      <c r="J920" s="33"/>
      <c r="O920" s="33"/>
      <c r="T920" s="33"/>
      <c r="Y920" s="33"/>
      <c r="AD920" s="33"/>
      <c r="AI920" s="33"/>
      <c r="AN920" s="33"/>
      <c r="AS920" s="33"/>
    </row>
    <row r="921">
      <c r="E921" s="33"/>
      <c r="J921" s="33"/>
      <c r="O921" s="33"/>
      <c r="T921" s="33"/>
      <c r="Y921" s="33"/>
      <c r="AD921" s="33"/>
      <c r="AI921" s="33"/>
      <c r="AN921" s="33"/>
      <c r="AS921" s="33"/>
    </row>
    <row r="922">
      <c r="E922" s="33"/>
      <c r="J922" s="33"/>
      <c r="O922" s="33"/>
      <c r="T922" s="33"/>
      <c r="Y922" s="33"/>
      <c r="AD922" s="33"/>
      <c r="AI922" s="33"/>
      <c r="AN922" s="33"/>
      <c r="AS922" s="33"/>
    </row>
    <row r="923">
      <c r="E923" s="33"/>
      <c r="J923" s="33"/>
      <c r="O923" s="33"/>
      <c r="T923" s="33"/>
      <c r="Y923" s="33"/>
      <c r="AD923" s="33"/>
      <c r="AI923" s="33"/>
      <c r="AN923" s="33"/>
      <c r="AS923" s="33"/>
    </row>
    <row r="924">
      <c r="E924" s="33"/>
      <c r="J924" s="33"/>
      <c r="O924" s="33"/>
      <c r="T924" s="33"/>
      <c r="Y924" s="33"/>
      <c r="AD924" s="33"/>
      <c r="AI924" s="33"/>
      <c r="AN924" s="33"/>
      <c r="AS924" s="33"/>
    </row>
    <row r="925">
      <c r="E925" s="33"/>
      <c r="J925" s="33"/>
      <c r="O925" s="33"/>
      <c r="T925" s="33"/>
      <c r="Y925" s="33"/>
      <c r="AD925" s="33"/>
      <c r="AI925" s="33"/>
      <c r="AN925" s="33"/>
      <c r="AS925" s="33"/>
    </row>
    <row r="926">
      <c r="E926" s="33"/>
      <c r="J926" s="33"/>
      <c r="O926" s="33"/>
      <c r="T926" s="33"/>
      <c r="Y926" s="33"/>
      <c r="AD926" s="33"/>
      <c r="AI926" s="33"/>
      <c r="AN926" s="33"/>
      <c r="AS926" s="33"/>
    </row>
    <row r="927">
      <c r="E927" s="33"/>
      <c r="J927" s="33"/>
      <c r="O927" s="33"/>
      <c r="T927" s="33"/>
      <c r="Y927" s="33"/>
      <c r="AD927" s="33"/>
      <c r="AI927" s="33"/>
      <c r="AN927" s="33"/>
      <c r="AS927" s="33"/>
    </row>
    <row r="928">
      <c r="E928" s="33"/>
      <c r="J928" s="33"/>
      <c r="O928" s="33"/>
      <c r="T928" s="33"/>
      <c r="Y928" s="33"/>
      <c r="AD928" s="33"/>
      <c r="AI928" s="33"/>
      <c r="AN928" s="33"/>
      <c r="AS928" s="33"/>
    </row>
    <row r="929">
      <c r="E929" s="33"/>
      <c r="J929" s="33"/>
      <c r="O929" s="33"/>
      <c r="T929" s="33"/>
      <c r="Y929" s="33"/>
      <c r="AD929" s="33"/>
      <c r="AI929" s="33"/>
      <c r="AN929" s="33"/>
      <c r="AS929" s="33"/>
    </row>
    <row r="930">
      <c r="E930" s="33"/>
      <c r="J930" s="33"/>
      <c r="O930" s="33"/>
      <c r="T930" s="33"/>
      <c r="Y930" s="33"/>
      <c r="AD930" s="33"/>
      <c r="AI930" s="33"/>
      <c r="AN930" s="33"/>
      <c r="AS930" s="33"/>
    </row>
    <row r="931">
      <c r="E931" s="33"/>
      <c r="J931" s="33"/>
      <c r="O931" s="33"/>
      <c r="T931" s="33"/>
      <c r="Y931" s="33"/>
      <c r="AD931" s="33"/>
      <c r="AI931" s="33"/>
      <c r="AN931" s="33"/>
      <c r="AS931" s="33"/>
    </row>
    <row r="932">
      <c r="E932" s="33"/>
      <c r="J932" s="33"/>
      <c r="O932" s="33"/>
      <c r="T932" s="33"/>
      <c r="Y932" s="33"/>
      <c r="AD932" s="33"/>
      <c r="AI932" s="33"/>
      <c r="AN932" s="33"/>
      <c r="AS932" s="33"/>
    </row>
    <row r="933">
      <c r="E933" s="33"/>
      <c r="J933" s="33"/>
      <c r="O933" s="33"/>
      <c r="T933" s="33"/>
      <c r="Y933" s="33"/>
      <c r="AD933" s="33"/>
      <c r="AI933" s="33"/>
      <c r="AN933" s="33"/>
      <c r="AS933" s="33"/>
    </row>
    <row r="934">
      <c r="E934" s="33"/>
      <c r="J934" s="33"/>
      <c r="O934" s="33"/>
      <c r="T934" s="33"/>
      <c r="Y934" s="33"/>
      <c r="AD934" s="33"/>
      <c r="AI934" s="33"/>
      <c r="AN934" s="33"/>
      <c r="AS934" s="33"/>
    </row>
    <row r="935">
      <c r="E935" s="33"/>
      <c r="J935" s="33"/>
      <c r="O935" s="33"/>
      <c r="T935" s="33"/>
      <c r="Y935" s="33"/>
      <c r="AD935" s="33"/>
      <c r="AI935" s="33"/>
      <c r="AN935" s="33"/>
      <c r="AS935" s="33"/>
    </row>
    <row r="936">
      <c r="E936" s="33"/>
      <c r="J936" s="33"/>
      <c r="O936" s="33"/>
      <c r="T936" s="33"/>
      <c r="Y936" s="33"/>
      <c r="AD936" s="33"/>
      <c r="AI936" s="33"/>
      <c r="AN936" s="33"/>
      <c r="AS936" s="33"/>
    </row>
    <row r="937">
      <c r="E937" s="33"/>
      <c r="J937" s="33"/>
      <c r="O937" s="33"/>
      <c r="T937" s="33"/>
      <c r="Y937" s="33"/>
      <c r="AD937" s="33"/>
      <c r="AI937" s="33"/>
      <c r="AN937" s="33"/>
      <c r="AS937" s="33"/>
    </row>
    <row r="938">
      <c r="E938" s="33"/>
      <c r="J938" s="33"/>
      <c r="O938" s="33"/>
      <c r="T938" s="33"/>
      <c r="Y938" s="33"/>
      <c r="AD938" s="33"/>
      <c r="AI938" s="33"/>
      <c r="AN938" s="33"/>
      <c r="AS938" s="33"/>
    </row>
    <row r="939">
      <c r="E939" s="33"/>
      <c r="J939" s="33"/>
      <c r="O939" s="33"/>
      <c r="T939" s="33"/>
      <c r="Y939" s="33"/>
      <c r="AD939" s="33"/>
      <c r="AI939" s="33"/>
      <c r="AN939" s="33"/>
      <c r="AS939" s="33"/>
    </row>
    <row r="940">
      <c r="E940" s="33"/>
      <c r="J940" s="33"/>
      <c r="O940" s="33"/>
      <c r="T940" s="33"/>
      <c r="Y940" s="33"/>
      <c r="AD940" s="33"/>
      <c r="AI940" s="33"/>
      <c r="AN940" s="33"/>
      <c r="AS940" s="33"/>
    </row>
    <row r="941">
      <c r="E941" s="33"/>
      <c r="J941" s="33"/>
      <c r="O941" s="33"/>
      <c r="T941" s="33"/>
      <c r="Y941" s="33"/>
      <c r="AD941" s="33"/>
      <c r="AI941" s="33"/>
      <c r="AN941" s="33"/>
      <c r="AS941" s="33"/>
    </row>
    <row r="942">
      <c r="E942" s="33"/>
      <c r="J942" s="33"/>
      <c r="O942" s="33"/>
      <c r="T942" s="33"/>
      <c r="Y942" s="33"/>
      <c r="AD942" s="33"/>
      <c r="AI942" s="33"/>
      <c r="AN942" s="33"/>
      <c r="AS942" s="33"/>
    </row>
    <row r="943">
      <c r="E943" s="33"/>
      <c r="J943" s="33"/>
      <c r="O943" s="33"/>
      <c r="T943" s="33"/>
      <c r="Y943" s="33"/>
      <c r="AD943" s="33"/>
      <c r="AI943" s="33"/>
      <c r="AN943" s="33"/>
      <c r="AS943" s="33"/>
    </row>
    <row r="944">
      <c r="E944" s="33"/>
      <c r="J944" s="33"/>
      <c r="O944" s="33"/>
      <c r="T944" s="33"/>
      <c r="Y944" s="33"/>
      <c r="AD944" s="33"/>
      <c r="AI944" s="33"/>
      <c r="AN944" s="33"/>
      <c r="AS944" s="33"/>
    </row>
    <row r="945">
      <c r="E945" s="33"/>
      <c r="J945" s="33"/>
      <c r="O945" s="33"/>
      <c r="T945" s="33"/>
      <c r="Y945" s="33"/>
      <c r="AD945" s="33"/>
      <c r="AI945" s="33"/>
      <c r="AN945" s="33"/>
      <c r="AS945" s="33"/>
    </row>
    <row r="946">
      <c r="E946" s="33"/>
      <c r="J946" s="33"/>
      <c r="O946" s="33"/>
      <c r="T946" s="33"/>
      <c r="Y946" s="33"/>
      <c r="AD946" s="33"/>
      <c r="AI946" s="33"/>
      <c r="AN946" s="33"/>
      <c r="AS946" s="33"/>
    </row>
    <row r="947">
      <c r="E947" s="33"/>
      <c r="J947" s="33"/>
      <c r="O947" s="33"/>
      <c r="T947" s="33"/>
      <c r="Y947" s="33"/>
      <c r="AD947" s="33"/>
      <c r="AI947" s="33"/>
      <c r="AN947" s="33"/>
      <c r="AS947" s="33"/>
    </row>
    <row r="948">
      <c r="E948" s="33"/>
      <c r="J948" s="33"/>
      <c r="O948" s="33"/>
      <c r="T948" s="33"/>
      <c r="Y948" s="33"/>
      <c r="AD948" s="33"/>
      <c r="AI948" s="33"/>
      <c r="AN948" s="33"/>
      <c r="AS948" s="33"/>
    </row>
    <row r="949">
      <c r="E949" s="33"/>
      <c r="J949" s="33"/>
      <c r="O949" s="33"/>
      <c r="T949" s="33"/>
      <c r="Y949" s="33"/>
      <c r="AD949" s="33"/>
      <c r="AI949" s="33"/>
      <c r="AN949" s="33"/>
      <c r="AS949" s="33"/>
    </row>
    <row r="950">
      <c r="E950" s="33"/>
      <c r="J950" s="33"/>
      <c r="O950" s="33"/>
      <c r="T950" s="33"/>
      <c r="Y950" s="33"/>
      <c r="AD950" s="33"/>
      <c r="AI950" s="33"/>
      <c r="AN950" s="33"/>
      <c r="AS950" s="33"/>
    </row>
    <row r="951">
      <c r="E951" s="33"/>
      <c r="J951" s="33"/>
      <c r="O951" s="33"/>
      <c r="T951" s="33"/>
      <c r="Y951" s="33"/>
      <c r="AD951" s="33"/>
      <c r="AI951" s="33"/>
      <c r="AN951" s="33"/>
      <c r="AS951" s="33"/>
    </row>
    <row r="952">
      <c r="E952" s="33"/>
      <c r="J952" s="33"/>
      <c r="O952" s="33"/>
      <c r="T952" s="33"/>
      <c r="Y952" s="33"/>
      <c r="AD952" s="33"/>
      <c r="AI952" s="33"/>
      <c r="AN952" s="33"/>
      <c r="AS952" s="33"/>
    </row>
    <row r="953">
      <c r="E953" s="33"/>
      <c r="J953" s="33"/>
      <c r="O953" s="33"/>
      <c r="T953" s="33"/>
      <c r="Y953" s="33"/>
      <c r="AD953" s="33"/>
      <c r="AI953" s="33"/>
      <c r="AN953" s="33"/>
      <c r="AS953" s="33"/>
    </row>
    <row r="954">
      <c r="E954" s="33"/>
      <c r="J954" s="33"/>
      <c r="O954" s="33"/>
      <c r="T954" s="33"/>
      <c r="Y954" s="33"/>
      <c r="AD954" s="33"/>
      <c r="AI954" s="33"/>
      <c r="AN954" s="33"/>
      <c r="AS954" s="33"/>
    </row>
    <row r="955">
      <c r="E955" s="33"/>
      <c r="J955" s="33"/>
      <c r="O955" s="33"/>
      <c r="T955" s="33"/>
      <c r="Y955" s="33"/>
      <c r="AD955" s="33"/>
      <c r="AI955" s="33"/>
      <c r="AN955" s="33"/>
      <c r="AS955" s="33"/>
    </row>
    <row r="956">
      <c r="E956" s="33"/>
      <c r="J956" s="33"/>
      <c r="O956" s="33"/>
      <c r="T956" s="33"/>
      <c r="Y956" s="33"/>
      <c r="AD956" s="33"/>
      <c r="AI956" s="33"/>
      <c r="AN956" s="33"/>
      <c r="AS956" s="33"/>
    </row>
    <row r="957">
      <c r="E957" s="33"/>
      <c r="J957" s="33"/>
      <c r="O957" s="33"/>
      <c r="T957" s="33"/>
      <c r="Y957" s="33"/>
      <c r="AD957" s="33"/>
      <c r="AI957" s="33"/>
      <c r="AN957" s="33"/>
      <c r="AS957" s="33"/>
    </row>
    <row r="958">
      <c r="E958" s="33"/>
      <c r="J958" s="33"/>
      <c r="O958" s="33"/>
      <c r="T958" s="33"/>
      <c r="Y958" s="33"/>
      <c r="AD958" s="33"/>
      <c r="AI958" s="33"/>
      <c r="AN958" s="33"/>
      <c r="AS958" s="33"/>
    </row>
    <row r="959">
      <c r="E959" s="33"/>
      <c r="J959" s="33"/>
      <c r="O959" s="33"/>
      <c r="T959" s="33"/>
      <c r="Y959" s="33"/>
      <c r="AD959" s="33"/>
      <c r="AI959" s="33"/>
      <c r="AN959" s="33"/>
      <c r="AS959" s="33"/>
    </row>
    <row r="960">
      <c r="E960" s="33"/>
      <c r="J960" s="33"/>
      <c r="O960" s="33"/>
      <c r="T960" s="33"/>
      <c r="Y960" s="33"/>
      <c r="AD960" s="33"/>
      <c r="AI960" s="33"/>
      <c r="AN960" s="33"/>
      <c r="AS960" s="33"/>
    </row>
    <row r="961">
      <c r="E961" s="33"/>
      <c r="J961" s="33"/>
      <c r="O961" s="33"/>
      <c r="T961" s="33"/>
      <c r="Y961" s="33"/>
      <c r="AD961" s="33"/>
      <c r="AI961" s="33"/>
      <c r="AN961" s="33"/>
      <c r="AS961" s="33"/>
    </row>
    <row r="962">
      <c r="E962" s="33"/>
      <c r="J962" s="33"/>
      <c r="O962" s="33"/>
      <c r="T962" s="33"/>
      <c r="Y962" s="33"/>
      <c r="AD962" s="33"/>
      <c r="AI962" s="33"/>
      <c r="AN962" s="33"/>
      <c r="AS962" s="33"/>
    </row>
    <row r="963">
      <c r="E963" s="33"/>
      <c r="J963" s="33"/>
      <c r="O963" s="33"/>
      <c r="T963" s="33"/>
      <c r="Y963" s="33"/>
      <c r="AD963" s="33"/>
      <c r="AI963" s="33"/>
      <c r="AN963" s="33"/>
      <c r="AS963" s="33"/>
    </row>
    <row r="964">
      <c r="E964" s="33"/>
      <c r="J964" s="33"/>
      <c r="O964" s="33"/>
      <c r="T964" s="33"/>
      <c r="Y964" s="33"/>
      <c r="AD964" s="33"/>
      <c r="AI964" s="33"/>
      <c r="AN964" s="33"/>
      <c r="AS964" s="33"/>
    </row>
    <row r="965">
      <c r="E965" s="33"/>
      <c r="J965" s="33"/>
      <c r="O965" s="33"/>
      <c r="T965" s="33"/>
      <c r="Y965" s="33"/>
      <c r="AD965" s="33"/>
      <c r="AI965" s="33"/>
      <c r="AN965" s="33"/>
      <c r="AS965" s="33"/>
    </row>
    <row r="966">
      <c r="E966" s="33"/>
      <c r="J966" s="33"/>
      <c r="O966" s="33"/>
      <c r="T966" s="33"/>
      <c r="Y966" s="33"/>
      <c r="AD966" s="33"/>
      <c r="AI966" s="33"/>
      <c r="AN966" s="33"/>
      <c r="AS966" s="33"/>
    </row>
    <row r="967">
      <c r="E967" s="33"/>
      <c r="J967" s="33"/>
      <c r="O967" s="33"/>
      <c r="T967" s="33"/>
      <c r="Y967" s="33"/>
      <c r="AD967" s="33"/>
      <c r="AI967" s="33"/>
      <c r="AN967" s="33"/>
      <c r="AS967" s="33"/>
    </row>
    <row r="968">
      <c r="E968" s="33"/>
      <c r="J968" s="33"/>
      <c r="O968" s="33"/>
      <c r="T968" s="33"/>
      <c r="Y968" s="33"/>
      <c r="AD968" s="33"/>
      <c r="AI968" s="33"/>
      <c r="AN968" s="33"/>
      <c r="AS968" s="33"/>
    </row>
    <row r="969">
      <c r="E969" s="33"/>
      <c r="J969" s="33"/>
      <c r="O969" s="33"/>
      <c r="T969" s="33"/>
      <c r="Y969" s="33"/>
      <c r="AD969" s="33"/>
      <c r="AI969" s="33"/>
      <c r="AN969" s="33"/>
      <c r="AS969" s="33"/>
    </row>
    <row r="970">
      <c r="E970" s="33"/>
      <c r="J970" s="33"/>
      <c r="O970" s="33"/>
      <c r="T970" s="33"/>
      <c r="Y970" s="33"/>
      <c r="AD970" s="33"/>
      <c r="AI970" s="33"/>
      <c r="AN970" s="33"/>
      <c r="AS970" s="33"/>
    </row>
    <row r="971">
      <c r="E971" s="33"/>
      <c r="J971" s="33"/>
      <c r="O971" s="33"/>
      <c r="T971" s="33"/>
      <c r="Y971" s="33"/>
      <c r="AD971" s="33"/>
      <c r="AI971" s="33"/>
      <c r="AN971" s="33"/>
      <c r="AS971" s="33"/>
    </row>
    <row r="972">
      <c r="E972" s="33"/>
      <c r="J972" s="33"/>
      <c r="O972" s="33"/>
      <c r="T972" s="33"/>
      <c r="Y972" s="33"/>
      <c r="AD972" s="33"/>
      <c r="AI972" s="33"/>
      <c r="AN972" s="33"/>
      <c r="AS972" s="33"/>
    </row>
    <row r="973">
      <c r="E973" s="33"/>
      <c r="J973" s="33"/>
      <c r="O973" s="33"/>
      <c r="T973" s="33"/>
      <c r="Y973" s="33"/>
      <c r="AD973" s="33"/>
      <c r="AI973" s="33"/>
      <c r="AN973" s="33"/>
      <c r="AS973" s="33"/>
    </row>
    <row r="974">
      <c r="E974" s="33"/>
      <c r="J974" s="33"/>
      <c r="O974" s="33"/>
      <c r="T974" s="33"/>
      <c r="Y974" s="33"/>
      <c r="AD974" s="33"/>
      <c r="AI974" s="33"/>
      <c r="AN974" s="33"/>
      <c r="AS974" s="33"/>
    </row>
    <row r="975">
      <c r="E975" s="33"/>
      <c r="J975" s="33"/>
      <c r="O975" s="33"/>
      <c r="T975" s="33"/>
      <c r="Y975" s="33"/>
      <c r="AD975" s="33"/>
      <c r="AI975" s="33"/>
      <c r="AN975" s="33"/>
      <c r="AS975" s="33"/>
    </row>
    <row r="976">
      <c r="E976" s="33"/>
      <c r="J976" s="33"/>
      <c r="O976" s="33"/>
      <c r="T976" s="33"/>
      <c r="Y976" s="33"/>
      <c r="AD976" s="33"/>
      <c r="AI976" s="33"/>
      <c r="AN976" s="33"/>
      <c r="AS976" s="33"/>
    </row>
    <row r="977">
      <c r="E977" s="33"/>
      <c r="J977" s="33"/>
      <c r="O977" s="33"/>
      <c r="T977" s="33"/>
      <c r="Y977" s="33"/>
      <c r="AD977" s="33"/>
      <c r="AI977" s="33"/>
      <c r="AN977" s="33"/>
      <c r="AS977" s="33"/>
    </row>
    <row r="978">
      <c r="E978" s="33"/>
      <c r="J978" s="33"/>
      <c r="O978" s="33"/>
      <c r="T978" s="33"/>
      <c r="Y978" s="33"/>
      <c r="AD978" s="33"/>
      <c r="AI978" s="33"/>
      <c r="AN978" s="33"/>
      <c r="AS978" s="33"/>
    </row>
    <row r="979">
      <c r="E979" s="33"/>
      <c r="J979" s="33"/>
      <c r="O979" s="33"/>
      <c r="T979" s="33"/>
      <c r="Y979" s="33"/>
      <c r="AD979" s="33"/>
      <c r="AI979" s="33"/>
      <c r="AN979" s="33"/>
      <c r="AS979" s="33"/>
    </row>
    <row r="980">
      <c r="E980" s="33"/>
      <c r="J980" s="33"/>
      <c r="O980" s="33"/>
      <c r="T980" s="33"/>
      <c r="Y980" s="33"/>
      <c r="AD980" s="33"/>
      <c r="AI980" s="33"/>
      <c r="AN980" s="33"/>
      <c r="AS980" s="33"/>
    </row>
    <row r="981">
      <c r="E981" s="33"/>
      <c r="J981" s="33"/>
      <c r="O981" s="33"/>
      <c r="T981" s="33"/>
      <c r="Y981" s="33"/>
      <c r="AD981" s="33"/>
      <c r="AI981" s="33"/>
      <c r="AN981" s="33"/>
      <c r="AS981" s="33"/>
    </row>
    <row r="982">
      <c r="E982" s="33"/>
      <c r="J982" s="33"/>
      <c r="O982" s="33"/>
      <c r="T982" s="33"/>
      <c r="Y982" s="33"/>
      <c r="AD982" s="33"/>
      <c r="AI982" s="33"/>
      <c r="AN982" s="33"/>
      <c r="AS982" s="33"/>
    </row>
    <row r="983">
      <c r="E983" s="33"/>
      <c r="J983" s="33"/>
      <c r="O983" s="33"/>
      <c r="T983" s="33"/>
      <c r="Y983" s="33"/>
      <c r="AD983" s="33"/>
      <c r="AI983" s="33"/>
      <c r="AN983" s="33"/>
      <c r="AS983" s="33"/>
    </row>
    <row r="984">
      <c r="E984" s="33"/>
      <c r="J984" s="33"/>
      <c r="O984" s="33"/>
      <c r="T984" s="33"/>
      <c r="Y984" s="33"/>
      <c r="AD984" s="33"/>
      <c r="AI984" s="33"/>
      <c r="AN984" s="33"/>
      <c r="AS984" s="33"/>
    </row>
    <row r="985">
      <c r="E985" s="33"/>
      <c r="J985" s="33"/>
      <c r="O985" s="33"/>
      <c r="T985" s="33"/>
      <c r="Y985" s="33"/>
      <c r="AD985" s="33"/>
      <c r="AI985" s="33"/>
      <c r="AN985" s="33"/>
      <c r="AS985" s="33"/>
    </row>
    <row r="986">
      <c r="E986" s="33"/>
      <c r="J986" s="33"/>
      <c r="O986" s="33"/>
      <c r="T986" s="33"/>
      <c r="Y986" s="33"/>
      <c r="AD986" s="33"/>
      <c r="AI986" s="33"/>
      <c r="AN986" s="33"/>
      <c r="AS986" s="33"/>
    </row>
    <row r="987">
      <c r="E987" s="33"/>
      <c r="J987" s="33"/>
      <c r="O987" s="33"/>
      <c r="T987" s="33"/>
      <c r="Y987" s="33"/>
      <c r="AD987" s="33"/>
      <c r="AI987" s="33"/>
      <c r="AN987" s="33"/>
      <c r="AS987" s="33"/>
    </row>
    <row r="988">
      <c r="E988" s="33"/>
      <c r="J988" s="33"/>
      <c r="O988" s="33"/>
      <c r="T988" s="33"/>
      <c r="Y988" s="33"/>
      <c r="AD988" s="33"/>
      <c r="AI988" s="33"/>
      <c r="AN988" s="33"/>
      <c r="AS988" s="33"/>
    </row>
    <row r="989">
      <c r="E989" s="33"/>
      <c r="J989" s="33"/>
      <c r="O989" s="33"/>
      <c r="T989" s="33"/>
      <c r="Y989" s="33"/>
      <c r="AD989" s="33"/>
      <c r="AI989" s="33"/>
      <c r="AN989" s="33"/>
      <c r="AS989" s="33"/>
    </row>
    <row r="990">
      <c r="E990" s="33"/>
      <c r="J990" s="33"/>
      <c r="O990" s="33"/>
      <c r="T990" s="33"/>
      <c r="Y990" s="33"/>
      <c r="AD990" s="33"/>
      <c r="AI990" s="33"/>
      <c r="AN990" s="33"/>
      <c r="AS990" s="33"/>
    </row>
    <row r="991">
      <c r="E991" s="33"/>
      <c r="J991" s="33"/>
      <c r="O991" s="33"/>
      <c r="T991" s="33"/>
      <c r="Y991" s="33"/>
      <c r="AD991" s="33"/>
      <c r="AI991" s="33"/>
      <c r="AN991" s="33"/>
      <c r="AS991" s="33"/>
    </row>
    <row r="992">
      <c r="E992" s="33"/>
      <c r="J992" s="33"/>
      <c r="O992" s="33"/>
      <c r="T992" s="33"/>
      <c r="Y992" s="33"/>
      <c r="AD992" s="33"/>
      <c r="AI992" s="33"/>
      <c r="AN992" s="33"/>
      <c r="AS992" s="33"/>
    </row>
    <row r="993">
      <c r="E993" s="33"/>
      <c r="J993" s="33"/>
      <c r="O993" s="33"/>
      <c r="T993" s="33"/>
      <c r="Y993" s="33"/>
      <c r="AD993" s="33"/>
      <c r="AI993" s="33"/>
      <c r="AN993" s="33"/>
      <c r="AS993" s="33"/>
    </row>
    <row r="994">
      <c r="E994" s="33"/>
      <c r="J994" s="33"/>
      <c r="O994" s="33"/>
      <c r="T994" s="33"/>
      <c r="Y994" s="33"/>
      <c r="AD994" s="33"/>
      <c r="AI994" s="33"/>
      <c r="AN994" s="33"/>
      <c r="AS994" s="33"/>
    </row>
    <row r="995">
      <c r="E995" s="33"/>
      <c r="J995" s="33"/>
      <c r="O995" s="33"/>
      <c r="T995" s="33"/>
      <c r="Y995" s="33"/>
      <c r="AD995" s="33"/>
      <c r="AI995" s="33"/>
      <c r="AN995" s="33"/>
      <c r="AS995" s="33"/>
    </row>
    <row r="996">
      <c r="E996" s="33"/>
      <c r="J996" s="33"/>
      <c r="O996" s="33"/>
      <c r="T996" s="33"/>
      <c r="Y996" s="33"/>
      <c r="AD996" s="33"/>
      <c r="AI996" s="33"/>
      <c r="AN996" s="33"/>
      <c r="AS996" s="33"/>
    </row>
    <row r="997">
      <c r="E997" s="33"/>
      <c r="J997" s="33"/>
      <c r="O997" s="33"/>
      <c r="T997" s="33"/>
      <c r="Y997" s="33"/>
      <c r="AD997" s="33"/>
      <c r="AI997" s="33"/>
      <c r="AN997" s="33"/>
      <c r="AS997" s="33"/>
    </row>
    <row r="998">
      <c r="E998" s="33"/>
      <c r="J998" s="33"/>
      <c r="O998" s="33"/>
      <c r="T998" s="33"/>
      <c r="Y998" s="33"/>
      <c r="AD998" s="33"/>
      <c r="AI998" s="33"/>
      <c r="AN998" s="33"/>
      <c r="AS998" s="33"/>
    </row>
    <row r="999">
      <c r="E999" s="33"/>
      <c r="J999" s="33"/>
      <c r="O999" s="33"/>
      <c r="T999" s="33"/>
      <c r="Y999" s="33"/>
      <c r="AD999" s="33"/>
      <c r="AI999" s="33"/>
      <c r="AN999" s="33"/>
      <c r="AS999" s="33"/>
    </row>
    <row r="1000">
      <c r="E1000" s="33"/>
      <c r="J1000" s="33"/>
      <c r="O1000" s="33"/>
      <c r="T1000" s="33"/>
      <c r="Y1000" s="33"/>
      <c r="AD1000" s="33"/>
      <c r="AI1000" s="33"/>
      <c r="AN1000" s="33"/>
      <c r="AS1000" s="33"/>
    </row>
    <row r="1001">
      <c r="E1001" s="33"/>
      <c r="J1001" s="33"/>
      <c r="O1001" s="33"/>
      <c r="T1001" s="33"/>
      <c r="Y1001" s="33"/>
      <c r="AD1001" s="33"/>
      <c r="AI1001" s="33"/>
      <c r="AN1001" s="33"/>
      <c r="AS1001" s="33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