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na Ramalho\PycharmProjects\ACC\"/>
    </mc:Choice>
  </mc:AlternateContent>
  <xr:revisionPtr revIDLastSave="0" documentId="8_{A241AE5E-3CC1-428D-9774-C3E0402E86C8}" xr6:coauthVersionLast="46" xr6:coauthVersionMax="46" xr10:uidLastSave="{00000000-0000-0000-0000-000000000000}"/>
  <bookViews>
    <workbookView xWindow="-120" yWindow="-120" windowWidth="29040" windowHeight="15840" activeTab="1" xr2:uid="{5772BC86-49A0-4D6B-A301-7B6D2F5D6A86}"/>
  </bookViews>
  <sheets>
    <sheet name="Retificadora" sheetId="1" r:id="rId1"/>
    <sheet name="Placas" sheetId="2" r:id="rId2"/>
    <sheet name="BL Inteiros" sheetId="3" r:id="rId3"/>
    <sheet name="Necessidades CCS" sheetId="4" r:id="rId4"/>
  </sheets>
  <externalReferences>
    <externalReference r:id="rId5"/>
  </externalReferences>
  <definedNames>
    <definedName name="_xlnm._FilterDatabase" localSheetId="2" hidden="1">'BL Inteiros'!$B$6:$J$6</definedName>
    <definedName name="_xlnm._FilterDatabase" localSheetId="3" hidden="1">'Necessidades CCS'!$A$8:$P$33</definedName>
    <definedName name="_xlnm._FilterDatabase" localSheetId="1" hidden="1">Placas!$A$8:$V$94</definedName>
    <definedName name="_xlnm._FilterDatabase" localSheetId="0" hidden="1">Retificadora!$A$8:$N$39</definedName>
    <definedName name="estufa">[1]Estufa!$B$11:$B$50</definedName>
    <definedName name="_xlnm.Print_Area" localSheetId="2">'BL Inteiros'!$B$1:$J$10</definedName>
    <definedName name="_xlnm.Print_Area" localSheetId="3">'Necessidades CCS'!$A$1:$R$33</definedName>
    <definedName name="_xlnm.Print_Area" localSheetId="1">Placas!$A$1:$W$36</definedName>
    <definedName name="_xlnm.Print_Area" localSheetId="0">Retificadora!$B$1:$P$39</definedName>
    <definedName name="_xlnm.Print_Titles" localSheetId="2">'BL Inteiros'!$1:$6</definedName>
    <definedName name="Semana" localSheetId="3">#REF!</definedName>
    <definedName name="Seman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2" i="3" l="1"/>
  <c r="I11" i="3"/>
  <c r="I10" i="3"/>
  <c r="I9" i="3"/>
  <c r="I8" i="3"/>
  <c r="I7" i="3"/>
  <c r="T94" i="2"/>
  <c r="G94" i="2"/>
  <c r="T93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I9" i="2"/>
  <c r="G10" i="2"/>
  <c r="M39" i="1"/>
  <c r="F39" i="1"/>
  <c r="F38" i="1"/>
  <c r="M38" i="1"/>
  <c r="M37" i="1"/>
  <c r="F37" i="1"/>
  <c r="F36" i="1"/>
  <c r="M36" i="1"/>
  <c r="M35" i="1"/>
  <c r="F35" i="1"/>
  <c r="F34" i="1"/>
  <c r="M34" i="1"/>
  <c r="M33" i="1"/>
  <c r="F33" i="1"/>
  <c r="F32" i="1"/>
  <c r="M32" i="1"/>
  <c r="M31" i="1"/>
  <c r="F31" i="1"/>
  <c r="F30" i="1"/>
  <c r="M30" i="1"/>
  <c r="F29" i="1"/>
  <c r="M29" i="1"/>
  <c r="M28" i="1"/>
  <c r="F28" i="1"/>
  <c r="F27" i="1"/>
  <c r="M26" i="1"/>
  <c r="F26" i="1"/>
  <c r="C6" i="1"/>
  <c r="F25" i="1"/>
  <c r="M25" i="1"/>
  <c r="M24" i="1"/>
  <c r="F24" i="1"/>
  <c r="F23" i="1"/>
  <c r="M23" i="1"/>
  <c r="M22" i="1"/>
  <c r="F22" i="1"/>
  <c r="F21" i="1"/>
  <c r="M21" i="1"/>
  <c r="M20" i="1"/>
  <c r="F20" i="1"/>
  <c r="F19" i="1"/>
  <c r="M19" i="1"/>
  <c r="M18" i="1"/>
  <c r="F18" i="1"/>
  <c r="F17" i="1"/>
  <c r="M17" i="1"/>
  <c r="M16" i="1"/>
  <c r="F16" i="1"/>
  <c r="F15" i="1"/>
  <c r="M15" i="1"/>
  <c r="M14" i="1"/>
  <c r="F14" i="1"/>
  <c r="F13" i="1"/>
  <c r="M13" i="1"/>
  <c r="M12" i="1"/>
  <c r="F12" i="1"/>
  <c r="F11" i="1"/>
  <c r="M11" i="1"/>
  <c r="F10" i="1"/>
  <c r="M10" i="1"/>
  <c r="M27" i="1" l="1"/>
  <c r="L9" i="1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8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M9" i="2" l="1"/>
  <c r="L6" i="2"/>
  <c r="P9" i="2"/>
  <c r="O6" i="2"/>
</calcChain>
</file>

<file path=xl/sharedStrings.xml><?xml version="1.0" encoding="utf-8"?>
<sst xmlns="http://schemas.openxmlformats.org/spreadsheetml/2006/main" count="1510" uniqueCount="643">
  <si>
    <t>PLANO SEMANAL RETIFICADORA</t>
  </si>
  <si>
    <t>SEM</t>
  </si>
  <si>
    <t>SECTOR: Retificadora</t>
  </si>
  <si>
    <t>Supervisor 1º Turno: Borges</t>
  </si>
  <si>
    <t>Supervisor 2º Turno: Luis</t>
  </si>
  <si>
    <t>Supervisor 3º Turno: Vieira</t>
  </si>
  <si>
    <t>Total Hrs</t>
  </si>
  <si>
    <t>Ordem Prod</t>
  </si>
  <si>
    <t>Hrs.</t>
  </si>
  <si>
    <t>Código Material</t>
  </si>
  <si>
    <t>Descrição Material</t>
  </si>
  <si>
    <t>Ref</t>
  </si>
  <si>
    <t>QTD</t>
  </si>
  <si>
    <t xml:space="preserve">BLOCO </t>
  </si>
  <si>
    <t>QTD BL.</t>
  </si>
  <si>
    <t>STOCK</t>
  </si>
  <si>
    <t xml:space="preserve">TOTAL </t>
  </si>
  <si>
    <t>ESTADO</t>
  </si>
  <si>
    <t>OBSERVAÇÕES</t>
  </si>
  <si>
    <t>Codigo</t>
  </si>
  <si>
    <t>Descrição</t>
  </si>
  <si>
    <t>SECTOR: PLACAS</t>
  </si>
  <si>
    <t>Ordem Venda</t>
  </si>
  <si>
    <t>Item</t>
  </si>
  <si>
    <t>OF Embalagem</t>
  </si>
  <si>
    <t>Acab.</t>
  </si>
  <si>
    <t>Total</t>
  </si>
  <si>
    <t>CT</t>
  </si>
  <si>
    <t>SERRA/LAM</t>
  </si>
  <si>
    <t>TOTAL</t>
  </si>
  <si>
    <t>OF Lixadora</t>
  </si>
  <si>
    <t>BLOCO</t>
  </si>
  <si>
    <t>Cliente</t>
  </si>
  <si>
    <t>Hrs</t>
  </si>
  <si>
    <t xml:space="preserve">Blocos Inteiros </t>
  </si>
  <si>
    <r>
      <t>SECTOR:</t>
    </r>
    <r>
      <rPr>
        <sz val="18"/>
        <color theme="0"/>
        <rFont val="Calibri"/>
        <family val="2"/>
      </rPr>
      <t xml:space="preserve"> Inteiros</t>
    </r>
  </si>
  <si>
    <t>OF</t>
  </si>
  <si>
    <t>Material</t>
  </si>
  <si>
    <t>Desc. Material</t>
  </si>
  <si>
    <t>MES</t>
  </si>
  <si>
    <t>OBSERVAÇÕES
(elementos críticos em falta)</t>
  </si>
  <si>
    <t>Ordem Produção</t>
  </si>
  <si>
    <t>Centro trabalho</t>
  </si>
  <si>
    <t>Bloco</t>
  </si>
  <si>
    <t>PRIORIDADE</t>
  </si>
  <si>
    <t>Data solicitada</t>
  </si>
  <si>
    <t>Make To Stock</t>
  </si>
  <si>
    <t>PL CC 8405/000 770X568X0,8 NE</t>
  </si>
  <si>
    <t>000</t>
  </si>
  <si>
    <t>CNMLAMPL</t>
  </si>
  <si>
    <t>BL CC 8405/000 770X568X250 NE</t>
  </si>
  <si>
    <t>PL CC 8004/000 770X568X0,8 NE</t>
  </si>
  <si>
    <t>BL CC 8004/000 770X568X250 NE</t>
  </si>
  <si>
    <t>Até 04/03/2021</t>
  </si>
  <si>
    <t>RL CI 5080/000 1000X1,8 NE</t>
  </si>
  <si>
    <t>CNMLAMMA</t>
  </si>
  <si>
    <t>CL CI 5080 1067X950 NE</t>
  </si>
  <si>
    <t>Em produção</t>
  </si>
  <si>
    <t>RL CI 5080/000 1000X1,8-10M NE</t>
  </si>
  <si>
    <t>CNMREBMA</t>
  </si>
  <si>
    <t>PL CC 8004/000 940X640X3,0 NE</t>
  </si>
  <si>
    <t>BL CC 8004/000 940X640X250 NE</t>
  </si>
  <si>
    <t>PL CC 8004/000  940X640X6,0  NE</t>
  </si>
  <si>
    <t>PL CC 8004/000 940X640X10,0 NE</t>
  </si>
  <si>
    <t>PL CC 0086/S21 2000X900X8,0 NE</t>
  </si>
  <si>
    <t>S21</t>
  </si>
  <si>
    <t>CNMLAMLX</t>
  </si>
  <si>
    <t>PL CC 0086/000 2000X900X8,4 NE</t>
  </si>
  <si>
    <t>PL CC 8003/S21 940X640X6,0 NE</t>
  </si>
  <si>
    <t>BL CC 8003/ORT 940X640X250 NE</t>
  </si>
  <si>
    <t>PL CC 8405/S11 940X640X2,9 NE</t>
  </si>
  <si>
    <t>S11</t>
  </si>
  <si>
    <t>BL CC 8405/ORT 940X640X250 NE</t>
  </si>
  <si>
    <t>PL CC 8402/000 940X640X5,0 NE</t>
  </si>
  <si>
    <t>BL CC 8402/000 950X650X200 NE</t>
  </si>
  <si>
    <t>PL CC 8403/S21 940X640X9,7 NE</t>
  </si>
  <si>
    <t>BL CC 8403/ORT  940X640X250 NE</t>
  </si>
  <si>
    <t>PL CC 8004/000 915X610X3,0 NE</t>
  </si>
  <si>
    <t>BL CC 8004/ORT 915X610X250 NE</t>
  </si>
  <si>
    <t>Até 05/03/2021</t>
  </si>
  <si>
    <t>PL CC 9430/S21 950X650X50,0 NE</t>
  </si>
  <si>
    <t>PL CC 9430/000 950X650X52,0 NE</t>
  </si>
  <si>
    <t>CNMSERPL</t>
  </si>
  <si>
    <t>BL CC 9430/ORT 950X650X200 NE</t>
  </si>
  <si>
    <t>PL CC 8004/000 878X578X0,8 NE</t>
  </si>
  <si>
    <t>BL CC 8004/ORT 878X578X250 NE</t>
  </si>
  <si>
    <t>PL CC 8405/S21 940X640X13,0 NE</t>
  </si>
  <si>
    <t>PL CC 8403/S21 940X640X9,0 NE</t>
  </si>
  <si>
    <t>PL CC 8405/S21 940X640X6,0 NE</t>
  </si>
  <si>
    <t>PL CC 8403/S21 940X640X65,0 NE</t>
  </si>
  <si>
    <t>PL CC 8403/000 940X640X67,0 NE</t>
  </si>
  <si>
    <t>BL CC 8403/ORT 950x650X200 NE</t>
  </si>
  <si>
    <t>PL CC P050/S21 1270X765X3,0 NE</t>
  </si>
  <si>
    <t>BL CC P050/000 1270X762X152</t>
  </si>
  <si>
    <t>PL CC P050/000 1270X765X2,0 NE</t>
  </si>
  <si>
    <t>PL CC P045/000 1270X765X2,0 NE</t>
  </si>
  <si>
    <t>BL CC 8745/000 1270X710X140</t>
  </si>
  <si>
    <t>PL CC 8403/S21 940X640X45,0 NE</t>
  </si>
  <si>
    <t>PL CC 8403/000 940X640X47,0 NE</t>
  </si>
  <si>
    <t>BL CC 8403/ORT 950x650X210 NE</t>
  </si>
  <si>
    <t>PL CC 8703/S21 940X640X12,0 NE</t>
  </si>
  <si>
    <t>PL CC 8703/000 940X640X14,0 NE</t>
  </si>
  <si>
    <t>BL CC 8703/ORT 950x650X200 NE</t>
  </si>
  <si>
    <t>PL CC 8003/S11 940X640X6,0 NE</t>
  </si>
  <si>
    <t>PL CC 8003/000 940X640X2,0 NE</t>
  </si>
  <si>
    <t>BL CC 8003/000 940X640X250 NE</t>
  </si>
  <si>
    <t>PL CC 8745/S21 800X600X9,7 NE</t>
  </si>
  <si>
    <t>BL CC 8745/000 800X600X210 NE</t>
  </si>
  <si>
    <t>PL CC 8245/000 2440X1220X3,0 NE</t>
  </si>
  <si>
    <t>CNMSHT01</t>
  </si>
  <si>
    <t>RL CC 8245/000 1220X3,0 NE</t>
  </si>
  <si>
    <t>CNMLAMRL</t>
  </si>
  <si>
    <t>CL CC 8245 1220X1100 NE</t>
  </si>
  <si>
    <t>PL CC P050/S21 1270X765X6,0 NE</t>
  </si>
  <si>
    <t>RL CC 8245/000 1000X1,2 NE</t>
  </si>
  <si>
    <t>CL CC 8245 1000X1100 NE</t>
  </si>
  <si>
    <t>RL CC 8244/000 500X3,0 NE</t>
  </si>
  <si>
    <t>CL CC 8244 1000X1100 NE</t>
  </si>
  <si>
    <t>PL CC 8002/000 940X640X5,0 NE</t>
  </si>
  <si>
    <t>BL CC 8002/000 940X640X250 NE</t>
  </si>
  <si>
    <t>PL CC 8781/000 1500X530X10,0 NE</t>
  </si>
  <si>
    <t>BL CC 8781/000 1500X530X210 NE</t>
  </si>
  <si>
    <t>CNMCOLBL</t>
  </si>
  <si>
    <t>BL CC 8781/ORT 1005X530X210 NE</t>
  </si>
  <si>
    <t>BL CC 8781/000 530X500X210 NE</t>
  </si>
  <si>
    <t>CORKSRIBAS - IND. GRAN. DE CORTIÇA,</t>
  </si>
  <si>
    <t>CORTICEIRA VIKING, IMP.EXP. LDA</t>
  </si>
  <si>
    <t>3DC - INTELLIGENT NATURE, LDA</t>
  </si>
  <si>
    <t>AMORIM CORK COMPOSITES GMBH</t>
  </si>
  <si>
    <t>ASIA ALLIANCE INTERNATIONAL CO.,LTD</t>
  </si>
  <si>
    <t>AMORIM CORK COMPOSITES, INC</t>
  </si>
  <si>
    <t>CORTICEIRA JELINEK PORTUGAL, S.A.</t>
  </si>
  <si>
    <t>ORTHOFIX, LDA</t>
  </si>
  <si>
    <t>TURBILHAO DE INSP. UNIP. LDA.</t>
  </si>
  <si>
    <t>FARL CORK LDA</t>
  </si>
  <si>
    <t>MANUEL DA CONCEIÇÃO GRAÇA, LDA.</t>
  </si>
  <si>
    <t>COTTEL. COM</t>
  </si>
  <si>
    <t>OTTOBOCK SE &amp; CO KGAA</t>
  </si>
  <si>
    <t>WE CORK, INC.</t>
  </si>
  <si>
    <t>PANDA Y. G. SAN. VE D. T. LTD. S</t>
  </si>
  <si>
    <t>GÖTZ SERVICE GMBH</t>
  </si>
  <si>
    <t>CAMILA MOVEIS IND. MOBILIARIO, LDA</t>
  </si>
  <si>
    <t>ALDCORK - COM. CORTIÇAS UNIP., LDA</t>
  </si>
  <si>
    <t>HUGAL - INDÚSTRIA DE CALÇADO, LDA</t>
  </si>
  <si>
    <t>P.P.H.U. ANPLAST ANDRZEJ FRACKOWIAK</t>
  </si>
  <si>
    <t>LA CHANCE</t>
  </si>
  <si>
    <t>PORTOCORK INTERNACIONAL, SA</t>
  </si>
  <si>
    <t>PISANA ORTHOPÄDIE TECHNIK GMBH</t>
  </si>
  <si>
    <t>1600051227</t>
  </si>
  <si>
    <t>70005847</t>
  </si>
  <si>
    <t>BL CC 8405/000 940X640X250 NE</t>
  </si>
  <si>
    <t>1600051228</t>
  </si>
  <si>
    <t>70005845</t>
  </si>
  <si>
    <t>1600051229</t>
  </si>
  <si>
    <t>70012080</t>
  </si>
  <si>
    <t>1600051230</t>
  </si>
  <si>
    <t>70012041</t>
  </si>
  <si>
    <t>BL CC 8403/000 940X640X250 NE</t>
  </si>
  <si>
    <t>1600051231</t>
  </si>
  <si>
    <t>70013436</t>
  </si>
  <si>
    <t>BL CC 8403/000 950x650X210 NE</t>
  </si>
  <si>
    <t>1600051232</t>
  </si>
  <si>
    <t>70005994</t>
  </si>
  <si>
    <t>BL CC 8403/000 950x650X200 NE</t>
  </si>
  <si>
    <t>1600051233</t>
  </si>
  <si>
    <t>70005524</t>
  </si>
  <si>
    <t>BL CC 8057/ORT 1000X500X210 NE</t>
  </si>
  <si>
    <t>BL CC 8057/000 1030X530X210 NE</t>
  </si>
  <si>
    <t>1600051234</t>
  </si>
  <si>
    <t>70005503</t>
  </si>
  <si>
    <t>BL CC 8123/ORT 915X610X200 NE</t>
  </si>
  <si>
    <t>BL CC 8123/000 950X650X200 NE</t>
  </si>
  <si>
    <t>1600051235</t>
  </si>
  <si>
    <t>70005852</t>
  </si>
  <si>
    <t>BL CC 8827/ORT 940X640X250 NE</t>
  </si>
  <si>
    <t>BL CC 8827/000 940X640X250 NE</t>
  </si>
  <si>
    <t>1600051236</t>
  </si>
  <si>
    <t>70005517</t>
  </si>
  <si>
    <t>BL CI 5608/ORT 915X610X250 NE</t>
  </si>
  <si>
    <t>BL CI 5608/000 940X640X250 NE</t>
  </si>
  <si>
    <t>1600051237</t>
  </si>
  <si>
    <t>70005853</t>
  </si>
  <si>
    <t>BL CC 8872/ORT 940X640X250 NE</t>
  </si>
  <si>
    <t>BL CC 8872/000 940X640X250 NE</t>
  </si>
  <si>
    <t>1600051238</t>
  </si>
  <si>
    <t>70005513</t>
  </si>
  <si>
    <t>BL CC 8403/ORT 915X610X250 NE</t>
  </si>
  <si>
    <t>1600051239</t>
  </si>
  <si>
    <t>70005497</t>
  </si>
  <si>
    <t>BL CC 8003/ORT 915X610X250 NE</t>
  </si>
  <si>
    <t>1600051240</t>
  </si>
  <si>
    <t>70005521</t>
  </si>
  <si>
    <t>BL CC 8002/ORT 1000X500X210 NE</t>
  </si>
  <si>
    <t>BL CC 8002/000 1030X530X210 NE</t>
  </si>
  <si>
    <t>1600051241</t>
  </si>
  <si>
    <t>70005506</t>
  </si>
  <si>
    <t>BL CC 8827/ORT 915X610X250 NE</t>
  </si>
  <si>
    <t>1600051242</t>
  </si>
  <si>
    <t>70005856</t>
  </si>
  <si>
    <t>BL CC 8303/ORT 940X640X250 NE</t>
  </si>
  <si>
    <t>BL CC 8303/000 940X640X250 NE</t>
  </si>
  <si>
    <t>1600051243</t>
  </si>
  <si>
    <t>70005545</t>
  </si>
  <si>
    <t>BL CC 8872/ORT 950X650X200 NE</t>
  </si>
  <si>
    <t>BL CC 8872/000 950x650X200 NE</t>
  </si>
  <si>
    <t>1600051244</t>
  </si>
  <si>
    <t>70005498</t>
  </si>
  <si>
    <t>1600051245</t>
  </si>
  <si>
    <t>70013449</t>
  </si>
  <si>
    <t>BL CC 9430/000 950x650X200 NE</t>
  </si>
  <si>
    <t>1600051246</t>
  </si>
  <si>
    <t>70005999</t>
  </si>
  <si>
    <t>BL CC 8703/000 950X650X200 NE</t>
  </si>
  <si>
    <t>1600051247</t>
  </si>
  <si>
    <t>70012005</t>
  </si>
  <si>
    <t>BL CC 8781/000 1030X530X210 NE</t>
  </si>
  <si>
    <t>1600051248</t>
  </si>
  <si>
    <t>70005846</t>
  </si>
  <si>
    <t>BL CC 8123/ORT 950X650X200 NE</t>
  </si>
  <si>
    <t>1600051249</t>
  </si>
  <si>
    <t>70005850</t>
  </si>
  <si>
    <t>BL CC 8004/ORT 940X640X250 NE</t>
  </si>
  <si>
    <t>1600051250</t>
  </si>
  <si>
    <t>70005509</t>
  </si>
  <si>
    <t>BL CC 8749/ORT 915X610X200 NE</t>
  </si>
  <si>
    <t>BL CC 8749/000 950x650X200 NE</t>
  </si>
  <si>
    <t>1600051251</t>
  </si>
  <si>
    <t>70005514</t>
  </si>
  <si>
    <t>BL CC 8402/ORT 915X610X200 NE</t>
  </si>
  <si>
    <t>1600051252</t>
  </si>
  <si>
    <t>70005504</t>
  </si>
  <si>
    <t>BL CC 8303/ORT 915X610X250 NE</t>
  </si>
  <si>
    <t>1600051253</t>
  </si>
  <si>
    <t>70005522</t>
  </si>
  <si>
    <t>BL CC 8004/ORT 1000X500X210 NE</t>
  </si>
  <si>
    <t>BL CC 8004/000 1030X530X210 NE</t>
  </si>
  <si>
    <t>1600051254</t>
  </si>
  <si>
    <t>70005996</t>
  </si>
  <si>
    <t>BL CC 8405/ORT 1035X535X210 NE</t>
  </si>
  <si>
    <t>BL CC 8405/000 1030X530X210 NE</t>
  </si>
  <si>
    <t>1600051255</t>
  </si>
  <si>
    <t>70005855</t>
  </si>
  <si>
    <t>BL CC 8122/ORT 950x650X200 NE</t>
  </si>
  <si>
    <t>BL CC 8122/000 950x650X200 NE</t>
  </si>
  <si>
    <t>1600051256</t>
  </si>
  <si>
    <t>70013448</t>
  </si>
  <si>
    <t>BL CC 9426/ORT 925X625X200 NE</t>
  </si>
  <si>
    <t>BL CC 9426/000 950x650X200 NE</t>
  </si>
  <si>
    <t>3820007100</t>
  </si>
  <si>
    <t>000010</t>
  </si>
  <si>
    <t>1600033645</t>
  </si>
  <si>
    <t>70001981</t>
  </si>
  <si>
    <t>PL CC 8002/E01 1000X500X4,0 01</t>
  </si>
  <si>
    <t>3820005228</t>
  </si>
  <si>
    <t>000020</t>
  </si>
  <si>
    <t>1600023298</t>
  </si>
  <si>
    <t>70000516</t>
  </si>
  <si>
    <t>PL CC 8003/S21 940X640X75,0 01</t>
  </si>
  <si>
    <t>000030</t>
  </si>
  <si>
    <t>1600033649</t>
  </si>
  <si>
    <t>70001983</t>
  </si>
  <si>
    <t>PL CC 8002/E01 1000X500X10,0 01</t>
  </si>
  <si>
    <t>3820007237</t>
  </si>
  <si>
    <t>1600036280</t>
  </si>
  <si>
    <t>70023118</t>
  </si>
  <si>
    <t>PL CC 8405/S21 940X640X75,0 3D</t>
  </si>
  <si>
    <t>3820005227</t>
  </si>
  <si>
    <t>000080</t>
  </si>
  <si>
    <t>1600023165</t>
  </si>
  <si>
    <t>70003941</t>
  </si>
  <si>
    <t>PL CC 8872/S21 940X640X75,0 CV</t>
  </si>
  <si>
    <t>3820007961</t>
  </si>
  <si>
    <t>1600042330</t>
  </si>
  <si>
    <t>70005366</t>
  </si>
  <si>
    <t>PL CC 8003/000 915X610X9,0 07</t>
  </si>
  <si>
    <t>1600033647</t>
  </si>
  <si>
    <t>70001982</t>
  </si>
  <si>
    <t>PL CC 8002/E01 1000X500X6,0 01</t>
  </si>
  <si>
    <t>3820007423</t>
  </si>
  <si>
    <t>1600036903</t>
  </si>
  <si>
    <t>70015488</t>
  </si>
  <si>
    <t>PL CC 8123/S21 940X640X21,0 STD</t>
  </si>
  <si>
    <t>3820007312</t>
  </si>
  <si>
    <t>1600036562</t>
  </si>
  <si>
    <t>70003953</t>
  </si>
  <si>
    <t>PL CC 8003/000 940X640X1,5 AS</t>
  </si>
  <si>
    <t>1600036564</t>
  </si>
  <si>
    <t>70003886</t>
  </si>
  <si>
    <t>PL CC 8003/000 940X640X2,8 AS</t>
  </si>
  <si>
    <t>1600036566</t>
  </si>
  <si>
    <t>70003922</t>
  </si>
  <si>
    <t>PL CC 8003/000 940X640X4,9 AS</t>
  </si>
  <si>
    <t>3823000151</t>
  </si>
  <si>
    <t>1600036401</t>
  </si>
  <si>
    <t>70004295</t>
  </si>
  <si>
    <t>PL CC 8827/PAK 915X610X12,4 00</t>
  </si>
  <si>
    <t>3820007306</t>
  </si>
  <si>
    <t>1600036387</t>
  </si>
  <si>
    <t>70015106</t>
  </si>
  <si>
    <t>PL CC 8004/S21 940X640X62,0 01</t>
  </si>
  <si>
    <t>3820007922</t>
  </si>
  <si>
    <t>1600042237</t>
  </si>
  <si>
    <t>70007737</t>
  </si>
  <si>
    <t>PL CC 8403/000 915X610X12,0 11</t>
  </si>
  <si>
    <t>1600042235</t>
  </si>
  <si>
    <t>70007725</t>
  </si>
  <si>
    <t>PL CC 8403/000 915X610X6,0 21</t>
  </si>
  <si>
    <t>3823000069</t>
  </si>
  <si>
    <t>1600034376</t>
  </si>
  <si>
    <t>70004346</t>
  </si>
  <si>
    <t>PL CC 8749/000 915X610X11,7 01</t>
  </si>
  <si>
    <t>3823000038</t>
  </si>
  <si>
    <t>1600032861</t>
  </si>
  <si>
    <t>70004289</t>
  </si>
  <si>
    <t>PL CC 8403/000 915X610X12,0 08</t>
  </si>
  <si>
    <t>3823000093</t>
  </si>
  <si>
    <t>1600032819</t>
  </si>
  <si>
    <t>70004332</t>
  </si>
  <si>
    <t>PL CC 8403/000 915X610X3,8 01</t>
  </si>
  <si>
    <t/>
  </si>
  <si>
    <t>000000</t>
  </si>
  <si>
    <t>1600038145</t>
  </si>
  <si>
    <t>70000312</t>
  </si>
  <si>
    <t>PL CC 8004/000 940X640X0,8 PA</t>
  </si>
  <si>
    <t>3820005545</t>
  </si>
  <si>
    <t>000110</t>
  </si>
  <si>
    <t>1600024733</t>
  </si>
  <si>
    <t>70004534</t>
  </si>
  <si>
    <t>PL CC 8405/S21 940X640X35,8 01</t>
  </si>
  <si>
    <t>1600032817</t>
  </si>
  <si>
    <t>70002590</t>
  </si>
  <si>
    <t>PL CC 8402/000 915X610X2,5 01</t>
  </si>
  <si>
    <t>1600039949</t>
  </si>
  <si>
    <t>1600039952</t>
  </si>
  <si>
    <t>70000531</t>
  </si>
  <si>
    <t>PL CC 8004/000 810X610X0,8 01</t>
  </si>
  <si>
    <t>1600038146</t>
  </si>
  <si>
    <t>1600038227</t>
  </si>
  <si>
    <t>3820007204</t>
  </si>
  <si>
    <t>1600035311</t>
  </si>
  <si>
    <t>70004727</t>
  </si>
  <si>
    <t>PL CC 8405/000 940X640X3,0 OF</t>
  </si>
  <si>
    <t>3820006957</t>
  </si>
  <si>
    <t>1600032631</t>
  </si>
  <si>
    <t>70022970</t>
  </si>
  <si>
    <t>PL CC 8703/S21 950X650X35,0 01</t>
  </si>
  <si>
    <t>1600032626</t>
  </si>
  <si>
    <t>70022966</t>
  </si>
  <si>
    <t>PL CC 8872/S21 940X640X70,0 01</t>
  </si>
  <si>
    <t>000040</t>
  </si>
  <si>
    <t>1600032634</t>
  </si>
  <si>
    <t>70022972</t>
  </si>
  <si>
    <t>PL CC 8703/S21 950X650X70,0 01</t>
  </si>
  <si>
    <t>1600032629</t>
  </si>
  <si>
    <t>70022968</t>
  </si>
  <si>
    <t>PL CC 8872/S21 940X640X110 01</t>
  </si>
  <si>
    <t>3820007683</t>
  </si>
  <si>
    <t>1600039837</t>
  </si>
  <si>
    <t>70023267</t>
  </si>
  <si>
    <t>PL CC 9430/S21 605X605X50,0 01</t>
  </si>
  <si>
    <t>3820008637</t>
  </si>
  <si>
    <t>1600049516</t>
  </si>
  <si>
    <t>70023708</t>
  </si>
  <si>
    <t>PL CC 8821/2SB 1000X500X13,0 MG</t>
  </si>
  <si>
    <t>1600036901</t>
  </si>
  <si>
    <t>70007790</t>
  </si>
  <si>
    <t>PL CC 8123/S21 940X640X18,0 01</t>
  </si>
  <si>
    <t>3820004395</t>
  </si>
  <si>
    <t>1600042502</t>
  </si>
  <si>
    <t>70003938</t>
  </si>
  <si>
    <t>PL CC 8872/S21 950X650X3,0 CV</t>
  </si>
  <si>
    <t>3820007406</t>
  </si>
  <si>
    <t>1600036877</t>
  </si>
  <si>
    <t>70003626</t>
  </si>
  <si>
    <t>PL CC 8827/S21 940X640X3,0 3D</t>
  </si>
  <si>
    <t>3820005490</t>
  </si>
  <si>
    <t>1600024211</t>
  </si>
  <si>
    <t>70001459</t>
  </si>
  <si>
    <t>PL CC 8303/PTH 915X610X5,0 01</t>
  </si>
  <si>
    <t>3820007485</t>
  </si>
  <si>
    <t>1600037956</t>
  </si>
  <si>
    <t>70011497</t>
  </si>
  <si>
    <t>PL CC 8004/E01 1000X500X6,0 01</t>
  </si>
  <si>
    <t>3820007240</t>
  </si>
  <si>
    <t>1600036350</t>
  </si>
  <si>
    <t>70001787</t>
  </si>
  <si>
    <t>PL CC 8004/S11 915X610X4,0 01</t>
  </si>
  <si>
    <t>1600036354</t>
  </si>
  <si>
    <t>70002001</t>
  </si>
  <si>
    <t>PL CC 8004/S11 915X610X7,0 01</t>
  </si>
  <si>
    <t>3820007074</t>
  </si>
  <si>
    <t>000060</t>
  </si>
  <si>
    <t>1600033634</t>
  </si>
  <si>
    <t>70003568</t>
  </si>
  <si>
    <t>PL CC 8004/000 915X610X5,6 AS</t>
  </si>
  <si>
    <t>000050</t>
  </si>
  <si>
    <t>1600033632</t>
  </si>
  <si>
    <t>70003566</t>
  </si>
  <si>
    <t>PL CC 8004/000 915X610X4,6 AS</t>
  </si>
  <si>
    <t>3823000198</t>
  </si>
  <si>
    <t>1600038919</t>
  </si>
  <si>
    <t>70005914</t>
  </si>
  <si>
    <t>PL CC 8403/000 915X610X5,8 01</t>
  </si>
  <si>
    <t>3823000073</t>
  </si>
  <si>
    <t>1600032836</t>
  </si>
  <si>
    <t>70000608</t>
  </si>
  <si>
    <t>PL CC 8403/000 915X610X2,6 01</t>
  </si>
  <si>
    <t>1600037241</t>
  </si>
  <si>
    <t>70023170</t>
  </si>
  <si>
    <t>PL CC 8003/000 940X640X1,7 AS</t>
  </si>
  <si>
    <t>3820007488</t>
  </si>
  <si>
    <t>1600037986</t>
  </si>
  <si>
    <t>70010969</t>
  </si>
  <si>
    <t>PL CC 8403/XXX  915X610X6,0 03</t>
  </si>
  <si>
    <t>3820008076</t>
  </si>
  <si>
    <t>1600047026</t>
  </si>
  <si>
    <t>70000542</t>
  </si>
  <si>
    <t>PL CC 8405/000 940X640X0,8 00</t>
  </si>
  <si>
    <t>3820007496</t>
  </si>
  <si>
    <t>1600037990</t>
  </si>
  <si>
    <t>70001993</t>
  </si>
  <si>
    <t>PL CC 8057/PTH 1000X500X3,0 AD</t>
  </si>
  <si>
    <t>3823000137</t>
  </si>
  <si>
    <t>1600037226</t>
  </si>
  <si>
    <t>70004337</t>
  </si>
  <si>
    <t>PL CC 8403/000 915X610X5,8 04</t>
  </si>
  <si>
    <t>3820008286</t>
  </si>
  <si>
    <t>1600050814</t>
  </si>
  <si>
    <t>70023359</t>
  </si>
  <si>
    <t>PL CC 8405/000 1030X530X180 ZZ</t>
  </si>
  <si>
    <t>3823000068</t>
  </si>
  <si>
    <t>1600036827</t>
  </si>
  <si>
    <t>70004334</t>
  </si>
  <si>
    <t>PL CC 8403/000 915X610X5,8 00</t>
  </si>
  <si>
    <t>3820007278</t>
  </si>
  <si>
    <t>1600036472</t>
  </si>
  <si>
    <t>70003906</t>
  </si>
  <si>
    <t>PL CC 8303/S21 940X640X15,0 PT</t>
  </si>
  <si>
    <t>1600037994</t>
  </si>
  <si>
    <t>70001989</t>
  </si>
  <si>
    <t>PL CC 8057/PTH 1000X500X5,0 AD</t>
  </si>
  <si>
    <t>000090</t>
  </si>
  <si>
    <t>1600036414</t>
  </si>
  <si>
    <t>70004656</t>
  </si>
  <si>
    <t>PL CI 5608/000 915X610X12,5 01</t>
  </si>
  <si>
    <t>3820007792</t>
  </si>
  <si>
    <t>1600039812</t>
  </si>
  <si>
    <t>70006594</t>
  </si>
  <si>
    <t>PL CC 8405/000 940X640X6,0 01</t>
  </si>
  <si>
    <t>1600036474</t>
  </si>
  <si>
    <t>70011020</t>
  </si>
  <si>
    <t>PL CC 8303/S21  940X640X9,0 PT</t>
  </si>
  <si>
    <t>1600036476</t>
  </si>
  <si>
    <t>70011026</t>
  </si>
  <si>
    <t>PL CC 8303/S21  940X640X5,0 PT</t>
  </si>
  <si>
    <t>3820007565</t>
  </si>
  <si>
    <t>1600038034</t>
  </si>
  <si>
    <t>70011568</t>
  </si>
  <si>
    <t>PL CC 8004/000  940X640X4,0 01</t>
  </si>
  <si>
    <t>1600038032</t>
  </si>
  <si>
    <t>70011575</t>
  </si>
  <si>
    <t>PL CC 8004/000  940X640X10,0 VE</t>
  </si>
  <si>
    <t>1600036384</t>
  </si>
  <si>
    <t>70015103</t>
  </si>
  <si>
    <t>PL CC 8004/S21 940X640X31,0 01</t>
  </si>
  <si>
    <t>3820007358</t>
  </si>
  <si>
    <t>1600036571</t>
  </si>
  <si>
    <t>70002292</t>
  </si>
  <si>
    <t>PL CC 8122/000 940X640X95,0 02</t>
  </si>
  <si>
    <t>1600033630</t>
  </si>
  <si>
    <t>70004384</t>
  </si>
  <si>
    <t>PL CC 8004/000 915X610X3,1 01</t>
  </si>
  <si>
    <t>1600036352</t>
  </si>
  <si>
    <t>70002169</t>
  </si>
  <si>
    <t>PL CC 8004/S11 915X610X5,0 01</t>
  </si>
  <si>
    <t>1600036298</t>
  </si>
  <si>
    <t>3820006954</t>
  </si>
  <si>
    <t>1600032622</t>
  </si>
  <si>
    <t>70022989</t>
  </si>
  <si>
    <t>PL CC 8003/000 915X610X25,0 08</t>
  </si>
  <si>
    <t>1600038000</t>
  </si>
  <si>
    <t>70001994</t>
  </si>
  <si>
    <t>PL CC 8057/PTH 1000X500X10,0 AD</t>
  </si>
  <si>
    <t>3820007243</t>
  </si>
  <si>
    <t>1600036542</t>
  </si>
  <si>
    <t>70010369</t>
  </si>
  <si>
    <t>PL CC 8872/000 940X640X245 CV</t>
  </si>
  <si>
    <t>1600036540</t>
  </si>
  <si>
    <t>70005284</t>
  </si>
  <si>
    <t>BL CC 8872/000 940X640X195 01</t>
  </si>
  <si>
    <t>3823000199</t>
  </si>
  <si>
    <t>1600037589</t>
  </si>
  <si>
    <t>70004333</t>
  </si>
  <si>
    <t>PL CC 8403/000 915X610X11,7 00</t>
  </si>
  <si>
    <t>1600037988</t>
  </si>
  <si>
    <t>70010971</t>
  </si>
  <si>
    <t>PL CC 8403/XXX  915X610X12,7 01</t>
  </si>
  <si>
    <t>1600036879</t>
  </si>
  <si>
    <t>70000189</t>
  </si>
  <si>
    <t>PL CC 8827/S21 940X640X5,0 02</t>
  </si>
  <si>
    <t>3820007862</t>
  </si>
  <si>
    <t>1600042100</t>
  </si>
  <si>
    <t>70002761</t>
  </si>
  <si>
    <t>PL CC 8004/S11 940X640X8,0 01</t>
  </si>
  <si>
    <t>3820007116</t>
  </si>
  <si>
    <t>1600034480</t>
  </si>
  <si>
    <t>3820006951</t>
  </si>
  <si>
    <t>1600032155</t>
  </si>
  <si>
    <t>70003455</t>
  </si>
  <si>
    <t>PL CC 8004/000 940X640X4,4 CB</t>
  </si>
  <si>
    <t>1600038921</t>
  </si>
  <si>
    <t>70005915</t>
  </si>
  <si>
    <t>PL CI 5608/000 915X610X5,8 99</t>
  </si>
  <si>
    <t>1600036208</t>
  </si>
  <si>
    <t>70023081</t>
  </si>
  <si>
    <t>PL CC 8002/S11 940X640X6,0 02</t>
  </si>
  <si>
    <t>1600037992</t>
  </si>
  <si>
    <t>70001988</t>
  </si>
  <si>
    <t>PL CC 8057/PTH 1000X500X4,0 AD</t>
  </si>
  <si>
    <t>1600037591</t>
  </si>
  <si>
    <t>70004993</t>
  </si>
  <si>
    <t>PL CC 8403/000 915X610X11,7 02</t>
  </si>
  <si>
    <t>1600036568</t>
  </si>
  <si>
    <t>70003126</t>
  </si>
  <si>
    <t>PL CC 8004/S21 940X640X75,0 01</t>
  </si>
  <si>
    <t>1600024213</t>
  </si>
  <si>
    <t>70001460</t>
  </si>
  <si>
    <t>PL CC 8303/PTH 915X610X6,0 01</t>
  </si>
  <si>
    <t>000070</t>
  </si>
  <si>
    <t>1600037998</t>
  </si>
  <si>
    <t>70001991</t>
  </si>
  <si>
    <t>PL CC 8057/PTH 1000X500X8,0 AD</t>
  </si>
  <si>
    <t>1600036356</t>
  </si>
  <si>
    <t>70001580</t>
  </si>
  <si>
    <t>PL CC 8004/S11 915X610X10,0 01</t>
  </si>
  <si>
    <t>3820005748</t>
  </si>
  <si>
    <t>1600026015</t>
  </si>
  <si>
    <t>70002143</t>
  </si>
  <si>
    <t>PL CC 8123/PTH 915X610X6,0 01</t>
  </si>
  <si>
    <t>1600036348</t>
  </si>
  <si>
    <t>70014032</t>
  </si>
  <si>
    <t>PL CC 9426/S11 925X625X6,0 01</t>
  </si>
  <si>
    <t>3820007473</t>
  </si>
  <si>
    <t>1600037621</t>
  </si>
  <si>
    <t>70015087</t>
  </si>
  <si>
    <t>PL CC 8405/S21 940X640X16,5 01</t>
  </si>
  <si>
    <t>1600037996</t>
  </si>
  <si>
    <t>70001990</t>
  </si>
  <si>
    <t>PL CC 8057/PTH 1000X500X6,0 AD</t>
  </si>
  <si>
    <t>1600033646</t>
  </si>
  <si>
    <t>1600023299</t>
  </si>
  <si>
    <t>1600033650</t>
  </si>
  <si>
    <t>1600036282</t>
  </si>
  <si>
    <t>1600023166</t>
  </si>
  <si>
    <t>1600042331</t>
  </si>
  <si>
    <t>1600033648</t>
  </si>
  <si>
    <t>1600036563</t>
  </si>
  <si>
    <t>1600036565</t>
  </si>
  <si>
    <t>1600036567</t>
  </si>
  <si>
    <t>1600036388</t>
  </si>
  <si>
    <t>1600042238</t>
  </si>
  <si>
    <t>1600042236</t>
  </si>
  <si>
    <t>1600034375</t>
  </si>
  <si>
    <t>1600032862</t>
  </si>
  <si>
    <t>1600032820</t>
  </si>
  <si>
    <t>1600041996</t>
  </si>
  <si>
    <t>1600032818</t>
  </si>
  <si>
    <t>1600035312</t>
  </si>
  <si>
    <t>1600032632</t>
  </si>
  <si>
    <t>1600032627</t>
  </si>
  <si>
    <t>1600032635</t>
  </si>
  <si>
    <t>1600032630</t>
  </si>
  <si>
    <t>1600040054</t>
  </si>
  <si>
    <t>1600024212</t>
  </si>
  <si>
    <t>1600037957</t>
  </si>
  <si>
    <t>1600033635</t>
  </si>
  <si>
    <t>1600033633</t>
  </si>
  <si>
    <t>1600038920</t>
  </si>
  <si>
    <t>1600032837</t>
  </si>
  <si>
    <t>1600037242</t>
  </si>
  <si>
    <t>1600037987</t>
  </si>
  <si>
    <t>1600047027</t>
  </si>
  <si>
    <t>1600037991</t>
  </si>
  <si>
    <t>1600037995</t>
  </si>
  <si>
    <t>1600036415</t>
  </si>
  <si>
    <t>1600039813</t>
  </si>
  <si>
    <t>1600038035</t>
  </si>
  <si>
    <t>1600038033</t>
  </si>
  <si>
    <t>1600036386</t>
  </si>
  <si>
    <t>1600036572</t>
  </si>
  <si>
    <t>1600033631</t>
  </si>
  <si>
    <t>1600036340</t>
  </si>
  <si>
    <t>1600032623</t>
  </si>
  <si>
    <t>1600038001</t>
  </si>
  <si>
    <t>1600036543</t>
  </si>
  <si>
    <t>1600036541</t>
  </si>
  <si>
    <t>1600037590</t>
  </si>
  <si>
    <t>1600037989</t>
  </si>
  <si>
    <t>1600034481</t>
  </si>
  <si>
    <t>1600032156</t>
  </si>
  <si>
    <t>1600038922</t>
  </si>
  <si>
    <t>1600037993</t>
  </si>
  <si>
    <t>1600037592</t>
  </si>
  <si>
    <t>1600036570</t>
  </si>
  <si>
    <t>1600024214</t>
  </si>
  <si>
    <t>1600037999</t>
  </si>
  <si>
    <t>1600026016</t>
  </si>
  <si>
    <t>1600037997</t>
  </si>
  <si>
    <t>1600037429</t>
  </si>
  <si>
    <t>70001618</t>
  </si>
  <si>
    <t>70001631</t>
  </si>
  <si>
    <t>70002185</t>
  </si>
  <si>
    <t>BL CC 8821/000 1030X530X210 NE</t>
  </si>
  <si>
    <t>70001620</t>
  </si>
  <si>
    <t>70003937</t>
  </si>
  <si>
    <t>70001617</t>
  </si>
  <si>
    <t>3820008452</t>
  </si>
  <si>
    <t>1600046966</t>
  </si>
  <si>
    <t>70000449</t>
  </si>
  <si>
    <t>BL CC 9431/000 950x650X200 B0</t>
  </si>
  <si>
    <t>3820007532</t>
  </si>
  <si>
    <t>1600038014</t>
  </si>
  <si>
    <t>70003334</t>
  </si>
  <si>
    <t>BL CC 8405/000 1000X500X210 01</t>
  </si>
  <si>
    <t>3823000290</t>
  </si>
  <si>
    <t>000160</t>
  </si>
  <si>
    <t>1600048060</t>
  </si>
  <si>
    <t>70001773</t>
  </si>
  <si>
    <t>BL CC 8003/S21 940X640X250 02</t>
  </si>
  <si>
    <t>000180</t>
  </si>
  <si>
    <t>1600048059</t>
  </si>
  <si>
    <t>70004020</t>
  </si>
  <si>
    <t>BL CC 8057/000 950x650X200 01</t>
  </si>
  <si>
    <t>3820008635</t>
  </si>
  <si>
    <t>1600049650</t>
  </si>
  <si>
    <t>70000654</t>
  </si>
  <si>
    <t>BL CC 9431/000 1030X530X210 PO</t>
  </si>
  <si>
    <t>3820004290</t>
  </si>
  <si>
    <t>1600018599</t>
  </si>
  <si>
    <t>70001675</t>
  </si>
  <si>
    <t>BL CC 8820/PXX 1000X500X210 00</t>
  </si>
  <si>
    <t>PRIORIDADE 4/03</t>
  </si>
  <si>
    <t>A PARTIR DE 8244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</si>
</sst>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000&quot;/&quot;000"/>
    <numFmt numFmtId="166" formatCode="0.0"/>
    <numFmt numFmtId="167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6"/>
      <color indexed="8"/>
      <name val="Calibri"/>
      <family val="2"/>
    </font>
    <font>
      <b/>
      <sz val="18"/>
      <color theme="0"/>
      <name val="Calibri"/>
      <family val="2"/>
    </font>
    <font>
      <b/>
      <sz val="20"/>
      <color theme="0"/>
      <name val="Calibri"/>
      <family val="2"/>
    </font>
    <font>
      <b/>
      <sz val="14"/>
      <color indexed="8"/>
      <name val="Calibri"/>
      <family val="2"/>
    </font>
    <font>
      <b/>
      <sz val="20"/>
      <color indexed="8"/>
      <name val="Calibri"/>
      <family val="2"/>
    </font>
    <font>
      <b/>
      <sz val="22"/>
      <color theme="0"/>
      <name val="Calibri"/>
      <family val="2"/>
    </font>
    <font>
      <b/>
      <sz val="16"/>
      <color indexed="8"/>
      <name val="Calibri"/>
      <family val="2"/>
    </font>
    <font>
      <sz val="14"/>
      <color theme="1"/>
      <name val="Calibri"/>
      <family val="2"/>
      <scheme val="minor"/>
    </font>
    <font>
      <b/>
      <sz val="12"/>
      <color indexed="8"/>
      <name val="Calibri"/>
      <family val="2"/>
    </font>
    <font>
      <sz val="14"/>
      <color indexed="8"/>
      <name val="Calibri"/>
      <family val="2"/>
    </font>
    <font>
      <b/>
      <sz val="10"/>
      <color indexed="8"/>
      <name val="Calibri"/>
      <family val="2"/>
    </font>
    <font>
      <b/>
      <sz val="18"/>
      <color indexed="8"/>
      <name val="Calibri"/>
      <family val="2"/>
    </font>
    <font>
      <b/>
      <i/>
      <sz val="14"/>
      <color indexed="8"/>
      <name val="Calibri"/>
      <family val="2"/>
    </font>
    <font>
      <sz val="18"/>
      <color theme="0"/>
      <name val="Calibri"/>
      <family val="2"/>
    </font>
    <font>
      <b/>
      <sz val="12"/>
      <color theme="0"/>
      <name val="Calibri"/>
      <family val="2"/>
    </font>
    <font>
      <sz val="11"/>
      <name val="Arial"/>
      <family val="2"/>
    </font>
    <font>
      <sz val="10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4">
    <xf numFmtId="0" fontId="0" fillId="0" borderId="0" xfId="0"/>
    <xf numFmtId="0" fontId="4" fillId="2" borderId="4" xfId="0" applyFont="1" applyFill="1" applyBorder="1" applyAlignment="1">
      <alignment horizontal="left"/>
    </xf>
    <xf numFmtId="0" fontId="6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7" fillId="0" borderId="0" xfId="0" applyFont="1" applyAlignment="1">
      <alignment horizontal="center" vertical="center" wrapText="1"/>
    </xf>
    <xf numFmtId="0" fontId="8" fillId="0" borderId="0" xfId="0" quotePrefix="1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9" fillId="0" borderId="12" xfId="0" applyFont="1" applyBorder="1" applyAlignment="1">
      <alignment horizontal="center" vertical="center" wrapText="1"/>
    </xf>
    <xf numFmtId="1" fontId="9" fillId="0" borderId="13" xfId="0" applyNumberFormat="1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6" fillId="3" borderId="14" xfId="0" applyFont="1" applyFill="1" applyBorder="1" applyAlignment="1">
      <alignment horizontal="center" vertical="center" wrapText="1" shrinkToFit="1"/>
    </xf>
    <xf numFmtId="0" fontId="0" fillId="4" borderId="0" xfId="0" applyFill="1"/>
    <xf numFmtId="1" fontId="6" fillId="3" borderId="14" xfId="1" applyNumberFormat="1" applyFont="1" applyFill="1" applyBorder="1" applyAlignment="1">
      <alignment horizontal="center" vertical="center" wrapText="1" shrinkToFit="1"/>
    </xf>
    <xf numFmtId="0" fontId="0" fillId="4" borderId="14" xfId="0" applyFill="1" applyBorder="1" applyAlignment="1">
      <alignment horizontal="center"/>
    </xf>
    <xf numFmtId="165" fontId="10" fillId="4" borderId="14" xfId="0" applyNumberFormat="1" applyFont="1" applyFill="1" applyBorder="1" applyAlignment="1">
      <alignment horizontal="center" vertical="center"/>
    </xf>
    <xf numFmtId="2" fontId="10" fillId="4" borderId="14" xfId="0" applyNumberFormat="1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3" fontId="10" fillId="4" borderId="14" xfId="0" applyNumberFormat="1" applyFont="1" applyFill="1" applyBorder="1" applyAlignment="1">
      <alignment horizontal="center" vertical="center"/>
    </xf>
    <xf numFmtId="1" fontId="10" fillId="4" borderId="14" xfId="0" applyNumberFormat="1" applyFont="1" applyFill="1" applyBorder="1" applyAlignment="1">
      <alignment horizontal="center" vertical="center"/>
    </xf>
    <xf numFmtId="166" fontId="10" fillId="4" borderId="14" xfId="0" applyNumberFormat="1" applyFont="1" applyFill="1" applyBorder="1" applyAlignment="1">
      <alignment horizontal="center" vertical="center"/>
    </xf>
    <xf numFmtId="167" fontId="10" fillId="4" borderId="14" xfId="0" applyNumberFormat="1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 wrapText="1" shrinkToFit="1"/>
    </xf>
    <xf numFmtId="1" fontId="9" fillId="0" borderId="0" xfId="0" applyNumberFormat="1" applyFont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shrinkToFit="1"/>
    </xf>
    <xf numFmtId="0" fontId="0" fillId="4" borderId="14" xfId="0" applyFill="1" applyBorder="1"/>
    <xf numFmtId="3" fontId="6" fillId="3" borderId="14" xfId="0" applyNumberFormat="1" applyFont="1" applyFill="1" applyBorder="1" applyAlignment="1">
      <alignment horizontal="center" vertical="center" shrinkToFit="1"/>
    </xf>
    <xf numFmtId="1" fontId="12" fillId="3" borderId="14" xfId="0" applyNumberFormat="1" applyFont="1" applyFill="1" applyBorder="1" applyAlignment="1">
      <alignment horizontal="center" vertical="center" wrapText="1" shrinkToFit="1"/>
    </xf>
    <xf numFmtId="1" fontId="6" fillId="3" borderId="14" xfId="0" applyNumberFormat="1" applyFont="1" applyFill="1" applyBorder="1" applyAlignment="1">
      <alignment horizontal="center" vertical="center" wrapText="1" shrinkToFit="1"/>
    </xf>
    <xf numFmtId="0" fontId="0" fillId="4" borderId="14" xfId="0" applyFill="1" applyBorder="1" applyAlignment="1" applyProtection="1">
      <alignment horizontal="center"/>
      <protection locked="0"/>
    </xf>
    <xf numFmtId="1" fontId="10" fillId="4" borderId="14" xfId="0" applyNumberFormat="1" applyFont="1" applyFill="1" applyBorder="1" applyAlignment="1" applyProtection="1">
      <alignment horizontal="center" vertical="center"/>
      <protection locked="0"/>
    </xf>
    <xf numFmtId="165" fontId="10" fillId="4" borderId="14" xfId="0" applyNumberFormat="1" applyFont="1" applyFill="1" applyBorder="1" applyAlignment="1" applyProtection="1">
      <alignment horizontal="center" vertical="center"/>
      <protection locked="0"/>
    </xf>
    <xf numFmtId="0" fontId="10" fillId="4" borderId="14" xfId="0" applyFont="1" applyFill="1" applyBorder="1" applyAlignment="1" applyProtection="1">
      <alignment horizontal="center" vertical="center"/>
      <protection locked="0"/>
    </xf>
    <xf numFmtId="3" fontId="10" fillId="4" borderId="14" xfId="0" applyNumberFormat="1" applyFont="1" applyFill="1" applyBorder="1" applyAlignment="1" applyProtection="1">
      <alignment horizontal="center" vertical="center"/>
      <protection locked="0"/>
    </xf>
    <xf numFmtId="2" fontId="10" fillId="4" borderId="14" xfId="0" applyNumberFormat="1" applyFont="1" applyFill="1" applyBorder="1" applyAlignment="1" applyProtection="1">
      <alignment horizontal="center" vertical="center"/>
      <protection locked="0"/>
    </xf>
    <xf numFmtId="166" fontId="10" fillId="4" borderId="14" xfId="0" applyNumberFormat="1" applyFont="1" applyFill="1" applyBorder="1" applyAlignment="1" applyProtection="1">
      <alignment horizontal="center" vertical="center"/>
      <protection locked="0"/>
    </xf>
    <xf numFmtId="14" fontId="10" fillId="4" borderId="14" xfId="0" applyNumberFormat="1" applyFont="1" applyFill="1" applyBorder="1" applyAlignment="1">
      <alignment horizontal="center" vertical="center"/>
    </xf>
    <xf numFmtId="0" fontId="0" fillId="0" borderId="14" xfId="0" applyBorder="1"/>
    <xf numFmtId="0" fontId="0" fillId="4" borderId="0" xfId="0" applyFill="1" applyAlignment="1" applyProtection="1">
      <alignment horizontal="center"/>
      <protection locked="0"/>
    </xf>
    <xf numFmtId="0" fontId="13" fillId="0" borderId="2" xfId="0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/>
    </xf>
    <xf numFmtId="0" fontId="13" fillId="0" borderId="0" xfId="0" applyFont="1" applyAlignment="1">
      <alignment horizontal="center" vertical="center" wrapText="1"/>
    </xf>
    <xf numFmtId="0" fontId="11" fillId="0" borderId="21" xfId="0" applyFont="1" applyBorder="1" applyAlignment="1">
      <alignment horizontal="left" vertical="center"/>
    </xf>
    <xf numFmtId="0" fontId="11" fillId="0" borderId="22" xfId="0" applyFont="1" applyBorder="1" applyAlignment="1">
      <alignment horizontal="left" vertical="center"/>
    </xf>
    <xf numFmtId="0" fontId="17" fillId="0" borderId="23" xfId="0" applyFont="1" applyBorder="1" applyAlignment="1">
      <alignment vertical="center" wrapText="1"/>
    </xf>
    <xf numFmtId="0" fontId="17" fillId="0" borderId="10" xfId="0" applyFont="1" applyBorder="1" applyAlignment="1">
      <alignment vertical="center" wrapText="1"/>
    </xf>
    <xf numFmtId="0" fontId="11" fillId="0" borderId="24" xfId="0" applyFont="1" applyBorder="1" applyAlignment="1">
      <alignment horizontal="left" vertical="center"/>
    </xf>
    <xf numFmtId="0" fontId="6" fillId="0" borderId="25" xfId="0" applyFont="1" applyBorder="1" applyAlignment="1">
      <alignment horizontal="center" vertical="center" shrinkToFit="1"/>
    </xf>
    <xf numFmtId="0" fontId="6" fillId="0" borderId="26" xfId="0" applyFont="1" applyBorder="1" applyAlignment="1">
      <alignment horizontal="center" vertical="center" shrinkToFit="1"/>
    </xf>
    <xf numFmtId="0" fontId="6" fillId="0" borderId="27" xfId="0" applyFont="1" applyBorder="1" applyAlignment="1">
      <alignment horizontal="center" vertical="center" shrinkToFit="1"/>
    </xf>
    <xf numFmtId="0" fontId="6" fillId="0" borderId="28" xfId="0" applyFont="1" applyBorder="1" applyAlignment="1">
      <alignment horizontal="center" vertical="center" shrinkToFit="1"/>
    </xf>
    <xf numFmtId="0" fontId="6" fillId="0" borderId="23" xfId="0" applyFont="1" applyBorder="1" applyAlignment="1">
      <alignment horizontal="center" vertical="center" shrinkToFit="1"/>
    </xf>
    <xf numFmtId="0" fontId="6" fillId="0" borderId="4" xfId="0" applyFont="1" applyBorder="1" applyAlignment="1">
      <alignment horizontal="center" vertical="center" wrapText="1" shrinkToFit="1"/>
    </xf>
    <xf numFmtId="1" fontId="18" fillId="0" borderId="16" xfId="0" applyNumberFormat="1" applyFont="1" applyBorder="1" applyAlignment="1">
      <alignment vertical="center"/>
    </xf>
    <xf numFmtId="2" fontId="18" fillId="0" borderId="16" xfId="0" applyNumberFormat="1" applyFont="1" applyBorder="1" applyAlignment="1">
      <alignment vertical="center"/>
    </xf>
    <xf numFmtId="0" fontId="18" fillId="0" borderId="16" xfId="0" applyFont="1" applyBorder="1" applyAlignment="1">
      <alignment vertical="center"/>
    </xf>
    <xf numFmtId="0" fontId="0" fillId="0" borderId="31" xfId="0" applyBorder="1" applyAlignment="1">
      <alignment vertical="center"/>
    </xf>
    <xf numFmtId="0" fontId="19" fillId="0" borderId="16" xfId="0" applyFont="1" applyBorder="1" applyAlignment="1">
      <alignment horizontal="center" vertical="center"/>
    </xf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0" xfId="0" applyAlignment="1">
      <alignment vertical="center"/>
    </xf>
    <xf numFmtId="0" fontId="6" fillId="5" borderId="17" xfId="0" applyFont="1" applyFill="1" applyBorder="1" applyAlignment="1">
      <alignment horizontal="center" vertical="center" wrapText="1" shrinkToFit="1"/>
    </xf>
    <xf numFmtId="0" fontId="6" fillId="5" borderId="14" xfId="0" applyFont="1" applyFill="1" applyBorder="1" applyAlignment="1">
      <alignment horizontal="center" vertical="center" wrapText="1" shrinkToFit="1"/>
    </xf>
    <xf numFmtId="0" fontId="6" fillId="5" borderId="14" xfId="0" applyFont="1" applyFill="1" applyBorder="1" applyAlignment="1">
      <alignment horizontal="center" vertical="center" shrinkToFit="1"/>
    </xf>
    <xf numFmtId="0" fontId="6" fillId="5" borderId="15" xfId="0" applyFont="1" applyFill="1" applyBorder="1" applyAlignment="1">
      <alignment horizontal="center" vertical="center" wrapText="1" shrinkToFit="1"/>
    </xf>
    <xf numFmtId="0" fontId="10" fillId="4" borderId="14" xfId="0" quotePrefix="1" applyFont="1" applyFill="1" applyBorder="1" applyAlignment="1" applyProtection="1">
      <alignment horizontal="center" vertical="center"/>
      <protection locked="0"/>
    </xf>
    <xf numFmtId="14" fontId="0" fillId="0" borderId="14" xfId="0" applyNumberFormat="1" applyBorder="1"/>
    <xf numFmtId="14" fontId="0" fillId="0" borderId="0" xfId="0" applyNumberFormat="1"/>
    <xf numFmtId="0" fontId="6" fillId="3" borderId="14" xfId="0" applyFont="1" applyFill="1" applyBorder="1" applyAlignment="1">
      <alignment horizontal="center" vertical="center" shrinkToFit="1"/>
    </xf>
    <xf numFmtId="0" fontId="6" fillId="3" borderId="14" xfId="0" applyFont="1" applyFill="1" applyBorder="1" applyAlignment="1">
      <alignment horizontal="center" vertical="center" wrapText="1" shrinkToFi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5" fillId="2" borderId="7" xfId="0" quotePrefix="1" applyFont="1" applyFill="1" applyBorder="1" applyAlignment="1">
      <alignment horizontal="center" vertical="center" wrapText="1"/>
    </xf>
    <xf numFmtId="0" fontId="5" fillId="2" borderId="8" xfId="0" quotePrefix="1" applyFont="1" applyFill="1" applyBorder="1" applyAlignment="1">
      <alignment horizontal="center" vertical="center" wrapText="1"/>
    </xf>
    <xf numFmtId="0" fontId="5" fillId="2" borderId="0" xfId="0" quotePrefix="1" applyFont="1" applyFill="1" applyAlignment="1">
      <alignment horizontal="center" vertical="center" wrapText="1"/>
    </xf>
    <xf numFmtId="0" fontId="5" fillId="2" borderId="6" xfId="0" quotePrefix="1" applyFont="1" applyFill="1" applyBorder="1" applyAlignment="1">
      <alignment horizontal="center" vertical="center" wrapText="1"/>
    </xf>
    <xf numFmtId="0" fontId="5" fillId="2" borderId="10" xfId="0" quotePrefix="1" applyFont="1" applyFill="1" applyBorder="1" applyAlignment="1">
      <alignment horizontal="center" vertical="center" wrapText="1"/>
    </xf>
    <xf numFmtId="0" fontId="5" fillId="2" borderId="11" xfId="0" quotePrefix="1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 shrinkToFit="1"/>
    </xf>
    <xf numFmtId="0" fontId="6" fillId="3" borderId="16" xfId="0" applyFont="1" applyFill="1" applyBorder="1" applyAlignment="1">
      <alignment horizontal="center" vertical="center" wrapText="1" shrinkToFit="1"/>
    </xf>
    <xf numFmtId="0" fontId="6" fillId="3" borderId="15" xfId="0" applyFont="1" applyFill="1" applyBorder="1" applyAlignment="1">
      <alignment horizontal="center" vertical="center" shrinkToFit="1"/>
    </xf>
    <xf numFmtId="0" fontId="6" fillId="3" borderId="16" xfId="0" applyFont="1" applyFill="1" applyBorder="1" applyAlignment="1">
      <alignment horizontal="center" vertical="center" shrinkToFit="1"/>
    </xf>
    <xf numFmtId="0" fontId="13" fillId="0" borderId="2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4" fillId="2" borderId="20" xfId="0" quotePrefix="1" applyFont="1" applyFill="1" applyBorder="1" applyAlignment="1">
      <alignment horizontal="center" vertical="center" wrapText="1"/>
    </xf>
    <xf numFmtId="0" fontId="4" fillId="2" borderId="8" xfId="0" quotePrefix="1" applyFont="1" applyFill="1" applyBorder="1" applyAlignment="1">
      <alignment horizontal="center" vertical="center" wrapText="1"/>
    </xf>
    <xf numFmtId="0" fontId="4" fillId="2" borderId="5" xfId="0" quotePrefix="1" applyFont="1" applyFill="1" applyBorder="1" applyAlignment="1">
      <alignment horizontal="center" vertical="center" wrapText="1"/>
    </xf>
    <xf numFmtId="0" fontId="4" fillId="2" borderId="6" xfId="0" quotePrefix="1" applyFont="1" applyFill="1" applyBorder="1" applyAlignment="1">
      <alignment horizontal="center" vertical="center" wrapText="1"/>
    </xf>
    <xf numFmtId="0" fontId="4" fillId="2" borderId="9" xfId="0" quotePrefix="1" applyFont="1" applyFill="1" applyBorder="1" applyAlignment="1">
      <alignment horizontal="center" vertical="center" wrapText="1"/>
    </xf>
    <xf numFmtId="0" fontId="4" fillId="2" borderId="11" xfId="0" quotePrefix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6" fillId="0" borderId="29" xfId="0" applyFont="1" applyBorder="1" applyAlignment="1">
      <alignment horizontal="center" vertical="center" wrapText="1" shrinkToFit="1"/>
    </xf>
    <xf numFmtId="0" fontId="6" fillId="0" borderId="30" xfId="0" applyFont="1" applyBorder="1" applyAlignment="1">
      <alignment horizontal="center" vertical="center" wrapText="1" shrinkToFit="1"/>
    </xf>
    <xf numFmtId="0" fontId="6" fillId="5" borderId="14" xfId="0" applyFont="1" applyFill="1" applyBorder="1" applyAlignment="1">
      <alignment horizontal="center" vertical="center" shrinkToFit="1"/>
    </xf>
  </cellXfs>
  <cellStyles count="2">
    <cellStyle name="Normal" xfId="0" builtinId="0"/>
    <cellStyle name="Percent" xfId="1" builtinId="5"/>
  </cellStyles>
  <dxfs count="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31750</xdr:rowOff>
    </xdr:from>
    <xdr:to>
      <xdr:col>1</xdr:col>
      <xdr:colOff>953184</xdr:colOff>
      <xdr:row>3</xdr:row>
      <xdr:rowOff>15875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392EDD9-B926-450B-99C7-D7BA0DF277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1750"/>
          <a:ext cx="1562784" cy="7651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63500</xdr:rowOff>
    </xdr:from>
    <xdr:to>
      <xdr:col>1</xdr:col>
      <xdr:colOff>1091046</xdr:colOff>
      <xdr:row>3</xdr:row>
      <xdr:rowOff>160732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F7D852-7497-46A8-A18B-68A05F7EE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75" y="63500"/>
          <a:ext cx="1805421" cy="87828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9525</xdr:rowOff>
    </xdr:from>
    <xdr:to>
      <xdr:col>2</xdr:col>
      <xdr:colOff>222016</xdr:colOff>
      <xdr:row>0</xdr:row>
      <xdr:rowOff>9525</xdr:rowOff>
    </xdr:to>
    <xdr:pic>
      <xdr:nvPicPr>
        <xdr:cNvPr id="2" name="Picture 1" descr="logo_efacec.png">
          <a:extLst>
            <a:ext uri="{FF2B5EF4-FFF2-40B4-BE49-F238E27FC236}">
              <a16:creationId xmlns:a16="http://schemas.microsoft.com/office/drawing/2014/main" id="{EC01BDCB-E9CC-4136-A1D2-4E9EBE93F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9525"/>
          <a:ext cx="1355491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21166</xdr:colOff>
      <xdr:row>0</xdr:row>
      <xdr:rowOff>148165</xdr:rowOff>
    </xdr:from>
    <xdr:to>
      <xdr:col>1</xdr:col>
      <xdr:colOff>1123640</xdr:colOff>
      <xdr:row>2</xdr:row>
      <xdr:rowOff>95248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6BCED24-D72C-4109-9E67-DDE3D1314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3166" y="148165"/>
          <a:ext cx="1102474" cy="53763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63500</xdr:rowOff>
    </xdr:from>
    <xdr:to>
      <xdr:col>1</xdr:col>
      <xdr:colOff>1091046</xdr:colOff>
      <xdr:row>3</xdr:row>
      <xdr:rowOff>160732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F327BA-5094-48FA-AA1A-162B5C40A9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3500"/>
          <a:ext cx="1805421" cy="87828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icg.sharepoint.com/Operacoes/Logistica/PLANEAMENTO/1.%20PlaneamentoTOTAL/CCS_Planeamento_2017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"/>
      <sheetName val="Folha17"/>
      <sheetName val="Semana"/>
      <sheetName val="BD_detalhe"/>
      <sheetName val="Folha13"/>
      <sheetName val="Estufa"/>
      <sheetName val="CT"/>
      <sheetName val="BD Artigos"/>
      <sheetName val="QTD"/>
      <sheetName val="QTD (2)"/>
      <sheetName val="BD Artigos (2)"/>
      <sheetName val="GP"/>
      <sheetName val="Mapa - Memos e Trivets"/>
      <sheetName val="Mapa - Laminação"/>
      <sheetName val="Atrasos - Lam e Placas"/>
      <sheetName val="Memos"/>
      <sheetName val="Trivets"/>
      <sheetName val="Placas"/>
      <sheetName val="Laminação"/>
    </sheetNames>
    <sheetDataSet>
      <sheetData sheetId="0"/>
      <sheetData sheetId="1"/>
      <sheetData sheetId="2"/>
      <sheetData sheetId="3"/>
      <sheetData sheetId="4"/>
      <sheetData sheetId="5">
        <row r="11">
          <cell r="B11" t="str">
            <v>711G</v>
          </cell>
        </row>
        <row r="12">
          <cell r="B12" t="str">
            <v>1028</v>
          </cell>
        </row>
        <row r="13">
          <cell r="B13" t="str">
            <v>1029</v>
          </cell>
        </row>
        <row r="14">
          <cell r="B14" t="str">
            <v>1047</v>
          </cell>
        </row>
        <row r="15">
          <cell r="B15" t="str">
            <v>1049</v>
          </cell>
        </row>
        <row r="16">
          <cell r="B16" t="str">
            <v>1164</v>
          </cell>
        </row>
        <row r="17">
          <cell r="B17" t="str">
            <v>1176</v>
          </cell>
        </row>
        <row r="18">
          <cell r="B18" t="str">
            <v>1177</v>
          </cell>
        </row>
        <row r="19">
          <cell r="B19" t="str">
            <v>1302</v>
          </cell>
        </row>
        <row r="20">
          <cell r="B20" t="str">
            <v>1505</v>
          </cell>
        </row>
        <row r="21">
          <cell r="B21" t="str">
            <v>1515</v>
          </cell>
        </row>
        <row r="22">
          <cell r="B22" t="str">
            <v>2030</v>
          </cell>
        </row>
        <row r="23">
          <cell r="B23" t="str">
            <v>2052</v>
          </cell>
        </row>
        <row r="24">
          <cell r="B24" t="str">
            <v>AM87</v>
          </cell>
        </row>
        <row r="25">
          <cell r="B25" t="str">
            <v>AM89</v>
          </cell>
        </row>
        <row r="26">
          <cell r="B26" t="str">
            <v>CM62</v>
          </cell>
        </row>
        <row r="27">
          <cell r="B27" t="str">
            <v>CM63</v>
          </cell>
        </row>
        <row r="28">
          <cell r="B28" t="str">
            <v>CM71</v>
          </cell>
        </row>
        <row r="29">
          <cell r="B29" t="str">
            <v>D113</v>
          </cell>
        </row>
        <row r="30">
          <cell r="B30" t="str">
            <v>D205</v>
          </cell>
        </row>
        <row r="31">
          <cell r="B31" t="str">
            <v>DVGW</v>
          </cell>
        </row>
        <row r="32">
          <cell r="B32" t="str">
            <v>H70L</v>
          </cell>
        </row>
        <row r="33">
          <cell r="B33" t="str">
            <v>HC60</v>
          </cell>
        </row>
        <row r="34">
          <cell r="B34" t="str">
            <v>H70L</v>
          </cell>
        </row>
        <row r="35">
          <cell r="B35" t="str">
            <v>HC80</v>
          </cell>
        </row>
        <row r="36">
          <cell r="B36" t="str">
            <v>H90L</v>
          </cell>
        </row>
        <row r="37">
          <cell r="B37" t="str">
            <v>N160</v>
          </cell>
        </row>
        <row r="38">
          <cell r="B38" t="str">
            <v>NC60</v>
          </cell>
        </row>
        <row r="39">
          <cell r="B39" t="str">
            <v>N710</v>
          </cell>
        </row>
        <row r="40">
          <cell r="B40" t="str">
            <v>N711</v>
          </cell>
        </row>
        <row r="41">
          <cell r="B41" t="str">
            <v>N733</v>
          </cell>
        </row>
        <row r="42">
          <cell r="B42" t="str">
            <v>N171</v>
          </cell>
        </row>
        <row r="43">
          <cell r="B43" t="str">
            <v>NI71</v>
          </cell>
        </row>
        <row r="44">
          <cell r="B44" t="str">
            <v>RU14</v>
          </cell>
        </row>
        <row r="45">
          <cell r="B45" t="str">
            <v>RU04</v>
          </cell>
        </row>
        <row r="46">
          <cell r="B46" t="str">
            <v>S112</v>
          </cell>
        </row>
        <row r="47">
          <cell r="B47" t="str">
            <v>S210</v>
          </cell>
        </row>
        <row r="48">
          <cell r="B48" t="str">
            <v>S220</v>
          </cell>
        </row>
        <row r="49">
          <cell r="B49" t="str">
            <v>S601</v>
          </cell>
        </row>
        <row r="50">
          <cell r="B50" t="str">
            <v>WI02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37D72-6F67-41C5-B1F8-B6C680D393EB}">
  <sheetPr>
    <tabColor theme="9"/>
    <pageSetUpPr fitToPage="1"/>
  </sheetPr>
  <dimension ref="A1:N39"/>
  <sheetViews>
    <sheetView showGridLines="0" zoomScale="60" zoomScaleNormal="60" workbookViewId="0">
      <pane ySplit="9" topLeftCell="A36" activePane="bottomLeft" state="frozen"/>
      <selection activeCell="L16" sqref="L16"/>
      <selection pane="bottomLeft" activeCell="B10" sqref="B10:B39"/>
    </sheetView>
  </sheetViews>
  <sheetFormatPr defaultRowHeight="15" x14ac:dyDescent="0.25"/>
  <cols>
    <col min="2" max="2" width="17.42578125" bestFit="1" customWidth="1"/>
    <col min="3" max="3" width="8" bestFit="1" customWidth="1"/>
    <col min="4" max="4" width="15.85546875" customWidth="1"/>
    <col min="5" max="5" width="42" bestFit="1" customWidth="1"/>
    <col min="6" max="6" width="9.28515625" style="9" customWidth="1"/>
    <col min="7" max="7" width="10.140625" bestFit="1" customWidth="1"/>
    <col min="8" max="8" width="15.140625" style="9" bestFit="1" customWidth="1"/>
    <col min="9" max="9" width="41.42578125" style="9" bestFit="1" customWidth="1"/>
    <col min="10" max="11" width="12.42578125" style="10" customWidth="1"/>
    <col min="12" max="12" width="15.42578125" style="11" customWidth="1"/>
    <col min="13" max="13" width="20" style="11" customWidth="1"/>
    <col min="14" max="14" width="32.42578125" bestFit="1" customWidth="1"/>
    <col min="15" max="15" width="36" customWidth="1"/>
    <col min="16" max="16" width="2.85546875" customWidth="1"/>
  </cols>
  <sheetData>
    <row r="1" spans="1:14" ht="24" thickBot="1" x14ac:dyDescent="0.4">
      <c r="A1" s="71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3"/>
      <c r="L1" s="80" t="s">
        <v>1</v>
      </c>
      <c r="M1" s="80"/>
      <c r="N1" s="1" t="s">
        <v>2</v>
      </c>
    </row>
    <row r="2" spans="1:14" ht="18.75" customHeight="1" x14ac:dyDescent="0.25">
      <c r="A2" s="74"/>
      <c r="B2" s="75"/>
      <c r="C2" s="75"/>
      <c r="D2" s="75"/>
      <c r="E2" s="75"/>
      <c r="F2" s="75"/>
      <c r="G2" s="75"/>
      <c r="H2" s="75"/>
      <c r="I2" s="75"/>
      <c r="J2" s="75"/>
      <c r="K2" s="76"/>
      <c r="L2" s="81">
        <v>12106</v>
      </c>
      <c r="M2" s="82"/>
      <c r="N2" s="2" t="s">
        <v>3</v>
      </c>
    </row>
    <row r="3" spans="1:14" ht="18.75" customHeight="1" x14ac:dyDescent="0.25">
      <c r="A3" s="74"/>
      <c r="B3" s="75"/>
      <c r="C3" s="75"/>
      <c r="D3" s="75"/>
      <c r="E3" s="75"/>
      <c r="F3" s="75"/>
      <c r="G3" s="75"/>
      <c r="H3" s="75"/>
      <c r="I3" s="75"/>
      <c r="J3" s="75"/>
      <c r="K3" s="76"/>
      <c r="L3" s="83"/>
      <c r="M3" s="84"/>
      <c r="N3" s="2" t="s">
        <v>4</v>
      </c>
    </row>
    <row r="4" spans="1:14" ht="19.5" customHeight="1" thickBot="1" x14ac:dyDescent="0.3">
      <c r="A4" s="77"/>
      <c r="B4" s="78"/>
      <c r="C4" s="78"/>
      <c r="D4" s="78"/>
      <c r="E4" s="78"/>
      <c r="F4" s="78"/>
      <c r="G4" s="78"/>
      <c r="H4" s="78"/>
      <c r="I4" s="78"/>
      <c r="J4" s="78"/>
      <c r="K4" s="79"/>
      <c r="L4" s="85"/>
      <c r="M4" s="86"/>
      <c r="N4" s="3" t="s">
        <v>5</v>
      </c>
    </row>
    <row r="5" spans="1:14" ht="19.5" customHeight="1" x14ac:dyDescent="0.25">
      <c r="B5" s="4"/>
      <c r="C5" s="4"/>
      <c r="D5" s="4"/>
      <c r="E5" s="4"/>
      <c r="F5" s="4"/>
      <c r="G5" s="4"/>
      <c r="H5" s="5"/>
      <c r="I5" s="5"/>
      <c r="J5" s="5"/>
      <c r="K5" s="5"/>
      <c r="L5" s="5"/>
      <c r="M5" s="5"/>
      <c r="N5" s="6"/>
    </row>
    <row r="6" spans="1:14" ht="19.5" customHeight="1" x14ac:dyDescent="0.25">
      <c r="B6" s="7" t="s">
        <v>6</v>
      </c>
      <c r="C6" s="8">
        <f>+SUM(C26:C39)</f>
        <v>27.954000000000001</v>
      </c>
      <c r="D6" s="4"/>
      <c r="E6" s="4"/>
      <c r="F6" s="4"/>
      <c r="G6" s="4"/>
      <c r="H6" s="5"/>
      <c r="I6" s="5"/>
      <c r="J6" s="5"/>
      <c r="K6" s="5"/>
      <c r="L6" s="5"/>
      <c r="M6" s="5"/>
      <c r="N6" s="6"/>
    </row>
    <row r="8" spans="1:14" s="13" customFormat="1" ht="38.25" customHeight="1" x14ac:dyDescent="0.25">
      <c r="A8" s="69" t="s">
        <v>1</v>
      </c>
      <c r="B8" s="87" t="s">
        <v>7</v>
      </c>
      <c r="C8" s="87" t="s">
        <v>8</v>
      </c>
      <c r="D8" s="70" t="s">
        <v>9</v>
      </c>
      <c r="E8" s="69" t="s">
        <v>10</v>
      </c>
      <c r="F8" s="69" t="s">
        <v>11</v>
      </c>
      <c r="G8" s="69" t="s">
        <v>12</v>
      </c>
      <c r="H8" s="69" t="s">
        <v>13</v>
      </c>
      <c r="I8" s="69"/>
      <c r="J8" s="69" t="s">
        <v>14</v>
      </c>
      <c r="K8" s="69" t="s">
        <v>15</v>
      </c>
      <c r="L8" s="12" t="s">
        <v>16</v>
      </c>
      <c r="M8" s="69" t="s">
        <v>17</v>
      </c>
      <c r="N8" s="70" t="s">
        <v>18</v>
      </c>
    </row>
    <row r="9" spans="1:14" s="13" customFormat="1" ht="18.75" x14ac:dyDescent="0.25">
      <c r="A9" s="69"/>
      <c r="B9" s="88"/>
      <c r="C9" s="88"/>
      <c r="D9" s="70"/>
      <c r="E9" s="69"/>
      <c r="F9" s="69"/>
      <c r="G9" s="69"/>
      <c r="H9" s="12" t="s">
        <v>19</v>
      </c>
      <c r="I9" s="12" t="s">
        <v>20</v>
      </c>
      <c r="J9" s="69"/>
      <c r="K9" s="69"/>
      <c r="L9" s="14">
        <f>+SUM(L26:L39)</f>
        <v>0</v>
      </c>
      <c r="M9" s="69"/>
      <c r="N9" s="70"/>
    </row>
    <row r="10" spans="1:14" s="13" customFormat="1" ht="32.25" customHeight="1" x14ac:dyDescent="0.25">
      <c r="A10" s="15">
        <v>9</v>
      </c>
      <c r="B10" s="16" t="s">
        <v>148</v>
      </c>
      <c r="C10" s="17">
        <v>8.8480000000000008</v>
      </c>
      <c r="D10" s="16" t="s">
        <v>149</v>
      </c>
      <c r="E10" s="16" t="s">
        <v>72</v>
      </c>
      <c r="F10" s="18" t="str">
        <f>+MID(E10,7,4)</f>
        <v>8405</v>
      </c>
      <c r="G10" s="19">
        <v>407</v>
      </c>
      <c r="H10" s="20">
        <v>70001631</v>
      </c>
      <c r="I10" s="20" t="s">
        <v>150</v>
      </c>
      <c r="J10" s="20">
        <v>407</v>
      </c>
      <c r="K10" s="20">
        <v>361.19999999999959</v>
      </c>
      <c r="L10" s="20">
        <v>0</v>
      </c>
      <c r="M10" s="21" t="str">
        <f t="shared" ref="M10:M39" si="0">+IF(L10=J10,"OK","")</f>
        <v/>
      </c>
      <c r="N10" s="22"/>
    </row>
    <row r="11" spans="1:14" s="13" customFormat="1" ht="32.25" customHeight="1" x14ac:dyDescent="0.25">
      <c r="A11" s="15">
        <v>9</v>
      </c>
      <c r="B11" s="16" t="s">
        <v>151</v>
      </c>
      <c r="C11" s="17">
        <v>0.60899999999999999</v>
      </c>
      <c r="D11" s="16" t="s">
        <v>152</v>
      </c>
      <c r="E11" s="16" t="s">
        <v>69</v>
      </c>
      <c r="F11" s="18" t="str">
        <f t="shared" ref="F11:F39" si="1">+MID(E11,7,4)</f>
        <v>8003</v>
      </c>
      <c r="G11" s="19">
        <v>28</v>
      </c>
      <c r="H11" s="20">
        <v>70001618</v>
      </c>
      <c r="I11" s="20" t="s">
        <v>105</v>
      </c>
      <c r="J11" s="20">
        <v>28</v>
      </c>
      <c r="K11" s="20">
        <v>157.29999999999905</v>
      </c>
      <c r="L11" s="20">
        <v>0</v>
      </c>
      <c r="M11" s="21" t="str">
        <f t="shared" si="0"/>
        <v/>
      </c>
      <c r="N11" s="22"/>
    </row>
    <row r="12" spans="1:14" s="13" customFormat="1" ht="32.25" customHeight="1" x14ac:dyDescent="0.25">
      <c r="A12" s="15">
        <v>9</v>
      </c>
      <c r="B12" s="16" t="s">
        <v>153</v>
      </c>
      <c r="C12" s="17">
        <v>8.6999999999999994E-2</v>
      </c>
      <c r="D12" s="16" t="s">
        <v>154</v>
      </c>
      <c r="E12" s="16" t="s">
        <v>85</v>
      </c>
      <c r="F12" s="18" t="str">
        <f t="shared" si="1"/>
        <v>8004</v>
      </c>
      <c r="G12" s="19">
        <v>2</v>
      </c>
      <c r="H12" s="20">
        <v>70001620</v>
      </c>
      <c r="I12" s="20" t="s">
        <v>61</v>
      </c>
      <c r="J12" s="20">
        <v>2</v>
      </c>
      <c r="K12" s="20">
        <v>240.92999999999984</v>
      </c>
      <c r="L12" s="20">
        <v>0</v>
      </c>
      <c r="M12" s="21" t="str">
        <f t="shared" si="0"/>
        <v/>
      </c>
      <c r="N12" s="22"/>
    </row>
    <row r="13" spans="1:14" s="13" customFormat="1" ht="32.25" customHeight="1" x14ac:dyDescent="0.25">
      <c r="A13" s="15">
        <v>9</v>
      </c>
      <c r="B13" s="16" t="s">
        <v>155</v>
      </c>
      <c r="C13" s="17">
        <v>1.63</v>
      </c>
      <c r="D13" s="16" t="s">
        <v>156</v>
      </c>
      <c r="E13" s="16" t="s">
        <v>76</v>
      </c>
      <c r="F13" s="18" t="str">
        <f t="shared" si="1"/>
        <v>8403</v>
      </c>
      <c r="G13" s="19">
        <v>75</v>
      </c>
      <c r="H13" s="20">
        <v>70001687</v>
      </c>
      <c r="I13" s="20" t="s">
        <v>157</v>
      </c>
      <c r="J13" s="20">
        <v>75</v>
      </c>
      <c r="K13" s="20">
        <v>1.0000000000000446</v>
      </c>
      <c r="L13" s="20">
        <v>0</v>
      </c>
      <c r="M13" s="21" t="str">
        <f t="shared" si="0"/>
        <v/>
      </c>
      <c r="N13" s="22"/>
    </row>
    <row r="14" spans="1:14" s="13" customFormat="1" ht="32.25" customHeight="1" x14ac:dyDescent="0.25">
      <c r="A14" s="15">
        <v>9</v>
      </c>
      <c r="B14" s="16" t="s">
        <v>158</v>
      </c>
      <c r="C14" s="17">
        <v>0.30399999999999999</v>
      </c>
      <c r="D14" s="16" t="s">
        <v>159</v>
      </c>
      <c r="E14" s="16" t="s">
        <v>99</v>
      </c>
      <c r="F14" s="18" t="str">
        <f t="shared" si="1"/>
        <v>8403</v>
      </c>
      <c r="G14" s="19">
        <v>14</v>
      </c>
      <c r="H14" s="20">
        <v>70000677</v>
      </c>
      <c r="I14" s="20" t="s">
        <v>160</v>
      </c>
      <c r="J14" s="20">
        <v>14</v>
      </c>
      <c r="K14" s="20">
        <v>0</v>
      </c>
      <c r="L14" s="20">
        <v>0</v>
      </c>
      <c r="M14" s="21" t="str">
        <f t="shared" si="0"/>
        <v/>
      </c>
      <c r="N14" s="22"/>
    </row>
    <row r="15" spans="1:14" s="13" customFormat="1" ht="32.25" customHeight="1" x14ac:dyDescent="0.25">
      <c r="A15" s="15">
        <v>9</v>
      </c>
      <c r="B15" s="16" t="s">
        <v>161</v>
      </c>
      <c r="C15" s="17">
        <v>0.28299999999999997</v>
      </c>
      <c r="D15" s="16" t="s">
        <v>162</v>
      </c>
      <c r="E15" s="16" t="s">
        <v>91</v>
      </c>
      <c r="F15" s="18" t="str">
        <f t="shared" si="1"/>
        <v>8403</v>
      </c>
      <c r="G15" s="19">
        <v>13</v>
      </c>
      <c r="H15" s="20">
        <v>70000606</v>
      </c>
      <c r="I15" s="20" t="s">
        <v>163</v>
      </c>
      <c r="J15" s="20">
        <v>13</v>
      </c>
      <c r="K15" s="20">
        <v>0</v>
      </c>
      <c r="L15" s="20">
        <v>0</v>
      </c>
      <c r="M15" s="21" t="str">
        <f t="shared" si="0"/>
        <v/>
      </c>
      <c r="N15" s="22"/>
    </row>
    <row r="16" spans="1:14" s="13" customFormat="1" ht="32.25" customHeight="1" x14ac:dyDescent="0.25">
      <c r="A16" s="15">
        <v>9</v>
      </c>
      <c r="B16" s="16" t="s">
        <v>164</v>
      </c>
      <c r="C16" s="17">
        <v>0.217</v>
      </c>
      <c r="D16" s="16" t="s">
        <v>165</v>
      </c>
      <c r="E16" s="16" t="s">
        <v>166</v>
      </c>
      <c r="F16" s="18" t="str">
        <f t="shared" si="1"/>
        <v>8057</v>
      </c>
      <c r="G16" s="19">
        <v>10</v>
      </c>
      <c r="H16" s="20">
        <v>70001861</v>
      </c>
      <c r="I16" s="20" t="s">
        <v>167</v>
      </c>
      <c r="J16" s="20">
        <v>10</v>
      </c>
      <c r="K16" s="20">
        <v>66.000000000000142</v>
      </c>
      <c r="L16" s="20">
        <v>0</v>
      </c>
      <c r="M16" s="21" t="str">
        <f t="shared" si="0"/>
        <v/>
      </c>
      <c r="N16" s="22"/>
    </row>
    <row r="17" spans="1:14" s="13" customFormat="1" ht="32.25" customHeight="1" x14ac:dyDescent="0.25">
      <c r="A17" s="15">
        <v>9</v>
      </c>
      <c r="B17" s="16" t="s">
        <v>168</v>
      </c>
      <c r="C17" s="17">
        <v>4.2999999999999997E-2</v>
      </c>
      <c r="D17" s="16" t="s">
        <v>169</v>
      </c>
      <c r="E17" s="16" t="s">
        <v>170</v>
      </c>
      <c r="F17" s="18" t="str">
        <f t="shared" si="1"/>
        <v>8123</v>
      </c>
      <c r="G17" s="19">
        <v>2</v>
      </c>
      <c r="H17" s="20">
        <v>70000002</v>
      </c>
      <c r="I17" s="20" t="s">
        <v>171</v>
      </c>
      <c r="J17" s="20">
        <v>2</v>
      </c>
      <c r="K17" s="20">
        <v>0</v>
      </c>
      <c r="L17" s="20">
        <v>0</v>
      </c>
      <c r="M17" s="21" t="str">
        <f t="shared" si="0"/>
        <v/>
      </c>
      <c r="N17" s="22"/>
    </row>
    <row r="18" spans="1:14" s="13" customFormat="1" ht="32.25" customHeight="1" x14ac:dyDescent="0.25">
      <c r="A18" s="15">
        <v>9</v>
      </c>
      <c r="B18" s="16" t="s">
        <v>172</v>
      </c>
      <c r="C18" s="17">
        <v>0.152</v>
      </c>
      <c r="D18" s="16" t="s">
        <v>173</v>
      </c>
      <c r="E18" s="16" t="s">
        <v>174</v>
      </c>
      <c r="F18" s="18" t="str">
        <f t="shared" si="1"/>
        <v>8827</v>
      </c>
      <c r="G18" s="19">
        <v>7</v>
      </c>
      <c r="H18" s="20">
        <v>70001632</v>
      </c>
      <c r="I18" s="20" t="s">
        <v>175</v>
      </c>
      <c r="J18" s="20">
        <v>7</v>
      </c>
      <c r="K18" s="20">
        <v>204.25000000000011</v>
      </c>
      <c r="L18" s="20">
        <v>0</v>
      </c>
      <c r="M18" s="21" t="str">
        <f t="shared" si="0"/>
        <v/>
      </c>
      <c r="N18" s="22"/>
    </row>
    <row r="19" spans="1:14" s="13" customFormat="1" ht="32.25" customHeight="1" x14ac:dyDescent="0.25">
      <c r="A19" s="15">
        <v>9</v>
      </c>
      <c r="B19" s="16" t="s">
        <v>176</v>
      </c>
      <c r="C19" s="17">
        <v>2.5219999999999998</v>
      </c>
      <c r="D19" s="16" t="s">
        <v>177</v>
      </c>
      <c r="E19" s="16" t="s">
        <v>178</v>
      </c>
      <c r="F19" s="18" t="str">
        <f t="shared" si="1"/>
        <v>5608</v>
      </c>
      <c r="G19" s="19">
        <v>116</v>
      </c>
      <c r="H19" s="20">
        <v>70004797</v>
      </c>
      <c r="I19" s="20" t="s">
        <v>179</v>
      </c>
      <c r="J19" s="20">
        <v>116</v>
      </c>
      <c r="K19" s="20">
        <v>3.6000000000003638</v>
      </c>
      <c r="L19" s="20">
        <v>0</v>
      </c>
      <c r="M19" s="21" t="str">
        <f t="shared" si="0"/>
        <v/>
      </c>
      <c r="N19" s="22"/>
    </row>
    <row r="20" spans="1:14" s="13" customFormat="1" ht="32.25" customHeight="1" x14ac:dyDescent="0.25">
      <c r="A20" s="15">
        <v>9</v>
      </c>
      <c r="B20" s="16" t="s">
        <v>180</v>
      </c>
      <c r="C20" s="17">
        <v>1.7829999999999999</v>
      </c>
      <c r="D20" s="16" t="s">
        <v>181</v>
      </c>
      <c r="E20" s="16" t="s">
        <v>182</v>
      </c>
      <c r="F20" s="18" t="str">
        <f t="shared" si="1"/>
        <v>8872</v>
      </c>
      <c r="G20" s="19">
        <v>82</v>
      </c>
      <c r="H20" s="20">
        <v>70003937</v>
      </c>
      <c r="I20" s="20" t="s">
        <v>183</v>
      </c>
      <c r="J20" s="20">
        <v>82</v>
      </c>
      <c r="K20" s="20">
        <v>614.69999999999982</v>
      </c>
      <c r="L20" s="20">
        <v>0</v>
      </c>
      <c r="M20" s="21" t="str">
        <f t="shared" si="0"/>
        <v/>
      </c>
      <c r="N20" s="22"/>
    </row>
    <row r="21" spans="1:14" s="13" customFormat="1" ht="32.25" customHeight="1" x14ac:dyDescent="0.25">
      <c r="A21" s="15">
        <v>9</v>
      </c>
      <c r="B21" s="16" t="s">
        <v>184</v>
      </c>
      <c r="C21" s="17">
        <v>19.413</v>
      </c>
      <c r="D21" s="16" t="s">
        <v>185</v>
      </c>
      <c r="E21" s="16" t="s">
        <v>186</v>
      </c>
      <c r="F21" s="18" t="str">
        <f t="shared" si="1"/>
        <v>8403</v>
      </c>
      <c r="G21" s="19">
        <v>893</v>
      </c>
      <c r="H21" s="20">
        <v>70001687</v>
      </c>
      <c r="I21" s="20" t="s">
        <v>157</v>
      </c>
      <c r="J21" s="20">
        <v>893</v>
      </c>
      <c r="K21" s="20">
        <v>1.0000000000000446</v>
      </c>
      <c r="L21" s="20">
        <v>0</v>
      </c>
      <c r="M21" s="21" t="str">
        <f t="shared" si="0"/>
        <v/>
      </c>
      <c r="N21" s="22"/>
    </row>
    <row r="22" spans="1:14" s="13" customFormat="1" ht="32.25" customHeight="1" x14ac:dyDescent="0.25">
      <c r="A22" s="15">
        <v>9</v>
      </c>
      <c r="B22" s="16" t="s">
        <v>187</v>
      </c>
      <c r="C22" s="17">
        <v>0.87</v>
      </c>
      <c r="D22" s="16" t="s">
        <v>188</v>
      </c>
      <c r="E22" s="16" t="s">
        <v>189</v>
      </c>
      <c r="F22" s="18" t="str">
        <f t="shared" si="1"/>
        <v>8003</v>
      </c>
      <c r="G22" s="19">
        <v>40</v>
      </c>
      <c r="H22" s="20">
        <v>70001618</v>
      </c>
      <c r="I22" s="20" t="s">
        <v>105</v>
      </c>
      <c r="J22" s="20">
        <v>40</v>
      </c>
      <c r="K22" s="20">
        <v>157.29999999999905</v>
      </c>
      <c r="L22" s="20">
        <v>0</v>
      </c>
      <c r="M22" s="21" t="str">
        <f t="shared" si="0"/>
        <v/>
      </c>
      <c r="N22" s="22"/>
    </row>
    <row r="23" spans="1:14" s="13" customFormat="1" ht="32.25" customHeight="1" x14ac:dyDescent="0.25">
      <c r="A23" s="15">
        <v>9</v>
      </c>
      <c r="B23" s="16" t="s">
        <v>190</v>
      </c>
      <c r="C23" s="17">
        <v>2.9350000000000001</v>
      </c>
      <c r="D23" s="16" t="s">
        <v>191</v>
      </c>
      <c r="E23" s="16" t="s">
        <v>192</v>
      </c>
      <c r="F23" s="18" t="str">
        <f t="shared" si="1"/>
        <v>8002</v>
      </c>
      <c r="G23" s="19">
        <v>135</v>
      </c>
      <c r="H23" s="20">
        <v>70000681</v>
      </c>
      <c r="I23" s="20" t="s">
        <v>193</v>
      </c>
      <c r="J23" s="20">
        <v>135</v>
      </c>
      <c r="K23" s="20">
        <v>628.29999999999927</v>
      </c>
      <c r="L23" s="20">
        <v>0</v>
      </c>
      <c r="M23" s="21" t="str">
        <f t="shared" si="0"/>
        <v/>
      </c>
      <c r="N23" s="22"/>
    </row>
    <row r="24" spans="1:14" s="13" customFormat="1" ht="32.25" customHeight="1" x14ac:dyDescent="0.25">
      <c r="A24" s="15">
        <v>9</v>
      </c>
      <c r="B24" s="16" t="s">
        <v>194</v>
      </c>
      <c r="C24" s="17">
        <v>6.6740000000000004</v>
      </c>
      <c r="D24" s="16" t="s">
        <v>195</v>
      </c>
      <c r="E24" s="16" t="s">
        <v>196</v>
      </c>
      <c r="F24" s="18" t="str">
        <f t="shared" si="1"/>
        <v>8827</v>
      </c>
      <c r="G24" s="19">
        <v>307</v>
      </c>
      <c r="H24" s="20">
        <v>70001632</v>
      </c>
      <c r="I24" s="20" t="s">
        <v>175</v>
      </c>
      <c r="J24" s="20">
        <v>307</v>
      </c>
      <c r="K24" s="20">
        <v>204.25000000000011</v>
      </c>
      <c r="L24" s="20">
        <v>0</v>
      </c>
      <c r="M24" s="21" t="str">
        <f t="shared" si="0"/>
        <v/>
      </c>
      <c r="N24" s="22"/>
    </row>
    <row r="25" spans="1:14" s="13" customFormat="1" ht="32.25" customHeight="1" x14ac:dyDescent="0.25">
      <c r="A25" s="15">
        <v>9</v>
      </c>
      <c r="B25" s="16" t="s">
        <v>197</v>
      </c>
      <c r="C25" s="17">
        <v>0.152</v>
      </c>
      <c r="D25" s="16" t="s">
        <v>198</v>
      </c>
      <c r="E25" s="16" t="s">
        <v>199</v>
      </c>
      <c r="F25" s="18" t="str">
        <f t="shared" si="1"/>
        <v>8303</v>
      </c>
      <c r="G25" s="19">
        <v>7</v>
      </c>
      <c r="H25" s="20">
        <v>70001625</v>
      </c>
      <c r="I25" s="20" t="s">
        <v>200</v>
      </c>
      <c r="J25" s="20">
        <v>7</v>
      </c>
      <c r="K25" s="20">
        <v>155.49999999999994</v>
      </c>
      <c r="L25" s="20">
        <v>0</v>
      </c>
      <c r="M25" s="21" t="str">
        <f t="shared" si="0"/>
        <v/>
      </c>
      <c r="N25" s="22"/>
    </row>
    <row r="26" spans="1:14" s="13" customFormat="1" ht="32.25" customHeight="1" x14ac:dyDescent="0.25">
      <c r="A26" s="15">
        <v>9</v>
      </c>
      <c r="B26" s="16" t="s">
        <v>201</v>
      </c>
      <c r="C26" s="17">
        <v>0.39100000000000001</v>
      </c>
      <c r="D26" s="16" t="s">
        <v>202</v>
      </c>
      <c r="E26" s="16" t="s">
        <v>203</v>
      </c>
      <c r="F26" s="18" t="str">
        <f t="shared" si="1"/>
        <v>8872</v>
      </c>
      <c r="G26" s="19">
        <v>18</v>
      </c>
      <c r="H26" s="20">
        <v>70003936</v>
      </c>
      <c r="I26" s="20" t="s">
        <v>204</v>
      </c>
      <c r="J26" s="20">
        <v>18</v>
      </c>
      <c r="K26" s="20">
        <v>0</v>
      </c>
      <c r="L26" s="20">
        <v>0</v>
      </c>
      <c r="M26" s="21" t="str">
        <f t="shared" si="0"/>
        <v/>
      </c>
      <c r="N26" s="22"/>
    </row>
    <row r="27" spans="1:14" s="13" customFormat="1" ht="32.25" customHeight="1" x14ac:dyDescent="0.25">
      <c r="A27" s="15">
        <v>9</v>
      </c>
      <c r="B27" s="16" t="s">
        <v>205</v>
      </c>
      <c r="C27" s="17">
        <v>1.7609999999999999</v>
      </c>
      <c r="D27" s="16" t="s">
        <v>206</v>
      </c>
      <c r="E27" s="16" t="s">
        <v>78</v>
      </c>
      <c r="F27" s="18" t="str">
        <f t="shared" si="1"/>
        <v>8004</v>
      </c>
      <c r="G27" s="19">
        <v>81</v>
      </c>
      <c r="H27" s="20">
        <v>70001620</v>
      </c>
      <c r="I27" s="20" t="s">
        <v>61</v>
      </c>
      <c r="J27" s="20">
        <v>81</v>
      </c>
      <c r="K27" s="20">
        <v>240.92999999999984</v>
      </c>
      <c r="L27" s="20">
        <v>0</v>
      </c>
      <c r="M27" s="21" t="str">
        <f t="shared" si="0"/>
        <v/>
      </c>
      <c r="N27" s="22"/>
    </row>
    <row r="28" spans="1:14" s="13" customFormat="1" ht="32.25" customHeight="1" x14ac:dyDescent="0.25">
      <c r="A28" s="15">
        <v>9</v>
      </c>
      <c r="B28" s="16" t="s">
        <v>207</v>
      </c>
      <c r="C28" s="17">
        <v>2.2170000000000001</v>
      </c>
      <c r="D28" s="16" t="s">
        <v>208</v>
      </c>
      <c r="E28" s="16" t="s">
        <v>83</v>
      </c>
      <c r="F28" s="18" t="str">
        <f t="shared" si="1"/>
        <v>9430</v>
      </c>
      <c r="G28" s="19">
        <v>102</v>
      </c>
      <c r="H28" s="20">
        <v>70005811</v>
      </c>
      <c r="I28" s="20" t="s">
        <v>209</v>
      </c>
      <c r="J28" s="20">
        <v>102</v>
      </c>
      <c r="K28" s="20">
        <v>0</v>
      </c>
      <c r="L28" s="20">
        <v>0</v>
      </c>
      <c r="M28" s="21" t="str">
        <f t="shared" si="0"/>
        <v/>
      </c>
      <c r="N28" s="22"/>
    </row>
    <row r="29" spans="1:14" s="13" customFormat="1" ht="32.25" customHeight="1" x14ac:dyDescent="0.25">
      <c r="A29" s="15">
        <v>9</v>
      </c>
      <c r="B29" s="16" t="s">
        <v>210</v>
      </c>
      <c r="C29" s="17">
        <v>0.13</v>
      </c>
      <c r="D29" s="16" t="s">
        <v>211</v>
      </c>
      <c r="E29" s="16" t="s">
        <v>102</v>
      </c>
      <c r="F29" s="18" t="str">
        <f t="shared" si="1"/>
        <v>8703</v>
      </c>
      <c r="G29" s="19">
        <v>6</v>
      </c>
      <c r="H29" s="20">
        <v>70001548</v>
      </c>
      <c r="I29" s="20" t="s">
        <v>212</v>
      </c>
      <c r="J29" s="20">
        <v>6</v>
      </c>
      <c r="K29" s="20">
        <v>16.000000000000004</v>
      </c>
      <c r="L29" s="20">
        <v>0</v>
      </c>
      <c r="M29" s="21" t="str">
        <f t="shared" si="0"/>
        <v/>
      </c>
      <c r="N29" s="22"/>
    </row>
    <row r="30" spans="1:14" s="13" customFormat="1" ht="32.25" customHeight="1" x14ac:dyDescent="0.25">
      <c r="A30" s="15">
        <v>9</v>
      </c>
      <c r="B30" s="16" t="s">
        <v>213</v>
      </c>
      <c r="C30" s="17">
        <v>1.109</v>
      </c>
      <c r="D30" s="16" t="s">
        <v>214</v>
      </c>
      <c r="E30" s="16" t="s">
        <v>123</v>
      </c>
      <c r="F30" s="18" t="str">
        <f t="shared" si="1"/>
        <v>8781</v>
      </c>
      <c r="G30" s="19">
        <v>51</v>
      </c>
      <c r="H30" s="20">
        <v>70000668</v>
      </c>
      <c r="I30" s="20" t="s">
        <v>215</v>
      </c>
      <c r="J30" s="20">
        <v>51</v>
      </c>
      <c r="K30" s="20">
        <v>9</v>
      </c>
      <c r="L30" s="20">
        <v>0</v>
      </c>
      <c r="M30" s="21" t="str">
        <f t="shared" si="0"/>
        <v/>
      </c>
      <c r="N30" s="22"/>
    </row>
    <row r="31" spans="1:14" s="13" customFormat="1" ht="32.25" customHeight="1" x14ac:dyDescent="0.25">
      <c r="A31" s="15">
        <v>9</v>
      </c>
      <c r="B31" s="16" t="s">
        <v>216</v>
      </c>
      <c r="C31" s="17">
        <v>1.1299999999999999</v>
      </c>
      <c r="D31" s="16" t="s">
        <v>217</v>
      </c>
      <c r="E31" s="16" t="s">
        <v>218</v>
      </c>
      <c r="F31" s="18" t="str">
        <f t="shared" si="1"/>
        <v>8123</v>
      </c>
      <c r="G31" s="19">
        <v>52</v>
      </c>
      <c r="H31" s="20">
        <v>70000002</v>
      </c>
      <c r="I31" s="20" t="s">
        <v>171</v>
      </c>
      <c r="J31" s="20">
        <v>52</v>
      </c>
      <c r="K31" s="20">
        <v>0</v>
      </c>
      <c r="L31" s="20">
        <v>0</v>
      </c>
      <c r="M31" s="21" t="str">
        <f t="shared" si="0"/>
        <v/>
      </c>
      <c r="N31" s="22"/>
    </row>
    <row r="32" spans="1:14" s="13" customFormat="1" ht="32.25" customHeight="1" x14ac:dyDescent="0.25">
      <c r="A32" s="15">
        <v>9</v>
      </c>
      <c r="B32" s="16" t="s">
        <v>219</v>
      </c>
      <c r="C32" s="17">
        <v>1.5649999999999999</v>
      </c>
      <c r="D32" s="16" t="s">
        <v>220</v>
      </c>
      <c r="E32" s="16" t="s">
        <v>221</v>
      </c>
      <c r="F32" s="18" t="str">
        <f t="shared" si="1"/>
        <v>8004</v>
      </c>
      <c r="G32" s="19">
        <v>72</v>
      </c>
      <c r="H32" s="20">
        <v>70001620</v>
      </c>
      <c r="I32" s="20" t="s">
        <v>61</v>
      </c>
      <c r="J32" s="20">
        <v>72</v>
      </c>
      <c r="K32" s="20">
        <v>240.92999999999984</v>
      </c>
      <c r="L32" s="20">
        <v>0</v>
      </c>
      <c r="M32" s="21" t="str">
        <f t="shared" si="0"/>
        <v/>
      </c>
      <c r="N32" s="22"/>
    </row>
    <row r="33" spans="1:14" s="13" customFormat="1" ht="32.25" customHeight="1" x14ac:dyDescent="0.25">
      <c r="A33" s="15">
        <v>9</v>
      </c>
      <c r="B33" s="16" t="s">
        <v>222</v>
      </c>
      <c r="C33" s="17">
        <v>9.9130000000000003</v>
      </c>
      <c r="D33" s="16" t="s">
        <v>223</v>
      </c>
      <c r="E33" s="16" t="s">
        <v>224</v>
      </c>
      <c r="F33" s="18" t="str">
        <f t="shared" si="1"/>
        <v>8749</v>
      </c>
      <c r="G33" s="19">
        <v>456</v>
      </c>
      <c r="H33" s="20">
        <v>70003073</v>
      </c>
      <c r="I33" s="20" t="s">
        <v>225</v>
      </c>
      <c r="J33" s="20">
        <v>456</v>
      </c>
      <c r="K33" s="20">
        <v>0</v>
      </c>
      <c r="L33" s="20">
        <v>0</v>
      </c>
      <c r="M33" s="21" t="str">
        <f t="shared" si="0"/>
        <v/>
      </c>
      <c r="N33" s="22"/>
    </row>
    <row r="34" spans="1:14" s="13" customFormat="1" ht="32.25" customHeight="1" x14ac:dyDescent="0.25">
      <c r="A34" s="15">
        <v>9</v>
      </c>
      <c r="B34" s="16" t="s">
        <v>226</v>
      </c>
      <c r="C34" s="17">
        <v>3.63</v>
      </c>
      <c r="D34" s="16" t="s">
        <v>227</v>
      </c>
      <c r="E34" s="16" t="s">
        <v>228</v>
      </c>
      <c r="F34" s="18" t="str">
        <f t="shared" si="1"/>
        <v>8402</v>
      </c>
      <c r="G34" s="19">
        <v>167</v>
      </c>
      <c r="H34" s="20">
        <v>70002545</v>
      </c>
      <c r="I34" s="20" t="s">
        <v>74</v>
      </c>
      <c r="J34" s="20">
        <v>167</v>
      </c>
      <c r="K34" s="20">
        <v>0</v>
      </c>
      <c r="L34" s="20">
        <v>0</v>
      </c>
      <c r="M34" s="21" t="str">
        <f t="shared" si="0"/>
        <v/>
      </c>
      <c r="N34" s="22"/>
    </row>
    <row r="35" spans="1:14" s="13" customFormat="1" ht="32.25" customHeight="1" x14ac:dyDescent="0.25">
      <c r="A35" s="15">
        <v>9</v>
      </c>
      <c r="B35" s="16" t="s">
        <v>229</v>
      </c>
      <c r="C35" s="17">
        <v>6.5000000000000002E-2</v>
      </c>
      <c r="D35" s="16" t="s">
        <v>230</v>
      </c>
      <c r="E35" s="16" t="s">
        <v>231</v>
      </c>
      <c r="F35" s="18" t="str">
        <f t="shared" si="1"/>
        <v>8303</v>
      </c>
      <c r="G35" s="19">
        <v>3</v>
      </c>
      <c r="H35" s="20">
        <v>70001625</v>
      </c>
      <c r="I35" s="20" t="s">
        <v>200</v>
      </c>
      <c r="J35" s="20">
        <v>3</v>
      </c>
      <c r="K35" s="20">
        <v>155.49999999999994</v>
      </c>
      <c r="L35" s="20">
        <v>0</v>
      </c>
      <c r="M35" s="21" t="str">
        <f t="shared" si="0"/>
        <v/>
      </c>
      <c r="N35" s="22"/>
    </row>
    <row r="36" spans="1:14" s="13" customFormat="1" ht="32.25" customHeight="1" x14ac:dyDescent="0.25">
      <c r="A36" s="15">
        <v>9</v>
      </c>
      <c r="B36" s="16" t="s">
        <v>232</v>
      </c>
      <c r="C36" s="17">
        <v>4.5</v>
      </c>
      <c r="D36" s="16" t="s">
        <v>233</v>
      </c>
      <c r="E36" s="16" t="s">
        <v>234</v>
      </c>
      <c r="F36" s="18" t="str">
        <f t="shared" si="1"/>
        <v>8004</v>
      </c>
      <c r="G36" s="19">
        <v>207</v>
      </c>
      <c r="H36" s="20">
        <v>70000657</v>
      </c>
      <c r="I36" s="20" t="s">
        <v>235</v>
      </c>
      <c r="J36" s="20">
        <v>207</v>
      </c>
      <c r="K36" s="20">
        <v>416.5200000000001</v>
      </c>
      <c r="L36" s="20">
        <v>0</v>
      </c>
      <c r="M36" s="21" t="str">
        <f t="shared" si="0"/>
        <v/>
      </c>
      <c r="N36" s="22"/>
    </row>
    <row r="37" spans="1:14" s="13" customFormat="1" ht="32.25" customHeight="1" x14ac:dyDescent="0.25">
      <c r="A37" s="15">
        <v>9</v>
      </c>
      <c r="B37" s="16" t="s">
        <v>236</v>
      </c>
      <c r="C37" s="17">
        <v>1.304</v>
      </c>
      <c r="D37" s="16" t="s">
        <v>237</v>
      </c>
      <c r="E37" s="16" t="s">
        <v>238</v>
      </c>
      <c r="F37" s="18" t="str">
        <f t="shared" si="1"/>
        <v>8405</v>
      </c>
      <c r="G37" s="19">
        <v>60</v>
      </c>
      <c r="H37" s="20">
        <v>70000664</v>
      </c>
      <c r="I37" s="20" t="s">
        <v>239</v>
      </c>
      <c r="J37" s="20">
        <v>60</v>
      </c>
      <c r="K37" s="20">
        <v>828.97</v>
      </c>
      <c r="L37" s="20">
        <v>0</v>
      </c>
      <c r="M37" s="21" t="str">
        <f t="shared" si="0"/>
        <v/>
      </c>
      <c r="N37" s="22"/>
    </row>
    <row r="38" spans="1:14" s="13" customFormat="1" ht="32.25" customHeight="1" x14ac:dyDescent="0.25">
      <c r="A38" s="15">
        <v>9</v>
      </c>
      <c r="B38" s="16" t="s">
        <v>240</v>
      </c>
      <c r="C38" s="17">
        <v>8.6999999999999994E-2</v>
      </c>
      <c r="D38" s="16" t="s">
        <v>241</v>
      </c>
      <c r="E38" s="16" t="s">
        <v>242</v>
      </c>
      <c r="F38" s="18" t="str">
        <f t="shared" si="1"/>
        <v>8122</v>
      </c>
      <c r="G38" s="19">
        <v>4</v>
      </c>
      <c r="H38" s="20">
        <v>70000359</v>
      </c>
      <c r="I38" s="20" t="s">
        <v>243</v>
      </c>
      <c r="J38" s="20">
        <v>4</v>
      </c>
      <c r="K38" s="20">
        <v>0</v>
      </c>
      <c r="L38" s="20">
        <v>0</v>
      </c>
      <c r="M38" s="21" t="str">
        <f t="shared" si="0"/>
        <v/>
      </c>
      <c r="N38" s="22"/>
    </row>
    <row r="39" spans="1:14" s="13" customFormat="1" ht="32.25" customHeight="1" x14ac:dyDescent="0.25">
      <c r="A39" s="15">
        <v>9</v>
      </c>
      <c r="B39" s="16" t="s">
        <v>244</v>
      </c>
      <c r="C39" s="17">
        <v>0.152</v>
      </c>
      <c r="D39" s="16" t="s">
        <v>245</v>
      </c>
      <c r="E39" s="16" t="s">
        <v>246</v>
      </c>
      <c r="F39" s="18" t="str">
        <f t="shared" si="1"/>
        <v>9426</v>
      </c>
      <c r="G39" s="19">
        <v>7</v>
      </c>
      <c r="H39" s="20">
        <v>70002908</v>
      </c>
      <c r="I39" s="20" t="s">
        <v>247</v>
      </c>
      <c r="J39" s="20">
        <v>7</v>
      </c>
      <c r="K39" s="20">
        <v>0</v>
      </c>
      <c r="L39" s="20">
        <v>0</v>
      </c>
      <c r="M39" s="21" t="str">
        <f t="shared" si="0"/>
        <v/>
      </c>
      <c r="N39" s="22"/>
    </row>
  </sheetData>
  <sheetProtection sort="0" autoFilter="0"/>
  <autoFilter ref="A8:N39" xr:uid="{00000000-0009-0000-0000-000006000000}">
    <filterColumn colId="7" showButton="0"/>
  </autoFilter>
  <mergeCells count="15">
    <mergeCell ref="A1:K4"/>
    <mergeCell ref="L1:M1"/>
    <mergeCell ref="L2:M4"/>
    <mergeCell ref="A8:A9"/>
    <mergeCell ref="B8:B9"/>
    <mergeCell ref="C8:C9"/>
    <mergeCell ref="D8:D9"/>
    <mergeCell ref="E8:E9"/>
    <mergeCell ref="F8:F9"/>
    <mergeCell ref="G8:G9"/>
    <mergeCell ref="H8:I8"/>
    <mergeCell ref="J8:J9"/>
    <mergeCell ref="K8:K9"/>
    <mergeCell ref="M8:M9"/>
    <mergeCell ref="N8:N9"/>
  </mergeCells>
  <conditionalFormatting sqref="D26:D1048576 D5:D9">
    <cfRule type="duplicateValues" dxfId="8" priority="2"/>
  </conditionalFormatting>
  <conditionalFormatting sqref="J10:J39">
    <cfRule type="expression" dxfId="7" priority="1">
      <formula>$K10&lt;$J10</formula>
    </cfRule>
  </conditionalFormatting>
  <conditionalFormatting sqref="A10:N39">
    <cfRule type="expression" dxfId="6" priority="3">
      <formula>$M10="OK"</formula>
    </cfRule>
  </conditionalFormatting>
  <conditionalFormatting sqref="D8:D39 E10:E39">
    <cfRule type="duplicateValues" dxfId="5" priority="11"/>
  </conditionalFormatting>
  <pageMargins left="0.70866141732283472" right="0.70866141732283472" top="0.74803149606299213" bottom="0.74803149606299213" header="0.31496062992125984" footer="0.31496062992125984"/>
  <pageSetup paperSize="9" scale="45" fitToHeight="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6E62F-A1F5-46A8-847E-B0D0413149C6}">
  <sheetPr>
    <tabColor theme="9"/>
    <pageSetUpPr fitToPage="1"/>
  </sheetPr>
  <dimension ref="A1:BR94"/>
  <sheetViews>
    <sheetView showGridLines="0" tabSelected="1" zoomScale="60" zoomScaleNormal="60" workbookViewId="0">
      <pane ySplit="9" topLeftCell="A87" activePane="bottomLeft" state="frozen"/>
      <selection activeCell="L16" sqref="L16"/>
      <selection pane="bottomLeft" activeCell="N10" sqref="N10:N94"/>
    </sheetView>
  </sheetViews>
  <sheetFormatPr defaultRowHeight="15" x14ac:dyDescent="0.25"/>
  <cols>
    <col min="1" max="1" width="10.7109375" customWidth="1"/>
    <col min="2" max="2" width="17.5703125" customWidth="1"/>
    <col min="3" max="3" width="12.140625" customWidth="1"/>
    <col min="4" max="4" width="19.85546875" customWidth="1"/>
    <col min="5" max="5" width="15.85546875" customWidth="1"/>
    <col min="6" max="6" width="46.85546875" bestFit="1" customWidth="1"/>
    <col min="7" max="7" width="9.140625" style="9"/>
    <col min="8" max="8" width="10.140625" bestFit="1" customWidth="1"/>
    <col min="9" max="9" width="10.140625" customWidth="1"/>
    <col min="10" max="10" width="14.42578125" bestFit="1" customWidth="1"/>
    <col min="11" max="11" width="17.42578125" bestFit="1" customWidth="1"/>
    <col min="12" max="12" width="8.7109375" bestFit="1" customWidth="1"/>
    <col min="13" max="13" width="12.5703125" customWidth="1"/>
    <col min="14" max="14" width="17.7109375" bestFit="1" customWidth="1"/>
    <col min="15" max="15" width="8" bestFit="1" customWidth="1"/>
    <col min="16" max="16" width="14" customWidth="1"/>
    <col min="17" max="17" width="14.140625" style="9" bestFit="1" customWidth="1"/>
    <col min="18" max="18" width="46.42578125" style="9" bestFit="1" customWidth="1"/>
    <col min="19" max="19" width="15.42578125" style="11" bestFit="1" customWidth="1"/>
    <col min="20" max="20" width="15.42578125" style="11" customWidth="1"/>
    <col min="21" max="21" width="42.7109375" bestFit="1" customWidth="1"/>
    <col min="22" max="22" width="49.42578125" bestFit="1" customWidth="1"/>
    <col min="23" max="23" width="2.85546875" customWidth="1"/>
  </cols>
  <sheetData>
    <row r="1" spans="1:70" ht="24" customHeight="1" thickBot="1" x14ac:dyDescent="0.3">
      <c r="A1" s="72"/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3"/>
      <c r="U1" s="23" t="s">
        <v>21</v>
      </c>
    </row>
    <row r="2" spans="1:70" ht="18.75" customHeight="1" x14ac:dyDescent="0.25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6"/>
      <c r="U2" s="2" t="s">
        <v>3</v>
      </c>
    </row>
    <row r="3" spans="1:70" ht="18.75" customHeight="1" x14ac:dyDescent="0.25">
      <c r="A3" s="75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6"/>
      <c r="U3" s="2" t="s">
        <v>4</v>
      </c>
    </row>
    <row r="4" spans="1:70" ht="19.5" customHeight="1" thickBot="1" x14ac:dyDescent="0.3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9"/>
      <c r="U4" s="3" t="s">
        <v>5</v>
      </c>
    </row>
    <row r="5" spans="1:70" ht="19.5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5"/>
      <c r="R5" s="5"/>
      <c r="S5" s="5"/>
      <c r="T5" s="5"/>
      <c r="U5" s="6"/>
    </row>
    <row r="6" spans="1:70" ht="19.5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7" t="s">
        <v>6</v>
      </c>
      <c r="L6" s="8">
        <f>+SUM(L11:L94)</f>
        <v>278.27700000000004</v>
      </c>
      <c r="N6" s="7" t="s">
        <v>6</v>
      </c>
      <c r="O6" s="8">
        <f>+SUM(O11:O94)</f>
        <v>1.29</v>
      </c>
      <c r="P6" s="24"/>
      <c r="Q6" s="5"/>
      <c r="R6" s="5"/>
      <c r="S6" s="5"/>
      <c r="T6" s="5"/>
      <c r="U6" s="6"/>
    </row>
    <row r="8" spans="1:70" s="26" customFormat="1" ht="38.25" customHeight="1" x14ac:dyDescent="0.25">
      <c r="A8" s="70" t="s">
        <v>1</v>
      </c>
      <c r="B8" s="70" t="s">
        <v>22</v>
      </c>
      <c r="C8" s="70" t="s">
        <v>23</v>
      </c>
      <c r="D8" s="70" t="s">
        <v>24</v>
      </c>
      <c r="E8" s="70" t="s">
        <v>9</v>
      </c>
      <c r="F8" s="69" t="s">
        <v>10</v>
      </c>
      <c r="G8" s="69" t="s">
        <v>25</v>
      </c>
      <c r="H8" s="69" t="s">
        <v>12</v>
      </c>
      <c r="I8" s="25" t="s">
        <v>26</v>
      </c>
      <c r="J8" s="89" t="s">
        <v>27</v>
      </c>
      <c r="K8" s="70" t="s">
        <v>28</v>
      </c>
      <c r="L8" s="70"/>
      <c r="M8" s="12" t="s">
        <v>29</v>
      </c>
      <c r="N8" s="70" t="s">
        <v>30</v>
      </c>
      <c r="O8" s="70"/>
      <c r="P8" s="12" t="s">
        <v>29</v>
      </c>
      <c r="Q8" s="69" t="s">
        <v>31</v>
      </c>
      <c r="R8" s="69"/>
      <c r="S8" s="69" t="s">
        <v>14</v>
      </c>
      <c r="T8" s="69" t="s">
        <v>17</v>
      </c>
      <c r="U8" s="70" t="s">
        <v>18</v>
      </c>
      <c r="V8" s="69" t="s">
        <v>32</v>
      </c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</row>
    <row r="9" spans="1:70" s="26" customFormat="1" ht="18.75" x14ac:dyDescent="0.25">
      <c r="A9" s="70"/>
      <c r="B9" s="70"/>
      <c r="C9" s="70"/>
      <c r="D9" s="70"/>
      <c r="E9" s="70"/>
      <c r="F9" s="69"/>
      <c r="G9" s="69"/>
      <c r="H9" s="69"/>
      <c r="I9" s="27">
        <f>+SUM(I11:I91)</f>
        <v>0</v>
      </c>
      <c r="J9" s="90"/>
      <c r="K9" s="12" t="s">
        <v>7</v>
      </c>
      <c r="L9" s="12" t="s">
        <v>8</v>
      </c>
      <c r="M9" s="28">
        <f>+SUM(M11:M94)</f>
        <v>0</v>
      </c>
      <c r="N9" s="12" t="s">
        <v>7</v>
      </c>
      <c r="O9" s="12" t="s">
        <v>33</v>
      </c>
      <c r="P9" s="29">
        <f>+SUM(P11:P94)</f>
        <v>0</v>
      </c>
      <c r="Q9" s="12" t="s">
        <v>19</v>
      </c>
      <c r="R9" s="12" t="s">
        <v>20</v>
      </c>
      <c r="S9" s="69"/>
      <c r="T9" s="69"/>
      <c r="U9" s="70"/>
      <c r="V9" s="6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</row>
    <row r="10" spans="1:70" s="26" customFormat="1" ht="18.75" x14ac:dyDescent="0.25">
      <c r="A10" s="31">
        <v>9</v>
      </c>
      <c r="B10" s="32" t="s">
        <v>248</v>
      </c>
      <c r="C10" s="32" t="s">
        <v>249</v>
      </c>
      <c r="D10" s="32" t="s">
        <v>250</v>
      </c>
      <c r="E10" s="32" t="s">
        <v>251</v>
      </c>
      <c r="F10" s="33" t="s">
        <v>252</v>
      </c>
      <c r="G10" s="33" t="str">
        <f t="shared" ref="G10:G73" si="0">+MID(F10,12,3)</f>
        <v>E01</v>
      </c>
      <c r="H10" s="34">
        <v>9900</v>
      </c>
      <c r="I10" s="19">
        <v>0</v>
      </c>
      <c r="J10" s="19" t="s">
        <v>49</v>
      </c>
      <c r="K10" s="32" t="s">
        <v>549</v>
      </c>
      <c r="L10" s="35">
        <v>17.399000000000001</v>
      </c>
      <c r="M10" s="19">
        <v>0</v>
      </c>
      <c r="N10" s="32" t="s">
        <v>319</v>
      </c>
      <c r="O10" s="17" t="s">
        <v>319</v>
      </c>
      <c r="P10" s="19">
        <v>0</v>
      </c>
      <c r="Q10" s="36" t="s">
        <v>191</v>
      </c>
      <c r="R10" s="36" t="s">
        <v>192</v>
      </c>
      <c r="S10" s="36">
        <v>198.00200000000001</v>
      </c>
      <c r="T10" s="21" t="str">
        <f t="shared" ref="T10:T73" si="1">+IF(H10=I10,"OK","")</f>
        <v/>
      </c>
      <c r="U10" s="37" t="s">
        <v>641</v>
      </c>
      <c r="V10" s="38" t="s">
        <v>125</v>
      </c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</row>
    <row r="11" spans="1:70" s="30" customFormat="1" ht="31.5" customHeight="1" x14ac:dyDescent="0.25">
      <c r="A11" s="31">
        <v>9</v>
      </c>
      <c r="B11" s="32" t="s">
        <v>253</v>
      </c>
      <c r="C11" s="32" t="s">
        <v>254</v>
      </c>
      <c r="D11" s="32" t="s">
        <v>255</v>
      </c>
      <c r="E11" s="32" t="s">
        <v>256</v>
      </c>
      <c r="F11" s="33" t="s">
        <v>257</v>
      </c>
      <c r="G11" s="33" t="str">
        <f t="shared" si="0"/>
        <v>S21</v>
      </c>
      <c r="H11" s="34">
        <v>1000</v>
      </c>
      <c r="I11" s="19">
        <v>0</v>
      </c>
      <c r="J11" s="19" t="s">
        <v>82</v>
      </c>
      <c r="K11" s="32" t="s">
        <v>550</v>
      </c>
      <c r="L11" s="35">
        <v>18.181999999999999</v>
      </c>
      <c r="M11" s="19">
        <v>0</v>
      </c>
      <c r="N11" s="32" t="s">
        <v>319</v>
      </c>
      <c r="O11" s="17" t="s">
        <v>319</v>
      </c>
      <c r="P11" s="19">
        <v>0</v>
      </c>
      <c r="Q11" s="36" t="s">
        <v>152</v>
      </c>
      <c r="R11" s="36" t="s">
        <v>69</v>
      </c>
      <c r="S11" s="36">
        <v>344.33300000000003</v>
      </c>
      <c r="T11" s="21" t="str">
        <f t="shared" si="1"/>
        <v/>
      </c>
      <c r="U11" s="37" t="s">
        <v>641</v>
      </c>
      <c r="V11" s="38" t="s">
        <v>126</v>
      </c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</row>
    <row r="12" spans="1:70" s="30" customFormat="1" ht="31.5" customHeight="1" x14ac:dyDescent="0.25">
      <c r="A12" s="31">
        <v>9</v>
      </c>
      <c r="B12" s="32" t="s">
        <v>248</v>
      </c>
      <c r="C12" s="32" t="s">
        <v>258</v>
      </c>
      <c r="D12" s="32" t="s">
        <v>259</v>
      </c>
      <c r="E12" s="32" t="s">
        <v>260</v>
      </c>
      <c r="F12" s="33" t="s">
        <v>261</v>
      </c>
      <c r="G12" s="33" t="str">
        <f t="shared" si="0"/>
        <v>E01</v>
      </c>
      <c r="H12" s="34">
        <v>1320</v>
      </c>
      <c r="I12" s="19">
        <v>0</v>
      </c>
      <c r="J12" s="19" t="s">
        <v>49</v>
      </c>
      <c r="K12" s="32" t="s">
        <v>551</v>
      </c>
      <c r="L12" s="35">
        <v>3.9289999999999998</v>
      </c>
      <c r="M12" s="19">
        <v>0</v>
      </c>
      <c r="N12" s="32" t="s">
        <v>319</v>
      </c>
      <c r="O12" s="17" t="s">
        <v>319</v>
      </c>
      <c r="P12" s="19">
        <v>0</v>
      </c>
      <c r="Q12" s="36" t="s">
        <v>191</v>
      </c>
      <c r="R12" s="36" t="s">
        <v>192</v>
      </c>
      <c r="S12" s="36">
        <v>67.319999999999993</v>
      </c>
      <c r="T12" s="21" t="str">
        <f t="shared" si="1"/>
        <v/>
      </c>
      <c r="U12" s="37" t="s">
        <v>641</v>
      </c>
      <c r="V12" s="38" t="s">
        <v>125</v>
      </c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</row>
    <row r="13" spans="1:70" s="30" customFormat="1" ht="31.5" customHeight="1" x14ac:dyDescent="0.25">
      <c r="A13" s="31">
        <v>9</v>
      </c>
      <c r="B13" s="32" t="s">
        <v>262</v>
      </c>
      <c r="C13" s="32" t="s">
        <v>249</v>
      </c>
      <c r="D13" s="32" t="s">
        <v>263</v>
      </c>
      <c r="E13" s="32" t="s">
        <v>264</v>
      </c>
      <c r="F13" s="33" t="s">
        <v>265</v>
      </c>
      <c r="G13" s="33" t="str">
        <f t="shared" si="0"/>
        <v>S21</v>
      </c>
      <c r="H13" s="34">
        <v>320</v>
      </c>
      <c r="I13" s="19">
        <v>0</v>
      </c>
      <c r="J13" s="19" t="s">
        <v>82</v>
      </c>
      <c r="K13" s="32" t="s">
        <v>552</v>
      </c>
      <c r="L13" s="35">
        <v>5.8179999999999996</v>
      </c>
      <c r="M13" s="19">
        <v>0</v>
      </c>
      <c r="N13" s="32" t="s">
        <v>319</v>
      </c>
      <c r="O13" s="17" t="s">
        <v>319</v>
      </c>
      <c r="P13" s="19">
        <v>0</v>
      </c>
      <c r="Q13" s="36" t="s">
        <v>149</v>
      </c>
      <c r="R13" s="36" t="s">
        <v>72</v>
      </c>
      <c r="S13" s="36">
        <v>107.947</v>
      </c>
      <c r="T13" s="21" t="str">
        <f t="shared" si="1"/>
        <v/>
      </c>
      <c r="U13" s="37" t="s">
        <v>641</v>
      </c>
      <c r="V13" s="38" t="s">
        <v>127</v>
      </c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</row>
    <row r="14" spans="1:70" s="30" customFormat="1" ht="31.5" customHeight="1" x14ac:dyDescent="0.25">
      <c r="A14" s="31">
        <v>9</v>
      </c>
      <c r="B14" s="32" t="s">
        <v>266</v>
      </c>
      <c r="C14" s="32" t="s">
        <v>267</v>
      </c>
      <c r="D14" s="32" t="s">
        <v>268</v>
      </c>
      <c r="E14" s="32" t="s">
        <v>269</v>
      </c>
      <c r="F14" s="33" t="s">
        <v>270</v>
      </c>
      <c r="G14" s="33" t="str">
        <f t="shared" si="0"/>
        <v>S21</v>
      </c>
      <c r="H14" s="34">
        <v>700</v>
      </c>
      <c r="I14" s="19">
        <v>0</v>
      </c>
      <c r="J14" s="19" t="s">
        <v>82</v>
      </c>
      <c r="K14" s="32" t="s">
        <v>553</v>
      </c>
      <c r="L14" s="35">
        <v>12.727</v>
      </c>
      <c r="M14" s="19">
        <v>0</v>
      </c>
      <c r="N14" s="32" t="s">
        <v>319</v>
      </c>
      <c r="O14" s="17" t="s">
        <v>319</v>
      </c>
      <c r="P14" s="19">
        <v>0</v>
      </c>
      <c r="Q14" s="36" t="s">
        <v>181</v>
      </c>
      <c r="R14" s="36" t="s">
        <v>182</v>
      </c>
      <c r="S14" s="36">
        <v>240.334</v>
      </c>
      <c r="T14" s="21" t="str">
        <f t="shared" si="1"/>
        <v/>
      </c>
      <c r="U14" s="37" t="s">
        <v>641</v>
      </c>
      <c r="V14" s="38" t="s">
        <v>126</v>
      </c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</row>
    <row r="15" spans="1:70" s="30" customFormat="1" ht="31.5" customHeight="1" x14ac:dyDescent="0.25">
      <c r="A15" s="31">
        <v>9</v>
      </c>
      <c r="B15" s="32" t="s">
        <v>271</v>
      </c>
      <c r="C15" s="32" t="s">
        <v>249</v>
      </c>
      <c r="D15" s="32" t="s">
        <v>272</v>
      </c>
      <c r="E15" s="32" t="s">
        <v>273</v>
      </c>
      <c r="F15" s="33" t="s">
        <v>274</v>
      </c>
      <c r="G15" s="33" t="str">
        <f t="shared" si="0"/>
        <v>000</v>
      </c>
      <c r="H15" s="34">
        <v>68</v>
      </c>
      <c r="I15" s="19">
        <v>0</v>
      </c>
      <c r="J15" s="19" t="s">
        <v>49</v>
      </c>
      <c r="K15" s="32" t="s">
        <v>554</v>
      </c>
      <c r="L15" s="35">
        <v>0.19400000000000001</v>
      </c>
      <c r="M15" s="19">
        <v>0</v>
      </c>
      <c r="N15" s="32" t="s">
        <v>319</v>
      </c>
      <c r="O15" s="17" t="s">
        <v>319</v>
      </c>
      <c r="P15" s="19">
        <v>0</v>
      </c>
      <c r="Q15" s="36" t="s">
        <v>188</v>
      </c>
      <c r="R15" s="36" t="s">
        <v>189</v>
      </c>
      <c r="S15" s="36">
        <v>2.6019999999999999</v>
      </c>
      <c r="T15" s="21" t="str">
        <f t="shared" si="1"/>
        <v/>
      </c>
      <c r="U15" s="37" t="s">
        <v>641</v>
      </c>
      <c r="V15" s="38" t="s">
        <v>128</v>
      </c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</row>
    <row r="16" spans="1:70" s="30" customFormat="1" ht="31.5" customHeight="1" x14ac:dyDescent="0.25">
      <c r="A16" s="31">
        <v>9</v>
      </c>
      <c r="B16" s="32" t="s">
        <v>248</v>
      </c>
      <c r="C16" s="32" t="s">
        <v>254</v>
      </c>
      <c r="D16" s="32" t="s">
        <v>275</v>
      </c>
      <c r="E16" s="32" t="s">
        <v>276</v>
      </c>
      <c r="F16" s="33" t="s">
        <v>277</v>
      </c>
      <c r="G16" s="33" t="str">
        <f t="shared" si="0"/>
        <v>E01</v>
      </c>
      <c r="H16" s="34">
        <v>4488</v>
      </c>
      <c r="I16" s="19">
        <v>0</v>
      </c>
      <c r="J16" s="19" t="s">
        <v>49</v>
      </c>
      <c r="K16" s="32" t="s">
        <v>555</v>
      </c>
      <c r="L16" s="35">
        <v>10.223000000000001</v>
      </c>
      <c r="M16" s="19">
        <v>0</v>
      </c>
      <c r="N16" s="32" t="s">
        <v>319</v>
      </c>
      <c r="O16" s="17" t="s">
        <v>319</v>
      </c>
      <c r="P16" s="19">
        <v>0</v>
      </c>
      <c r="Q16" s="36" t="s">
        <v>191</v>
      </c>
      <c r="R16" s="36" t="s">
        <v>192</v>
      </c>
      <c r="S16" s="36">
        <v>134.642</v>
      </c>
      <c r="T16" s="21" t="str">
        <f t="shared" si="1"/>
        <v/>
      </c>
      <c r="U16" s="37" t="s">
        <v>641</v>
      </c>
      <c r="V16" s="38" t="s">
        <v>125</v>
      </c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</row>
    <row r="17" spans="1:70" s="30" customFormat="1" ht="31.5" customHeight="1" x14ac:dyDescent="0.25">
      <c r="A17" s="31">
        <v>9</v>
      </c>
      <c r="B17" s="32" t="s">
        <v>278</v>
      </c>
      <c r="C17" s="32" t="s">
        <v>254</v>
      </c>
      <c r="D17" s="32" t="s">
        <v>279</v>
      </c>
      <c r="E17" s="32" t="s">
        <v>280</v>
      </c>
      <c r="F17" s="33" t="s">
        <v>281</v>
      </c>
      <c r="G17" s="33" t="str">
        <f t="shared" si="0"/>
        <v>S21</v>
      </c>
      <c r="H17" s="34">
        <v>170</v>
      </c>
      <c r="I17" s="19">
        <v>0</v>
      </c>
      <c r="J17" s="19" t="s">
        <v>319</v>
      </c>
      <c r="K17" s="32" t="s">
        <v>319</v>
      </c>
      <c r="L17" s="35" t="s">
        <v>319</v>
      </c>
      <c r="M17" s="19">
        <v>0</v>
      </c>
      <c r="N17" s="32" t="s">
        <v>319</v>
      </c>
      <c r="O17" s="17" t="s">
        <v>319</v>
      </c>
      <c r="P17" s="19">
        <v>0</v>
      </c>
      <c r="Q17" s="36" t="s">
        <v>217</v>
      </c>
      <c r="R17" s="36" t="s">
        <v>218</v>
      </c>
      <c r="S17" s="36">
        <v>18.890999999999998</v>
      </c>
      <c r="T17" s="21" t="str">
        <f t="shared" si="1"/>
        <v/>
      </c>
      <c r="U17" s="37" t="s">
        <v>641</v>
      </c>
      <c r="V17" s="38" t="s">
        <v>126</v>
      </c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</row>
    <row r="18" spans="1:70" s="30" customFormat="1" ht="31.5" customHeight="1" x14ac:dyDescent="0.25">
      <c r="A18" s="31">
        <v>9</v>
      </c>
      <c r="B18" s="32" t="s">
        <v>282</v>
      </c>
      <c r="C18" s="32" t="s">
        <v>249</v>
      </c>
      <c r="D18" s="32" t="s">
        <v>283</v>
      </c>
      <c r="E18" s="32" t="s">
        <v>284</v>
      </c>
      <c r="F18" s="33" t="s">
        <v>285</v>
      </c>
      <c r="G18" s="33" t="str">
        <f t="shared" si="0"/>
        <v>000</v>
      </c>
      <c r="H18" s="34">
        <v>3024</v>
      </c>
      <c r="I18" s="19">
        <v>0</v>
      </c>
      <c r="J18" s="19" t="s">
        <v>49</v>
      </c>
      <c r="K18" s="32" t="s">
        <v>556</v>
      </c>
      <c r="L18" s="35">
        <v>4.4320000000000004</v>
      </c>
      <c r="M18" s="19">
        <v>0</v>
      </c>
      <c r="N18" s="32" t="s">
        <v>319</v>
      </c>
      <c r="O18" s="17" t="s">
        <v>319</v>
      </c>
      <c r="P18" s="19">
        <v>0</v>
      </c>
      <c r="Q18" s="36" t="s">
        <v>609</v>
      </c>
      <c r="R18" s="36" t="s">
        <v>105</v>
      </c>
      <c r="S18" s="36">
        <v>19.036999999999999</v>
      </c>
      <c r="T18" s="21" t="str">
        <f t="shared" si="1"/>
        <v/>
      </c>
      <c r="U18" s="37"/>
      <c r="V18" s="38" t="s">
        <v>129</v>
      </c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</row>
    <row r="19" spans="1:70" s="30" customFormat="1" ht="31.5" customHeight="1" x14ac:dyDescent="0.25">
      <c r="A19" s="31">
        <v>9</v>
      </c>
      <c r="B19" s="32" t="s">
        <v>282</v>
      </c>
      <c r="C19" s="32" t="s">
        <v>254</v>
      </c>
      <c r="D19" s="32" t="s">
        <v>286</v>
      </c>
      <c r="E19" s="32" t="s">
        <v>287</v>
      </c>
      <c r="F19" s="33" t="s">
        <v>288</v>
      </c>
      <c r="G19" s="33" t="str">
        <f t="shared" si="0"/>
        <v>000</v>
      </c>
      <c r="H19" s="34">
        <v>1568</v>
      </c>
      <c r="I19" s="19">
        <v>0</v>
      </c>
      <c r="J19" s="19" t="s">
        <v>49</v>
      </c>
      <c r="K19" s="32" t="s">
        <v>557</v>
      </c>
      <c r="L19" s="35">
        <v>3.0310000000000001</v>
      </c>
      <c r="M19" s="19">
        <v>0</v>
      </c>
      <c r="N19" s="32" t="s">
        <v>319</v>
      </c>
      <c r="O19" s="17" t="s">
        <v>319</v>
      </c>
      <c r="P19" s="19">
        <v>0</v>
      </c>
      <c r="Q19" s="36" t="s">
        <v>609</v>
      </c>
      <c r="R19" s="36" t="s">
        <v>105</v>
      </c>
      <c r="S19" s="36">
        <v>18.206</v>
      </c>
      <c r="T19" s="21" t="str">
        <f t="shared" si="1"/>
        <v/>
      </c>
      <c r="U19" s="37"/>
      <c r="V19" s="38" t="s">
        <v>129</v>
      </c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</row>
    <row r="20" spans="1:70" s="30" customFormat="1" ht="31.5" customHeight="1" x14ac:dyDescent="0.25">
      <c r="A20" s="31">
        <v>9</v>
      </c>
      <c r="B20" s="32" t="s">
        <v>282</v>
      </c>
      <c r="C20" s="32" t="s">
        <v>258</v>
      </c>
      <c r="D20" s="32" t="s">
        <v>289</v>
      </c>
      <c r="E20" s="32" t="s">
        <v>290</v>
      </c>
      <c r="F20" s="33" t="s">
        <v>291</v>
      </c>
      <c r="G20" s="33" t="str">
        <f t="shared" si="0"/>
        <v>000</v>
      </c>
      <c r="H20" s="34">
        <v>2688</v>
      </c>
      <c r="I20" s="19">
        <v>0</v>
      </c>
      <c r="J20" s="19" t="s">
        <v>49</v>
      </c>
      <c r="K20" s="32" t="s">
        <v>558</v>
      </c>
      <c r="L20" s="35">
        <v>6.101</v>
      </c>
      <c r="M20" s="19">
        <v>0</v>
      </c>
      <c r="N20" s="32" t="s">
        <v>319</v>
      </c>
      <c r="O20" s="17" t="s">
        <v>319</v>
      </c>
      <c r="P20" s="19">
        <v>0</v>
      </c>
      <c r="Q20" s="36" t="s">
        <v>609</v>
      </c>
      <c r="R20" s="36" t="s">
        <v>105</v>
      </c>
      <c r="S20" s="36">
        <v>54.451999999999998</v>
      </c>
      <c r="T20" s="21" t="str">
        <f t="shared" si="1"/>
        <v/>
      </c>
      <c r="U20" s="37"/>
      <c r="V20" s="38" t="s">
        <v>129</v>
      </c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</row>
    <row r="21" spans="1:70" s="30" customFormat="1" ht="31.5" customHeight="1" x14ac:dyDescent="0.25">
      <c r="A21" s="31">
        <v>9</v>
      </c>
      <c r="B21" s="32" t="s">
        <v>292</v>
      </c>
      <c r="C21" s="32" t="s">
        <v>249</v>
      </c>
      <c r="D21" s="32" t="s">
        <v>293</v>
      </c>
      <c r="E21" s="32" t="s">
        <v>294</v>
      </c>
      <c r="F21" s="33" t="s">
        <v>295</v>
      </c>
      <c r="G21" s="33" t="str">
        <f t="shared" si="0"/>
        <v>PAK</v>
      </c>
      <c r="H21" s="34">
        <v>6048</v>
      </c>
      <c r="I21" s="19">
        <v>0</v>
      </c>
      <c r="J21" s="19" t="s">
        <v>49</v>
      </c>
      <c r="K21" s="32" t="s">
        <v>293</v>
      </c>
      <c r="L21" s="35">
        <v>13.44</v>
      </c>
      <c r="M21" s="19">
        <v>0</v>
      </c>
      <c r="N21" s="32" t="s">
        <v>319</v>
      </c>
      <c r="O21" s="17" t="s">
        <v>319</v>
      </c>
      <c r="P21" s="19">
        <v>0</v>
      </c>
      <c r="Q21" s="36" t="s">
        <v>195</v>
      </c>
      <c r="R21" s="36" t="s">
        <v>196</v>
      </c>
      <c r="S21" s="36">
        <v>306.93599999999998</v>
      </c>
      <c r="T21" s="21" t="str">
        <f t="shared" si="1"/>
        <v/>
      </c>
      <c r="U21" s="37"/>
      <c r="V21" s="38" t="s">
        <v>130</v>
      </c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</row>
    <row r="22" spans="1:70" s="30" customFormat="1" ht="31.5" customHeight="1" x14ac:dyDescent="0.25">
      <c r="A22" s="31">
        <v>9</v>
      </c>
      <c r="B22" s="32" t="s">
        <v>296</v>
      </c>
      <c r="C22" s="32" t="s">
        <v>254</v>
      </c>
      <c r="D22" s="32" t="s">
        <v>297</v>
      </c>
      <c r="E22" s="32" t="s">
        <v>298</v>
      </c>
      <c r="F22" s="33" t="s">
        <v>299</v>
      </c>
      <c r="G22" s="33" t="str">
        <f t="shared" si="0"/>
        <v>S21</v>
      </c>
      <c r="H22" s="34">
        <v>18</v>
      </c>
      <c r="I22" s="19">
        <v>0</v>
      </c>
      <c r="J22" s="19" t="s">
        <v>82</v>
      </c>
      <c r="K22" s="32" t="s">
        <v>559</v>
      </c>
      <c r="L22" s="35">
        <v>0.3</v>
      </c>
      <c r="M22" s="19">
        <v>0</v>
      </c>
      <c r="N22" s="32" t="s">
        <v>319</v>
      </c>
      <c r="O22" s="17" t="s">
        <v>319</v>
      </c>
      <c r="P22" s="19">
        <v>0</v>
      </c>
      <c r="Q22" s="36" t="s">
        <v>220</v>
      </c>
      <c r="R22" s="36" t="s">
        <v>221</v>
      </c>
      <c r="S22" s="36">
        <v>6.181</v>
      </c>
      <c r="T22" s="21" t="str">
        <f t="shared" si="1"/>
        <v/>
      </c>
      <c r="U22" s="37"/>
      <c r="V22" s="38" t="s">
        <v>127</v>
      </c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</row>
    <row r="23" spans="1:70" s="30" customFormat="1" ht="31.5" customHeight="1" x14ac:dyDescent="0.25">
      <c r="A23" s="31">
        <v>9</v>
      </c>
      <c r="B23" s="32" t="s">
        <v>300</v>
      </c>
      <c r="C23" s="32" t="s">
        <v>254</v>
      </c>
      <c r="D23" s="32" t="s">
        <v>301</v>
      </c>
      <c r="E23" s="32" t="s">
        <v>302</v>
      </c>
      <c r="F23" s="33" t="s">
        <v>303</v>
      </c>
      <c r="G23" s="33" t="str">
        <f t="shared" si="0"/>
        <v>000</v>
      </c>
      <c r="H23" s="34">
        <v>5000</v>
      </c>
      <c r="I23" s="19">
        <v>0</v>
      </c>
      <c r="J23" s="19" t="s">
        <v>49</v>
      </c>
      <c r="K23" s="32" t="s">
        <v>560</v>
      </c>
      <c r="L23" s="35">
        <v>13.55</v>
      </c>
      <c r="M23" s="19">
        <v>0</v>
      </c>
      <c r="N23" s="32" t="s">
        <v>319</v>
      </c>
      <c r="O23" s="17" t="s">
        <v>319</v>
      </c>
      <c r="P23" s="19">
        <v>0</v>
      </c>
      <c r="Q23" s="36" t="s">
        <v>185</v>
      </c>
      <c r="R23" s="36" t="s">
        <v>186</v>
      </c>
      <c r="S23" s="36">
        <v>252.5</v>
      </c>
      <c r="T23" s="21" t="str">
        <f t="shared" si="1"/>
        <v/>
      </c>
      <c r="U23" s="37"/>
      <c r="V23" s="38" t="s">
        <v>125</v>
      </c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</row>
    <row r="24" spans="1:70" s="30" customFormat="1" ht="31.5" customHeight="1" x14ac:dyDescent="0.25">
      <c r="A24" s="31">
        <v>9</v>
      </c>
      <c r="B24" s="32" t="s">
        <v>300</v>
      </c>
      <c r="C24" s="32" t="s">
        <v>249</v>
      </c>
      <c r="D24" s="32" t="s">
        <v>304</v>
      </c>
      <c r="E24" s="32" t="s">
        <v>305</v>
      </c>
      <c r="F24" s="33" t="s">
        <v>306</v>
      </c>
      <c r="G24" s="33" t="str">
        <f t="shared" si="0"/>
        <v>000</v>
      </c>
      <c r="H24" s="34">
        <v>4700</v>
      </c>
      <c r="I24" s="19">
        <v>0</v>
      </c>
      <c r="J24" s="19" t="s">
        <v>49</v>
      </c>
      <c r="K24" s="32" t="s">
        <v>561</v>
      </c>
      <c r="L24" s="35">
        <v>10.706</v>
      </c>
      <c r="M24" s="19">
        <v>0</v>
      </c>
      <c r="N24" s="32" t="s">
        <v>319</v>
      </c>
      <c r="O24" s="17" t="s">
        <v>319</v>
      </c>
      <c r="P24" s="19">
        <v>0</v>
      </c>
      <c r="Q24" s="36" t="s">
        <v>185</v>
      </c>
      <c r="R24" s="36" t="s">
        <v>186</v>
      </c>
      <c r="S24" s="36">
        <v>111.033</v>
      </c>
      <c r="T24" s="21" t="str">
        <f t="shared" si="1"/>
        <v/>
      </c>
      <c r="U24" s="37"/>
      <c r="V24" s="38" t="s">
        <v>125</v>
      </c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</row>
    <row r="25" spans="1:70" s="30" customFormat="1" ht="31.5" customHeight="1" x14ac:dyDescent="0.25">
      <c r="A25" s="31">
        <v>9</v>
      </c>
      <c r="B25" s="32" t="s">
        <v>307</v>
      </c>
      <c r="C25" s="32" t="s">
        <v>249</v>
      </c>
      <c r="D25" s="32" t="s">
        <v>308</v>
      </c>
      <c r="E25" s="32" t="s">
        <v>309</v>
      </c>
      <c r="F25" s="33" t="s">
        <v>310</v>
      </c>
      <c r="G25" s="33" t="str">
        <f t="shared" si="0"/>
        <v>000</v>
      </c>
      <c r="H25" s="34">
        <v>7560</v>
      </c>
      <c r="I25" s="19">
        <v>0</v>
      </c>
      <c r="J25" s="19" t="s">
        <v>49</v>
      </c>
      <c r="K25" s="32" t="s">
        <v>562</v>
      </c>
      <c r="L25" s="35">
        <v>26.62</v>
      </c>
      <c r="M25" s="19">
        <v>0</v>
      </c>
      <c r="N25" s="32" t="s">
        <v>319</v>
      </c>
      <c r="O25" s="17" t="s">
        <v>319</v>
      </c>
      <c r="P25" s="19">
        <v>0</v>
      </c>
      <c r="Q25" s="36" t="s">
        <v>223</v>
      </c>
      <c r="R25" s="36" t="s">
        <v>224</v>
      </c>
      <c r="S25" s="36">
        <v>455.87400000000002</v>
      </c>
      <c r="T25" s="21" t="str">
        <f t="shared" si="1"/>
        <v/>
      </c>
      <c r="U25" s="37"/>
      <c r="V25" s="38" t="s">
        <v>130</v>
      </c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</row>
    <row r="26" spans="1:70" s="30" customFormat="1" ht="31.5" customHeight="1" x14ac:dyDescent="0.25">
      <c r="A26" s="31">
        <v>9</v>
      </c>
      <c r="B26" s="32" t="s">
        <v>311</v>
      </c>
      <c r="C26" s="32" t="s">
        <v>249</v>
      </c>
      <c r="D26" s="32" t="s">
        <v>312</v>
      </c>
      <c r="E26" s="32" t="s">
        <v>313</v>
      </c>
      <c r="F26" s="33" t="s">
        <v>314</v>
      </c>
      <c r="G26" s="33" t="str">
        <f t="shared" si="0"/>
        <v>000</v>
      </c>
      <c r="H26" s="34">
        <v>6300</v>
      </c>
      <c r="I26" s="19">
        <v>0</v>
      </c>
      <c r="J26" s="19" t="s">
        <v>49</v>
      </c>
      <c r="K26" s="32" t="s">
        <v>563</v>
      </c>
      <c r="L26" s="35">
        <v>17.073</v>
      </c>
      <c r="M26" s="19">
        <v>0</v>
      </c>
      <c r="N26" s="32" t="s">
        <v>319</v>
      </c>
      <c r="O26" s="17" t="s">
        <v>319</v>
      </c>
      <c r="P26" s="19">
        <v>0</v>
      </c>
      <c r="Q26" s="36" t="s">
        <v>185</v>
      </c>
      <c r="R26" s="36" t="s">
        <v>186</v>
      </c>
      <c r="S26" s="36">
        <v>318.14999999999998</v>
      </c>
      <c r="T26" s="21" t="str">
        <f t="shared" si="1"/>
        <v/>
      </c>
      <c r="U26" s="37"/>
      <c r="V26" s="38" t="s">
        <v>130</v>
      </c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</row>
    <row r="27" spans="1:70" s="30" customFormat="1" ht="31.5" customHeight="1" x14ac:dyDescent="0.25">
      <c r="A27" s="31">
        <v>9</v>
      </c>
      <c r="B27" s="32" t="s">
        <v>315</v>
      </c>
      <c r="C27" s="32" t="s">
        <v>258</v>
      </c>
      <c r="D27" s="32" t="s">
        <v>316</v>
      </c>
      <c r="E27" s="32" t="s">
        <v>317</v>
      </c>
      <c r="F27" s="33" t="s">
        <v>318</v>
      </c>
      <c r="G27" s="33" t="str">
        <f t="shared" si="0"/>
        <v>000</v>
      </c>
      <c r="H27" s="34">
        <v>6384</v>
      </c>
      <c r="I27" s="19">
        <v>0</v>
      </c>
      <c r="J27" s="19" t="s">
        <v>49</v>
      </c>
      <c r="K27" s="32" t="s">
        <v>564</v>
      </c>
      <c r="L27" s="35">
        <v>14.314</v>
      </c>
      <c r="M27" s="19">
        <v>0</v>
      </c>
      <c r="N27" s="32" t="s">
        <v>319</v>
      </c>
      <c r="O27" s="17" t="s">
        <v>319</v>
      </c>
      <c r="P27" s="19">
        <v>0</v>
      </c>
      <c r="Q27" s="36" t="s">
        <v>185</v>
      </c>
      <c r="R27" s="36" t="s">
        <v>186</v>
      </c>
      <c r="S27" s="36">
        <v>99.233000000000004</v>
      </c>
      <c r="T27" s="21" t="str">
        <f t="shared" si="1"/>
        <v/>
      </c>
      <c r="U27" s="37"/>
      <c r="V27" s="38" t="s">
        <v>130</v>
      </c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</row>
    <row r="28" spans="1:70" s="30" customFormat="1" ht="31.5" customHeight="1" x14ac:dyDescent="0.25">
      <c r="A28" s="31">
        <v>9</v>
      </c>
      <c r="B28" s="32" t="s">
        <v>319</v>
      </c>
      <c r="C28" s="32" t="s">
        <v>320</v>
      </c>
      <c r="D28" s="32" t="s">
        <v>321</v>
      </c>
      <c r="E28" s="32" t="s">
        <v>322</v>
      </c>
      <c r="F28" s="33" t="s">
        <v>323</v>
      </c>
      <c r="G28" s="33" t="str">
        <f t="shared" si="0"/>
        <v>000</v>
      </c>
      <c r="H28" s="34">
        <v>10000</v>
      </c>
      <c r="I28" s="19">
        <v>0</v>
      </c>
      <c r="J28" s="19" t="s">
        <v>82</v>
      </c>
      <c r="K28" s="32" t="s">
        <v>565</v>
      </c>
      <c r="L28" s="35">
        <v>0.15</v>
      </c>
      <c r="M28" s="19">
        <v>0</v>
      </c>
      <c r="N28" s="32" t="s">
        <v>608</v>
      </c>
      <c r="O28" s="17">
        <v>0.25800000000000001</v>
      </c>
      <c r="P28" s="19">
        <v>0</v>
      </c>
      <c r="Q28" s="36" t="s">
        <v>159</v>
      </c>
      <c r="R28" s="36" t="s">
        <v>99</v>
      </c>
      <c r="S28" s="36">
        <v>2.25</v>
      </c>
      <c r="T28" s="21" t="str">
        <f t="shared" si="1"/>
        <v/>
      </c>
      <c r="U28" s="37"/>
      <c r="V28" s="3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</row>
    <row r="29" spans="1:70" s="30" customFormat="1" ht="31.5" customHeight="1" x14ac:dyDescent="0.25">
      <c r="A29" s="31">
        <v>9</v>
      </c>
      <c r="B29" s="32" t="s">
        <v>324</v>
      </c>
      <c r="C29" s="32" t="s">
        <v>325</v>
      </c>
      <c r="D29" s="32" t="s">
        <v>326</v>
      </c>
      <c r="E29" s="32" t="s">
        <v>327</v>
      </c>
      <c r="F29" s="33" t="s">
        <v>328</v>
      </c>
      <c r="G29" s="33" t="str">
        <f t="shared" si="0"/>
        <v>S21</v>
      </c>
      <c r="H29" s="34">
        <v>1036</v>
      </c>
      <c r="I29" s="19">
        <v>0</v>
      </c>
      <c r="J29" s="19" t="s">
        <v>319</v>
      </c>
      <c r="K29" s="32" t="s">
        <v>319</v>
      </c>
      <c r="L29" s="35" t="s">
        <v>319</v>
      </c>
      <c r="M29" s="19">
        <v>0</v>
      </c>
      <c r="N29" s="32" t="s">
        <v>319</v>
      </c>
      <c r="O29" s="17" t="s">
        <v>319</v>
      </c>
      <c r="P29" s="19">
        <v>0</v>
      </c>
      <c r="Q29" s="36" t="s">
        <v>149</v>
      </c>
      <c r="R29" s="36" t="s">
        <v>72</v>
      </c>
      <c r="S29" s="36">
        <v>174</v>
      </c>
      <c r="T29" s="21" t="str">
        <f t="shared" si="1"/>
        <v/>
      </c>
      <c r="U29" s="37"/>
      <c r="V29" s="38" t="s">
        <v>131</v>
      </c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</row>
    <row r="30" spans="1:70" s="30" customFormat="1" ht="31.5" customHeight="1" x14ac:dyDescent="0.25">
      <c r="A30" s="31">
        <v>9</v>
      </c>
      <c r="B30" s="32" t="s">
        <v>315</v>
      </c>
      <c r="C30" s="32" t="s">
        <v>249</v>
      </c>
      <c r="D30" s="32" t="s">
        <v>329</v>
      </c>
      <c r="E30" s="32" t="s">
        <v>330</v>
      </c>
      <c r="F30" s="33" t="s">
        <v>331</v>
      </c>
      <c r="G30" s="33" t="str">
        <f t="shared" si="0"/>
        <v>000</v>
      </c>
      <c r="H30" s="34">
        <v>12992</v>
      </c>
      <c r="I30" s="19">
        <v>0</v>
      </c>
      <c r="J30" s="19" t="s">
        <v>49</v>
      </c>
      <c r="K30" s="32" t="s">
        <v>566</v>
      </c>
      <c r="L30" s="35">
        <v>21.404</v>
      </c>
      <c r="M30" s="19">
        <v>0</v>
      </c>
      <c r="N30" s="32" t="s">
        <v>319</v>
      </c>
      <c r="O30" s="17" t="s">
        <v>319</v>
      </c>
      <c r="P30" s="19">
        <v>0</v>
      </c>
      <c r="Q30" s="36" t="s">
        <v>227</v>
      </c>
      <c r="R30" s="36" t="s">
        <v>228</v>
      </c>
      <c r="S30" s="36">
        <v>166.298</v>
      </c>
      <c r="T30" s="21" t="str">
        <f t="shared" si="1"/>
        <v/>
      </c>
      <c r="U30" s="37"/>
      <c r="V30" s="38" t="s">
        <v>130</v>
      </c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</row>
    <row r="31" spans="1:70" s="30" customFormat="1" ht="31.5" customHeight="1" x14ac:dyDescent="0.25">
      <c r="A31" s="31">
        <v>9</v>
      </c>
      <c r="B31" s="32" t="s">
        <v>319</v>
      </c>
      <c r="C31" s="32" t="s">
        <v>320</v>
      </c>
      <c r="D31" s="32" t="s">
        <v>332</v>
      </c>
      <c r="E31" s="32" t="s">
        <v>322</v>
      </c>
      <c r="F31" s="33" t="s">
        <v>323</v>
      </c>
      <c r="G31" s="33" t="str">
        <f t="shared" si="0"/>
        <v>000</v>
      </c>
      <c r="H31" s="34">
        <v>10000</v>
      </c>
      <c r="I31" s="19">
        <v>0</v>
      </c>
      <c r="J31" s="19" t="s">
        <v>82</v>
      </c>
      <c r="K31" s="32" t="s">
        <v>565</v>
      </c>
      <c r="L31" s="35">
        <v>0.15</v>
      </c>
      <c r="M31" s="19">
        <v>0</v>
      </c>
      <c r="N31" s="32" t="s">
        <v>608</v>
      </c>
      <c r="O31" s="17">
        <v>0.25800000000000001</v>
      </c>
      <c r="P31" s="19">
        <v>0</v>
      </c>
      <c r="Q31" s="36" t="s">
        <v>159</v>
      </c>
      <c r="R31" s="36" t="s">
        <v>99</v>
      </c>
      <c r="S31" s="36">
        <v>2.25</v>
      </c>
      <c r="T31" s="21" t="str">
        <f t="shared" si="1"/>
        <v/>
      </c>
      <c r="U31" s="37"/>
      <c r="V31" s="38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</row>
    <row r="32" spans="1:70" s="30" customFormat="1" ht="31.5" customHeight="1" x14ac:dyDescent="0.25">
      <c r="A32" s="31">
        <v>9</v>
      </c>
      <c r="B32" s="32" t="s">
        <v>319</v>
      </c>
      <c r="C32" s="32" t="s">
        <v>320</v>
      </c>
      <c r="D32" s="32" t="s">
        <v>333</v>
      </c>
      <c r="E32" s="32" t="s">
        <v>334</v>
      </c>
      <c r="F32" s="33" t="s">
        <v>335</v>
      </c>
      <c r="G32" s="33" t="str">
        <f t="shared" si="0"/>
        <v>000</v>
      </c>
      <c r="H32" s="34">
        <v>7500</v>
      </c>
      <c r="I32" s="19">
        <v>0</v>
      </c>
      <c r="J32" s="19" t="s">
        <v>82</v>
      </c>
      <c r="K32" s="32" t="s">
        <v>565</v>
      </c>
      <c r="L32" s="35">
        <v>0.15</v>
      </c>
      <c r="M32" s="19">
        <v>0</v>
      </c>
      <c r="N32" s="32" t="s">
        <v>608</v>
      </c>
      <c r="O32" s="17">
        <v>0.25800000000000001</v>
      </c>
      <c r="P32" s="19">
        <v>0</v>
      </c>
      <c r="Q32" s="36" t="s">
        <v>159</v>
      </c>
      <c r="R32" s="36" t="s">
        <v>99</v>
      </c>
      <c r="S32" s="36">
        <v>2.25</v>
      </c>
      <c r="T32" s="21" t="str">
        <f t="shared" si="1"/>
        <v/>
      </c>
      <c r="U32" s="37"/>
      <c r="V32" s="38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</row>
    <row r="33" spans="1:70" s="30" customFormat="1" ht="31.5" customHeight="1" x14ac:dyDescent="0.25">
      <c r="A33" s="31">
        <v>9</v>
      </c>
      <c r="B33" s="32" t="s">
        <v>319</v>
      </c>
      <c r="C33" s="32" t="s">
        <v>320</v>
      </c>
      <c r="D33" s="32" t="s">
        <v>336</v>
      </c>
      <c r="E33" s="32" t="s">
        <v>334</v>
      </c>
      <c r="F33" s="33" t="s">
        <v>335</v>
      </c>
      <c r="G33" s="33" t="str">
        <f t="shared" si="0"/>
        <v>000</v>
      </c>
      <c r="H33" s="34">
        <v>7500</v>
      </c>
      <c r="I33" s="19">
        <v>0</v>
      </c>
      <c r="J33" s="19" t="s">
        <v>82</v>
      </c>
      <c r="K33" s="32" t="s">
        <v>565</v>
      </c>
      <c r="L33" s="35">
        <v>0.15</v>
      </c>
      <c r="M33" s="19">
        <v>0</v>
      </c>
      <c r="N33" s="32" t="s">
        <v>608</v>
      </c>
      <c r="O33" s="17">
        <v>0.25800000000000001</v>
      </c>
      <c r="P33" s="19">
        <v>0</v>
      </c>
      <c r="Q33" s="36" t="s">
        <v>159</v>
      </c>
      <c r="R33" s="36" t="s">
        <v>99</v>
      </c>
      <c r="S33" s="36">
        <v>2.25</v>
      </c>
      <c r="T33" s="21" t="str">
        <f t="shared" si="1"/>
        <v/>
      </c>
      <c r="U33" s="37"/>
      <c r="V33" s="38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</row>
    <row r="34" spans="1:70" s="30" customFormat="1" ht="31.5" customHeight="1" x14ac:dyDescent="0.25">
      <c r="A34" s="31">
        <v>9</v>
      </c>
      <c r="B34" s="32" t="s">
        <v>319</v>
      </c>
      <c r="C34" s="32" t="s">
        <v>320</v>
      </c>
      <c r="D34" s="32" t="s">
        <v>337</v>
      </c>
      <c r="E34" s="32" t="s">
        <v>334</v>
      </c>
      <c r="F34" s="33" t="s">
        <v>335</v>
      </c>
      <c r="G34" s="33" t="str">
        <f t="shared" si="0"/>
        <v>000</v>
      </c>
      <c r="H34" s="34">
        <v>7500</v>
      </c>
      <c r="I34" s="19">
        <v>0</v>
      </c>
      <c r="J34" s="19" t="s">
        <v>82</v>
      </c>
      <c r="K34" s="32" t="s">
        <v>565</v>
      </c>
      <c r="L34" s="35">
        <v>0.15</v>
      </c>
      <c r="M34" s="19">
        <v>0</v>
      </c>
      <c r="N34" s="32" t="s">
        <v>608</v>
      </c>
      <c r="O34" s="17">
        <v>0.25800000000000001</v>
      </c>
      <c r="P34" s="19">
        <v>0</v>
      </c>
      <c r="Q34" s="36" t="s">
        <v>159</v>
      </c>
      <c r="R34" s="36" t="s">
        <v>99</v>
      </c>
      <c r="S34" s="36">
        <v>2.25</v>
      </c>
      <c r="T34" s="21" t="str">
        <f t="shared" si="1"/>
        <v/>
      </c>
      <c r="U34" s="37"/>
      <c r="V34" s="38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</row>
    <row r="35" spans="1:70" s="30" customFormat="1" ht="31.5" customHeight="1" x14ac:dyDescent="0.25">
      <c r="A35" s="31">
        <v>9</v>
      </c>
      <c r="B35" s="32" t="s">
        <v>338</v>
      </c>
      <c r="C35" s="32" t="s">
        <v>249</v>
      </c>
      <c r="D35" s="32" t="s">
        <v>339</v>
      </c>
      <c r="E35" s="32" t="s">
        <v>340</v>
      </c>
      <c r="F35" s="33" t="s">
        <v>341</v>
      </c>
      <c r="G35" s="33" t="str">
        <f t="shared" si="0"/>
        <v>000</v>
      </c>
      <c r="H35" s="34">
        <v>100</v>
      </c>
      <c r="I35" s="19">
        <v>0</v>
      </c>
      <c r="J35" s="19" t="s">
        <v>49</v>
      </c>
      <c r="K35" s="32" t="s">
        <v>567</v>
      </c>
      <c r="L35" s="35">
        <v>0.184</v>
      </c>
      <c r="M35" s="19">
        <v>0</v>
      </c>
      <c r="N35" s="32" t="s">
        <v>319</v>
      </c>
      <c r="O35" s="17" t="s">
        <v>319</v>
      </c>
      <c r="P35" s="19">
        <v>0</v>
      </c>
      <c r="Q35" s="36" t="s">
        <v>610</v>
      </c>
      <c r="R35" s="36" t="s">
        <v>150</v>
      </c>
      <c r="S35" s="36">
        <v>1.25</v>
      </c>
      <c r="T35" s="21" t="str">
        <f t="shared" si="1"/>
        <v/>
      </c>
      <c r="U35" s="37"/>
      <c r="V35" s="38" t="s">
        <v>132</v>
      </c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</row>
    <row r="36" spans="1:70" s="30" customFormat="1" ht="31.5" customHeight="1" x14ac:dyDescent="0.25">
      <c r="A36" s="31">
        <v>9</v>
      </c>
      <c r="B36" s="32" t="s">
        <v>342</v>
      </c>
      <c r="C36" s="32" t="s">
        <v>258</v>
      </c>
      <c r="D36" s="32" t="s">
        <v>343</v>
      </c>
      <c r="E36" s="32" t="s">
        <v>344</v>
      </c>
      <c r="F36" s="33" t="s">
        <v>345</v>
      </c>
      <c r="G36" s="33" t="str">
        <f t="shared" si="0"/>
        <v>S21</v>
      </c>
      <c r="H36" s="34">
        <v>4</v>
      </c>
      <c r="I36" s="19">
        <v>0</v>
      </c>
      <c r="J36" s="19" t="s">
        <v>82</v>
      </c>
      <c r="K36" s="32" t="s">
        <v>568</v>
      </c>
      <c r="L36" s="35">
        <v>6.7000000000000004E-2</v>
      </c>
      <c r="M36" s="19">
        <v>0</v>
      </c>
      <c r="N36" s="32" t="s">
        <v>319</v>
      </c>
      <c r="O36" s="17" t="s">
        <v>319</v>
      </c>
      <c r="P36" s="19">
        <v>0</v>
      </c>
      <c r="Q36" s="36" t="s">
        <v>211</v>
      </c>
      <c r="R36" s="36" t="s">
        <v>102</v>
      </c>
      <c r="S36" s="36">
        <v>1.0149999999999999</v>
      </c>
      <c r="T36" s="21" t="str">
        <f t="shared" si="1"/>
        <v/>
      </c>
      <c r="U36" s="37"/>
      <c r="V36" s="38" t="s">
        <v>133</v>
      </c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</row>
    <row r="37" spans="1:70" s="30" customFormat="1" ht="31.5" customHeight="1" x14ac:dyDescent="0.25">
      <c r="A37" s="31">
        <v>9</v>
      </c>
      <c r="B37" s="32" t="s">
        <v>342</v>
      </c>
      <c r="C37" s="32" t="s">
        <v>249</v>
      </c>
      <c r="D37" s="32" t="s">
        <v>346</v>
      </c>
      <c r="E37" s="32" t="s">
        <v>347</v>
      </c>
      <c r="F37" s="33" t="s">
        <v>348</v>
      </c>
      <c r="G37" s="33" t="str">
        <f t="shared" si="0"/>
        <v>S21</v>
      </c>
      <c r="H37" s="34">
        <v>2</v>
      </c>
      <c r="I37" s="19">
        <v>0</v>
      </c>
      <c r="J37" s="19" t="s">
        <v>82</v>
      </c>
      <c r="K37" s="32" t="s">
        <v>569</v>
      </c>
      <c r="L37" s="35">
        <v>3.3000000000000002E-2</v>
      </c>
      <c r="M37" s="19">
        <v>0</v>
      </c>
      <c r="N37" s="32" t="s">
        <v>319</v>
      </c>
      <c r="O37" s="17" t="s">
        <v>319</v>
      </c>
      <c r="P37" s="19">
        <v>0</v>
      </c>
      <c r="Q37" s="36" t="s">
        <v>181</v>
      </c>
      <c r="R37" s="36" t="s">
        <v>182</v>
      </c>
      <c r="S37" s="36">
        <v>0.68700000000000006</v>
      </c>
      <c r="T37" s="21" t="str">
        <f t="shared" si="1"/>
        <v/>
      </c>
      <c r="U37" s="37"/>
      <c r="V37" s="38" t="s">
        <v>133</v>
      </c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</row>
    <row r="38" spans="1:70" s="30" customFormat="1" ht="31.5" customHeight="1" x14ac:dyDescent="0.25">
      <c r="A38" s="31">
        <v>9</v>
      </c>
      <c r="B38" s="32" t="s">
        <v>342</v>
      </c>
      <c r="C38" s="32" t="s">
        <v>349</v>
      </c>
      <c r="D38" s="32" t="s">
        <v>350</v>
      </c>
      <c r="E38" s="32" t="s">
        <v>351</v>
      </c>
      <c r="F38" s="33" t="s">
        <v>352</v>
      </c>
      <c r="G38" s="33" t="str">
        <f t="shared" si="0"/>
        <v>S21</v>
      </c>
      <c r="H38" s="34">
        <v>2</v>
      </c>
      <c r="I38" s="19">
        <v>0</v>
      </c>
      <c r="J38" s="19" t="s">
        <v>82</v>
      </c>
      <c r="K38" s="32" t="s">
        <v>570</v>
      </c>
      <c r="L38" s="35">
        <v>3.3000000000000002E-2</v>
      </c>
      <c r="M38" s="19">
        <v>0</v>
      </c>
      <c r="N38" s="32" t="s">
        <v>319</v>
      </c>
      <c r="O38" s="17" t="s">
        <v>319</v>
      </c>
      <c r="P38" s="19">
        <v>0</v>
      </c>
      <c r="Q38" s="36" t="s">
        <v>211</v>
      </c>
      <c r="R38" s="36" t="s">
        <v>102</v>
      </c>
      <c r="S38" s="36">
        <v>1.0149999999999999</v>
      </c>
      <c r="T38" s="21" t="str">
        <f t="shared" si="1"/>
        <v/>
      </c>
      <c r="U38" s="37"/>
      <c r="V38" s="38" t="s">
        <v>133</v>
      </c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</row>
    <row r="39" spans="1:70" s="30" customFormat="1" ht="31.5" customHeight="1" x14ac:dyDescent="0.25">
      <c r="A39" s="31">
        <v>9</v>
      </c>
      <c r="B39" s="32" t="s">
        <v>342</v>
      </c>
      <c r="C39" s="32" t="s">
        <v>254</v>
      </c>
      <c r="D39" s="32" t="s">
        <v>353</v>
      </c>
      <c r="E39" s="32" t="s">
        <v>354</v>
      </c>
      <c r="F39" s="33" t="s">
        <v>355</v>
      </c>
      <c r="G39" s="33" t="str">
        <f t="shared" si="0"/>
        <v>S21</v>
      </c>
      <c r="H39" s="34">
        <v>2</v>
      </c>
      <c r="I39" s="19">
        <v>0</v>
      </c>
      <c r="J39" s="19" t="s">
        <v>82</v>
      </c>
      <c r="K39" s="32" t="s">
        <v>571</v>
      </c>
      <c r="L39" s="35">
        <v>3.3000000000000002E-2</v>
      </c>
      <c r="M39" s="19">
        <v>0</v>
      </c>
      <c r="N39" s="32" t="s">
        <v>319</v>
      </c>
      <c r="O39" s="17" t="s">
        <v>319</v>
      </c>
      <c r="P39" s="19">
        <v>0</v>
      </c>
      <c r="Q39" s="36" t="s">
        <v>181</v>
      </c>
      <c r="R39" s="36" t="s">
        <v>182</v>
      </c>
      <c r="S39" s="36">
        <v>1.03</v>
      </c>
      <c r="T39" s="21" t="str">
        <f t="shared" si="1"/>
        <v/>
      </c>
      <c r="U39" s="37"/>
      <c r="V39" s="38" t="s">
        <v>133</v>
      </c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</row>
    <row r="40" spans="1:70" s="30" customFormat="1" ht="31.5" customHeight="1" x14ac:dyDescent="0.25">
      <c r="A40" s="31">
        <v>9</v>
      </c>
      <c r="B40" s="32" t="s">
        <v>356</v>
      </c>
      <c r="C40" s="32" t="s">
        <v>254</v>
      </c>
      <c r="D40" s="32" t="s">
        <v>357</v>
      </c>
      <c r="E40" s="32" t="s">
        <v>358</v>
      </c>
      <c r="F40" s="33" t="s">
        <v>359</v>
      </c>
      <c r="G40" s="33" t="str">
        <f t="shared" si="0"/>
        <v>S21</v>
      </c>
      <c r="H40" s="34">
        <v>150</v>
      </c>
      <c r="I40" s="19">
        <v>0</v>
      </c>
      <c r="J40" s="19" t="s">
        <v>82</v>
      </c>
      <c r="K40" s="32" t="s">
        <v>572</v>
      </c>
      <c r="L40" s="35">
        <v>2.5</v>
      </c>
      <c r="M40" s="19">
        <v>0</v>
      </c>
      <c r="N40" s="32" t="s">
        <v>319</v>
      </c>
      <c r="O40" s="17" t="s">
        <v>319</v>
      </c>
      <c r="P40" s="19">
        <v>0</v>
      </c>
      <c r="Q40" s="36" t="s">
        <v>208</v>
      </c>
      <c r="R40" s="36" t="s">
        <v>83</v>
      </c>
      <c r="S40" s="36">
        <v>50.801000000000002</v>
      </c>
      <c r="T40" s="21" t="str">
        <f t="shared" si="1"/>
        <v/>
      </c>
      <c r="U40" s="37"/>
      <c r="V40" s="38" t="s">
        <v>134</v>
      </c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</row>
    <row r="41" spans="1:70" s="30" customFormat="1" ht="31.5" customHeight="1" x14ac:dyDescent="0.25">
      <c r="A41" s="31">
        <v>9</v>
      </c>
      <c r="B41" s="32" t="s">
        <v>360</v>
      </c>
      <c r="C41" s="32" t="s">
        <v>249</v>
      </c>
      <c r="D41" s="32" t="s">
        <v>361</v>
      </c>
      <c r="E41" s="32" t="s">
        <v>362</v>
      </c>
      <c r="F41" s="33" t="s">
        <v>363</v>
      </c>
      <c r="G41" s="33" t="str">
        <f t="shared" si="0"/>
        <v>2SB</v>
      </c>
      <c r="H41" s="34">
        <v>120</v>
      </c>
      <c r="I41" s="19">
        <v>0</v>
      </c>
      <c r="J41" s="19" t="s">
        <v>319</v>
      </c>
      <c r="K41" s="32" t="s">
        <v>319</v>
      </c>
      <c r="L41" s="35" t="s">
        <v>319</v>
      </c>
      <c r="M41" s="19">
        <v>0</v>
      </c>
      <c r="N41" s="32" t="s">
        <v>319</v>
      </c>
      <c r="O41" s="17" t="s">
        <v>319</v>
      </c>
      <c r="P41" s="19">
        <v>0</v>
      </c>
      <c r="Q41" s="36" t="s">
        <v>611</v>
      </c>
      <c r="R41" s="36" t="s">
        <v>612</v>
      </c>
      <c r="S41" s="36">
        <v>8.0719999999999992</v>
      </c>
      <c r="T41" s="21" t="str">
        <f t="shared" si="1"/>
        <v/>
      </c>
      <c r="U41" s="37"/>
      <c r="V41" s="38" t="s">
        <v>135</v>
      </c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</row>
    <row r="42" spans="1:70" s="30" customFormat="1" ht="31.5" customHeight="1" x14ac:dyDescent="0.25">
      <c r="A42" s="31">
        <v>9</v>
      </c>
      <c r="B42" s="32" t="s">
        <v>278</v>
      </c>
      <c r="C42" s="32" t="s">
        <v>249</v>
      </c>
      <c r="D42" s="32" t="s">
        <v>364</v>
      </c>
      <c r="E42" s="32" t="s">
        <v>365</v>
      </c>
      <c r="F42" s="33" t="s">
        <v>366</v>
      </c>
      <c r="G42" s="33" t="str">
        <f t="shared" si="0"/>
        <v>S21</v>
      </c>
      <c r="H42" s="34">
        <v>320</v>
      </c>
      <c r="I42" s="19">
        <v>0</v>
      </c>
      <c r="J42" s="19" t="s">
        <v>319</v>
      </c>
      <c r="K42" s="32" t="s">
        <v>319</v>
      </c>
      <c r="L42" s="35" t="s">
        <v>319</v>
      </c>
      <c r="M42" s="19">
        <v>0</v>
      </c>
      <c r="N42" s="32" t="s">
        <v>319</v>
      </c>
      <c r="O42" s="17" t="s">
        <v>319</v>
      </c>
      <c r="P42" s="19">
        <v>0</v>
      </c>
      <c r="Q42" s="36" t="s">
        <v>217</v>
      </c>
      <c r="R42" s="36" t="s">
        <v>218</v>
      </c>
      <c r="S42" s="36">
        <v>32.832000000000001</v>
      </c>
      <c r="T42" s="21" t="str">
        <f t="shared" si="1"/>
        <v/>
      </c>
      <c r="U42" s="37"/>
      <c r="V42" s="38" t="s">
        <v>126</v>
      </c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</row>
    <row r="43" spans="1:70" s="30" customFormat="1" ht="31.5" customHeight="1" x14ac:dyDescent="0.25">
      <c r="A43" s="31">
        <v>9</v>
      </c>
      <c r="B43" s="32" t="s">
        <v>367</v>
      </c>
      <c r="C43" s="32" t="s">
        <v>249</v>
      </c>
      <c r="D43" s="32" t="s">
        <v>368</v>
      </c>
      <c r="E43" s="32" t="s">
        <v>369</v>
      </c>
      <c r="F43" s="33" t="s">
        <v>370</v>
      </c>
      <c r="G43" s="33" t="str">
        <f t="shared" si="0"/>
        <v>S21</v>
      </c>
      <c r="H43" s="34">
        <v>1000</v>
      </c>
      <c r="I43" s="19">
        <v>0</v>
      </c>
      <c r="J43" s="19" t="s">
        <v>319</v>
      </c>
      <c r="K43" s="32" t="s">
        <v>319</v>
      </c>
      <c r="L43" s="35" t="s">
        <v>319</v>
      </c>
      <c r="M43" s="19">
        <v>0</v>
      </c>
      <c r="N43" s="32" t="s">
        <v>319</v>
      </c>
      <c r="O43" s="17" t="s">
        <v>319</v>
      </c>
      <c r="P43" s="19">
        <v>0</v>
      </c>
      <c r="Q43" s="36" t="s">
        <v>202</v>
      </c>
      <c r="R43" s="36" t="s">
        <v>203</v>
      </c>
      <c r="S43" s="36">
        <v>17.768000000000001</v>
      </c>
      <c r="T43" s="21" t="str">
        <f t="shared" si="1"/>
        <v/>
      </c>
      <c r="U43" s="37"/>
      <c r="V43" s="38" t="s">
        <v>126</v>
      </c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</row>
    <row r="44" spans="1:70" s="30" customFormat="1" ht="31.5" customHeight="1" x14ac:dyDescent="0.25">
      <c r="A44" s="31">
        <v>9</v>
      </c>
      <c r="B44" s="32" t="s">
        <v>371</v>
      </c>
      <c r="C44" s="32" t="s">
        <v>249</v>
      </c>
      <c r="D44" s="32" t="s">
        <v>372</v>
      </c>
      <c r="E44" s="32" t="s">
        <v>373</v>
      </c>
      <c r="F44" s="33" t="s">
        <v>374</v>
      </c>
      <c r="G44" s="33" t="str">
        <f t="shared" si="0"/>
        <v>S21</v>
      </c>
      <c r="H44" s="34">
        <v>200</v>
      </c>
      <c r="I44" s="19">
        <v>0</v>
      </c>
      <c r="J44" s="19" t="s">
        <v>319</v>
      </c>
      <c r="K44" s="32" t="s">
        <v>319</v>
      </c>
      <c r="L44" s="35" t="s">
        <v>319</v>
      </c>
      <c r="M44" s="19">
        <v>0</v>
      </c>
      <c r="N44" s="32" t="s">
        <v>319</v>
      </c>
      <c r="O44" s="17" t="s">
        <v>319</v>
      </c>
      <c r="P44" s="19">
        <v>0</v>
      </c>
      <c r="Q44" s="36" t="s">
        <v>173</v>
      </c>
      <c r="R44" s="36" t="s">
        <v>174</v>
      </c>
      <c r="S44" s="36">
        <v>2.782</v>
      </c>
      <c r="T44" s="21" t="str">
        <f t="shared" si="1"/>
        <v/>
      </c>
      <c r="U44" s="37"/>
      <c r="V44" s="38" t="s">
        <v>136</v>
      </c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</row>
    <row r="45" spans="1:70" s="30" customFormat="1" ht="31.5" customHeight="1" x14ac:dyDescent="0.25">
      <c r="A45" s="31">
        <v>9</v>
      </c>
      <c r="B45" s="32" t="s">
        <v>375</v>
      </c>
      <c r="C45" s="32" t="s">
        <v>249</v>
      </c>
      <c r="D45" s="32" t="s">
        <v>376</v>
      </c>
      <c r="E45" s="32" t="s">
        <v>377</v>
      </c>
      <c r="F45" s="33" t="s">
        <v>378</v>
      </c>
      <c r="G45" s="33" t="str">
        <f t="shared" si="0"/>
        <v>PTH</v>
      </c>
      <c r="H45" s="34">
        <v>60</v>
      </c>
      <c r="I45" s="19">
        <v>0</v>
      </c>
      <c r="J45" s="19" t="s">
        <v>49</v>
      </c>
      <c r="K45" s="32" t="s">
        <v>573</v>
      </c>
      <c r="L45" s="35">
        <v>0.115</v>
      </c>
      <c r="M45" s="19">
        <v>0</v>
      </c>
      <c r="N45" s="32" t="s">
        <v>319</v>
      </c>
      <c r="O45" s="17" t="s">
        <v>319</v>
      </c>
      <c r="P45" s="19">
        <v>0</v>
      </c>
      <c r="Q45" s="36" t="s">
        <v>230</v>
      </c>
      <c r="R45" s="36" t="s">
        <v>231</v>
      </c>
      <c r="S45" s="36">
        <v>1.19</v>
      </c>
      <c r="T45" s="21" t="str">
        <f t="shared" si="1"/>
        <v/>
      </c>
      <c r="U45" s="37"/>
      <c r="V45" s="38" t="s">
        <v>137</v>
      </c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</row>
    <row r="46" spans="1:70" s="30" customFormat="1" ht="31.5" customHeight="1" x14ac:dyDescent="0.25">
      <c r="A46" s="31">
        <v>9</v>
      </c>
      <c r="B46" s="32" t="s">
        <v>379</v>
      </c>
      <c r="C46" s="32" t="s">
        <v>249</v>
      </c>
      <c r="D46" s="32" t="s">
        <v>380</v>
      </c>
      <c r="E46" s="32" t="s">
        <v>381</v>
      </c>
      <c r="F46" s="33" t="s">
        <v>382</v>
      </c>
      <c r="G46" s="33" t="str">
        <f t="shared" si="0"/>
        <v>E01</v>
      </c>
      <c r="H46" s="34">
        <v>4800</v>
      </c>
      <c r="I46" s="19">
        <v>0</v>
      </c>
      <c r="J46" s="19" t="s">
        <v>49</v>
      </c>
      <c r="K46" s="32" t="s">
        <v>574</v>
      </c>
      <c r="L46" s="35">
        <v>10.933999999999999</v>
      </c>
      <c r="M46" s="19">
        <v>0</v>
      </c>
      <c r="N46" s="32" t="s">
        <v>319</v>
      </c>
      <c r="O46" s="17" t="s">
        <v>319</v>
      </c>
      <c r="P46" s="19">
        <v>0</v>
      </c>
      <c r="Q46" s="36" t="s">
        <v>233</v>
      </c>
      <c r="R46" s="36" t="s">
        <v>234</v>
      </c>
      <c r="S46" s="36">
        <v>149.85300000000001</v>
      </c>
      <c r="T46" s="21" t="str">
        <f t="shared" si="1"/>
        <v/>
      </c>
      <c r="U46" s="37"/>
      <c r="V46" s="38" t="s">
        <v>125</v>
      </c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</row>
    <row r="47" spans="1:70" s="30" customFormat="1" ht="31.5" customHeight="1" x14ac:dyDescent="0.25">
      <c r="A47" s="31">
        <v>9</v>
      </c>
      <c r="B47" s="32" t="s">
        <v>383</v>
      </c>
      <c r="C47" s="32" t="s">
        <v>254</v>
      </c>
      <c r="D47" s="32" t="s">
        <v>384</v>
      </c>
      <c r="E47" s="32" t="s">
        <v>385</v>
      </c>
      <c r="F47" s="33" t="s">
        <v>386</v>
      </c>
      <c r="G47" s="33" t="str">
        <f t="shared" si="0"/>
        <v>S11</v>
      </c>
      <c r="H47" s="34">
        <v>300</v>
      </c>
      <c r="I47" s="19">
        <v>0</v>
      </c>
      <c r="J47" s="19" t="s">
        <v>319</v>
      </c>
      <c r="K47" s="32" t="s">
        <v>319</v>
      </c>
      <c r="L47" s="35" t="s">
        <v>319</v>
      </c>
      <c r="M47" s="19">
        <v>0</v>
      </c>
      <c r="N47" s="32" t="s">
        <v>319</v>
      </c>
      <c r="O47" s="17" t="s">
        <v>319</v>
      </c>
      <c r="P47" s="19">
        <v>0</v>
      </c>
      <c r="Q47" s="36" t="s">
        <v>206</v>
      </c>
      <c r="R47" s="36" t="s">
        <v>78</v>
      </c>
      <c r="S47" s="36">
        <v>5.2380000000000004</v>
      </c>
      <c r="T47" s="21" t="str">
        <f t="shared" si="1"/>
        <v/>
      </c>
      <c r="U47" s="37"/>
      <c r="V47" s="38" t="s">
        <v>125</v>
      </c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</row>
    <row r="48" spans="1:70" s="30" customFormat="1" ht="31.5" customHeight="1" x14ac:dyDescent="0.25">
      <c r="A48" s="31">
        <v>9</v>
      </c>
      <c r="B48" s="32" t="s">
        <v>383</v>
      </c>
      <c r="C48" s="32" t="s">
        <v>349</v>
      </c>
      <c r="D48" s="32" t="s">
        <v>387</v>
      </c>
      <c r="E48" s="32" t="s">
        <v>388</v>
      </c>
      <c r="F48" s="33" t="s">
        <v>389</v>
      </c>
      <c r="G48" s="33" t="str">
        <f t="shared" si="0"/>
        <v>S11</v>
      </c>
      <c r="H48" s="34">
        <v>86</v>
      </c>
      <c r="I48" s="19">
        <v>0</v>
      </c>
      <c r="J48" s="19" t="s">
        <v>319</v>
      </c>
      <c r="K48" s="32" t="s">
        <v>319</v>
      </c>
      <c r="L48" s="35" t="s">
        <v>319</v>
      </c>
      <c r="M48" s="19">
        <v>0</v>
      </c>
      <c r="N48" s="32" t="s">
        <v>319</v>
      </c>
      <c r="O48" s="17" t="s">
        <v>319</v>
      </c>
      <c r="P48" s="19">
        <v>0</v>
      </c>
      <c r="Q48" s="36" t="s">
        <v>206</v>
      </c>
      <c r="R48" s="36" t="s">
        <v>78</v>
      </c>
      <c r="S48" s="36">
        <v>2.6059999999999999</v>
      </c>
      <c r="T48" s="21" t="str">
        <f t="shared" si="1"/>
        <v/>
      </c>
      <c r="U48" s="37"/>
      <c r="V48" s="38" t="s">
        <v>125</v>
      </c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</row>
    <row r="49" spans="1:70" s="30" customFormat="1" ht="31.5" customHeight="1" x14ac:dyDescent="0.25">
      <c r="A49" s="31">
        <v>9</v>
      </c>
      <c r="B49" s="32" t="s">
        <v>390</v>
      </c>
      <c r="C49" s="32" t="s">
        <v>391</v>
      </c>
      <c r="D49" s="32" t="s">
        <v>392</v>
      </c>
      <c r="E49" s="32" t="s">
        <v>393</v>
      </c>
      <c r="F49" s="33" t="s">
        <v>394</v>
      </c>
      <c r="G49" s="33" t="str">
        <f t="shared" si="0"/>
        <v>000</v>
      </c>
      <c r="H49" s="34">
        <v>672</v>
      </c>
      <c r="I49" s="19">
        <v>0</v>
      </c>
      <c r="J49" s="19" t="s">
        <v>49</v>
      </c>
      <c r="K49" s="32" t="s">
        <v>575</v>
      </c>
      <c r="L49" s="35">
        <v>1.474</v>
      </c>
      <c r="M49" s="19">
        <v>0</v>
      </c>
      <c r="N49" s="32" t="s">
        <v>319</v>
      </c>
      <c r="O49" s="17" t="s">
        <v>319</v>
      </c>
      <c r="P49" s="19">
        <v>0</v>
      </c>
      <c r="Q49" s="36" t="s">
        <v>206</v>
      </c>
      <c r="R49" s="36" t="s">
        <v>78</v>
      </c>
      <c r="S49" s="36">
        <v>15.733000000000001</v>
      </c>
      <c r="T49" s="21" t="str">
        <f t="shared" si="1"/>
        <v/>
      </c>
      <c r="U49" s="37"/>
      <c r="V49" s="38" t="s">
        <v>129</v>
      </c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</row>
    <row r="50" spans="1:70" s="30" customFormat="1" ht="31.5" customHeight="1" x14ac:dyDescent="0.25">
      <c r="A50" s="31">
        <v>9</v>
      </c>
      <c r="B50" s="32" t="s">
        <v>390</v>
      </c>
      <c r="C50" s="32" t="s">
        <v>395</v>
      </c>
      <c r="D50" s="32" t="s">
        <v>396</v>
      </c>
      <c r="E50" s="32" t="s">
        <v>397</v>
      </c>
      <c r="F50" s="33" t="s">
        <v>398</v>
      </c>
      <c r="G50" s="33" t="str">
        <f t="shared" si="0"/>
        <v>000</v>
      </c>
      <c r="H50" s="34">
        <v>816</v>
      </c>
      <c r="I50" s="19">
        <v>0</v>
      </c>
      <c r="J50" s="19" t="s">
        <v>49</v>
      </c>
      <c r="K50" s="32" t="s">
        <v>576</v>
      </c>
      <c r="L50" s="35">
        <v>1.1559999999999999</v>
      </c>
      <c r="M50" s="19">
        <v>0</v>
      </c>
      <c r="N50" s="32" t="s">
        <v>319</v>
      </c>
      <c r="O50" s="17" t="s">
        <v>319</v>
      </c>
      <c r="P50" s="19">
        <v>0</v>
      </c>
      <c r="Q50" s="36" t="s">
        <v>206</v>
      </c>
      <c r="R50" s="36" t="s">
        <v>78</v>
      </c>
      <c r="S50" s="36">
        <v>15.566000000000001</v>
      </c>
      <c r="T50" s="21" t="str">
        <f t="shared" si="1"/>
        <v/>
      </c>
      <c r="U50" s="37"/>
      <c r="V50" s="38" t="s">
        <v>129</v>
      </c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</row>
    <row r="51" spans="1:70" s="30" customFormat="1" ht="31.5" customHeight="1" x14ac:dyDescent="0.25">
      <c r="A51" s="31">
        <v>9</v>
      </c>
      <c r="B51" s="32" t="s">
        <v>399</v>
      </c>
      <c r="C51" s="32" t="s">
        <v>254</v>
      </c>
      <c r="D51" s="32" t="s">
        <v>400</v>
      </c>
      <c r="E51" s="32" t="s">
        <v>401</v>
      </c>
      <c r="F51" s="33" t="s">
        <v>402</v>
      </c>
      <c r="G51" s="33" t="str">
        <f t="shared" si="0"/>
        <v>000</v>
      </c>
      <c r="H51" s="34">
        <v>300</v>
      </c>
      <c r="I51" s="19">
        <v>0</v>
      </c>
      <c r="J51" s="19" t="s">
        <v>49</v>
      </c>
      <c r="K51" s="32" t="s">
        <v>577</v>
      </c>
      <c r="L51" s="35">
        <v>0.68300000000000005</v>
      </c>
      <c r="M51" s="19">
        <v>0</v>
      </c>
      <c r="N51" s="32" t="s">
        <v>319</v>
      </c>
      <c r="O51" s="17" t="s">
        <v>319</v>
      </c>
      <c r="P51" s="19">
        <v>0</v>
      </c>
      <c r="Q51" s="36" t="s">
        <v>185</v>
      </c>
      <c r="R51" s="36" t="s">
        <v>186</v>
      </c>
      <c r="S51" s="36">
        <v>7.048</v>
      </c>
      <c r="T51" s="21" t="str">
        <f t="shared" si="1"/>
        <v/>
      </c>
      <c r="U51" s="37"/>
      <c r="V51" s="38" t="s">
        <v>130</v>
      </c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</row>
    <row r="52" spans="1:70" s="30" customFormat="1" ht="31.5" customHeight="1" x14ac:dyDescent="0.25">
      <c r="A52" s="31">
        <v>9</v>
      </c>
      <c r="B52" s="32" t="s">
        <v>403</v>
      </c>
      <c r="C52" s="32" t="s">
        <v>254</v>
      </c>
      <c r="D52" s="32" t="s">
        <v>404</v>
      </c>
      <c r="E52" s="32" t="s">
        <v>405</v>
      </c>
      <c r="F52" s="33" t="s">
        <v>406</v>
      </c>
      <c r="G52" s="33" t="str">
        <f t="shared" si="0"/>
        <v>000</v>
      </c>
      <c r="H52" s="34">
        <v>2320</v>
      </c>
      <c r="I52" s="19">
        <v>0</v>
      </c>
      <c r="J52" s="19" t="s">
        <v>49</v>
      </c>
      <c r="K52" s="32" t="s">
        <v>578</v>
      </c>
      <c r="L52" s="35">
        <v>3.3140000000000001</v>
      </c>
      <c r="M52" s="19">
        <v>0</v>
      </c>
      <c r="N52" s="32" t="s">
        <v>319</v>
      </c>
      <c r="O52" s="17" t="s">
        <v>319</v>
      </c>
      <c r="P52" s="19">
        <v>0</v>
      </c>
      <c r="Q52" s="36" t="s">
        <v>185</v>
      </c>
      <c r="R52" s="36" t="s">
        <v>186</v>
      </c>
      <c r="S52" s="36">
        <v>24.673999999999999</v>
      </c>
      <c r="T52" s="21" t="str">
        <f t="shared" si="1"/>
        <v/>
      </c>
      <c r="U52" s="37"/>
      <c r="V52" s="38" t="s">
        <v>130</v>
      </c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</row>
    <row r="53" spans="1:70" s="30" customFormat="1" ht="31.5" customHeight="1" x14ac:dyDescent="0.25">
      <c r="A53" s="31">
        <v>9</v>
      </c>
      <c r="B53" s="32" t="s">
        <v>282</v>
      </c>
      <c r="C53" s="32" t="s">
        <v>267</v>
      </c>
      <c r="D53" s="32" t="s">
        <v>407</v>
      </c>
      <c r="E53" s="32" t="s">
        <v>408</v>
      </c>
      <c r="F53" s="33" t="s">
        <v>409</v>
      </c>
      <c r="G53" s="33" t="str">
        <f t="shared" si="0"/>
        <v>000</v>
      </c>
      <c r="H53" s="34">
        <v>2464</v>
      </c>
      <c r="I53" s="19">
        <v>0</v>
      </c>
      <c r="J53" s="19" t="s">
        <v>49</v>
      </c>
      <c r="K53" s="32" t="s">
        <v>579</v>
      </c>
      <c r="L53" s="35">
        <v>4.1340000000000003</v>
      </c>
      <c r="M53" s="19">
        <v>0</v>
      </c>
      <c r="N53" s="32" t="s">
        <v>319</v>
      </c>
      <c r="O53" s="17" t="s">
        <v>319</v>
      </c>
      <c r="P53" s="19">
        <v>0</v>
      </c>
      <c r="Q53" s="36" t="s">
        <v>609</v>
      </c>
      <c r="R53" s="36" t="s">
        <v>105</v>
      </c>
      <c r="S53" s="36">
        <v>17.535</v>
      </c>
      <c r="T53" s="21" t="str">
        <f t="shared" si="1"/>
        <v/>
      </c>
      <c r="U53" s="37"/>
      <c r="V53" s="38" t="s">
        <v>129</v>
      </c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</row>
    <row r="54" spans="1:70" s="30" customFormat="1" ht="31.5" customHeight="1" x14ac:dyDescent="0.25">
      <c r="A54" s="31">
        <v>9</v>
      </c>
      <c r="B54" s="32" t="s">
        <v>410</v>
      </c>
      <c r="C54" s="32" t="s">
        <v>395</v>
      </c>
      <c r="D54" s="32" t="s">
        <v>411</v>
      </c>
      <c r="E54" s="32" t="s">
        <v>412</v>
      </c>
      <c r="F54" s="33" t="s">
        <v>413</v>
      </c>
      <c r="G54" s="33" t="str">
        <f t="shared" si="0"/>
        <v>XXX</v>
      </c>
      <c r="H54" s="34">
        <v>1232</v>
      </c>
      <c r="I54" s="19">
        <v>0</v>
      </c>
      <c r="J54" s="19" t="s">
        <v>49</v>
      </c>
      <c r="K54" s="32" t="s">
        <v>580</v>
      </c>
      <c r="L54" s="35">
        <v>2.806</v>
      </c>
      <c r="M54" s="19">
        <v>0</v>
      </c>
      <c r="N54" s="32" t="s">
        <v>319</v>
      </c>
      <c r="O54" s="17" t="s">
        <v>319</v>
      </c>
      <c r="P54" s="19">
        <v>0</v>
      </c>
      <c r="Q54" s="36" t="s">
        <v>185</v>
      </c>
      <c r="R54" s="36" t="s">
        <v>186</v>
      </c>
      <c r="S54" s="36">
        <v>29.105</v>
      </c>
      <c r="T54" s="21" t="str">
        <f t="shared" si="1"/>
        <v/>
      </c>
      <c r="U54" s="37"/>
      <c r="V54" s="38" t="s">
        <v>138</v>
      </c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</row>
    <row r="55" spans="1:70" s="30" customFormat="1" ht="31.5" customHeight="1" x14ac:dyDescent="0.25">
      <c r="A55" s="31">
        <v>9</v>
      </c>
      <c r="B55" s="32" t="s">
        <v>414</v>
      </c>
      <c r="C55" s="32" t="s">
        <v>249</v>
      </c>
      <c r="D55" s="32" t="s">
        <v>415</v>
      </c>
      <c r="E55" s="32" t="s">
        <v>416</v>
      </c>
      <c r="F55" s="33" t="s">
        <v>417</v>
      </c>
      <c r="G55" s="33" t="str">
        <f t="shared" si="0"/>
        <v>000</v>
      </c>
      <c r="H55" s="34">
        <v>26438</v>
      </c>
      <c r="I55" s="19">
        <v>0</v>
      </c>
      <c r="J55" s="19" t="s">
        <v>49</v>
      </c>
      <c r="K55" s="32" t="s">
        <v>581</v>
      </c>
      <c r="L55" s="35">
        <v>27.913</v>
      </c>
      <c r="M55" s="19">
        <v>0</v>
      </c>
      <c r="N55" s="32" t="s">
        <v>319</v>
      </c>
      <c r="O55" s="17" t="s">
        <v>319</v>
      </c>
      <c r="P55" s="19">
        <v>0</v>
      </c>
      <c r="Q55" s="36" t="s">
        <v>610</v>
      </c>
      <c r="R55" s="36" t="s">
        <v>150</v>
      </c>
      <c r="S55" s="36">
        <v>85.617000000000004</v>
      </c>
      <c r="T55" s="21" t="str">
        <f t="shared" si="1"/>
        <v/>
      </c>
      <c r="U55" s="37"/>
      <c r="V55" s="38" t="s">
        <v>139</v>
      </c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</row>
    <row r="56" spans="1:70" s="30" customFormat="1" ht="31.5" customHeight="1" x14ac:dyDescent="0.25">
      <c r="A56" s="31">
        <v>9</v>
      </c>
      <c r="B56" s="32" t="s">
        <v>418</v>
      </c>
      <c r="C56" s="32" t="s">
        <v>258</v>
      </c>
      <c r="D56" s="32" t="s">
        <v>419</v>
      </c>
      <c r="E56" s="32" t="s">
        <v>420</v>
      </c>
      <c r="F56" s="33" t="s">
        <v>421</v>
      </c>
      <c r="G56" s="33" t="str">
        <f t="shared" si="0"/>
        <v>PTH</v>
      </c>
      <c r="H56" s="34">
        <v>100</v>
      </c>
      <c r="I56" s="19">
        <v>0</v>
      </c>
      <c r="J56" s="19" t="s">
        <v>49</v>
      </c>
      <c r="K56" s="32" t="s">
        <v>582</v>
      </c>
      <c r="L56" s="35">
        <v>0.161</v>
      </c>
      <c r="M56" s="19">
        <v>0</v>
      </c>
      <c r="N56" s="32" t="s">
        <v>319</v>
      </c>
      <c r="O56" s="17" t="s">
        <v>319</v>
      </c>
      <c r="P56" s="19">
        <v>0</v>
      </c>
      <c r="Q56" s="36" t="s">
        <v>165</v>
      </c>
      <c r="R56" s="36" t="s">
        <v>166</v>
      </c>
      <c r="S56" s="36">
        <v>1.472</v>
      </c>
      <c r="T56" s="21" t="str">
        <f t="shared" si="1"/>
        <v/>
      </c>
      <c r="U56" s="37"/>
      <c r="V56" s="38" t="s">
        <v>140</v>
      </c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</row>
    <row r="57" spans="1:70" s="30" customFormat="1" ht="31.5" customHeight="1" x14ac:dyDescent="0.25">
      <c r="A57" s="31">
        <v>9</v>
      </c>
      <c r="B57" s="32" t="s">
        <v>422</v>
      </c>
      <c r="C57" s="32" t="s">
        <v>349</v>
      </c>
      <c r="D57" s="32" t="s">
        <v>423</v>
      </c>
      <c r="E57" s="32" t="s">
        <v>424</v>
      </c>
      <c r="F57" s="33" t="s">
        <v>425</v>
      </c>
      <c r="G57" s="33" t="str">
        <f t="shared" si="0"/>
        <v>000</v>
      </c>
      <c r="H57" s="34">
        <v>10200</v>
      </c>
      <c r="I57" s="19">
        <v>0</v>
      </c>
      <c r="J57" s="19" t="s">
        <v>319</v>
      </c>
      <c r="K57" s="32" t="s">
        <v>319</v>
      </c>
      <c r="L57" s="35" t="s">
        <v>319</v>
      </c>
      <c r="M57" s="19">
        <v>0</v>
      </c>
      <c r="N57" s="32" t="s">
        <v>319</v>
      </c>
      <c r="O57" s="17" t="s">
        <v>319</v>
      </c>
      <c r="P57" s="19"/>
      <c r="Q57" s="36"/>
      <c r="R57" s="36"/>
      <c r="S57" s="36"/>
      <c r="T57" s="21"/>
      <c r="U57" s="37" t="s">
        <v>642</v>
      </c>
      <c r="V57" s="38" t="s">
        <v>130</v>
      </c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</row>
    <row r="58" spans="1:70" s="30" customFormat="1" ht="31.5" customHeight="1" x14ac:dyDescent="0.25">
      <c r="A58" s="31">
        <v>9</v>
      </c>
      <c r="B58" s="32" t="s">
        <v>426</v>
      </c>
      <c r="C58" s="32" t="s">
        <v>249</v>
      </c>
      <c r="D58" s="32" t="s">
        <v>427</v>
      </c>
      <c r="E58" s="32" t="s">
        <v>428</v>
      </c>
      <c r="F58" s="33" t="s">
        <v>429</v>
      </c>
      <c r="G58" s="33" t="str">
        <f t="shared" si="0"/>
        <v>000</v>
      </c>
      <c r="H58" s="34">
        <v>60</v>
      </c>
      <c r="I58" s="19">
        <v>0</v>
      </c>
      <c r="J58" s="19" t="s">
        <v>82</v>
      </c>
      <c r="K58" s="32" t="s">
        <v>427</v>
      </c>
      <c r="L58" s="35">
        <v>1</v>
      </c>
      <c r="M58" s="19">
        <v>0</v>
      </c>
      <c r="N58" s="32" t="s">
        <v>319</v>
      </c>
      <c r="O58" s="17" t="s">
        <v>319</v>
      </c>
      <c r="P58" s="19">
        <v>0</v>
      </c>
      <c r="Q58" s="36" t="s">
        <v>237</v>
      </c>
      <c r="R58" s="36" t="s">
        <v>238</v>
      </c>
      <c r="S58" s="36">
        <v>60</v>
      </c>
      <c r="T58" s="21" t="str">
        <f t="shared" si="1"/>
        <v/>
      </c>
      <c r="U58" s="37"/>
      <c r="V58" s="38" t="s">
        <v>141</v>
      </c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</row>
    <row r="59" spans="1:70" s="30" customFormat="1" ht="31.5" customHeight="1" x14ac:dyDescent="0.25">
      <c r="A59" s="31">
        <v>9</v>
      </c>
      <c r="B59" s="32" t="s">
        <v>430</v>
      </c>
      <c r="C59" s="32" t="s">
        <v>249</v>
      </c>
      <c r="D59" s="32" t="s">
        <v>431</v>
      </c>
      <c r="E59" s="32" t="s">
        <v>432</v>
      </c>
      <c r="F59" s="33" t="s">
        <v>433</v>
      </c>
      <c r="G59" s="33" t="str">
        <f t="shared" si="0"/>
        <v>000</v>
      </c>
      <c r="H59" s="34">
        <v>14700</v>
      </c>
      <c r="I59" s="19">
        <v>0</v>
      </c>
      <c r="J59" s="19" t="s">
        <v>319</v>
      </c>
      <c r="K59" s="32" t="s">
        <v>319</v>
      </c>
      <c r="L59" s="35" t="s">
        <v>319</v>
      </c>
      <c r="M59" s="19">
        <v>0</v>
      </c>
      <c r="N59" s="32" t="s">
        <v>319</v>
      </c>
      <c r="O59" s="17" t="s">
        <v>319</v>
      </c>
      <c r="P59" s="19"/>
      <c r="Q59" s="36"/>
      <c r="R59" s="36"/>
      <c r="S59" s="36"/>
      <c r="T59" s="21"/>
      <c r="U59" s="37" t="s">
        <v>642</v>
      </c>
      <c r="V59" s="38" t="s">
        <v>130</v>
      </c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</row>
    <row r="60" spans="1:70" s="30" customFormat="1" ht="31.5" customHeight="1" x14ac:dyDescent="0.25">
      <c r="A60" s="31">
        <v>9</v>
      </c>
      <c r="B60" s="32" t="s">
        <v>434</v>
      </c>
      <c r="C60" s="32" t="s">
        <v>249</v>
      </c>
      <c r="D60" s="32" t="s">
        <v>435</v>
      </c>
      <c r="E60" s="32" t="s">
        <v>436</v>
      </c>
      <c r="F60" s="33" t="s">
        <v>437</v>
      </c>
      <c r="G60" s="33" t="str">
        <f t="shared" si="0"/>
        <v>S21</v>
      </c>
      <c r="H60" s="34">
        <v>50</v>
      </c>
      <c r="I60" s="19">
        <v>0</v>
      </c>
      <c r="J60" s="19" t="s">
        <v>319</v>
      </c>
      <c r="K60" s="32" t="s">
        <v>319</v>
      </c>
      <c r="L60" s="35" t="s">
        <v>319</v>
      </c>
      <c r="M60" s="19">
        <v>0</v>
      </c>
      <c r="N60" s="32" t="s">
        <v>319</v>
      </c>
      <c r="O60" s="17" t="s">
        <v>319</v>
      </c>
      <c r="P60" s="19">
        <v>0</v>
      </c>
      <c r="Q60" s="36" t="s">
        <v>198</v>
      </c>
      <c r="R60" s="36" t="s">
        <v>199</v>
      </c>
      <c r="S60" s="36">
        <v>3.371</v>
      </c>
      <c r="T60" s="21" t="str">
        <f t="shared" si="1"/>
        <v/>
      </c>
      <c r="U60" s="37"/>
      <c r="V60" s="38" t="s">
        <v>142</v>
      </c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</row>
    <row r="61" spans="1:70" s="30" customFormat="1" ht="31.5" customHeight="1" x14ac:dyDescent="0.25">
      <c r="A61" s="31">
        <v>9</v>
      </c>
      <c r="B61" s="32" t="s">
        <v>418</v>
      </c>
      <c r="C61" s="32" t="s">
        <v>395</v>
      </c>
      <c r="D61" s="32" t="s">
        <v>438</v>
      </c>
      <c r="E61" s="32" t="s">
        <v>439</v>
      </c>
      <c r="F61" s="33" t="s">
        <v>440</v>
      </c>
      <c r="G61" s="33" t="str">
        <f t="shared" si="0"/>
        <v>PTH</v>
      </c>
      <c r="H61" s="34">
        <v>60</v>
      </c>
      <c r="I61" s="19">
        <v>0</v>
      </c>
      <c r="J61" s="19" t="s">
        <v>49</v>
      </c>
      <c r="K61" s="32" t="s">
        <v>583</v>
      </c>
      <c r="L61" s="35">
        <v>0.115</v>
      </c>
      <c r="M61" s="19">
        <v>0</v>
      </c>
      <c r="N61" s="32" t="s">
        <v>319</v>
      </c>
      <c r="O61" s="17" t="s">
        <v>319</v>
      </c>
      <c r="P61" s="19">
        <v>0</v>
      </c>
      <c r="Q61" s="36" t="s">
        <v>165</v>
      </c>
      <c r="R61" s="36" t="s">
        <v>166</v>
      </c>
      <c r="S61" s="36">
        <v>1.472</v>
      </c>
      <c r="T61" s="21" t="str">
        <f t="shared" si="1"/>
        <v/>
      </c>
      <c r="U61" s="37"/>
      <c r="V61" s="38" t="s">
        <v>140</v>
      </c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</row>
    <row r="62" spans="1:70" s="30" customFormat="1" ht="31.5" customHeight="1" x14ac:dyDescent="0.25">
      <c r="A62" s="31">
        <v>9</v>
      </c>
      <c r="B62" s="32" t="s">
        <v>292</v>
      </c>
      <c r="C62" s="32" t="s">
        <v>441</v>
      </c>
      <c r="D62" s="32" t="s">
        <v>442</v>
      </c>
      <c r="E62" s="32" t="s">
        <v>443</v>
      </c>
      <c r="F62" s="33" t="s">
        <v>444</v>
      </c>
      <c r="G62" s="33" t="str">
        <f t="shared" si="0"/>
        <v>000</v>
      </c>
      <c r="H62" s="34">
        <v>2100</v>
      </c>
      <c r="I62" s="19">
        <v>0</v>
      </c>
      <c r="J62" s="19" t="s">
        <v>49</v>
      </c>
      <c r="K62" s="32" t="s">
        <v>584</v>
      </c>
      <c r="L62" s="35">
        <v>6.4619999999999997</v>
      </c>
      <c r="M62" s="19">
        <v>0</v>
      </c>
      <c r="N62" s="32" t="s">
        <v>319</v>
      </c>
      <c r="O62" s="17" t="s">
        <v>319</v>
      </c>
      <c r="P62" s="19">
        <v>0</v>
      </c>
      <c r="Q62" s="36" t="s">
        <v>177</v>
      </c>
      <c r="R62" s="36" t="s">
        <v>178</v>
      </c>
      <c r="S62" s="36">
        <v>108.15</v>
      </c>
      <c r="T62" s="21" t="str">
        <f t="shared" si="1"/>
        <v/>
      </c>
      <c r="U62" s="37"/>
      <c r="V62" s="38" t="s">
        <v>130</v>
      </c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</row>
    <row r="63" spans="1:70" s="30" customFormat="1" ht="31.5" customHeight="1" x14ac:dyDescent="0.25">
      <c r="A63" s="31">
        <v>9</v>
      </c>
      <c r="B63" s="32" t="s">
        <v>445</v>
      </c>
      <c r="C63" s="32" t="s">
        <v>249</v>
      </c>
      <c r="D63" s="32" t="s">
        <v>446</v>
      </c>
      <c r="E63" s="32" t="s">
        <v>447</v>
      </c>
      <c r="F63" s="33" t="s">
        <v>448</v>
      </c>
      <c r="G63" s="33" t="str">
        <f t="shared" si="0"/>
        <v>000</v>
      </c>
      <c r="H63" s="34">
        <v>50</v>
      </c>
      <c r="I63" s="19">
        <v>0</v>
      </c>
      <c r="J63" s="19" t="s">
        <v>49</v>
      </c>
      <c r="K63" s="32" t="s">
        <v>585</v>
      </c>
      <c r="L63" s="35">
        <v>0.13600000000000001</v>
      </c>
      <c r="M63" s="19">
        <v>0</v>
      </c>
      <c r="N63" s="32" t="s">
        <v>319</v>
      </c>
      <c r="O63" s="17" t="s">
        <v>319</v>
      </c>
      <c r="P63" s="19">
        <v>0</v>
      </c>
      <c r="Q63" s="36" t="s">
        <v>610</v>
      </c>
      <c r="R63" s="36" t="s">
        <v>150</v>
      </c>
      <c r="S63" s="36">
        <v>1.2350000000000001</v>
      </c>
      <c r="T63" s="21" t="str">
        <f t="shared" si="1"/>
        <v/>
      </c>
      <c r="U63" s="37"/>
      <c r="V63" s="38" t="s">
        <v>143</v>
      </c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</row>
    <row r="64" spans="1:70" s="30" customFormat="1" ht="31.5" customHeight="1" x14ac:dyDescent="0.25">
      <c r="A64" s="31">
        <v>9</v>
      </c>
      <c r="B64" s="32" t="s">
        <v>434</v>
      </c>
      <c r="C64" s="32" t="s">
        <v>254</v>
      </c>
      <c r="D64" s="32" t="s">
        <v>449</v>
      </c>
      <c r="E64" s="32" t="s">
        <v>450</v>
      </c>
      <c r="F64" s="33" t="s">
        <v>451</v>
      </c>
      <c r="G64" s="33" t="str">
        <f t="shared" si="0"/>
        <v>S21</v>
      </c>
      <c r="H64" s="34">
        <v>50</v>
      </c>
      <c r="I64" s="19">
        <v>0</v>
      </c>
      <c r="J64" s="19" t="s">
        <v>319</v>
      </c>
      <c r="K64" s="32" t="s">
        <v>319</v>
      </c>
      <c r="L64" s="35" t="s">
        <v>319</v>
      </c>
      <c r="M64" s="19">
        <v>0</v>
      </c>
      <c r="N64" s="32" t="s">
        <v>319</v>
      </c>
      <c r="O64" s="17" t="s">
        <v>319</v>
      </c>
      <c r="P64" s="19">
        <v>0</v>
      </c>
      <c r="Q64" s="36" t="s">
        <v>198</v>
      </c>
      <c r="R64" s="36" t="s">
        <v>199</v>
      </c>
      <c r="S64" s="36">
        <v>1.9450000000000001</v>
      </c>
      <c r="T64" s="21" t="str">
        <f t="shared" si="1"/>
        <v/>
      </c>
      <c r="U64" s="37"/>
      <c r="V64" s="38" t="s">
        <v>142</v>
      </c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</row>
    <row r="65" spans="1:70" s="30" customFormat="1" ht="31.5" customHeight="1" x14ac:dyDescent="0.25">
      <c r="A65" s="31">
        <v>9</v>
      </c>
      <c r="B65" s="32" t="s">
        <v>434</v>
      </c>
      <c r="C65" s="32" t="s">
        <v>258</v>
      </c>
      <c r="D65" s="32" t="s">
        <v>452</v>
      </c>
      <c r="E65" s="32" t="s">
        <v>453</v>
      </c>
      <c r="F65" s="33" t="s">
        <v>454</v>
      </c>
      <c r="G65" s="33" t="str">
        <f t="shared" si="0"/>
        <v>S21</v>
      </c>
      <c r="H65" s="34">
        <v>50</v>
      </c>
      <c r="I65" s="19">
        <v>0</v>
      </c>
      <c r="J65" s="19" t="s">
        <v>319</v>
      </c>
      <c r="K65" s="32" t="s">
        <v>319</v>
      </c>
      <c r="L65" s="35" t="s">
        <v>319</v>
      </c>
      <c r="M65" s="19">
        <v>0</v>
      </c>
      <c r="N65" s="32" t="s">
        <v>319</v>
      </c>
      <c r="O65" s="17" t="s">
        <v>319</v>
      </c>
      <c r="P65" s="19">
        <v>0</v>
      </c>
      <c r="Q65" s="36" t="s">
        <v>198</v>
      </c>
      <c r="R65" s="36" t="s">
        <v>199</v>
      </c>
      <c r="S65" s="36">
        <v>1.099</v>
      </c>
      <c r="T65" s="21" t="str">
        <f t="shared" si="1"/>
        <v/>
      </c>
      <c r="U65" s="37"/>
      <c r="V65" s="38" t="s">
        <v>142</v>
      </c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</row>
    <row r="66" spans="1:70" s="30" customFormat="1" ht="31.5" customHeight="1" x14ac:dyDescent="0.25">
      <c r="A66" s="31">
        <v>9</v>
      </c>
      <c r="B66" s="32" t="s">
        <v>455</v>
      </c>
      <c r="C66" s="32" t="s">
        <v>254</v>
      </c>
      <c r="D66" s="32" t="s">
        <v>456</v>
      </c>
      <c r="E66" s="32" t="s">
        <v>457</v>
      </c>
      <c r="F66" s="33" t="s">
        <v>458</v>
      </c>
      <c r="G66" s="33" t="str">
        <f t="shared" si="0"/>
        <v>000</v>
      </c>
      <c r="H66" s="34">
        <v>76</v>
      </c>
      <c r="I66" s="19">
        <v>0</v>
      </c>
      <c r="J66" s="19" t="s">
        <v>49</v>
      </c>
      <c r="K66" s="32" t="s">
        <v>586</v>
      </c>
      <c r="L66" s="35">
        <v>0.156</v>
      </c>
      <c r="M66" s="19">
        <v>0</v>
      </c>
      <c r="N66" s="32" t="s">
        <v>319</v>
      </c>
      <c r="O66" s="17" t="s">
        <v>319</v>
      </c>
      <c r="P66" s="19">
        <v>0</v>
      </c>
      <c r="Q66" s="36" t="s">
        <v>613</v>
      </c>
      <c r="R66" s="36" t="s">
        <v>61</v>
      </c>
      <c r="S66" s="36">
        <v>1.2629999999999999</v>
      </c>
      <c r="T66" s="21" t="str">
        <f t="shared" si="1"/>
        <v/>
      </c>
      <c r="U66" s="37"/>
      <c r="V66" s="38" t="s">
        <v>144</v>
      </c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</row>
    <row r="67" spans="1:70" s="30" customFormat="1" ht="31.5" customHeight="1" x14ac:dyDescent="0.25">
      <c r="A67" s="31">
        <v>9</v>
      </c>
      <c r="B67" s="32" t="s">
        <v>455</v>
      </c>
      <c r="C67" s="32" t="s">
        <v>249</v>
      </c>
      <c r="D67" s="32" t="s">
        <v>459</v>
      </c>
      <c r="E67" s="32" t="s">
        <v>460</v>
      </c>
      <c r="F67" s="33" t="s">
        <v>461</v>
      </c>
      <c r="G67" s="33" t="str">
        <f t="shared" si="0"/>
        <v>000</v>
      </c>
      <c r="H67" s="34">
        <v>160</v>
      </c>
      <c r="I67" s="19">
        <v>0</v>
      </c>
      <c r="J67" s="19" t="s">
        <v>49</v>
      </c>
      <c r="K67" s="32" t="s">
        <v>587</v>
      </c>
      <c r="L67" s="35">
        <v>0.59199999999999997</v>
      </c>
      <c r="M67" s="19">
        <v>0</v>
      </c>
      <c r="N67" s="32" t="s">
        <v>319</v>
      </c>
      <c r="O67" s="17" t="s">
        <v>319</v>
      </c>
      <c r="P67" s="19">
        <v>0</v>
      </c>
      <c r="Q67" s="36" t="s">
        <v>613</v>
      </c>
      <c r="R67" s="36" t="s">
        <v>61</v>
      </c>
      <c r="S67" s="36">
        <v>6.5919999999999996</v>
      </c>
      <c r="T67" s="21" t="str">
        <f t="shared" si="1"/>
        <v/>
      </c>
      <c r="U67" s="37"/>
      <c r="V67" s="38" t="s">
        <v>144</v>
      </c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</row>
    <row r="68" spans="1:70" s="30" customFormat="1" ht="31.5" customHeight="1" x14ac:dyDescent="0.25">
      <c r="A68" s="31">
        <v>9</v>
      </c>
      <c r="B68" s="32" t="s">
        <v>296</v>
      </c>
      <c r="C68" s="32" t="s">
        <v>249</v>
      </c>
      <c r="D68" s="32" t="s">
        <v>462</v>
      </c>
      <c r="E68" s="32" t="s">
        <v>463</v>
      </c>
      <c r="F68" s="33" t="s">
        <v>464</v>
      </c>
      <c r="G68" s="33" t="str">
        <f t="shared" si="0"/>
        <v>S21</v>
      </c>
      <c r="H68" s="34">
        <v>18</v>
      </c>
      <c r="I68" s="19">
        <v>0</v>
      </c>
      <c r="J68" s="19" t="s">
        <v>82</v>
      </c>
      <c r="K68" s="32" t="s">
        <v>588</v>
      </c>
      <c r="L68" s="35">
        <v>0.27700000000000002</v>
      </c>
      <c r="M68" s="19">
        <v>0</v>
      </c>
      <c r="N68" s="32" t="s">
        <v>319</v>
      </c>
      <c r="O68" s="17" t="s">
        <v>319</v>
      </c>
      <c r="P68" s="19">
        <v>0</v>
      </c>
      <c r="Q68" s="36" t="s">
        <v>220</v>
      </c>
      <c r="R68" s="36" t="s">
        <v>221</v>
      </c>
      <c r="S68" s="36">
        <v>3.0910000000000002</v>
      </c>
      <c r="T68" s="21" t="str">
        <f t="shared" si="1"/>
        <v/>
      </c>
      <c r="U68" s="37"/>
      <c r="V68" s="38" t="s">
        <v>127</v>
      </c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</row>
    <row r="69" spans="1:70" s="30" customFormat="1" ht="31.5" customHeight="1" x14ac:dyDescent="0.25">
      <c r="A69" s="31">
        <v>9</v>
      </c>
      <c r="B69" s="32" t="s">
        <v>465</v>
      </c>
      <c r="C69" s="32" t="s">
        <v>249</v>
      </c>
      <c r="D69" s="32" t="s">
        <v>466</v>
      </c>
      <c r="E69" s="32" t="s">
        <v>467</v>
      </c>
      <c r="F69" s="33" t="s">
        <v>468</v>
      </c>
      <c r="G69" s="33" t="str">
        <f t="shared" si="0"/>
        <v>000</v>
      </c>
      <c r="H69" s="34">
        <v>7</v>
      </c>
      <c r="I69" s="19">
        <v>0</v>
      </c>
      <c r="J69" s="19" t="s">
        <v>82</v>
      </c>
      <c r="K69" s="32" t="s">
        <v>589</v>
      </c>
      <c r="L69" s="35">
        <v>0.156</v>
      </c>
      <c r="M69" s="19">
        <v>0</v>
      </c>
      <c r="N69" s="32" t="s">
        <v>319</v>
      </c>
      <c r="O69" s="17" t="s">
        <v>319</v>
      </c>
      <c r="P69" s="19">
        <v>0</v>
      </c>
      <c r="Q69" s="36" t="s">
        <v>241</v>
      </c>
      <c r="R69" s="36" t="s">
        <v>242</v>
      </c>
      <c r="S69" s="36">
        <v>3.6960000000000002</v>
      </c>
      <c r="T69" s="21" t="str">
        <f t="shared" si="1"/>
        <v/>
      </c>
      <c r="U69" s="37"/>
      <c r="V69" s="38" t="s">
        <v>145</v>
      </c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</row>
    <row r="70" spans="1:70" s="30" customFormat="1" ht="31.5" customHeight="1" x14ac:dyDescent="0.25">
      <c r="A70" s="31">
        <v>9</v>
      </c>
      <c r="B70" s="32" t="s">
        <v>390</v>
      </c>
      <c r="C70" s="32" t="s">
        <v>349</v>
      </c>
      <c r="D70" s="32" t="s">
        <v>469</v>
      </c>
      <c r="E70" s="32" t="s">
        <v>470</v>
      </c>
      <c r="F70" s="33" t="s">
        <v>471</v>
      </c>
      <c r="G70" s="33" t="str">
        <f t="shared" si="0"/>
        <v>000</v>
      </c>
      <c r="H70" s="34">
        <v>1200</v>
      </c>
      <c r="I70" s="19">
        <v>0</v>
      </c>
      <c r="J70" s="19" t="s">
        <v>49</v>
      </c>
      <c r="K70" s="32" t="s">
        <v>590</v>
      </c>
      <c r="L70" s="35">
        <v>1.9350000000000001</v>
      </c>
      <c r="M70" s="19">
        <v>0</v>
      </c>
      <c r="N70" s="32" t="s">
        <v>319</v>
      </c>
      <c r="O70" s="17" t="s">
        <v>319</v>
      </c>
      <c r="P70" s="19">
        <v>0</v>
      </c>
      <c r="Q70" s="36" t="s">
        <v>206</v>
      </c>
      <c r="R70" s="36" t="s">
        <v>78</v>
      </c>
      <c r="S70" s="36">
        <v>15.45</v>
      </c>
      <c r="T70" s="21" t="str">
        <f t="shared" si="1"/>
        <v/>
      </c>
      <c r="U70" s="37"/>
      <c r="V70" s="38" t="s">
        <v>129</v>
      </c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</row>
    <row r="71" spans="1:70" s="30" customFormat="1" ht="31.5" customHeight="1" x14ac:dyDescent="0.25">
      <c r="A71" s="31">
        <v>9</v>
      </c>
      <c r="B71" s="32" t="s">
        <v>383</v>
      </c>
      <c r="C71" s="32" t="s">
        <v>258</v>
      </c>
      <c r="D71" s="32" t="s">
        <v>472</v>
      </c>
      <c r="E71" s="32" t="s">
        <v>473</v>
      </c>
      <c r="F71" s="33" t="s">
        <v>474</v>
      </c>
      <c r="G71" s="33" t="str">
        <f t="shared" si="0"/>
        <v>S11</v>
      </c>
      <c r="H71" s="34">
        <v>360</v>
      </c>
      <c r="I71" s="19">
        <v>0</v>
      </c>
      <c r="J71" s="19" t="s">
        <v>319</v>
      </c>
      <c r="K71" s="32" t="s">
        <v>319</v>
      </c>
      <c r="L71" s="35" t="s">
        <v>319</v>
      </c>
      <c r="M71" s="19">
        <v>0</v>
      </c>
      <c r="N71" s="32" t="s">
        <v>319</v>
      </c>
      <c r="O71" s="17" t="s">
        <v>319</v>
      </c>
      <c r="P71" s="19">
        <v>0</v>
      </c>
      <c r="Q71" s="36" t="s">
        <v>206</v>
      </c>
      <c r="R71" s="36" t="s">
        <v>78</v>
      </c>
      <c r="S71" s="36">
        <v>7.7279999999999998</v>
      </c>
      <c r="T71" s="21" t="str">
        <f t="shared" si="1"/>
        <v/>
      </c>
      <c r="U71" s="37"/>
      <c r="V71" s="38" t="s">
        <v>125</v>
      </c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</row>
    <row r="72" spans="1:70" s="30" customFormat="1" ht="31.5" customHeight="1" x14ac:dyDescent="0.25">
      <c r="A72" s="31">
        <v>9</v>
      </c>
      <c r="B72" s="32" t="s">
        <v>262</v>
      </c>
      <c r="C72" s="32" t="s">
        <v>254</v>
      </c>
      <c r="D72" s="32" t="s">
        <v>475</v>
      </c>
      <c r="E72" s="32" t="s">
        <v>264</v>
      </c>
      <c r="F72" s="33" t="s">
        <v>265</v>
      </c>
      <c r="G72" s="33" t="str">
        <f t="shared" si="0"/>
        <v>S21</v>
      </c>
      <c r="H72" s="34">
        <v>320</v>
      </c>
      <c r="I72" s="19">
        <v>0</v>
      </c>
      <c r="J72" s="19" t="s">
        <v>82</v>
      </c>
      <c r="K72" s="32" t="s">
        <v>591</v>
      </c>
      <c r="L72" s="35">
        <v>5.8179999999999996</v>
      </c>
      <c r="M72" s="19">
        <v>0</v>
      </c>
      <c r="N72" s="32" t="s">
        <v>319</v>
      </c>
      <c r="O72" s="17" t="s">
        <v>319</v>
      </c>
      <c r="P72" s="19">
        <v>0</v>
      </c>
      <c r="Q72" s="36" t="s">
        <v>149</v>
      </c>
      <c r="R72" s="36" t="s">
        <v>72</v>
      </c>
      <c r="S72" s="36">
        <v>107.947</v>
      </c>
      <c r="T72" s="21" t="str">
        <f t="shared" si="1"/>
        <v/>
      </c>
      <c r="U72" s="37"/>
      <c r="V72" s="38" t="s">
        <v>127</v>
      </c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</row>
    <row r="73" spans="1:70" s="30" customFormat="1" ht="31.5" customHeight="1" x14ac:dyDescent="0.25">
      <c r="A73" s="31">
        <v>9</v>
      </c>
      <c r="B73" s="32" t="s">
        <v>476</v>
      </c>
      <c r="C73" s="32" t="s">
        <v>258</v>
      </c>
      <c r="D73" s="32" t="s">
        <v>477</v>
      </c>
      <c r="E73" s="32" t="s">
        <v>478</v>
      </c>
      <c r="F73" s="33" t="s">
        <v>479</v>
      </c>
      <c r="G73" s="33" t="str">
        <f t="shared" si="0"/>
        <v>000</v>
      </c>
      <c r="H73" s="34">
        <v>360</v>
      </c>
      <c r="I73" s="19">
        <v>0</v>
      </c>
      <c r="J73" s="19" t="s">
        <v>49</v>
      </c>
      <c r="K73" s="32" t="s">
        <v>592</v>
      </c>
      <c r="L73" s="35">
        <v>2.1429999999999998</v>
      </c>
      <c r="M73" s="19">
        <v>0</v>
      </c>
      <c r="N73" s="32" t="s">
        <v>319</v>
      </c>
      <c r="O73" s="17" t="s">
        <v>319</v>
      </c>
      <c r="P73" s="19">
        <v>0</v>
      </c>
      <c r="Q73" s="36" t="s">
        <v>188</v>
      </c>
      <c r="R73" s="36" t="s">
        <v>189</v>
      </c>
      <c r="S73" s="36">
        <v>37.188000000000002</v>
      </c>
      <c r="T73" s="21" t="str">
        <f t="shared" si="1"/>
        <v/>
      </c>
      <c r="U73" s="37"/>
      <c r="V73" s="38" t="s">
        <v>146</v>
      </c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</row>
    <row r="74" spans="1:70" s="30" customFormat="1" ht="31.5" customHeight="1" x14ac:dyDescent="0.25">
      <c r="A74" s="31">
        <v>9</v>
      </c>
      <c r="B74" s="32" t="s">
        <v>418</v>
      </c>
      <c r="C74" s="32" t="s">
        <v>267</v>
      </c>
      <c r="D74" s="32" t="s">
        <v>480</v>
      </c>
      <c r="E74" s="32" t="s">
        <v>481</v>
      </c>
      <c r="F74" s="33" t="s">
        <v>482</v>
      </c>
      <c r="G74" s="33" t="str">
        <f t="shared" ref="G74:G94" si="2">+MID(F74,12,3)</f>
        <v>PTH</v>
      </c>
      <c r="H74" s="34">
        <v>32</v>
      </c>
      <c r="I74" s="19">
        <v>0</v>
      </c>
      <c r="J74" s="19" t="s">
        <v>49</v>
      </c>
      <c r="K74" s="32" t="s">
        <v>593</v>
      </c>
      <c r="L74" s="35">
        <v>9.5000000000000001E-2</v>
      </c>
      <c r="M74" s="19">
        <v>0</v>
      </c>
      <c r="N74" s="32" t="s">
        <v>319</v>
      </c>
      <c r="O74" s="17" t="s">
        <v>319</v>
      </c>
      <c r="P74" s="19">
        <v>0</v>
      </c>
      <c r="Q74" s="36" t="s">
        <v>165</v>
      </c>
      <c r="R74" s="36" t="s">
        <v>166</v>
      </c>
      <c r="S74" s="36">
        <v>1.57</v>
      </c>
      <c r="T74" s="21" t="str">
        <f t="shared" ref="T74:T94" si="3">+IF(H74=I74,"OK","")</f>
        <v/>
      </c>
      <c r="U74" s="37"/>
      <c r="V74" s="38" t="s">
        <v>140</v>
      </c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</row>
    <row r="75" spans="1:70" s="30" customFormat="1" ht="31.5" customHeight="1" x14ac:dyDescent="0.25">
      <c r="A75" s="31">
        <v>9</v>
      </c>
      <c r="B75" s="32" t="s">
        <v>483</v>
      </c>
      <c r="C75" s="32" t="s">
        <v>395</v>
      </c>
      <c r="D75" s="32" t="s">
        <v>484</v>
      </c>
      <c r="E75" s="32" t="s">
        <v>485</v>
      </c>
      <c r="F75" s="33" t="s">
        <v>486</v>
      </c>
      <c r="G75" s="33" t="str">
        <f t="shared" si="2"/>
        <v>000</v>
      </c>
      <c r="H75" s="34">
        <v>80</v>
      </c>
      <c r="I75" s="19">
        <v>0</v>
      </c>
      <c r="J75" s="19" t="s">
        <v>49</v>
      </c>
      <c r="K75" s="32" t="s">
        <v>594</v>
      </c>
      <c r="L75" s="35">
        <v>4</v>
      </c>
      <c r="M75" s="19">
        <v>0</v>
      </c>
      <c r="N75" s="32" t="s">
        <v>319</v>
      </c>
      <c r="O75" s="17" t="s">
        <v>319</v>
      </c>
      <c r="P75" s="19">
        <v>0</v>
      </c>
      <c r="Q75" s="36" t="s">
        <v>614</v>
      </c>
      <c r="R75" s="36" t="s">
        <v>183</v>
      </c>
      <c r="S75" s="36">
        <v>80</v>
      </c>
      <c r="T75" s="21" t="str">
        <f t="shared" si="3"/>
        <v/>
      </c>
      <c r="U75" s="37"/>
      <c r="V75" s="38" t="s">
        <v>126</v>
      </c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</row>
    <row r="76" spans="1:70" s="30" customFormat="1" ht="31.5" customHeight="1" x14ac:dyDescent="0.25">
      <c r="A76" s="31">
        <v>9</v>
      </c>
      <c r="B76" s="32" t="s">
        <v>483</v>
      </c>
      <c r="C76" s="32" t="s">
        <v>349</v>
      </c>
      <c r="D76" s="32" t="s">
        <v>487</v>
      </c>
      <c r="E76" s="32" t="s">
        <v>488</v>
      </c>
      <c r="F76" s="33" t="s">
        <v>489</v>
      </c>
      <c r="G76" s="33" t="str">
        <f t="shared" si="2"/>
        <v>000</v>
      </c>
      <c r="H76" s="34">
        <v>80</v>
      </c>
      <c r="I76" s="19">
        <v>0</v>
      </c>
      <c r="J76" s="19" t="s">
        <v>82</v>
      </c>
      <c r="K76" s="32" t="s">
        <v>595</v>
      </c>
      <c r="L76" s="35">
        <v>1.333</v>
      </c>
      <c r="M76" s="19">
        <v>0</v>
      </c>
      <c r="N76" s="32" t="s">
        <v>319</v>
      </c>
      <c r="O76" s="17" t="s">
        <v>319</v>
      </c>
      <c r="P76" s="19">
        <v>0</v>
      </c>
      <c r="Q76" s="36" t="s">
        <v>181</v>
      </c>
      <c r="R76" s="36" t="s">
        <v>182</v>
      </c>
      <c r="S76" s="36">
        <v>80</v>
      </c>
      <c r="T76" s="21" t="str">
        <f t="shared" si="3"/>
        <v/>
      </c>
      <c r="U76" s="37"/>
      <c r="V76" s="38" t="s">
        <v>126</v>
      </c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</row>
    <row r="77" spans="1:70" s="30" customFormat="1" ht="31.5" customHeight="1" x14ac:dyDescent="0.25">
      <c r="A77" s="31">
        <v>9</v>
      </c>
      <c r="B77" s="32" t="s">
        <v>490</v>
      </c>
      <c r="C77" s="32" t="s">
        <v>258</v>
      </c>
      <c r="D77" s="32" t="s">
        <v>491</v>
      </c>
      <c r="E77" s="32" t="s">
        <v>492</v>
      </c>
      <c r="F77" s="33" t="s">
        <v>493</v>
      </c>
      <c r="G77" s="33" t="str">
        <f t="shared" si="2"/>
        <v>000</v>
      </c>
      <c r="H77" s="34">
        <v>600</v>
      </c>
      <c r="I77" s="19">
        <v>0</v>
      </c>
      <c r="J77" s="19" t="s">
        <v>49</v>
      </c>
      <c r="K77" s="32" t="s">
        <v>596</v>
      </c>
      <c r="L77" s="35">
        <v>1.6259999999999999</v>
      </c>
      <c r="M77" s="19">
        <v>0</v>
      </c>
      <c r="N77" s="32" t="s">
        <v>319</v>
      </c>
      <c r="O77" s="17" t="s">
        <v>319</v>
      </c>
      <c r="P77" s="19">
        <v>0</v>
      </c>
      <c r="Q77" s="36" t="s">
        <v>185</v>
      </c>
      <c r="R77" s="36" t="s">
        <v>186</v>
      </c>
      <c r="S77" s="36">
        <v>28.858000000000001</v>
      </c>
      <c r="T77" s="21" t="str">
        <f t="shared" si="3"/>
        <v/>
      </c>
      <c r="U77" s="37"/>
      <c r="V77" s="38" t="s">
        <v>130</v>
      </c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</row>
    <row r="78" spans="1:70" s="30" customFormat="1" ht="31.5" customHeight="1" x14ac:dyDescent="0.25">
      <c r="A78" s="31">
        <v>9</v>
      </c>
      <c r="B78" s="32" t="s">
        <v>410</v>
      </c>
      <c r="C78" s="32" t="s">
        <v>391</v>
      </c>
      <c r="D78" s="32" t="s">
        <v>494</v>
      </c>
      <c r="E78" s="32" t="s">
        <v>495</v>
      </c>
      <c r="F78" s="33" t="s">
        <v>496</v>
      </c>
      <c r="G78" s="33" t="str">
        <f t="shared" si="2"/>
        <v>XXX</v>
      </c>
      <c r="H78" s="34">
        <v>600</v>
      </c>
      <c r="I78" s="19">
        <v>0</v>
      </c>
      <c r="J78" s="19" t="s">
        <v>49</v>
      </c>
      <c r="K78" s="32" t="s">
        <v>597</v>
      </c>
      <c r="L78" s="35">
        <v>2.6669999999999998</v>
      </c>
      <c r="M78" s="19">
        <v>0</v>
      </c>
      <c r="N78" s="32" t="s">
        <v>319</v>
      </c>
      <c r="O78" s="17" t="s">
        <v>319</v>
      </c>
      <c r="P78" s="19">
        <v>0</v>
      </c>
      <c r="Q78" s="36" t="s">
        <v>156</v>
      </c>
      <c r="R78" s="36" t="s">
        <v>76</v>
      </c>
      <c r="S78" s="36">
        <v>31.9</v>
      </c>
      <c r="T78" s="21" t="str">
        <f t="shared" si="3"/>
        <v/>
      </c>
      <c r="U78" s="37"/>
      <c r="V78" s="38" t="s">
        <v>138</v>
      </c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</row>
    <row r="79" spans="1:70" s="30" customFormat="1" ht="31.5" customHeight="1" x14ac:dyDescent="0.25">
      <c r="A79" s="31">
        <v>9</v>
      </c>
      <c r="B79" s="32" t="s">
        <v>371</v>
      </c>
      <c r="C79" s="32" t="s">
        <v>254</v>
      </c>
      <c r="D79" s="32" t="s">
        <v>497</v>
      </c>
      <c r="E79" s="32" t="s">
        <v>498</v>
      </c>
      <c r="F79" s="33" t="s">
        <v>499</v>
      </c>
      <c r="G79" s="33" t="str">
        <f t="shared" si="2"/>
        <v>S21</v>
      </c>
      <c r="H79" s="34">
        <v>180</v>
      </c>
      <c r="I79" s="19">
        <v>0</v>
      </c>
      <c r="J79" s="19" t="s">
        <v>319</v>
      </c>
      <c r="K79" s="32" t="s">
        <v>319</v>
      </c>
      <c r="L79" s="35" t="s">
        <v>319</v>
      </c>
      <c r="M79" s="19">
        <v>0</v>
      </c>
      <c r="N79" s="32" t="s">
        <v>319</v>
      </c>
      <c r="O79" s="17" t="s">
        <v>319</v>
      </c>
      <c r="P79" s="19">
        <v>0</v>
      </c>
      <c r="Q79" s="36" t="s">
        <v>173</v>
      </c>
      <c r="R79" s="36" t="s">
        <v>174</v>
      </c>
      <c r="S79" s="36">
        <v>3.972</v>
      </c>
      <c r="T79" s="21" t="str">
        <f t="shared" si="3"/>
        <v/>
      </c>
      <c r="U79" s="37"/>
      <c r="V79" s="38" t="s">
        <v>136</v>
      </c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</row>
    <row r="80" spans="1:70" s="30" customFormat="1" ht="31.5" customHeight="1" x14ac:dyDescent="0.25">
      <c r="A80" s="31">
        <v>9</v>
      </c>
      <c r="B80" s="32" t="s">
        <v>500</v>
      </c>
      <c r="C80" s="32" t="s">
        <v>349</v>
      </c>
      <c r="D80" s="32" t="s">
        <v>501</v>
      </c>
      <c r="E80" s="32" t="s">
        <v>502</v>
      </c>
      <c r="F80" s="33" t="s">
        <v>503</v>
      </c>
      <c r="G80" s="33" t="str">
        <f t="shared" si="2"/>
        <v>S11</v>
      </c>
      <c r="H80" s="34">
        <v>144</v>
      </c>
      <c r="I80" s="19">
        <v>0</v>
      </c>
      <c r="J80" s="19" t="s">
        <v>319</v>
      </c>
      <c r="K80" s="32" t="s">
        <v>319</v>
      </c>
      <c r="L80" s="35" t="s">
        <v>319</v>
      </c>
      <c r="M80" s="19">
        <v>0</v>
      </c>
      <c r="N80" s="32" t="s">
        <v>319</v>
      </c>
      <c r="O80" s="17" t="s">
        <v>319</v>
      </c>
      <c r="P80" s="19">
        <v>0</v>
      </c>
      <c r="Q80" s="36" t="s">
        <v>220</v>
      </c>
      <c r="R80" s="36" t="s">
        <v>221</v>
      </c>
      <c r="S80" s="36">
        <v>4.9450000000000003</v>
      </c>
      <c r="T80" s="21" t="str">
        <f t="shared" si="3"/>
        <v/>
      </c>
      <c r="U80" s="37"/>
      <c r="V80" s="38" t="s">
        <v>125</v>
      </c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</row>
    <row r="81" spans="1:70" s="30" customFormat="1" ht="31.5" customHeight="1" x14ac:dyDescent="0.25">
      <c r="A81" s="31">
        <v>9</v>
      </c>
      <c r="B81" s="32" t="s">
        <v>504</v>
      </c>
      <c r="C81" s="32" t="s">
        <v>258</v>
      </c>
      <c r="D81" s="32" t="s">
        <v>505</v>
      </c>
      <c r="E81" s="32" t="s">
        <v>381</v>
      </c>
      <c r="F81" s="33" t="s">
        <v>382</v>
      </c>
      <c r="G81" s="33" t="str">
        <f t="shared" si="2"/>
        <v>E01</v>
      </c>
      <c r="H81" s="34">
        <v>1800</v>
      </c>
      <c r="I81" s="19">
        <v>0</v>
      </c>
      <c r="J81" s="19" t="s">
        <v>49</v>
      </c>
      <c r="K81" s="32" t="s">
        <v>598</v>
      </c>
      <c r="L81" s="35">
        <v>4.0999999999999996</v>
      </c>
      <c r="M81" s="19">
        <v>0</v>
      </c>
      <c r="N81" s="32" t="s">
        <v>319</v>
      </c>
      <c r="O81" s="17" t="s">
        <v>319</v>
      </c>
      <c r="P81" s="19">
        <v>0</v>
      </c>
      <c r="Q81" s="36" t="s">
        <v>233</v>
      </c>
      <c r="R81" s="36" t="s">
        <v>234</v>
      </c>
      <c r="S81" s="36">
        <v>56.195</v>
      </c>
      <c r="T81" s="21" t="str">
        <f t="shared" si="3"/>
        <v/>
      </c>
      <c r="U81" s="37"/>
      <c r="V81" s="38" t="s">
        <v>125</v>
      </c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</row>
    <row r="82" spans="1:70" s="30" customFormat="1" ht="31.5" customHeight="1" x14ac:dyDescent="0.25">
      <c r="A82" s="31">
        <v>9</v>
      </c>
      <c r="B82" s="32" t="s">
        <v>506</v>
      </c>
      <c r="C82" s="32" t="s">
        <v>391</v>
      </c>
      <c r="D82" s="32" t="s">
        <v>507</v>
      </c>
      <c r="E82" s="32" t="s">
        <v>508</v>
      </c>
      <c r="F82" s="33" t="s">
        <v>509</v>
      </c>
      <c r="G82" s="33" t="str">
        <f t="shared" si="2"/>
        <v>000</v>
      </c>
      <c r="H82" s="34">
        <v>1020</v>
      </c>
      <c r="I82" s="19">
        <v>0</v>
      </c>
      <c r="J82" s="19" t="s">
        <v>49</v>
      </c>
      <c r="K82" s="32" t="s">
        <v>599</v>
      </c>
      <c r="L82" s="35">
        <v>1.774</v>
      </c>
      <c r="M82" s="19">
        <v>0</v>
      </c>
      <c r="N82" s="32" t="s">
        <v>319</v>
      </c>
      <c r="O82" s="17" t="s">
        <v>319</v>
      </c>
      <c r="P82" s="19">
        <v>0</v>
      </c>
      <c r="Q82" s="36" t="s">
        <v>613</v>
      </c>
      <c r="R82" s="36" t="s">
        <v>61</v>
      </c>
      <c r="S82" s="36">
        <v>18.763999999999999</v>
      </c>
      <c r="T82" s="21" t="str">
        <f t="shared" si="3"/>
        <v/>
      </c>
      <c r="U82" s="37"/>
      <c r="V82" s="38" t="s">
        <v>146</v>
      </c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</row>
    <row r="83" spans="1:70" s="30" customFormat="1" ht="31.5" customHeight="1" x14ac:dyDescent="0.25">
      <c r="A83" s="31">
        <v>9</v>
      </c>
      <c r="B83" s="32" t="s">
        <v>399</v>
      </c>
      <c r="C83" s="32" t="s">
        <v>349</v>
      </c>
      <c r="D83" s="32" t="s">
        <v>510</v>
      </c>
      <c r="E83" s="32" t="s">
        <v>511</v>
      </c>
      <c r="F83" s="33" t="s">
        <v>512</v>
      </c>
      <c r="G83" s="33" t="str">
        <f t="shared" si="2"/>
        <v>000</v>
      </c>
      <c r="H83" s="34">
        <v>300</v>
      </c>
      <c r="I83" s="19">
        <v>0</v>
      </c>
      <c r="J83" s="19" t="s">
        <v>49</v>
      </c>
      <c r="K83" s="32" t="s">
        <v>600</v>
      </c>
      <c r="L83" s="35">
        <v>0.68300000000000005</v>
      </c>
      <c r="M83" s="19">
        <v>0</v>
      </c>
      <c r="N83" s="32" t="s">
        <v>319</v>
      </c>
      <c r="O83" s="17" t="s">
        <v>319</v>
      </c>
      <c r="P83" s="19">
        <v>0</v>
      </c>
      <c r="Q83" s="36" t="s">
        <v>177</v>
      </c>
      <c r="R83" s="36" t="s">
        <v>178</v>
      </c>
      <c r="S83" s="36">
        <v>7.1879999999999997</v>
      </c>
      <c r="T83" s="21" t="str">
        <f t="shared" si="3"/>
        <v/>
      </c>
      <c r="U83" s="37"/>
      <c r="V83" s="38" t="s">
        <v>130</v>
      </c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</row>
    <row r="84" spans="1:70" s="30" customFormat="1" ht="31.5" customHeight="1" x14ac:dyDescent="0.25">
      <c r="A84" s="31">
        <v>9</v>
      </c>
      <c r="B84" s="32" t="s">
        <v>506</v>
      </c>
      <c r="C84" s="32" t="s">
        <v>267</v>
      </c>
      <c r="D84" s="32" t="s">
        <v>513</v>
      </c>
      <c r="E84" s="32" t="s">
        <v>514</v>
      </c>
      <c r="F84" s="33" t="s">
        <v>515</v>
      </c>
      <c r="G84" s="33" t="str">
        <f t="shared" si="2"/>
        <v>S11</v>
      </c>
      <c r="H84" s="34">
        <v>260</v>
      </c>
      <c r="I84" s="19">
        <v>0</v>
      </c>
      <c r="J84" s="19" t="s">
        <v>319</v>
      </c>
      <c r="K84" s="32" t="s">
        <v>319</v>
      </c>
      <c r="L84" s="35" t="s">
        <v>319</v>
      </c>
      <c r="M84" s="19">
        <v>0</v>
      </c>
      <c r="N84" s="32" t="s">
        <v>319</v>
      </c>
      <c r="O84" s="17" t="s">
        <v>319</v>
      </c>
      <c r="P84" s="19">
        <v>0</v>
      </c>
      <c r="Q84" s="36" t="s">
        <v>615</v>
      </c>
      <c r="R84" s="36" t="s">
        <v>119</v>
      </c>
      <c r="S84" s="36">
        <v>7.3680000000000003</v>
      </c>
      <c r="T84" s="21" t="str">
        <f t="shared" si="3"/>
        <v/>
      </c>
      <c r="U84" s="37"/>
      <c r="V84" s="38" t="s">
        <v>146</v>
      </c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</row>
    <row r="85" spans="1:70" s="30" customFormat="1" ht="31.5" customHeight="1" x14ac:dyDescent="0.25">
      <c r="A85" s="31">
        <v>9</v>
      </c>
      <c r="B85" s="32" t="s">
        <v>418</v>
      </c>
      <c r="C85" s="32" t="s">
        <v>349</v>
      </c>
      <c r="D85" s="32" t="s">
        <v>516</v>
      </c>
      <c r="E85" s="32" t="s">
        <v>517</v>
      </c>
      <c r="F85" s="33" t="s">
        <v>518</v>
      </c>
      <c r="G85" s="33" t="str">
        <f t="shared" si="2"/>
        <v>PTH</v>
      </c>
      <c r="H85" s="34">
        <v>76</v>
      </c>
      <c r="I85" s="19">
        <v>0</v>
      </c>
      <c r="J85" s="19" t="s">
        <v>49</v>
      </c>
      <c r="K85" s="32" t="s">
        <v>601</v>
      </c>
      <c r="L85" s="35">
        <v>0.13400000000000001</v>
      </c>
      <c r="M85" s="19">
        <v>0</v>
      </c>
      <c r="N85" s="32" t="s">
        <v>319</v>
      </c>
      <c r="O85" s="17" t="s">
        <v>319</v>
      </c>
      <c r="P85" s="19">
        <v>0</v>
      </c>
      <c r="Q85" s="36" t="s">
        <v>165</v>
      </c>
      <c r="R85" s="36" t="s">
        <v>166</v>
      </c>
      <c r="S85" s="36">
        <v>1.506</v>
      </c>
      <c r="T85" s="21" t="str">
        <f t="shared" si="3"/>
        <v/>
      </c>
      <c r="U85" s="37"/>
      <c r="V85" s="38" t="s">
        <v>140</v>
      </c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</row>
    <row r="86" spans="1:70" s="30" customFormat="1" ht="31.5" customHeight="1" x14ac:dyDescent="0.25">
      <c r="A86" s="31">
        <v>9</v>
      </c>
      <c r="B86" s="32" t="s">
        <v>490</v>
      </c>
      <c r="C86" s="32" t="s">
        <v>349</v>
      </c>
      <c r="D86" s="32" t="s">
        <v>519</v>
      </c>
      <c r="E86" s="32" t="s">
        <v>520</v>
      </c>
      <c r="F86" s="33" t="s">
        <v>521</v>
      </c>
      <c r="G86" s="33" t="str">
        <f t="shared" si="2"/>
        <v>000</v>
      </c>
      <c r="H86" s="34">
        <v>450</v>
      </c>
      <c r="I86" s="19">
        <v>0</v>
      </c>
      <c r="J86" s="19" t="s">
        <v>49</v>
      </c>
      <c r="K86" s="32" t="s">
        <v>602</v>
      </c>
      <c r="L86" s="35">
        <v>1.22</v>
      </c>
      <c r="M86" s="19">
        <v>0</v>
      </c>
      <c r="N86" s="32" t="s">
        <v>319</v>
      </c>
      <c r="O86" s="17" t="s">
        <v>319</v>
      </c>
      <c r="P86" s="19">
        <v>0</v>
      </c>
      <c r="Q86" s="36" t="s">
        <v>185</v>
      </c>
      <c r="R86" s="36" t="s">
        <v>186</v>
      </c>
      <c r="S86" s="36">
        <v>21.643999999999998</v>
      </c>
      <c r="T86" s="21" t="str">
        <f t="shared" si="3"/>
        <v/>
      </c>
      <c r="U86" s="37"/>
      <c r="V86" s="38" t="s">
        <v>130</v>
      </c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</row>
    <row r="87" spans="1:70" s="39" customFormat="1" ht="31.5" customHeight="1" x14ac:dyDescent="0.25">
      <c r="A87" s="31">
        <v>9</v>
      </c>
      <c r="B87" s="32" t="s">
        <v>282</v>
      </c>
      <c r="C87" s="32" t="s">
        <v>349</v>
      </c>
      <c r="D87" s="32" t="s">
        <v>522</v>
      </c>
      <c r="E87" s="32" t="s">
        <v>523</v>
      </c>
      <c r="F87" s="33" t="s">
        <v>524</v>
      </c>
      <c r="G87" s="33" t="str">
        <f t="shared" si="2"/>
        <v>S21</v>
      </c>
      <c r="H87" s="34">
        <v>168</v>
      </c>
      <c r="I87" s="19">
        <v>0</v>
      </c>
      <c r="J87" s="19" t="s">
        <v>82</v>
      </c>
      <c r="K87" s="32" t="s">
        <v>603</v>
      </c>
      <c r="L87" s="35">
        <v>3.0550000000000002</v>
      </c>
      <c r="M87" s="19">
        <v>0</v>
      </c>
      <c r="N87" s="32" t="s">
        <v>319</v>
      </c>
      <c r="O87" s="17" t="s">
        <v>319</v>
      </c>
      <c r="P87" s="19">
        <v>0</v>
      </c>
      <c r="Q87" s="36" t="s">
        <v>220</v>
      </c>
      <c r="R87" s="36" t="s">
        <v>221</v>
      </c>
      <c r="S87" s="36">
        <v>57.680999999999997</v>
      </c>
      <c r="T87" s="21" t="str">
        <f t="shared" si="3"/>
        <v/>
      </c>
      <c r="U87" s="37"/>
      <c r="V87" s="38" t="s">
        <v>129</v>
      </c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</row>
    <row r="88" spans="1:70" s="39" customFormat="1" ht="31.5" customHeight="1" x14ac:dyDescent="0.25">
      <c r="A88" s="31">
        <v>9</v>
      </c>
      <c r="B88" s="32" t="s">
        <v>375</v>
      </c>
      <c r="C88" s="32" t="s">
        <v>254</v>
      </c>
      <c r="D88" s="32" t="s">
        <v>525</v>
      </c>
      <c r="E88" s="32" t="s">
        <v>526</v>
      </c>
      <c r="F88" s="33" t="s">
        <v>527</v>
      </c>
      <c r="G88" s="33" t="str">
        <f t="shared" si="2"/>
        <v>PTH</v>
      </c>
      <c r="H88" s="34">
        <v>52</v>
      </c>
      <c r="I88" s="19">
        <v>0</v>
      </c>
      <c r="J88" s="19" t="s">
        <v>49</v>
      </c>
      <c r="K88" s="32" t="s">
        <v>604</v>
      </c>
      <c r="L88" s="35">
        <v>0.11799999999999999</v>
      </c>
      <c r="M88" s="19">
        <v>0</v>
      </c>
      <c r="N88" s="32" t="s">
        <v>319</v>
      </c>
      <c r="O88" s="17" t="s">
        <v>319</v>
      </c>
      <c r="P88" s="19">
        <v>0</v>
      </c>
      <c r="Q88" s="36" t="s">
        <v>230</v>
      </c>
      <c r="R88" s="36" t="s">
        <v>231</v>
      </c>
      <c r="S88" s="36">
        <v>1.252</v>
      </c>
      <c r="T88" s="21" t="str">
        <f t="shared" si="3"/>
        <v/>
      </c>
      <c r="U88" s="37"/>
      <c r="V88" s="38" t="s">
        <v>137</v>
      </c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</row>
    <row r="89" spans="1:70" s="39" customFormat="1" ht="31.5" customHeight="1" x14ac:dyDescent="0.25">
      <c r="A89" s="31">
        <v>9</v>
      </c>
      <c r="B89" s="32" t="s">
        <v>418</v>
      </c>
      <c r="C89" s="32" t="s">
        <v>528</v>
      </c>
      <c r="D89" s="32" t="s">
        <v>529</v>
      </c>
      <c r="E89" s="32" t="s">
        <v>530</v>
      </c>
      <c r="F89" s="33" t="s">
        <v>531</v>
      </c>
      <c r="G89" s="33" t="str">
        <f t="shared" si="2"/>
        <v>PTH</v>
      </c>
      <c r="H89" s="34">
        <v>40</v>
      </c>
      <c r="I89" s="19">
        <v>0</v>
      </c>
      <c r="J89" s="19" t="s">
        <v>49</v>
      </c>
      <c r="K89" s="32" t="s">
        <v>605</v>
      </c>
      <c r="L89" s="35">
        <v>0.112</v>
      </c>
      <c r="M89" s="19">
        <v>0</v>
      </c>
      <c r="N89" s="32" t="s">
        <v>319</v>
      </c>
      <c r="O89" s="17" t="s">
        <v>319</v>
      </c>
      <c r="P89" s="19">
        <v>0</v>
      </c>
      <c r="Q89" s="36" t="s">
        <v>165</v>
      </c>
      <c r="R89" s="36" t="s">
        <v>166</v>
      </c>
      <c r="S89" s="36">
        <v>1.585</v>
      </c>
      <c r="T89" s="21" t="str">
        <f t="shared" si="3"/>
        <v/>
      </c>
      <c r="U89" s="37"/>
      <c r="V89" s="38" t="s">
        <v>140</v>
      </c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</row>
    <row r="90" spans="1:70" s="39" customFormat="1" ht="31.5" customHeight="1" x14ac:dyDescent="0.25">
      <c r="A90" s="31">
        <v>9</v>
      </c>
      <c r="B90" s="32" t="s">
        <v>383</v>
      </c>
      <c r="C90" s="32" t="s">
        <v>395</v>
      </c>
      <c r="D90" s="32" t="s">
        <v>532</v>
      </c>
      <c r="E90" s="32" t="s">
        <v>533</v>
      </c>
      <c r="F90" s="33" t="s">
        <v>534</v>
      </c>
      <c r="G90" s="33" t="str">
        <f t="shared" si="2"/>
        <v>S11</v>
      </c>
      <c r="H90" s="34">
        <v>360</v>
      </c>
      <c r="I90" s="19">
        <v>0</v>
      </c>
      <c r="J90" s="19" t="s">
        <v>319</v>
      </c>
      <c r="K90" s="32" t="s">
        <v>319</v>
      </c>
      <c r="L90" s="35" t="s">
        <v>319</v>
      </c>
      <c r="M90" s="19">
        <v>0</v>
      </c>
      <c r="N90" s="32" t="s">
        <v>319</v>
      </c>
      <c r="O90" s="17" t="s">
        <v>319</v>
      </c>
      <c r="P90" s="19">
        <v>0</v>
      </c>
      <c r="Q90" s="36" t="s">
        <v>206</v>
      </c>
      <c r="R90" s="36" t="s">
        <v>78</v>
      </c>
      <c r="S90" s="36">
        <v>15.451000000000001</v>
      </c>
      <c r="T90" s="21" t="str">
        <f t="shared" si="3"/>
        <v/>
      </c>
      <c r="U90" s="37"/>
      <c r="V90" s="38" t="s">
        <v>125</v>
      </c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</row>
    <row r="91" spans="1:70" s="39" customFormat="1" ht="31.5" customHeight="1" x14ac:dyDescent="0.25">
      <c r="A91" s="31">
        <v>9</v>
      </c>
      <c r="B91" s="32" t="s">
        <v>535</v>
      </c>
      <c r="C91" s="32" t="s">
        <v>249</v>
      </c>
      <c r="D91" s="32" t="s">
        <v>536</v>
      </c>
      <c r="E91" s="32" t="s">
        <v>537</v>
      </c>
      <c r="F91" s="33" t="s">
        <v>538</v>
      </c>
      <c r="G91" s="33" t="str">
        <f t="shared" si="2"/>
        <v>PTH</v>
      </c>
      <c r="H91" s="34">
        <v>52</v>
      </c>
      <c r="I91" s="19">
        <v>0</v>
      </c>
      <c r="J91" s="19" t="s">
        <v>49</v>
      </c>
      <c r="K91" s="32" t="s">
        <v>606</v>
      </c>
      <c r="L91" s="35">
        <v>0.11799999999999999</v>
      </c>
      <c r="M91" s="19">
        <v>0</v>
      </c>
      <c r="N91" s="32" t="s">
        <v>319</v>
      </c>
      <c r="O91" s="17" t="s">
        <v>319</v>
      </c>
      <c r="P91" s="19">
        <v>0</v>
      </c>
      <c r="Q91" s="36" t="s">
        <v>169</v>
      </c>
      <c r="R91" s="36" t="s">
        <v>170</v>
      </c>
      <c r="S91" s="36">
        <v>1.6180000000000001</v>
      </c>
      <c r="T91" s="21" t="str">
        <f t="shared" si="3"/>
        <v/>
      </c>
      <c r="U91" s="37"/>
      <c r="V91" s="38" t="s">
        <v>147</v>
      </c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</row>
    <row r="92" spans="1:70" s="39" customFormat="1" ht="31.5" customHeight="1" x14ac:dyDescent="0.25">
      <c r="A92" s="31">
        <v>9</v>
      </c>
      <c r="B92" s="32" t="s">
        <v>383</v>
      </c>
      <c r="C92" s="32" t="s">
        <v>249</v>
      </c>
      <c r="D92" s="32" t="s">
        <v>539</v>
      </c>
      <c r="E92" s="32" t="s">
        <v>540</v>
      </c>
      <c r="F92" s="33" t="s">
        <v>541</v>
      </c>
      <c r="G92" s="33" t="str">
        <f t="shared" si="2"/>
        <v>S11</v>
      </c>
      <c r="H92" s="34">
        <v>208</v>
      </c>
      <c r="I92" s="19">
        <v>0</v>
      </c>
      <c r="J92" s="19" t="s">
        <v>319</v>
      </c>
      <c r="K92" s="32" t="s">
        <v>319</v>
      </c>
      <c r="L92" s="35" t="s">
        <v>319</v>
      </c>
      <c r="M92" s="19">
        <v>0</v>
      </c>
      <c r="N92" s="32" t="s">
        <v>319</v>
      </c>
      <c r="O92" s="17" t="s">
        <v>319</v>
      </c>
      <c r="P92" s="19">
        <v>0</v>
      </c>
      <c r="Q92" s="36" t="s">
        <v>245</v>
      </c>
      <c r="R92" s="36" t="s">
        <v>246</v>
      </c>
      <c r="S92" s="36">
        <v>6.8179999999999996</v>
      </c>
      <c r="T92" s="21" t="str">
        <f t="shared" si="3"/>
        <v/>
      </c>
      <c r="U92" s="37"/>
      <c r="V92" s="38" t="s">
        <v>125</v>
      </c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</row>
    <row r="93" spans="1:70" s="39" customFormat="1" ht="31.5" customHeight="1" x14ac:dyDescent="0.25">
      <c r="A93" s="31">
        <v>9</v>
      </c>
      <c r="B93" s="32" t="s">
        <v>542</v>
      </c>
      <c r="C93" s="32" t="s">
        <v>254</v>
      </c>
      <c r="D93" s="32" t="s">
        <v>543</v>
      </c>
      <c r="E93" s="32" t="s">
        <v>544</v>
      </c>
      <c r="F93" s="33" t="s">
        <v>545</v>
      </c>
      <c r="G93" s="33" t="str">
        <f t="shared" si="2"/>
        <v>S21</v>
      </c>
      <c r="H93" s="34">
        <v>216</v>
      </c>
      <c r="I93" s="19">
        <v>0</v>
      </c>
      <c r="J93" s="19" t="s">
        <v>319</v>
      </c>
      <c r="K93" s="32" t="s">
        <v>319</v>
      </c>
      <c r="L93" s="35" t="s">
        <v>319</v>
      </c>
      <c r="M93" s="19">
        <v>0</v>
      </c>
      <c r="N93" s="32" t="s">
        <v>319</v>
      </c>
      <c r="O93" s="17" t="s">
        <v>319</v>
      </c>
      <c r="P93" s="19">
        <v>0</v>
      </c>
      <c r="Q93" s="36" t="s">
        <v>149</v>
      </c>
      <c r="R93" s="36" t="s">
        <v>72</v>
      </c>
      <c r="S93" s="36">
        <v>15.615</v>
      </c>
      <c r="T93" s="21" t="str">
        <f t="shared" si="3"/>
        <v/>
      </c>
      <c r="U93" s="37"/>
      <c r="V93" s="38" t="s">
        <v>125</v>
      </c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</row>
    <row r="94" spans="1:70" s="39" customFormat="1" ht="31.5" customHeight="1" x14ac:dyDescent="0.25">
      <c r="A94" s="31">
        <v>9</v>
      </c>
      <c r="B94" s="32" t="s">
        <v>418</v>
      </c>
      <c r="C94" s="32" t="s">
        <v>391</v>
      </c>
      <c r="D94" s="32" t="s">
        <v>546</v>
      </c>
      <c r="E94" s="32" t="s">
        <v>547</v>
      </c>
      <c r="F94" s="33" t="s">
        <v>548</v>
      </c>
      <c r="G94" s="33" t="str">
        <f t="shared" si="2"/>
        <v>PTH</v>
      </c>
      <c r="H94" s="34">
        <v>52</v>
      </c>
      <c r="I94" s="19">
        <v>0</v>
      </c>
      <c r="J94" s="19" t="s">
        <v>49</v>
      </c>
      <c r="K94" s="32" t="s">
        <v>607</v>
      </c>
      <c r="L94" s="35">
        <v>0.11799999999999999</v>
      </c>
      <c r="M94" s="19">
        <v>0</v>
      </c>
      <c r="N94" s="32" t="s">
        <v>319</v>
      </c>
      <c r="O94" s="17" t="s">
        <v>319</v>
      </c>
      <c r="P94" s="19">
        <v>0</v>
      </c>
      <c r="Q94" s="36" t="s">
        <v>165</v>
      </c>
      <c r="R94" s="36" t="s">
        <v>166</v>
      </c>
      <c r="S94" s="36">
        <v>1.5309999999999999</v>
      </c>
      <c r="T94" s="21" t="str">
        <f t="shared" si="3"/>
        <v/>
      </c>
      <c r="U94" s="37"/>
      <c r="V94" s="38" t="s">
        <v>140</v>
      </c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</row>
  </sheetData>
  <autoFilter ref="A8:V94" xr:uid="{00000000-0009-0000-0000-000007000000}">
    <filterColumn colId="10" showButton="0"/>
    <filterColumn colId="13" showButton="0"/>
    <filterColumn colId="16" showButton="0"/>
  </autoFilter>
  <mergeCells count="17">
    <mergeCell ref="A1:T4"/>
    <mergeCell ref="A8:A9"/>
    <mergeCell ref="B8:B9"/>
    <mergeCell ref="C8:C9"/>
    <mergeCell ref="D8:D9"/>
    <mergeCell ref="E8:E9"/>
    <mergeCell ref="F8:F9"/>
    <mergeCell ref="G8:G9"/>
    <mergeCell ref="H8:H9"/>
    <mergeCell ref="J8:J9"/>
    <mergeCell ref="V8:V9"/>
    <mergeCell ref="K8:L8"/>
    <mergeCell ref="N8:O8"/>
    <mergeCell ref="Q8:R8"/>
    <mergeCell ref="S8:S9"/>
    <mergeCell ref="T8:T9"/>
    <mergeCell ref="U8:U9"/>
  </mergeCells>
  <conditionalFormatting sqref="D5:D1048576">
    <cfRule type="duplicateValues" dxfId="4" priority="1"/>
  </conditionalFormatting>
  <conditionalFormatting sqref="A10:U94">
    <cfRule type="expression" dxfId="3" priority="2">
      <formula>$T10="OK"</formula>
    </cfRule>
  </conditionalFormatting>
  <pageMargins left="0.70866141732283472" right="0.70866141732283472" top="0.74803149606299213" bottom="0.74803149606299213" header="0.31496062992125984" footer="0.31496062992125984"/>
  <pageSetup paperSize="9" scale="30" fitToHeight="2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C9EC7-9625-4A79-AAD4-D9C24024A4F8}">
  <sheetPr>
    <tabColor rgb="FF92D050"/>
    <pageSetUpPr fitToPage="1"/>
  </sheetPr>
  <dimension ref="A1:K40"/>
  <sheetViews>
    <sheetView showGridLines="0" zoomScale="80" zoomScaleNormal="80" workbookViewId="0">
      <pane ySplit="6" topLeftCell="A9" activePane="bottomLeft" state="frozen"/>
      <selection activeCell="L16" sqref="L16"/>
      <selection pane="bottomLeft" activeCell="D9" sqref="D9:D12"/>
    </sheetView>
  </sheetViews>
  <sheetFormatPr defaultColWidth="11.42578125" defaultRowHeight="15" x14ac:dyDescent="0.25"/>
  <cols>
    <col min="2" max="3" width="17.7109375" customWidth="1"/>
    <col min="4" max="4" width="13.42578125" customWidth="1"/>
    <col min="5" max="5" width="24.28515625" customWidth="1"/>
    <col min="6" max="6" width="40.5703125" style="61" customWidth="1"/>
    <col min="7" max="7" width="6.140625" style="61" bestFit="1" customWidth="1"/>
    <col min="8" max="8" width="6.28515625" style="61" bestFit="1" customWidth="1"/>
    <col min="9" max="9" width="17.42578125" customWidth="1"/>
    <col min="10" max="10" width="11.5703125" customWidth="1"/>
    <col min="11" max="11" width="31.28515625" bestFit="1" customWidth="1"/>
  </cols>
  <sheetData>
    <row r="1" spans="1:11" ht="23.25" customHeight="1" thickBot="1" x14ac:dyDescent="0.4">
      <c r="B1" s="91"/>
      <c r="C1" s="40"/>
      <c r="D1" s="93" t="s">
        <v>34</v>
      </c>
      <c r="E1" s="94"/>
      <c r="F1" s="94"/>
      <c r="G1" s="94"/>
      <c r="H1" s="95"/>
      <c r="I1" s="102" t="s">
        <v>1</v>
      </c>
      <c r="J1" s="103"/>
      <c r="K1" s="41" t="s">
        <v>35</v>
      </c>
    </row>
    <row r="2" spans="1:11" ht="23.25" customHeight="1" x14ac:dyDescent="0.25">
      <c r="B2" s="92"/>
      <c r="C2" s="42"/>
      <c r="D2" s="96"/>
      <c r="E2" s="97"/>
      <c r="F2" s="97"/>
      <c r="G2" s="97"/>
      <c r="H2" s="98"/>
      <c r="I2" s="104">
        <v>9</v>
      </c>
      <c r="J2" s="105"/>
      <c r="K2" s="43" t="s">
        <v>3</v>
      </c>
    </row>
    <row r="3" spans="1:11" ht="23.25" customHeight="1" thickBot="1" x14ac:dyDescent="0.3">
      <c r="B3" s="92"/>
      <c r="C3" s="42"/>
      <c r="D3" s="99"/>
      <c r="E3" s="100"/>
      <c r="F3" s="100"/>
      <c r="G3" s="100"/>
      <c r="H3" s="101"/>
      <c r="I3" s="106"/>
      <c r="J3" s="107"/>
      <c r="K3" s="44" t="s">
        <v>4</v>
      </c>
    </row>
    <row r="4" spans="1:11" ht="23.25" customHeight="1" thickBot="1" x14ac:dyDescent="0.3">
      <c r="B4" s="45"/>
      <c r="C4" s="45"/>
      <c r="D4" s="46"/>
      <c r="E4" s="46"/>
      <c r="F4" s="46"/>
      <c r="G4" s="46"/>
      <c r="H4" s="46"/>
      <c r="I4" s="108"/>
      <c r="J4" s="109"/>
      <c r="K4" s="47" t="s">
        <v>5</v>
      </c>
    </row>
    <row r="5" spans="1:11" ht="10.5" customHeight="1" thickBot="1" x14ac:dyDescent="0.3">
      <c r="B5" s="110"/>
      <c r="C5" s="110"/>
      <c r="D5" s="110"/>
      <c r="E5" s="110"/>
      <c r="F5" s="110"/>
      <c r="G5" s="110"/>
      <c r="H5" s="110"/>
      <c r="I5" s="110"/>
      <c r="J5" s="110"/>
    </row>
    <row r="6" spans="1:11" ht="51.75" customHeight="1" thickBot="1" x14ac:dyDescent="0.3">
      <c r="A6" s="48" t="s">
        <v>1</v>
      </c>
      <c r="B6" s="48" t="s">
        <v>22</v>
      </c>
      <c r="C6" s="49" t="s">
        <v>23</v>
      </c>
      <c r="D6" s="49" t="s">
        <v>36</v>
      </c>
      <c r="E6" s="49" t="s">
        <v>37</v>
      </c>
      <c r="F6" s="50" t="s">
        <v>38</v>
      </c>
      <c r="G6" s="51" t="s">
        <v>12</v>
      </c>
      <c r="H6" s="52" t="s">
        <v>39</v>
      </c>
      <c r="I6" s="53" t="s">
        <v>17</v>
      </c>
      <c r="J6" s="111" t="s">
        <v>40</v>
      </c>
      <c r="K6" s="112"/>
    </row>
    <row r="7" spans="1:11" s="61" customFormat="1" ht="17.25" customHeight="1" x14ac:dyDescent="0.25">
      <c r="A7" s="54">
        <v>10</v>
      </c>
      <c r="B7" s="55" t="s">
        <v>616</v>
      </c>
      <c r="C7" s="55" t="s">
        <v>249</v>
      </c>
      <c r="D7" s="56" t="s">
        <v>617</v>
      </c>
      <c r="E7" s="56" t="s">
        <v>618</v>
      </c>
      <c r="F7" s="56" t="s">
        <v>619</v>
      </c>
      <c r="G7" s="57">
        <v>94</v>
      </c>
      <c r="H7" s="57">
        <v>0</v>
      </c>
      <c r="I7" s="58" t="str">
        <f t="shared" ref="I7:I12" si="0">+IF(H7=G7,"OK","")</f>
        <v/>
      </c>
      <c r="J7" s="59"/>
      <c r="K7" s="60"/>
    </row>
    <row r="8" spans="1:11" s="61" customFormat="1" ht="17.25" customHeight="1" x14ac:dyDescent="0.25">
      <c r="A8" s="54">
        <v>10</v>
      </c>
      <c r="B8" s="55" t="s">
        <v>620</v>
      </c>
      <c r="C8" s="55" t="s">
        <v>249</v>
      </c>
      <c r="D8" s="56" t="s">
        <v>621</v>
      </c>
      <c r="E8" s="56" t="s">
        <v>622</v>
      </c>
      <c r="F8" s="56" t="s">
        <v>623</v>
      </c>
      <c r="G8" s="57">
        <v>520</v>
      </c>
      <c r="H8" s="57">
        <v>0</v>
      </c>
      <c r="I8" s="58" t="str">
        <f t="shared" si="0"/>
        <v/>
      </c>
      <c r="J8" s="59"/>
      <c r="K8" s="60"/>
    </row>
    <row r="9" spans="1:11" s="61" customFormat="1" ht="17.25" customHeight="1" x14ac:dyDescent="0.25">
      <c r="A9" s="54">
        <v>9</v>
      </c>
      <c r="B9" s="55" t="s">
        <v>624</v>
      </c>
      <c r="C9" s="55" t="s">
        <v>625</v>
      </c>
      <c r="D9" s="56" t="s">
        <v>626</v>
      </c>
      <c r="E9" s="56" t="s">
        <v>627</v>
      </c>
      <c r="F9" s="56" t="s">
        <v>628</v>
      </c>
      <c r="G9" s="57">
        <v>40</v>
      </c>
      <c r="H9" s="57">
        <v>0</v>
      </c>
      <c r="I9" s="58" t="str">
        <f t="shared" si="0"/>
        <v/>
      </c>
      <c r="J9" s="59"/>
      <c r="K9" s="60"/>
    </row>
    <row r="10" spans="1:11" s="61" customFormat="1" ht="17.25" customHeight="1" x14ac:dyDescent="0.25">
      <c r="A10" s="54">
        <v>9</v>
      </c>
      <c r="B10" s="55" t="s">
        <v>624</v>
      </c>
      <c r="C10" s="55" t="s">
        <v>629</v>
      </c>
      <c r="D10" s="56" t="s">
        <v>630</v>
      </c>
      <c r="E10" s="56" t="s">
        <v>631</v>
      </c>
      <c r="F10" s="56" t="s">
        <v>632</v>
      </c>
      <c r="G10" s="57">
        <v>12</v>
      </c>
      <c r="H10" s="57">
        <v>0</v>
      </c>
      <c r="I10" s="58" t="str">
        <f t="shared" si="0"/>
        <v/>
      </c>
      <c r="J10" s="59"/>
      <c r="K10" s="60"/>
    </row>
    <row r="11" spans="1:11" s="61" customFormat="1" ht="17.25" customHeight="1" x14ac:dyDescent="0.25">
      <c r="A11" s="54">
        <v>9</v>
      </c>
      <c r="B11" s="55" t="s">
        <v>633</v>
      </c>
      <c r="C11" s="55" t="s">
        <v>249</v>
      </c>
      <c r="D11" s="56" t="s">
        <v>634</v>
      </c>
      <c r="E11" s="56" t="s">
        <v>635</v>
      </c>
      <c r="F11" s="56" t="s">
        <v>636</v>
      </c>
      <c r="G11" s="57">
        <v>6</v>
      </c>
      <c r="H11" s="57">
        <v>0</v>
      </c>
      <c r="I11" s="58" t="str">
        <f t="shared" si="0"/>
        <v/>
      </c>
      <c r="J11" s="59"/>
      <c r="K11" s="60"/>
    </row>
    <row r="12" spans="1:11" s="61" customFormat="1" ht="17.25" customHeight="1" x14ac:dyDescent="0.25">
      <c r="A12" s="54">
        <v>9</v>
      </c>
      <c r="B12" s="55" t="s">
        <v>637</v>
      </c>
      <c r="C12" s="55" t="s">
        <v>258</v>
      </c>
      <c r="D12" s="56" t="s">
        <v>638</v>
      </c>
      <c r="E12" s="56" t="s">
        <v>639</v>
      </c>
      <c r="F12" s="56" t="s">
        <v>640</v>
      </c>
      <c r="G12" s="57">
        <v>40</v>
      </c>
      <c r="H12" s="57">
        <v>0</v>
      </c>
      <c r="I12" s="58" t="str">
        <f t="shared" si="0"/>
        <v/>
      </c>
      <c r="J12" s="59"/>
      <c r="K12" s="60"/>
    </row>
    <row r="13" spans="1:11" s="61" customFormat="1" ht="17.25" customHeight="1" x14ac:dyDescent="0.25">
      <c r="B13"/>
      <c r="C13"/>
      <c r="D13"/>
      <c r="E13"/>
      <c r="I13"/>
      <c r="J13"/>
      <c r="K13"/>
    </row>
    <row r="14" spans="1:11" s="61" customFormat="1" ht="17.25" customHeight="1" x14ac:dyDescent="0.25">
      <c r="B14"/>
      <c r="C14"/>
      <c r="D14"/>
      <c r="E14"/>
      <c r="I14"/>
      <c r="J14"/>
      <c r="K14"/>
    </row>
    <row r="15" spans="1:11" s="61" customFormat="1" ht="17.25" customHeight="1" x14ac:dyDescent="0.25">
      <c r="B15"/>
      <c r="C15"/>
      <c r="D15"/>
      <c r="E15"/>
      <c r="I15"/>
      <c r="J15"/>
      <c r="K15"/>
    </row>
    <row r="16" spans="1:11" s="61" customFormat="1" ht="17.25" customHeight="1" x14ac:dyDescent="0.25">
      <c r="B16"/>
      <c r="C16"/>
      <c r="D16"/>
      <c r="E16"/>
      <c r="I16"/>
      <c r="J16"/>
      <c r="K16"/>
    </row>
    <row r="17" spans="2:11" s="61" customFormat="1" ht="17.25" customHeight="1" x14ac:dyDescent="0.25">
      <c r="B17"/>
      <c r="C17"/>
      <c r="D17"/>
      <c r="E17"/>
      <c r="I17"/>
      <c r="J17"/>
      <c r="K17"/>
    </row>
    <row r="18" spans="2:11" s="61" customFormat="1" ht="17.25" customHeight="1" x14ac:dyDescent="0.25">
      <c r="B18"/>
      <c r="C18"/>
      <c r="D18"/>
      <c r="E18"/>
      <c r="I18"/>
      <c r="J18"/>
      <c r="K18"/>
    </row>
    <row r="19" spans="2:11" s="61" customFormat="1" ht="17.25" customHeight="1" x14ac:dyDescent="0.25">
      <c r="B19"/>
      <c r="C19"/>
      <c r="D19"/>
      <c r="E19"/>
      <c r="I19"/>
      <c r="J19"/>
      <c r="K19"/>
    </row>
    <row r="20" spans="2:11" s="61" customFormat="1" ht="17.25" customHeight="1" x14ac:dyDescent="0.25">
      <c r="B20"/>
      <c r="C20"/>
      <c r="D20"/>
      <c r="E20"/>
      <c r="I20"/>
      <c r="J20"/>
      <c r="K20"/>
    </row>
    <row r="21" spans="2:11" s="61" customFormat="1" ht="17.25" customHeight="1" x14ac:dyDescent="0.25">
      <c r="B21"/>
      <c r="C21"/>
      <c r="D21"/>
      <c r="E21"/>
      <c r="I21"/>
      <c r="J21"/>
      <c r="K21"/>
    </row>
    <row r="22" spans="2:11" s="61" customFormat="1" ht="17.25" customHeight="1" x14ac:dyDescent="0.25">
      <c r="B22"/>
      <c r="C22"/>
      <c r="D22"/>
      <c r="E22"/>
      <c r="I22"/>
      <c r="J22"/>
      <c r="K22"/>
    </row>
    <row r="23" spans="2:11" s="61" customFormat="1" ht="17.25" customHeight="1" x14ac:dyDescent="0.25">
      <c r="B23"/>
      <c r="C23"/>
      <c r="D23"/>
      <c r="E23"/>
      <c r="I23"/>
      <c r="J23"/>
      <c r="K23"/>
    </row>
    <row r="24" spans="2:11" s="61" customFormat="1" ht="17.25" customHeight="1" x14ac:dyDescent="0.25">
      <c r="B24"/>
      <c r="C24"/>
      <c r="D24"/>
      <c r="E24"/>
      <c r="I24"/>
      <c r="J24"/>
      <c r="K24"/>
    </row>
    <row r="25" spans="2:11" s="61" customFormat="1" ht="17.25" customHeight="1" x14ac:dyDescent="0.25">
      <c r="B25"/>
      <c r="C25"/>
      <c r="D25"/>
      <c r="E25"/>
      <c r="I25"/>
      <c r="J25"/>
      <c r="K25"/>
    </row>
    <row r="26" spans="2:11" s="61" customFormat="1" ht="17.25" customHeight="1" x14ac:dyDescent="0.25">
      <c r="B26"/>
      <c r="C26"/>
      <c r="D26"/>
      <c r="E26"/>
      <c r="I26"/>
      <c r="J26"/>
      <c r="K26"/>
    </row>
    <row r="27" spans="2:11" s="61" customFormat="1" ht="17.25" customHeight="1" x14ac:dyDescent="0.25">
      <c r="B27"/>
      <c r="C27"/>
      <c r="D27"/>
      <c r="E27"/>
      <c r="I27"/>
      <c r="J27"/>
      <c r="K27"/>
    </row>
    <row r="28" spans="2:11" s="61" customFormat="1" ht="17.25" customHeight="1" x14ac:dyDescent="0.25">
      <c r="B28"/>
      <c r="C28"/>
      <c r="D28"/>
      <c r="E28"/>
      <c r="I28"/>
      <c r="J28"/>
      <c r="K28"/>
    </row>
    <row r="29" spans="2:11" s="61" customFormat="1" ht="17.25" customHeight="1" x14ac:dyDescent="0.25">
      <c r="B29"/>
      <c r="C29"/>
      <c r="D29"/>
      <c r="E29"/>
      <c r="I29"/>
      <c r="J29"/>
      <c r="K29"/>
    </row>
    <row r="30" spans="2:11" s="61" customFormat="1" ht="17.25" customHeight="1" x14ac:dyDescent="0.25">
      <c r="B30"/>
      <c r="C30"/>
      <c r="D30"/>
      <c r="E30"/>
      <c r="I30"/>
      <c r="J30"/>
      <c r="K30"/>
    </row>
    <row r="31" spans="2:11" s="61" customFormat="1" ht="17.25" customHeight="1" x14ac:dyDescent="0.25">
      <c r="B31"/>
      <c r="C31"/>
      <c r="D31"/>
      <c r="E31"/>
      <c r="I31"/>
      <c r="J31"/>
      <c r="K31"/>
    </row>
    <row r="32" spans="2:11" s="61" customFormat="1" ht="17.25" customHeight="1" x14ac:dyDescent="0.25">
      <c r="B32"/>
      <c r="C32"/>
      <c r="D32"/>
      <c r="E32"/>
      <c r="I32"/>
      <c r="J32"/>
      <c r="K32"/>
    </row>
    <row r="33" spans="2:11" s="61" customFormat="1" ht="17.25" customHeight="1" x14ac:dyDescent="0.25">
      <c r="B33"/>
      <c r="C33"/>
      <c r="D33"/>
      <c r="E33"/>
      <c r="I33"/>
      <c r="J33"/>
      <c r="K33"/>
    </row>
    <row r="34" spans="2:11" s="61" customFormat="1" ht="17.25" customHeight="1" x14ac:dyDescent="0.25">
      <c r="B34"/>
      <c r="C34"/>
      <c r="D34"/>
      <c r="E34"/>
      <c r="I34"/>
      <c r="J34"/>
      <c r="K34"/>
    </row>
    <row r="35" spans="2:11" s="61" customFormat="1" ht="17.25" customHeight="1" x14ac:dyDescent="0.25">
      <c r="B35"/>
      <c r="C35"/>
      <c r="D35"/>
      <c r="E35"/>
      <c r="I35"/>
      <c r="J35"/>
      <c r="K35"/>
    </row>
    <row r="36" spans="2:11" s="61" customFormat="1" ht="17.25" customHeight="1" x14ac:dyDescent="0.25">
      <c r="B36"/>
      <c r="C36"/>
      <c r="D36"/>
      <c r="E36"/>
      <c r="I36"/>
      <c r="J36"/>
      <c r="K36"/>
    </row>
    <row r="37" spans="2:11" ht="18.75" customHeight="1" x14ac:dyDescent="0.25"/>
    <row r="38" spans="2:11" ht="10.5" customHeight="1" x14ac:dyDescent="0.25"/>
    <row r="39" spans="2:11" ht="10.5" customHeight="1" x14ac:dyDescent="0.25"/>
    <row r="40" spans="2:11" ht="10.5" customHeight="1" x14ac:dyDescent="0.25"/>
  </sheetData>
  <mergeCells count="6">
    <mergeCell ref="J6:K6"/>
    <mergeCell ref="B1:B3"/>
    <mergeCell ref="D1:H3"/>
    <mergeCell ref="I1:J1"/>
    <mergeCell ref="I2:J4"/>
    <mergeCell ref="B5:J5"/>
  </mergeCells>
  <conditionalFormatting sqref="A7:K12">
    <cfRule type="expression" dxfId="2" priority="1">
      <formula>$I7="Em produção"</formula>
    </cfRule>
    <cfRule type="expression" dxfId="1" priority="2">
      <formula>$I7="Concluído"</formula>
    </cfRule>
  </conditionalFormatting>
  <printOptions horizontalCentered="1"/>
  <pageMargins left="0" right="0" top="0" bottom="0" header="0" footer="0"/>
  <pageSetup paperSize="9" scale="94" orientation="landscape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7742-49D0-4F55-AF8F-50BC0DBAA058}">
  <sheetPr>
    <tabColor rgb="FFFFC000"/>
    <pageSetUpPr fitToPage="1"/>
  </sheetPr>
  <dimension ref="A1:BM55"/>
  <sheetViews>
    <sheetView showGridLines="0" zoomScale="60" zoomScaleNormal="60" workbookViewId="0">
      <pane ySplit="8" topLeftCell="A9" activePane="bottomLeft" state="frozen"/>
      <selection activeCell="L16" sqref="L16"/>
      <selection pane="bottomLeft" activeCell="L11" sqref="L11"/>
    </sheetView>
  </sheetViews>
  <sheetFormatPr defaultRowHeight="15" x14ac:dyDescent="0.25"/>
  <cols>
    <col min="1" max="1" width="10.7109375" customWidth="1"/>
    <col min="2" max="2" width="17.5703125" customWidth="1"/>
    <col min="3" max="3" width="12.140625" customWidth="1"/>
    <col min="4" max="4" width="19.85546875" customWidth="1"/>
    <col min="5" max="5" width="12.7109375" customWidth="1"/>
    <col min="6" max="6" width="15.85546875" customWidth="1"/>
    <col min="7" max="7" width="46.85546875" bestFit="1" customWidth="1"/>
    <col min="8" max="8" width="9.140625" style="9"/>
    <col min="9" max="9" width="10.140625" bestFit="1" customWidth="1"/>
    <col min="10" max="10" width="10.140625" customWidth="1"/>
    <col min="11" max="11" width="14.42578125" bestFit="1" customWidth="1"/>
    <col min="12" max="12" width="15.140625" style="9" bestFit="1" customWidth="1"/>
    <col min="13" max="13" width="46.42578125" style="9" bestFit="1" customWidth="1"/>
    <col min="14" max="14" width="15.42578125" style="11" bestFit="1" customWidth="1"/>
    <col min="15" max="15" width="15.42578125" style="11" customWidth="1"/>
    <col min="16" max="16" width="33.5703125" bestFit="1" customWidth="1"/>
    <col min="17" max="17" width="18.28515625" bestFit="1" customWidth="1"/>
    <col min="18" max="18" width="2.85546875" customWidth="1"/>
  </cols>
  <sheetData>
    <row r="1" spans="1:65" ht="24" customHeight="1" thickBot="1" x14ac:dyDescent="0.3">
      <c r="A1" s="72"/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3"/>
      <c r="P1" s="62" t="s">
        <v>21</v>
      </c>
    </row>
    <row r="2" spans="1:65" ht="18.75" customHeight="1" x14ac:dyDescent="0.25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6"/>
      <c r="P2" s="2" t="s">
        <v>3</v>
      </c>
    </row>
    <row r="3" spans="1:65" ht="18.75" customHeight="1" x14ac:dyDescent="0.25">
      <c r="A3" s="75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6"/>
      <c r="P3" s="2" t="s">
        <v>4</v>
      </c>
    </row>
    <row r="4" spans="1:65" ht="19.5" customHeight="1" thickBot="1" x14ac:dyDescent="0.3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9"/>
      <c r="P4" s="3" t="s">
        <v>5</v>
      </c>
    </row>
    <row r="5" spans="1:65" ht="19.5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5"/>
      <c r="M5" s="5"/>
      <c r="N5" s="5"/>
      <c r="O5" s="5"/>
      <c r="P5" s="6"/>
    </row>
    <row r="6" spans="1:65" ht="19.5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5"/>
      <c r="N6" s="5"/>
      <c r="O6" s="5"/>
      <c r="P6" s="6"/>
    </row>
    <row r="8" spans="1:65" s="26" customFormat="1" ht="38.25" customHeight="1" x14ac:dyDescent="0.25">
      <c r="A8" s="63" t="s">
        <v>1</v>
      </c>
      <c r="B8" s="63" t="s">
        <v>22</v>
      </c>
      <c r="C8" s="63" t="s">
        <v>23</v>
      </c>
      <c r="D8" s="63" t="s">
        <v>41</v>
      </c>
      <c r="E8" s="63" t="s">
        <v>33</v>
      </c>
      <c r="F8" s="63" t="s">
        <v>9</v>
      </c>
      <c r="G8" s="64" t="s">
        <v>10</v>
      </c>
      <c r="H8" s="64" t="s">
        <v>25</v>
      </c>
      <c r="I8" s="64" t="s">
        <v>12</v>
      </c>
      <c r="J8" s="64" t="s">
        <v>26</v>
      </c>
      <c r="K8" s="65" t="s">
        <v>42</v>
      </c>
      <c r="L8" s="113" t="s">
        <v>43</v>
      </c>
      <c r="M8" s="113"/>
      <c r="N8" s="64" t="s">
        <v>14</v>
      </c>
      <c r="O8" s="64" t="s">
        <v>17</v>
      </c>
      <c r="P8" s="63" t="s">
        <v>44</v>
      </c>
      <c r="Q8" s="63" t="s">
        <v>45</v>
      </c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</row>
    <row r="9" spans="1:65" s="30" customFormat="1" ht="31.5" customHeight="1" x14ac:dyDescent="0.25">
      <c r="A9" s="31">
        <v>9</v>
      </c>
      <c r="B9" s="32" t="s">
        <v>46</v>
      </c>
      <c r="C9" s="32">
        <v>0</v>
      </c>
      <c r="D9" s="66">
        <v>1600047807</v>
      </c>
      <c r="E9" s="66">
        <v>11.67</v>
      </c>
      <c r="F9" s="32">
        <v>70000284</v>
      </c>
      <c r="G9" s="33" t="s">
        <v>47</v>
      </c>
      <c r="H9" s="66" t="s">
        <v>48</v>
      </c>
      <c r="I9" s="34">
        <v>11690</v>
      </c>
      <c r="J9" s="19">
        <v>0</v>
      </c>
      <c r="K9" s="66" t="s">
        <v>49</v>
      </c>
      <c r="L9" s="36">
        <v>70012034</v>
      </c>
      <c r="M9" s="36" t="s">
        <v>50</v>
      </c>
      <c r="N9" s="36">
        <v>37.86</v>
      </c>
      <c r="O9" s="21"/>
      <c r="P9" s="18">
        <v>2</v>
      </c>
      <c r="Q9" s="67">
        <v>44257</v>
      </c>
      <c r="R9" s="68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</row>
    <row r="10" spans="1:65" s="30" customFormat="1" ht="31.5" customHeight="1" x14ac:dyDescent="0.25">
      <c r="A10" s="31">
        <v>9</v>
      </c>
      <c r="B10" s="32" t="s">
        <v>46</v>
      </c>
      <c r="C10" s="32">
        <v>0</v>
      </c>
      <c r="D10" s="66">
        <v>1600048550</v>
      </c>
      <c r="E10" s="66">
        <v>1.19</v>
      </c>
      <c r="F10" s="32">
        <v>70001921</v>
      </c>
      <c r="G10" s="33" t="s">
        <v>51</v>
      </c>
      <c r="H10" s="66" t="s">
        <v>48</v>
      </c>
      <c r="I10" s="34">
        <v>1190</v>
      </c>
      <c r="J10" s="19">
        <v>0</v>
      </c>
      <c r="K10" s="66" t="s">
        <v>49</v>
      </c>
      <c r="L10" s="36">
        <v>70011481</v>
      </c>
      <c r="M10" s="36" t="s">
        <v>52</v>
      </c>
      <c r="N10" s="36">
        <v>4</v>
      </c>
      <c r="O10" s="21"/>
      <c r="P10" s="18"/>
      <c r="Q10" s="38" t="s">
        <v>53</v>
      </c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</row>
    <row r="11" spans="1:65" s="30" customFormat="1" ht="31.5" customHeight="1" x14ac:dyDescent="0.25">
      <c r="A11" s="31">
        <v>9</v>
      </c>
      <c r="B11" s="32" t="s">
        <v>46</v>
      </c>
      <c r="C11" s="32">
        <v>0</v>
      </c>
      <c r="D11" s="66">
        <v>1600050181</v>
      </c>
      <c r="E11" s="66">
        <v>6.34</v>
      </c>
      <c r="F11" s="32">
        <v>70007161</v>
      </c>
      <c r="G11" s="33" t="s">
        <v>54</v>
      </c>
      <c r="H11" s="66" t="s">
        <v>48</v>
      </c>
      <c r="I11" s="34">
        <v>6062</v>
      </c>
      <c r="J11" s="19">
        <v>4290</v>
      </c>
      <c r="K11" s="66" t="s">
        <v>55</v>
      </c>
      <c r="L11" s="36">
        <v>70006849</v>
      </c>
      <c r="M11" s="36" t="s">
        <v>56</v>
      </c>
      <c r="N11" s="36">
        <v>17.45</v>
      </c>
      <c r="O11" s="21" t="s">
        <v>57</v>
      </c>
      <c r="P11" s="18"/>
      <c r="Q11" s="38" t="s">
        <v>53</v>
      </c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</row>
    <row r="12" spans="1:65" s="30" customFormat="1" ht="31.5" customHeight="1" x14ac:dyDescent="0.25">
      <c r="A12" s="31">
        <v>9</v>
      </c>
      <c r="B12" s="32" t="s">
        <v>46</v>
      </c>
      <c r="C12" s="32">
        <v>0</v>
      </c>
      <c r="D12" s="66">
        <v>1600050282</v>
      </c>
      <c r="E12" s="66">
        <v>11.3</v>
      </c>
      <c r="F12" s="32">
        <v>70007189</v>
      </c>
      <c r="G12" s="33" t="s">
        <v>58</v>
      </c>
      <c r="H12" s="66" t="s">
        <v>48</v>
      </c>
      <c r="I12" s="34">
        <v>1080</v>
      </c>
      <c r="J12" s="19">
        <v>396</v>
      </c>
      <c r="K12" s="66" t="s">
        <v>59</v>
      </c>
      <c r="L12" s="36">
        <v>70007161</v>
      </c>
      <c r="M12" s="36" t="s">
        <v>54</v>
      </c>
      <c r="N12" s="36">
        <v>10909.08</v>
      </c>
      <c r="O12" s="21" t="s">
        <v>57</v>
      </c>
      <c r="P12" s="18"/>
      <c r="Q12" s="38" t="s">
        <v>53</v>
      </c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</row>
    <row r="13" spans="1:65" s="30" customFormat="1" ht="31.5" customHeight="1" x14ac:dyDescent="0.25">
      <c r="A13" s="31">
        <v>9</v>
      </c>
      <c r="B13" s="32">
        <v>3820008439</v>
      </c>
      <c r="C13" s="32">
        <v>30</v>
      </c>
      <c r="D13" s="66">
        <v>1600050624</v>
      </c>
      <c r="E13" s="66">
        <v>0.75</v>
      </c>
      <c r="F13" s="32">
        <v>70005873</v>
      </c>
      <c r="G13" s="33" t="s">
        <v>60</v>
      </c>
      <c r="H13" s="66" t="s">
        <v>48</v>
      </c>
      <c r="I13" s="34">
        <v>410</v>
      </c>
      <c r="J13" s="19">
        <v>0</v>
      </c>
      <c r="K13" s="66" t="s">
        <v>49</v>
      </c>
      <c r="L13" s="36">
        <v>70001620</v>
      </c>
      <c r="M13" s="36" t="s">
        <v>61</v>
      </c>
      <c r="N13" s="36">
        <v>5.09</v>
      </c>
      <c r="O13" s="21"/>
      <c r="P13" s="18"/>
      <c r="Q13" s="38" t="s">
        <v>53</v>
      </c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</row>
    <row r="14" spans="1:65" s="30" customFormat="1" ht="31.5" customHeight="1" x14ac:dyDescent="0.25">
      <c r="A14" s="31">
        <v>9</v>
      </c>
      <c r="B14" s="32">
        <v>3820007127</v>
      </c>
      <c r="C14" s="32">
        <v>80</v>
      </c>
      <c r="D14" s="66">
        <v>1600050625</v>
      </c>
      <c r="E14" s="66">
        <v>0.75</v>
      </c>
      <c r="F14" s="32">
        <v>70005873</v>
      </c>
      <c r="G14" s="33" t="s">
        <v>60</v>
      </c>
      <c r="H14" s="66" t="s">
        <v>48</v>
      </c>
      <c r="I14" s="34">
        <v>410</v>
      </c>
      <c r="J14" s="19">
        <v>0</v>
      </c>
      <c r="K14" s="66" t="s">
        <v>49</v>
      </c>
      <c r="L14" s="36">
        <v>70001620</v>
      </c>
      <c r="M14" s="36" t="s">
        <v>61</v>
      </c>
      <c r="N14" s="36">
        <v>5.09</v>
      </c>
      <c r="O14" s="21"/>
      <c r="P14" s="18">
        <v>1</v>
      </c>
      <c r="Q14" s="67">
        <v>44253</v>
      </c>
      <c r="R14" s="68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</row>
    <row r="15" spans="1:65" s="30" customFormat="1" ht="31.5" customHeight="1" x14ac:dyDescent="0.25">
      <c r="A15" s="31">
        <v>9</v>
      </c>
      <c r="B15" s="32">
        <v>3820007127</v>
      </c>
      <c r="C15" s="32">
        <v>90</v>
      </c>
      <c r="D15" s="66">
        <v>1600050630</v>
      </c>
      <c r="E15" s="66">
        <v>1.1100000000000001</v>
      </c>
      <c r="F15" s="32">
        <v>70011560</v>
      </c>
      <c r="G15" s="33" t="s">
        <v>62</v>
      </c>
      <c r="H15" s="66" t="s">
        <v>48</v>
      </c>
      <c r="I15" s="34">
        <v>410</v>
      </c>
      <c r="J15" s="19">
        <v>0</v>
      </c>
      <c r="K15" s="66" t="s">
        <v>49</v>
      </c>
      <c r="L15" s="36">
        <v>70001620</v>
      </c>
      <c r="M15" s="36" t="s">
        <v>61</v>
      </c>
      <c r="N15" s="36">
        <v>10.3</v>
      </c>
      <c r="O15" s="21"/>
      <c r="P15" s="18">
        <v>1</v>
      </c>
      <c r="Q15" s="67">
        <v>44253</v>
      </c>
      <c r="R15" s="68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</row>
    <row r="16" spans="1:65" s="30" customFormat="1" ht="31.5" customHeight="1" x14ac:dyDescent="0.25">
      <c r="A16" s="31">
        <v>9</v>
      </c>
      <c r="B16" s="32">
        <v>3820008439</v>
      </c>
      <c r="C16" s="32">
        <v>40</v>
      </c>
      <c r="D16" s="66">
        <v>1600050631</v>
      </c>
      <c r="E16" s="66">
        <v>1.1100000000000001</v>
      </c>
      <c r="F16" s="32">
        <v>70011560</v>
      </c>
      <c r="G16" s="33" t="s">
        <v>62</v>
      </c>
      <c r="H16" s="66" t="s">
        <v>48</v>
      </c>
      <c r="I16" s="34">
        <v>410</v>
      </c>
      <c r="J16" s="19">
        <v>0</v>
      </c>
      <c r="K16" s="66" t="s">
        <v>49</v>
      </c>
      <c r="L16" s="36">
        <v>70001620</v>
      </c>
      <c r="M16" s="36" t="s">
        <v>61</v>
      </c>
      <c r="N16" s="36">
        <v>10.3</v>
      </c>
      <c r="O16" s="21"/>
      <c r="P16" s="18">
        <v>1</v>
      </c>
      <c r="Q16" s="67">
        <v>44253</v>
      </c>
      <c r="R16" s="68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</row>
    <row r="17" spans="1:65" s="30" customFormat="1" ht="31.5" customHeight="1" x14ac:dyDescent="0.25">
      <c r="A17" s="31">
        <v>9</v>
      </c>
      <c r="B17" s="32">
        <v>3820007127</v>
      </c>
      <c r="C17" s="32">
        <v>100</v>
      </c>
      <c r="D17" s="66">
        <v>1600050636</v>
      </c>
      <c r="E17" s="66">
        <v>2.88</v>
      </c>
      <c r="F17" s="32">
        <v>70005874</v>
      </c>
      <c r="G17" s="33" t="s">
        <v>63</v>
      </c>
      <c r="H17" s="66" t="s">
        <v>48</v>
      </c>
      <c r="I17" s="34">
        <v>778</v>
      </c>
      <c r="J17" s="19">
        <v>0</v>
      </c>
      <c r="K17" s="66" t="s">
        <v>49</v>
      </c>
      <c r="L17" s="36">
        <v>70001620</v>
      </c>
      <c r="M17" s="36" t="s">
        <v>61</v>
      </c>
      <c r="N17" s="36">
        <v>32.049999999999997</v>
      </c>
      <c r="O17" s="21"/>
      <c r="P17" s="18">
        <v>1</v>
      </c>
      <c r="Q17" s="67">
        <v>44253</v>
      </c>
      <c r="R17" s="68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</row>
    <row r="18" spans="1:65" s="30" customFormat="1" ht="31.5" customHeight="1" x14ac:dyDescent="0.25">
      <c r="A18" s="31">
        <v>9</v>
      </c>
      <c r="B18" s="32">
        <v>3820008439</v>
      </c>
      <c r="C18" s="32">
        <v>50</v>
      </c>
      <c r="D18" s="66">
        <v>1600050637</v>
      </c>
      <c r="E18" s="66">
        <v>2.88</v>
      </c>
      <c r="F18" s="32">
        <v>70005874</v>
      </c>
      <c r="G18" s="33" t="s">
        <v>63</v>
      </c>
      <c r="H18" s="66" t="s">
        <v>48</v>
      </c>
      <c r="I18" s="34">
        <v>778</v>
      </c>
      <c r="J18" s="19">
        <v>0</v>
      </c>
      <c r="K18" s="66" t="s">
        <v>49</v>
      </c>
      <c r="L18" s="36">
        <v>70001620</v>
      </c>
      <c r="M18" s="36" t="s">
        <v>61</v>
      </c>
      <c r="N18" s="36">
        <v>32.049999999999997</v>
      </c>
      <c r="O18" s="21"/>
      <c r="P18" s="18">
        <v>1</v>
      </c>
      <c r="Q18" s="67">
        <v>44253</v>
      </c>
      <c r="R18" s="6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</row>
    <row r="19" spans="1:65" s="30" customFormat="1" ht="31.5" customHeight="1" x14ac:dyDescent="0.25">
      <c r="A19" s="31">
        <v>9</v>
      </c>
      <c r="B19" s="32">
        <v>3820001045</v>
      </c>
      <c r="C19" s="32">
        <v>10</v>
      </c>
      <c r="D19" s="66">
        <v>1600050641</v>
      </c>
      <c r="E19" s="66">
        <v>0.67</v>
      </c>
      <c r="F19" s="32">
        <v>70011885</v>
      </c>
      <c r="G19" s="33" t="s">
        <v>64</v>
      </c>
      <c r="H19" s="66" t="s">
        <v>65</v>
      </c>
      <c r="I19" s="34">
        <v>50</v>
      </c>
      <c r="J19" s="19">
        <v>0</v>
      </c>
      <c r="K19" s="66" t="s">
        <v>66</v>
      </c>
      <c r="L19" s="36">
        <v>70005013</v>
      </c>
      <c r="M19" s="36" t="s">
        <v>67</v>
      </c>
      <c r="N19" s="36">
        <v>56</v>
      </c>
      <c r="O19" s="21"/>
      <c r="P19" s="18"/>
      <c r="Q19" s="38" t="s">
        <v>53</v>
      </c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</row>
    <row r="20" spans="1:65" s="30" customFormat="1" ht="31.5" customHeight="1" x14ac:dyDescent="0.25">
      <c r="A20" s="31">
        <v>9</v>
      </c>
      <c r="B20" s="32">
        <v>3823000306</v>
      </c>
      <c r="C20" s="32">
        <v>20</v>
      </c>
      <c r="D20" s="66">
        <v>1600051033</v>
      </c>
      <c r="E20" s="66">
        <v>1.67</v>
      </c>
      <c r="F20" s="32">
        <v>70000101</v>
      </c>
      <c r="G20" s="33" t="s">
        <v>68</v>
      </c>
      <c r="H20" s="66" t="s">
        <v>65</v>
      </c>
      <c r="I20" s="34">
        <v>751</v>
      </c>
      <c r="J20" s="19">
        <v>0</v>
      </c>
      <c r="K20" s="66" t="s">
        <v>66</v>
      </c>
      <c r="L20" s="36">
        <v>70005845</v>
      </c>
      <c r="M20" s="36" t="s">
        <v>69</v>
      </c>
      <c r="N20" s="36">
        <v>20.97</v>
      </c>
      <c r="O20" s="21"/>
      <c r="P20" s="18"/>
      <c r="Q20" s="38" t="s">
        <v>53</v>
      </c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</row>
    <row r="21" spans="1:65" s="30" customFormat="1" ht="31.5" customHeight="1" x14ac:dyDescent="0.25">
      <c r="A21" s="31">
        <v>9</v>
      </c>
      <c r="B21" s="32" t="s">
        <v>46</v>
      </c>
      <c r="C21" s="32">
        <v>0</v>
      </c>
      <c r="D21" s="66">
        <v>1600051146</v>
      </c>
      <c r="E21" s="66">
        <v>2.64</v>
      </c>
      <c r="F21" s="32">
        <v>70000262</v>
      </c>
      <c r="G21" s="33" t="s">
        <v>70</v>
      </c>
      <c r="H21" s="66" t="s">
        <v>71</v>
      </c>
      <c r="I21" s="34">
        <v>1187</v>
      </c>
      <c r="J21" s="19">
        <v>0</v>
      </c>
      <c r="K21" s="66" t="s">
        <v>66</v>
      </c>
      <c r="L21" s="36">
        <v>70005847</v>
      </c>
      <c r="M21" s="36" t="s">
        <v>72</v>
      </c>
      <c r="N21" s="36">
        <v>15.02</v>
      </c>
      <c r="O21" s="21"/>
      <c r="P21" s="18"/>
      <c r="Q21" s="38" t="s">
        <v>53</v>
      </c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</row>
    <row r="22" spans="1:65" s="30" customFormat="1" ht="31.5" customHeight="1" x14ac:dyDescent="0.25">
      <c r="A22" s="31">
        <v>9</v>
      </c>
      <c r="B22" s="32" t="s">
        <v>46</v>
      </c>
      <c r="C22" s="32">
        <v>0</v>
      </c>
      <c r="D22" s="66">
        <v>1600051147</v>
      </c>
      <c r="E22" s="66">
        <v>36.21</v>
      </c>
      <c r="F22" s="32">
        <v>70003656</v>
      </c>
      <c r="G22" s="33" t="s">
        <v>73</v>
      </c>
      <c r="H22" s="66" t="s">
        <v>48</v>
      </c>
      <c r="I22" s="34">
        <v>16001</v>
      </c>
      <c r="J22" s="19">
        <v>0</v>
      </c>
      <c r="K22" s="66" t="s">
        <v>49</v>
      </c>
      <c r="L22" s="36">
        <v>70002545</v>
      </c>
      <c r="M22" s="36" t="s">
        <v>74</v>
      </c>
      <c r="N22" s="36">
        <v>409.63</v>
      </c>
      <c r="O22" s="21"/>
      <c r="P22" s="18"/>
      <c r="Q22" s="38" t="s">
        <v>53</v>
      </c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</row>
    <row r="23" spans="1:65" s="30" customFormat="1" ht="31.5" customHeight="1" x14ac:dyDescent="0.25">
      <c r="A23" s="31">
        <v>9</v>
      </c>
      <c r="B23" s="32">
        <v>3820006958</v>
      </c>
      <c r="C23" s="32">
        <v>10</v>
      </c>
      <c r="D23" s="66">
        <v>1600051148</v>
      </c>
      <c r="E23" s="66">
        <v>0.17</v>
      </c>
      <c r="F23" s="32">
        <v>70001852</v>
      </c>
      <c r="G23" s="33" t="s">
        <v>75</v>
      </c>
      <c r="H23" s="66" t="s">
        <v>65</v>
      </c>
      <c r="I23" s="34">
        <v>84</v>
      </c>
      <c r="J23" s="19">
        <v>0</v>
      </c>
      <c r="K23" s="66" t="s">
        <v>66</v>
      </c>
      <c r="L23" s="36">
        <v>70012041</v>
      </c>
      <c r="M23" s="36" t="s">
        <v>76</v>
      </c>
      <c r="N23" s="36">
        <v>3.54</v>
      </c>
      <c r="O23" s="21"/>
      <c r="P23" s="18"/>
      <c r="Q23" s="38" t="s">
        <v>53</v>
      </c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</row>
    <row r="24" spans="1:65" s="30" customFormat="1" ht="31.5" customHeight="1" x14ac:dyDescent="0.25">
      <c r="A24" s="31">
        <v>9</v>
      </c>
      <c r="B24" s="32">
        <v>3820008266</v>
      </c>
      <c r="C24" s="32">
        <v>20</v>
      </c>
      <c r="D24" s="66">
        <v>1600045990</v>
      </c>
      <c r="E24" s="66">
        <v>0.32</v>
      </c>
      <c r="F24" s="32">
        <v>70005631</v>
      </c>
      <c r="G24" s="33" t="s">
        <v>77</v>
      </c>
      <c r="H24" s="66" t="s">
        <v>48</v>
      </c>
      <c r="I24" s="34">
        <v>200</v>
      </c>
      <c r="J24" s="19">
        <v>0</v>
      </c>
      <c r="K24" s="66" t="s">
        <v>49</v>
      </c>
      <c r="L24" s="36">
        <v>70005498</v>
      </c>
      <c r="M24" s="36" t="s">
        <v>78</v>
      </c>
      <c r="N24" s="36">
        <v>2.48</v>
      </c>
      <c r="O24" s="21"/>
      <c r="P24" s="18"/>
      <c r="Q24" s="38" t="s">
        <v>79</v>
      </c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</row>
    <row r="25" spans="1:65" s="30" customFormat="1" ht="31.5" customHeight="1" x14ac:dyDescent="0.25">
      <c r="A25" s="31">
        <v>9</v>
      </c>
      <c r="B25" s="32">
        <v>3820007683</v>
      </c>
      <c r="C25" s="32">
        <v>20</v>
      </c>
      <c r="D25" s="66">
        <v>1600040050</v>
      </c>
      <c r="E25" s="66">
        <v>1.5</v>
      </c>
      <c r="F25" s="32">
        <v>70023266</v>
      </c>
      <c r="G25" s="33" t="s">
        <v>80</v>
      </c>
      <c r="H25" s="66" t="s">
        <v>65</v>
      </c>
      <c r="I25" s="34">
        <v>150</v>
      </c>
      <c r="J25" s="19">
        <v>0</v>
      </c>
      <c r="K25" s="66" t="s">
        <v>66</v>
      </c>
      <c r="L25" s="36">
        <v>70023276</v>
      </c>
      <c r="M25" s="36" t="s">
        <v>81</v>
      </c>
      <c r="N25" s="36">
        <v>150</v>
      </c>
      <c r="O25" s="21"/>
      <c r="P25" s="18"/>
      <c r="Q25" s="38" t="s">
        <v>79</v>
      </c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</row>
    <row r="26" spans="1:65" s="30" customFormat="1" ht="31.5" customHeight="1" x14ac:dyDescent="0.25">
      <c r="A26" s="31">
        <v>9</v>
      </c>
      <c r="B26" s="32">
        <v>3820007683</v>
      </c>
      <c r="C26" s="32">
        <v>20</v>
      </c>
      <c r="D26" s="66">
        <v>1600040054</v>
      </c>
      <c r="E26" s="66">
        <v>2.5</v>
      </c>
      <c r="F26" s="32">
        <v>70023276</v>
      </c>
      <c r="G26" s="33" t="s">
        <v>81</v>
      </c>
      <c r="H26" s="66" t="s">
        <v>48</v>
      </c>
      <c r="I26" s="34">
        <v>150</v>
      </c>
      <c r="J26" s="19">
        <v>0</v>
      </c>
      <c r="K26" s="66" t="s">
        <v>82</v>
      </c>
      <c r="L26" s="36">
        <v>70013449</v>
      </c>
      <c r="M26" s="36" t="s">
        <v>83</v>
      </c>
      <c r="N26" s="36">
        <v>50.8</v>
      </c>
      <c r="O26" s="21"/>
      <c r="P26" s="18"/>
      <c r="Q26" s="38" t="s">
        <v>79</v>
      </c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</row>
    <row r="27" spans="1:65" s="30" customFormat="1" ht="31.5" customHeight="1" x14ac:dyDescent="0.25">
      <c r="A27" s="31">
        <v>9</v>
      </c>
      <c r="B27" s="32">
        <v>3820008386</v>
      </c>
      <c r="C27" s="32">
        <v>30</v>
      </c>
      <c r="D27" s="66">
        <v>1600048542</v>
      </c>
      <c r="E27" s="66">
        <v>0.4</v>
      </c>
      <c r="F27" s="32">
        <v>70001977</v>
      </c>
      <c r="G27" s="33" t="s">
        <v>84</v>
      </c>
      <c r="H27" s="66" t="s">
        <v>48</v>
      </c>
      <c r="I27" s="34">
        <v>400</v>
      </c>
      <c r="J27" s="19">
        <v>0</v>
      </c>
      <c r="K27" s="66" t="s">
        <v>49</v>
      </c>
      <c r="L27" s="36">
        <v>70012080</v>
      </c>
      <c r="M27" s="36" t="s">
        <v>85</v>
      </c>
      <c r="N27" s="36">
        <v>1.33</v>
      </c>
      <c r="O27" s="21"/>
      <c r="P27" s="18"/>
      <c r="Q27" s="38" t="s">
        <v>79</v>
      </c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</row>
    <row r="28" spans="1:65" s="30" customFormat="1" ht="31.5" customHeight="1" x14ac:dyDescent="0.25">
      <c r="A28" s="31">
        <v>9</v>
      </c>
      <c r="B28" s="32">
        <v>3820007709</v>
      </c>
      <c r="C28" s="32">
        <v>100</v>
      </c>
      <c r="D28" s="66">
        <v>1600045795</v>
      </c>
      <c r="E28" s="66">
        <v>0.04</v>
      </c>
      <c r="F28" s="32">
        <v>70000104</v>
      </c>
      <c r="G28" s="33" t="s">
        <v>86</v>
      </c>
      <c r="H28" s="66" t="s">
        <v>65</v>
      </c>
      <c r="I28" s="34">
        <v>15</v>
      </c>
      <c r="J28" s="19">
        <v>0</v>
      </c>
      <c r="K28" s="66" t="s">
        <v>66</v>
      </c>
      <c r="L28" s="36">
        <v>70005847</v>
      </c>
      <c r="M28" s="36" t="s">
        <v>72</v>
      </c>
      <c r="N28" s="36">
        <v>0.85</v>
      </c>
      <c r="O28" s="21"/>
      <c r="P28" s="18">
        <v>2</v>
      </c>
      <c r="Q28" s="67">
        <v>44257</v>
      </c>
      <c r="R28" s="6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</row>
    <row r="29" spans="1:65" s="30" customFormat="1" ht="31.5" customHeight="1" x14ac:dyDescent="0.25">
      <c r="A29" s="31">
        <v>9</v>
      </c>
      <c r="B29" s="32">
        <v>3820006958</v>
      </c>
      <c r="C29" s="32">
        <v>10</v>
      </c>
      <c r="D29" s="66">
        <v>1600032474</v>
      </c>
      <c r="E29" s="66">
        <v>2.86</v>
      </c>
      <c r="F29" s="32">
        <v>70005079</v>
      </c>
      <c r="G29" s="33" t="s">
        <v>87</v>
      </c>
      <c r="H29" s="66" t="s">
        <v>65</v>
      </c>
      <c r="I29" s="34">
        <v>1000</v>
      </c>
      <c r="J29" s="19">
        <v>0</v>
      </c>
      <c r="K29" s="66" t="s">
        <v>66</v>
      </c>
      <c r="L29" s="36">
        <v>70012041</v>
      </c>
      <c r="M29" s="36" t="s">
        <v>76</v>
      </c>
      <c r="N29" s="36">
        <v>38.85</v>
      </c>
      <c r="O29" s="21"/>
      <c r="P29" s="18"/>
      <c r="Q29" s="38" t="s">
        <v>79</v>
      </c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</row>
    <row r="30" spans="1:65" s="30" customFormat="1" ht="31.5" customHeight="1" x14ac:dyDescent="0.25">
      <c r="A30" s="31">
        <v>9</v>
      </c>
      <c r="B30" s="32">
        <v>3820008333</v>
      </c>
      <c r="C30" s="32">
        <v>10</v>
      </c>
      <c r="D30" s="66">
        <v>1600047831</v>
      </c>
      <c r="E30" s="66">
        <v>3</v>
      </c>
      <c r="F30" s="32">
        <v>70000098</v>
      </c>
      <c r="G30" s="33" t="s">
        <v>88</v>
      </c>
      <c r="H30" s="66" t="s">
        <v>65</v>
      </c>
      <c r="I30" s="34">
        <v>1350</v>
      </c>
      <c r="J30" s="19">
        <v>0</v>
      </c>
      <c r="K30" s="66" t="s">
        <v>66</v>
      </c>
      <c r="L30" s="36">
        <v>70005847</v>
      </c>
      <c r="M30" s="36" t="s">
        <v>72</v>
      </c>
      <c r="N30" s="36">
        <v>36.43</v>
      </c>
      <c r="O30" s="21"/>
      <c r="P30" s="18"/>
      <c r="Q30" s="38" t="s">
        <v>79</v>
      </c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</row>
    <row r="31" spans="1:65" s="30" customFormat="1" ht="31.5" customHeight="1" x14ac:dyDescent="0.25">
      <c r="A31" s="31">
        <v>9</v>
      </c>
      <c r="B31" s="32">
        <v>3820008439</v>
      </c>
      <c r="C31" s="32">
        <v>10</v>
      </c>
      <c r="D31" s="66">
        <v>1600048582</v>
      </c>
      <c r="E31" s="66">
        <v>0.76</v>
      </c>
      <c r="F31" s="32">
        <v>70005873</v>
      </c>
      <c r="G31" s="33" t="s">
        <v>60</v>
      </c>
      <c r="H31" s="66" t="s">
        <v>48</v>
      </c>
      <c r="I31" s="34">
        <v>416</v>
      </c>
      <c r="J31" s="19">
        <v>0</v>
      </c>
      <c r="K31" s="66" t="s">
        <v>49</v>
      </c>
      <c r="L31" s="36">
        <v>70001620</v>
      </c>
      <c r="M31" s="36" t="s">
        <v>61</v>
      </c>
      <c r="N31" s="36">
        <v>5.16</v>
      </c>
      <c r="O31" s="21"/>
      <c r="P31" s="18">
        <v>1</v>
      </c>
      <c r="Q31" s="67">
        <v>44253</v>
      </c>
      <c r="R31" s="68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</row>
    <row r="32" spans="1:65" s="30" customFormat="1" ht="31.5" customHeight="1" x14ac:dyDescent="0.25">
      <c r="A32" s="31">
        <v>9</v>
      </c>
      <c r="B32" s="32">
        <v>3820008439</v>
      </c>
      <c r="C32" s="32">
        <v>20</v>
      </c>
      <c r="D32" s="66">
        <v>1600048586</v>
      </c>
      <c r="E32" s="66">
        <v>1.1299999999999999</v>
      </c>
      <c r="F32" s="32">
        <v>70011560</v>
      </c>
      <c r="G32" s="33" t="s">
        <v>62</v>
      </c>
      <c r="H32" s="66" t="s">
        <v>48</v>
      </c>
      <c r="I32" s="34">
        <v>416</v>
      </c>
      <c r="J32" s="19">
        <v>0</v>
      </c>
      <c r="K32" s="66" t="s">
        <v>49</v>
      </c>
      <c r="L32" s="36">
        <v>70001620</v>
      </c>
      <c r="M32" s="36" t="s">
        <v>61</v>
      </c>
      <c r="N32" s="36">
        <v>10.45</v>
      </c>
      <c r="O32" s="21"/>
      <c r="P32" s="18">
        <v>1</v>
      </c>
      <c r="Q32" s="67">
        <v>44253</v>
      </c>
      <c r="R32" s="68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</row>
    <row r="33" spans="1:65" s="30" customFormat="1" ht="31.5" customHeight="1" x14ac:dyDescent="0.25">
      <c r="A33" s="31">
        <v>9</v>
      </c>
      <c r="B33" s="32">
        <v>3820007828</v>
      </c>
      <c r="C33" s="32">
        <v>10</v>
      </c>
      <c r="D33" s="66">
        <v>1600041146</v>
      </c>
      <c r="E33" s="66">
        <v>0.25</v>
      </c>
      <c r="F33" s="32">
        <v>70023392</v>
      </c>
      <c r="G33" s="33" t="s">
        <v>89</v>
      </c>
      <c r="H33" s="66" t="s">
        <v>65</v>
      </c>
      <c r="I33" s="34">
        <v>25</v>
      </c>
      <c r="J33" s="19">
        <v>0</v>
      </c>
      <c r="K33" s="66" t="s">
        <v>66</v>
      </c>
      <c r="L33" s="36">
        <v>70023393</v>
      </c>
      <c r="M33" s="36" t="s">
        <v>90</v>
      </c>
      <c r="N33" s="36">
        <v>25</v>
      </c>
      <c r="O33" s="21"/>
      <c r="P33" s="18"/>
      <c r="Q33" s="38" t="s">
        <v>79</v>
      </c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</row>
    <row r="34" spans="1:65" s="30" customFormat="1" ht="31.5" customHeight="1" x14ac:dyDescent="0.25">
      <c r="A34" s="31">
        <v>9</v>
      </c>
      <c r="B34" s="32">
        <v>3820007828</v>
      </c>
      <c r="C34" s="32">
        <v>10</v>
      </c>
      <c r="D34" s="66">
        <v>1600041147</v>
      </c>
      <c r="E34" s="66">
        <v>0.46</v>
      </c>
      <c r="F34" s="32">
        <v>70023393</v>
      </c>
      <c r="G34" s="33" t="s">
        <v>90</v>
      </c>
      <c r="H34" s="66" t="s">
        <v>48</v>
      </c>
      <c r="I34" s="34">
        <v>25</v>
      </c>
      <c r="J34" s="19">
        <v>0</v>
      </c>
      <c r="K34" s="66" t="s">
        <v>82</v>
      </c>
      <c r="L34" s="36">
        <v>70005994</v>
      </c>
      <c r="M34" s="36" t="s">
        <v>91</v>
      </c>
      <c r="N34" s="36">
        <v>12.63</v>
      </c>
      <c r="O34" s="21"/>
      <c r="P34" s="18"/>
      <c r="Q34" s="38" t="s">
        <v>79</v>
      </c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</row>
    <row r="35" spans="1:65" s="30" customFormat="1" ht="31.5" customHeight="1" x14ac:dyDescent="0.25">
      <c r="A35" s="31">
        <v>9</v>
      </c>
      <c r="B35" s="32">
        <v>3820008505</v>
      </c>
      <c r="C35" s="32">
        <v>10</v>
      </c>
      <c r="D35" s="66">
        <v>1600048632</v>
      </c>
      <c r="E35" s="66">
        <v>0.01</v>
      </c>
      <c r="F35" s="32">
        <v>70004484</v>
      </c>
      <c r="G35" s="33" t="s">
        <v>92</v>
      </c>
      <c r="H35" s="66" t="s">
        <v>65</v>
      </c>
      <c r="I35" s="34">
        <v>2</v>
      </c>
      <c r="J35" s="19">
        <v>0</v>
      </c>
      <c r="K35" s="66" t="s">
        <v>66</v>
      </c>
      <c r="L35" s="36">
        <v>70003289</v>
      </c>
      <c r="M35" s="36" t="s">
        <v>93</v>
      </c>
      <c r="N35" s="36">
        <v>0.05</v>
      </c>
      <c r="O35" s="21"/>
      <c r="P35" s="18">
        <v>3</v>
      </c>
      <c r="Q35" s="67">
        <v>44230</v>
      </c>
      <c r="R35" s="68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</row>
    <row r="36" spans="1:65" s="30" customFormat="1" ht="31.5" customHeight="1" x14ac:dyDescent="0.25">
      <c r="A36" s="31">
        <v>9</v>
      </c>
      <c r="B36" s="32">
        <v>3820008505</v>
      </c>
      <c r="C36" s="32">
        <v>20</v>
      </c>
      <c r="D36" s="66">
        <v>1600048635</v>
      </c>
      <c r="E36" s="66">
        <v>0</v>
      </c>
      <c r="F36" s="32">
        <v>70004563</v>
      </c>
      <c r="G36" s="33" t="s">
        <v>94</v>
      </c>
      <c r="H36" s="66" t="s">
        <v>48</v>
      </c>
      <c r="I36" s="34">
        <v>2</v>
      </c>
      <c r="J36" s="19">
        <v>0</v>
      </c>
      <c r="K36" s="66" t="s">
        <v>49</v>
      </c>
      <c r="L36" s="36">
        <v>70003289</v>
      </c>
      <c r="M36" s="36" t="s">
        <v>93</v>
      </c>
      <c r="N36" s="36">
        <v>0.03</v>
      </c>
      <c r="O36" s="21"/>
      <c r="P36" s="18">
        <v>3</v>
      </c>
      <c r="Q36" s="67">
        <v>44230</v>
      </c>
      <c r="R36" s="68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</row>
    <row r="37" spans="1:65" s="30" customFormat="1" ht="31.5" customHeight="1" x14ac:dyDescent="0.25">
      <c r="A37" s="31">
        <v>9</v>
      </c>
      <c r="B37" s="32">
        <v>3820008505</v>
      </c>
      <c r="C37" s="32">
        <v>30</v>
      </c>
      <c r="D37" s="66">
        <v>1600048638</v>
      </c>
      <c r="E37" s="66">
        <v>0</v>
      </c>
      <c r="F37" s="32">
        <v>70005980</v>
      </c>
      <c r="G37" s="33" t="s">
        <v>95</v>
      </c>
      <c r="H37" s="66" t="s">
        <v>48</v>
      </c>
      <c r="I37" s="34">
        <v>2</v>
      </c>
      <c r="J37" s="19">
        <v>0</v>
      </c>
      <c r="K37" s="66" t="s">
        <v>49</v>
      </c>
      <c r="L37" s="36">
        <v>70003288</v>
      </c>
      <c r="M37" s="36" t="s">
        <v>96</v>
      </c>
      <c r="N37" s="36">
        <v>0.03</v>
      </c>
      <c r="O37" s="21"/>
      <c r="P37" s="18"/>
      <c r="Q37" s="38" t="s">
        <v>79</v>
      </c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</row>
    <row r="38" spans="1:65" s="30" customFormat="1" ht="31.5" customHeight="1" x14ac:dyDescent="0.25">
      <c r="A38" s="31">
        <v>9</v>
      </c>
      <c r="B38" s="32" t="s">
        <v>46</v>
      </c>
      <c r="C38" s="32">
        <v>0</v>
      </c>
      <c r="D38" s="66">
        <v>1600041995</v>
      </c>
      <c r="E38" s="66">
        <v>0.09</v>
      </c>
      <c r="F38" s="32">
        <v>70013522</v>
      </c>
      <c r="G38" s="33" t="s">
        <v>97</v>
      </c>
      <c r="H38" s="66" t="s">
        <v>65</v>
      </c>
      <c r="I38" s="34">
        <v>9</v>
      </c>
      <c r="J38" s="19">
        <v>0</v>
      </c>
      <c r="K38" s="66" t="s">
        <v>66</v>
      </c>
      <c r="L38" s="36">
        <v>70013523</v>
      </c>
      <c r="M38" s="36" t="s">
        <v>98</v>
      </c>
      <c r="N38" s="36">
        <v>9</v>
      </c>
      <c r="O38" s="21"/>
      <c r="P38" s="18"/>
      <c r="Q38" s="38" t="s">
        <v>79</v>
      </c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</row>
    <row r="39" spans="1:65" s="30" customFormat="1" ht="31.5" customHeight="1" x14ac:dyDescent="0.25">
      <c r="A39" s="31">
        <v>9</v>
      </c>
      <c r="B39" s="32" t="s">
        <v>46</v>
      </c>
      <c r="C39" s="32">
        <v>0</v>
      </c>
      <c r="D39" s="66">
        <v>1600041996</v>
      </c>
      <c r="E39" s="66">
        <v>0.15</v>
      </c>
      <c r="F39" s="32">
        <v>70013523</v>
      </c>
      <c r="G39" s="33" t="s">
        <v>98</v>
      </c>
      <c r="H39" s="66" t="s">
        <v>48</v>
      </c>
      <c r="I39" s="34">
        <v>9</v>
      </c>
      <c r="J39" s="19">
        <v>0</v>
      </c>
      <c r="K39" s="66" t="s">
        <v>82</v>
      </c>
      <c r="L39" s="36">
        <v>70013436</v>
      </c>
      <c r="M39" s="36" t="s">
        <v>99</v>
      </c>
      <c r="N39" s="36">
        <v>2.25</v>
      </c>
      <c r="O39" s="21"/>
      <c r="P39" s="18"/>
      <c r="Q39" s="38" t="s">
        <v>79</v>
      </c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</row>
    <row r="40" spans="1:65" s="30" customFormat="1" ht="31.5" customHeight="1" x14ac:dyDescent="0.25">
      <c r="A40" s="31">
        <v>9</v>
      </c>
      <c r="B40" s="32">
        <v>3820008333</v>
      </c>
      <c r="C40" s="32">
        <v>20</v>
      </c>
      <c r="D40" s="66">
        <v>1600047834</v>
      </c>
      <c r="E40" s="66">
        <v>2.87</v>
      </c>
      <c r="F40" s="32">
        <v>70000104</v>
      </c>
      <c r="G40" s="33" t="s">
        <v>86</v>
      </c>
      <c r="H40" s="66" t="s">
        <v>65</v>
      </c>
      <c r="I40" s="34">
        <v>1005</v>
      </c>
      <c r="J40" s="19">
        <v>0</v>
      </c>
      <c r="K40" s="66" t="s">
        <v>66</v>
      </c>
      <c r="L40" s="36">
        <v>70005847</v>
      </c>
      <c r="M40" s="36" t="s">
        <v>72</v>
      </c>
      <c r="N40" s="36">
        <v>56.95</v>
      </c>
      <c r="O40" s="21"/>
      <c r="P40" s="18"/>
      <c r="Q40" s="38" t="s">
        <v>79</v>
      </c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</row>
    <row r="41" spans="1:65" s="30" customFormat="1" ht="31.5" customHeight="1" x14ac:dyDescent="0.25">
      <c r="A41" s="31">
        <v>9</v>
      </c>
      <c r="B41" s="32">
        <v>3820007761</v>
      </c>
      <c r="C41" s="32">
        <v>10</v>
      </c>
      <c r="D41" s="66">
        <v>1600041097</v>
      </c>
      <c r="E41" s="66">
        <v>0.06</v>
      </c>
      <c r="F41" s="32">
        <v>70010620</v>
      </c>
      <c r="G41" s="33" t="s">
        <v>100</v>
      </c>
      <c r="H41" s="66" t="s">
        <v>65</v>
      </c>
      <c r="I41" s="34">
        <v>34</v>
      </c>
      <c r="J41" s="19">
        <v>0</v>
      </c>
      <c r="K41" s="66" t="s">
        <v>66</v>
      </c>
      <c r="L41" s="36">
        <v>70010644</v>
      </c>
      <c r="M41" s="36" t="s">
        <v>101</v>
      </c>
      <c r="N41" s="36">
        <v>34</v>
      </c>
      <c r="O41" s="21"/>
      <c r="P41" s="18"/>
      <c r="Q41" s="38" t="s">
        <v>79</v>
      </c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</row>
    <row r="42" spans="1:65" s="30" customFormat="1" ht="31.5" customHeight="1" x14ac:dyDescent="0.25">
      <c r="A42" s="31">
        <v>9</v>
      </c>
      <c r="B42" s="32">
        <v>3820007761</v>
      </c>
      <c r="C42" s="32">
        <v>10</v>
      </c>
      <c r="D42" s="66">
        <v>1600041098</v>
      </c>
      <c r="E42" s="66">
        <v>0.56999999999999995</v>
      </c>
      <c r="F42" s="32">
        <v>70010644</v>
      </c>
      <c r="G42" s="33" t="s">
        <v>101</v>
      </c>
      <c r="H42" s="66" t="s">
        <v>48</v>
      </c>
      <c r="I42" s="34">
        <v>34</v>
      </c>
      <c r="J42" s="19">
        <v>0</v>
      </c>
      <c r="K42" s="66" t="s">
        <v>82</v>
      </c>
      <c r="L42" s="36">
        <v>70005999</v>
      </c>
      <c r="M42" s="36" t="s">
        <v>102</v>
      </c>
      <c r="N42" s="36">
        <v>3.14</v>
      </c>
      <c r="O42" s="21"/>
      <c r="P42" s="18"/>
      <c r="Q42" s="38" t="s">
        <v>79</v>
      </c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</row>
    <row r="43" spans="1:65" s="30" customFormat="1" ht="31.5" customHeight="1" x14ac:dyDescent="0.25">
      <c r="A43" s="31">
        <v>9</v>
      </c>
      <c r="B43" s="32">
        <v>3823000134</v>
      </c>
      <c r="C43" s="32">
        <v>10</v>
      </c>
      <c r="D43" s="66">
        <v>1600041246</v>
      </c>
      <c r="E43" s="66">
        <v>0.57999999999999996</v>
      </c>
      <c r="F43" s="32">
        <v>70000106</v>
      </c>
      <c r="G43" s="33" t="s">
        <v>103</v>
      </c>
      <c r="H43" s="66" t="s">
        <v>71</v>
      </c>
      <c r="I43" s="34">
        <v>260</v>
      </c>
      <c r="J43" s="19">
        <v>0</v>
      </c>
      <c r="K43" s="66" t="s">
        <v>66</v>
      </c>
      <c r="L43" s="36">
        <v>70005845</v>
      </c>
      <c r="M43" s="36" t="s">
        <v>69</v>
      </c>
      <c r="N43" s="36">
        <v>6.97</v>
      </c>
      <c r="O43" s="21"/>
      <c r="P43" s="18"/>
      <c r="Q43" s="38" t="s">
        <v>79</v>
      </c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</row>
    <row r="44" spans="1:65" s="30" customFormat="1" ht="31.5" customHeight="1" x14ac:dyDescent="0.25">
      <c r="A44" s="31">
        <v>9</v>
      </c>
      <c r="B44" s="32">
        <v>3823000267</v>
      </c>
      <c r="C44" s="32">
        <v>40</v>
      </c>
      <c r="D44" s="66">
        <v>1600046088</v>
      </c>
      <c r="E44" s="66">
        <v>2.6</v>
      </c>
      <c r="F44" s="32">
        <v>70000018</v>
      </c>
      <c r="G44" s="33" t="s">
        <v>104</v>
      </c>
      <c r="H44" s="66" t="s">
        <v>48</v>
      </c>
      <c r="I44" s="34">
        <v>1801</v>
      </c>
      <c r="J44" s="19">
        <v>0</v>
      </c>
      <c r="K44" s="66" t="s">
        <v>49</v>
      </c>
      <c r="L44" s="36">
        <v>70001618</v>
      </c>
      <c r="M44" s="36" t="s">
        <v>105</v>
      </c>
      <c r="N44" s="36">
        <v>14.88</v>
      </c>
      <c r="O44" s="21"/>
      <c r="P44" s="18"/>
      <c r="Q44" s="38" t="s">
        <v>79</v>
      </c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</row>
    <row r="45" spans="1:65" s="30" customFormat="1" ht="31.5" customHeight="1" x14ac:dyDescent="0.25">
      <c r="A45" s="31">
        <v>9</v>
      </c>
      <c r="B45" s="32" t="s">
        <v>46</v>
      </c>
      <c r="C45" s="32">
        <v>0</v>
      </c>
      <c r="D45" s="66">
        <v>1600050283</v>
      </c>
      <c r="E45" s="66">
        <v>11.41</v>
      </c>
      <c r="F45" s="32">
        <v>70007161</v>
      </c>
      <c r="G45" s="33" t="s">
        <v>54</v>
      </c>
      <c r="H45" s="66" t="s">
        <v>48</v>
      </c>
      <c r="I45" s="34">
        <v>10909</v>
      </c>
      <c r="J45" s="19">
        <v>0</v>
      </c>
      <c r="K45" s="66" t="s">
        <v>55</v>
      </c>
      <c r="L45" s="36">
        <v>70006849</v>
      </c>
      <c r="M45" s="36" t="s">
        <v>56</v>
      </c>
      <c r="N45" s="36">
        <v>31.41</v>
      </c>
      <c r="O45" s="21"/>
      <c r="P45" s="18"/>
      <c r="Q45" s="38" t="s">
        <v>79</v>
      </c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</row>
    <row r="46" spans="1:65" s="30" customFormat="1" ht="31.5" customHeight="1" x14ac:dyDescent="0.25">
      <c r="A46" s="31">
        <v>9</v>
      </c>
      <c r="B46" s="32" t="s">
        <v>46</v>
      </c>
      <c r="C46" s="32">
        <v>0</v>
      </c>
      <c r="D46" s="66">
        <v>1600049427</v>
      </c>
      <c r="E46" s="66">
        <v>18.61</v>
      </c>
      <c r="F46" s="32">
        <v>70015466</v>
      </c>
      <c r="G46" s="33" t="s">
        <v>106</v>
      </c>
      <c r="H46" s="66" t="s">
        <v>65</v>
      </c>
      <c r="I46" s="34">
        <v>9305</v>
      </c>
      <c r="J46" s="19">
        <v>0</v>
      </c>
      <c r="K46" s="66" t="s">
        <v>66</v>
      </c>
      <c r="L46" s="36">
        <v>70021759</v>
      </c>
      <c r="M46" s="36" t="s">
        <v>107</v>
      </c>
      <c r="N46" s="36">
        <v>476.88</v>
      </c>
      <c r="O46" s="21"/>
      <c r="P46" s="18"/>
      <c r="Q46" s="38" t="s">
        <v>79</v>
      </c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</row>
    <row r="47" spans="1:65" s="30" customFormat="1" ht="31.5" customHeight="1" x14ac:dyDescent="0.25">
      <c r="A47" s="31">
        <v>9</v>
      </c>
      <c r="B47" s="32">
        <v>3820008617</v>
      </c>
      <c r="C47" s="32">
        <v>10</v>
      </c>
      <c r="D47" s="66">
        <v>1600050116</v>
      </c>
      <c r="E47" s="66">
        <v>0.56999999999999995</v>
      </c>
      <c r="F47" s="32">
        <v>70023583</v>
      </c>
      <c r="G47" s="33" t="s">
        <v>108</v>
      </c>
      <c r="H47" s="66" t="s">
        <v>48</v>
      </c>
      <c r="I47" s="34">
        <v>100</v>
      </c>
      <c r="J47" s="19">
        <v>0</v>
      </c>
      <c r="K47" s="66" t="s">
        <v>109</v>
      </c>
      <c r="L47" s="36">
        <v>70023582</v>
      </c>
      <c r="M47" s="36" t="s">
        <v>110</v>
      </c>
      <c r="N47" s="36">
        <v>248</v>
      </c>
      <c r="O47" s="21"/>
      <c r="P47" s="18"/>
      <c r="Q47" s="38" t="s">
        <v>79</v>
      </c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</row>
    <row r="48" spans="1:65" s="30" customFormat="1" ht="31.5" customHeight="1" x14ac:dyDescent="0.25">
      <c r="A48" s="31">
        <v>9</v>
      </c>
      <c r="B48" s="32">
        <v>3820008617</v>
      </c>
      <c r="C48" s="32">
        <v>10</v>
      </c>
      <c r="D48" s="66">
        <v>1600050117</v>
      </c>
      <c r="E48" s="66">
        <v>0.69</v>
      </c>
      <c r="F48" s="32">
        <v>70023582</v>
      </c>
      <c r="G48" s="33" t="s">
        <v>110</v>
      </c>
      <c r="H48" s="66" t="s">
        <v>48</v>
      </c>
      <c r="I48" s="34">
        <v>248</v>
      </c>
      <c r="J48" s="19">
        <v>0</v>
      </c>
      <c r="K48" s="66" t="s">
        <v>111</v>
      </c>
      <c r="L48" s="36">
        <v>70002819</v>
      </c>
      <c r="M48" s="36" t="s">
        <v>112</v>
      </c>
      <c r="N48" s="36">
        <v>0.9</v>
      </c>
      <c r="O48" s="21"/>
      <c r="P48" s="18"/>
      <c r="Q48" s="38" t="s">
        <v>79</v>
      </c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</row>
    <row r="49" spans="1:65" s="30" customFormat="1" ht="31.5" customHeight="1" x14ac:dyDescent="0.25">
      <c r="A49" s="31">
        <v>9</v>
      </c>
      <c r="B49" s="32">
        <v>3820008505</v>
      </c>
      <c r="C49" s="32">
        <v>40</v>
      </c>
      <c r="D49" s="66">
        <v>1600050005</v>
      </c>
      <c r="E49" s="66">
        <v>0.01</v>
      </c>
      <c r="F49" s="32">
        <v>70004398</v>
      </c>
      <c r="G49" s="33" t="s">
        <v>113</v>
      </c>
      <c r="H49" s="66" t="s">
        <v>65</v>
      </c>
      <c r="I49" s="34">
        <v>1</v>
      </c>
      <c r="J49" s="19">
        <v>0</v>
      </c>
      <c r="K49" s="66" t="s">
        <v>66</v>
      </c>
      <c r="L49" s="36">
        <v>70003289</v>
      </c>
      <c r="M49" s="36" t="s">
        <v>93</v>
      </c>
      <c r="N49" s="36">
        <v>0.05</v>
      </c>
      <c r="O49" s="21"/>
      <c r="P49" s="18">
        <v>3</v>
      </c>
      <c r="Q49" s="67">
        <v>44230</v>
      </c>
      <c r="R49" s="68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</row>
    <row r="50" spans="1:65" s="30" customFormat="1" ht="31.5" customHeight="1" x14ac:dyDescent="0.25">
      <c r="A50" s="31">
        <v>9</v>
      </c>
      <c r="B50" s="32">
        <v>3820006786</v>
      </c>
      <c r="C50" s="32">
        <v>70</v>
      </c>
      <c r="D50" s="66">
        <v>1600050107</v>
      </c>
      <c r="E50" s="66">
        <v>0.04</v>
      </c>
      <c r="F50" s="32">
        <v>70004002</v>
      </c>
      <c r="G50" s="33" t="s">
        <v>114</v>
      </c>
      <c r="H50" s="66" t="s">
        <v>48</v>
      </c>
      <c r="I50" s="34">
        <v>19</v>
      </c>
      <c r="J50" s="19">
        <v>0</v>
      </c>
      <c r="K50" s="66" t="s">
        <v>111</v>
      </c>
      <c r="L50" s="36">
        <v>70002808</v>
      </c>
      <c r="M50" s="36" t="s">
        <v>115</v>
      </c>
      <c r="N50" s="36">
        <v>0.03</v>
      </c>
      <c r="O50" s="21"/>
      <c r="P50" s="18"/>
      <c r="Q50" s="38" t="s">
        <v>79</v>
      </c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</row>
    <row r="51" spans="1:65" s="30" customFormat="1" ht="31.5" customHeight="1" x14ac:dyDescent="0.25">
      <c r="A51" s="31">
        <v>9</v>
      </c>
      <c r="B51" s="32">
        <v>3820008604</v>
      </c>
      <c r="C51" s="32">
        <v>10</v>
      </c>
      <c r="D51" s="66">
        <v>1600050110</v>
      </c>
      <c r="E51" s="66">
        <v>1.25</v>
      </c>
      <c r="F51" s="32">
        <v>70000044</v>
      </c>
      <c r="G51" s="33" t="s">
        <v>116</v>
      </c>
      <c r="H51" s="66" t="s">
        <v>48</v>
      </c>
      <c r="I51" s="34">
        <v>750</v>
      </c>
      <c r="J51" s="19">
        <v>0</v>
      </c>
      <c r="K51" s="66" t="s">
        <v>111</v>
      </c>
      <c r="L51" s="36">
        <v>70002812</v>
      </c>
      <c r="M51" s="36" t="s">
        <v>117</v>
      </c>
      <c r="N51" s="36">
        <v>1.29</v>
      </c>
      <c r="O51" s="21"/>
      <c r="P51" s="18"/>
      <c r="Q51" s="38" t="s">
        <v>79</v>
      </c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</row>
    <row r="52" spans="1:65" s="30" customFormat="1" ht="31.5" customHeight="1" x14ac:dyDescent="0.25">
      <c r="A52" s="31">
        <v>9</v>
      </c>
      <c r="B52" s="32">
        <v>3820008626</v>
      </c>
      <c r="C52" s="32">
        <v>10</v>
      </c>
      <c r="D52" s="66">
        <v>1600050199</v>
      </c>
      <c r="E52" s="66">
        <v>0.31</v>
      </c>
      <c r="F52" s="32">
        <v>70000015</v>
      </c>
      <c r="G52" s="33" t="s">
        <v>118</v>
      </c>
      <c r="H52" s="66" t="s">
        <v>48</v>
      </c>
      <c r="I52" s="34">
        <v>161</v>
      </c>
      <c r="J52" s="19">
        <v>0</v>
      </c>
      <c r="K52" s="66" t="s">
        <v>49</v>
      </c>
      <c r="L52" s="36">
        <v>70001617</v>
      </c>
      <c r="M52" s="36" t="s">
        <v>119</v>
      </c>
      <c r="N52" s="36">
        <v>3.29</v>
      </c>
      <c r="O52" s="21"/>
      <c r="P52" s="18"/>
      <c r="Q52" s="38" t="s">
        <v>79</v>
      </c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</row>
    <row r="53" spans="1:65" s="30" customFormat="1" ht="31.5" customHeight="1" x14ac:dyDescent="0.25">
      <c r="A53" s="31">
        <v>9</v>
      </c>
      <c r="B53" s="32">
        <v>3820008638</v>
      </c>
      <c r="C53" s="32">
        <v>10</v>
      </c>
      <c r="D53" s="66">
        <v>1600050222</v>
      </c>
      <c r="E53" s="66">
        <v>6.67</v>
      </c>
      <c r="F53" s="32">
        <v>70006348</v>
      </c>
      <c r="G53" s="33" t="s">
        <v>120</v>
      </c>
      <c r="H53" s="66" t="s">
        <v>48</v>
      </c>
      <c r="I53" s="34">
        <v>1000</v>
      </c>
      <c r="J53" s="19">
        <v>0</v>
      </c>
      <c r="K53" s="66" t="s">
        <v>49</v>
      </c>
      <c r="L53" s="36">
        <v>70012006</v>
      </c>
      <c r="M53" s="36" t="s">
        <v>121</v>
      </c>
      <c r="N53" s="36">
        <v>50.45</v>
      </c>
      <c r="O53" s="21"/>
      <c r="P53" s="18"/>
      <c r="Q53" s="38" t="s">
        <v>79</v>
      </c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</row>
    <row r="54" spans="1:65" s="30" customFormat="1" ht="31.5" customHeight="1" x14ac:dyDescent="0.25">
      <c r="A54" s="31">
        <v>9</v>
      </c>
      <c r="B54" s="32">
        <v>3820008638</v>
      </c>
      <c r="C54" s="32">
        <v>10</v>
      </c>
      <c r="D54" s="66">
        <v>1600050223</v>
      </c>
      <c r="E54" s="66">
        <v>0.89</v>
      </c>
      <c r="F54" s="32">
        <v>70012006</v>
      </c>
      <c r="G54" s="33" t="s">
        <v>121</v>
      </c>
      <c r="H54" s="66" t="s">
        <v>48</v>
      </c>
      <c r="I54" s="34">
        <v>50</v>
      </c>
      <c r="J54" s="19">
        <v>0</v>
      </c>
      <c r="K54" s="66" t="s">
        <v>122</v>
      </c>
      <c r="L54" s="36">
        <v>70012005</v>
      </c>
      <c r="M54" s="36" t="s">
        <v>123</v>
      </c>
      <c r="N54" s="36">
        <v>50.91</v>
      </c>
      <c r="O54" s="21"/>
      <c r="P54" s="18"/>
      <c r="Q54" s="38" t="s">
        <v>79</v>
      </c>
      <c r="R54" s="68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</row>
    <row r="55" spans="1:65" s="30" customFormat="1" ht="31.5" customHeight="1" x14ac:dyDescent="0.25">
      <c r="A55" s="31">
        <v>9</v>
      </c>
      <c r="B55" s="32">
        <v>3820008638</v>
      </c>
      <c r="C55" s="32">
        <v>10</v>
      </c>
      <c r="D55" s="66">
        <v>1600050223</v>
      </c>
      <c r="E55" s="66">
        <v>0.89</v>
      </c>
      <c r="F55" s="32">
        <v>70012006</v>
      </c>
      <c r="G55" s="33" t="s">
        <v>121</v>
      </c>
      <c r="H55" s="66" t="s">
        <v>48</v>
      </c>
      <c r="I55" s="34">
        <v>50</v>
      </c>
      <c r="J55" s="19">
        <v>0</v>
      </c>
      <c r="K55" s="66" t="s">
        <v>122</v>
      </c>
      <c r="L55" s="36">
        <v>70012002</v>
      </c>
      <c r="M55" s="36" t="s">
        <v>124</v>
      </c>
      <c r="N55" s="36">
        <v>50.91</v>
      </c>
      <c r="O55" s="21"/>
      <c r="P55" s="18"/>
      <c r="Q55" s="38" t="s">
        <v>79</v>
      </c>
      <c r="R55" s="68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</row>
  </sheetData>
  <autoFilter ref="A8:P33" xr:uid="{00000000-0009-0000-0000-000009000000}">
    <filterColumn colId="11" showButton="0"/>
  </autoFilter>
  <mergeCells count="2">
    <mergeCell ref="A1:O4"/>
    <mergeCell ref="L8:M8"/>
  </mergeCells>
  <conditionalFormatting sqref="A10 A12 A14 A16 A18 A20 A22 A24 A26 A28 A30 A32">
    <cfRule type="expression" dxfId="0" priority="1">
      <formula>$O10="OK"</formula>
    </cfRule>
  </conditionalFormatting>
  <pageMargins left="0.70866141732283472" right="0.70866141732283472" top="0.74803149606299213" bottom="0.74803149606299213" header="0.31496062992125984" footer="0.31496062992125984"/>
  <pageSetup paperSize="9" scale="40" fitToHeight="2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EF32A8367CEB47B461935C151944E6" ma:contentTypeVersion="10" ma:contentTypeDescription="Create a new document." ma:contentTypeScope="" ma:versionID="cb90072c5d21add5965f8155eace8dbc">
  <xsd:schema xmlns:xsd="http://www.w3.org/2001/XMLSchema" xmlns:xs="http://www.w3.org/2001/XMLSchema" xmlns:p="http://schemas.microsoft.com/office/2006/metadata/properties" xmlns:ns2="5288f176-3044-4900-9d85-5ac731b36e0a" xmlns:ns3="ccb8c9a8-ca4c-4cab-9e50-a0bf7c66166c" targetNamespace="http://schemas.microsoft.com/office/2006/metadata/properties" ma:root="true" ma:fieldsID="a6d9ba01f8284da37b7a8a7aea8dd5b0" ns2:_="" ns3:_="">
    <xsd:import namespace="5288f176-3044-4900-9d85-5ac731b36e0a"/>
    <xsd:import namespace="ccb8c9a8-ca4c-4cab-9e50-a0bf7c66166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88f176-3044-4900-9d85-5ac731b36e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b8c9a8-ca4c-4cab-9e50-a0bf7c66166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7A86EDE-77FC-4596-8517-9027F990DE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88f176-3044-4900-9d85-5ac731b36e0a"/>
    <ds:schemaRef ds:uri="ccb8c9a8-ca4c-4cab-9e50-a0bf7c6616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86DC542-F389-4320-86F7-0B9D5A38179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6FA98A8-5F2C-4C43-8E66-8661730B9A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Retificadora</vt:lpstr>
      <vt:lpstr>Placas</vt:lpstr>
      <vt:lpstr>BL Inteiros</vt:lpstr>
      <vt:lpstr>Necessidades CCS</vt:lpstr>
      <vt:lpstr>'BL Inteiros'!Print_Area</vt:lpstr>
      <vt:lpstr>'Necessidades CCS'!Print_Area</vt:lpstr>
      <vt:lpstr>Placas!Print_Area</vt:lpstr>
      <vt:lpstr>Retificadora!Print_Area</vt:lpstr>
      <vt:lpstr>'BL Inteiros'!Print_Titles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Liliana Ramalho</cp:lastModifiedBy>
  <dcterms:created xsi:type="dcterms:W3CDTF">2021-02-25T17:38:35Z</dcterms:created>
  <dcterms:modified xsi:type="dcterms:W3CDTF">2021-03-09T09:27:37Z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0x010100F1EF32A8367CEB47B461935C151944E6</vt:lpwstr>
  </property>
</Properties>
</file>