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manda.mafra\Desktop\"/>
    </mc:Choice>
  </mc:AlternateContent>
  <xr:revisionPtr revIDLastSave="0" documentId="8_{58AC2789-5CE6-4473-9D29-120AB67C3432}" xr6:coauthVersionLast="46" xr6:coauthVersionMax="46" xr10:uidLastSave="{00000000-0000-0000-0000-000000000000}"/>
  <bookViews>
    <workbookView showSheetTabs="0" xWindow="-20610" yWindow="-105" windowWidth="20730" windowHeight="11160" tabRatio="477" xr2:uid="{00000000-000D-0000-FFFF-FFFF00000000}"/>
  </bookViews>
  <sheets>
    <sheet name="MENU" sheetId="10" r:id="rId1"/>
    <sheet name="AVALIAÇÃO" sheetId="1" r:id="rId2"/>
    <sheet name="Plan8" sheetId="8" state="hidden" r:id="rId3"/>
    <sheet name="PERFIL" sheetId="7" r:id="rId4"/>
    <sheet name="D" sheetId="4" r:id="rId5"/>
    <sheet name="I" sheetId="3" r:id="rId6"/>
    <sheet name="S" sheetId="5" r:id="rId7"/>
    <sheet name="C" sheetId="6" r:id="rId8"/>
    <sheet name="Informações1" sheetId="11" state="hidden" r:id="rId9"/>
  </sheets>
  <definedNames>
    <definedName name="_xlnm._FilterDatabase" localSheetId="2" hidden="1">Plan8!$A$1:$I$234</definedName>
    <definedName name="_xlnm.Print_Area" localSheetId="3">PERFIL!$A$3:$T$53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8" l="1"/>
  <c r="A72" i="8"/>
  <c r="A75" i="8"/>
  <c r="A10" i="8"/>
  <c r="A26" i="8"/>
  <c r="A50" i="8"/>
  <c r="A55" i="8"/>
  <c r="A60" i="8"/>
  <c r="A80" i="8"/>
  <c r="A9" i="8"/>
  <c r="A79" i="8"/>
  <c r="A41" i="8"/>
  <c r="A74" i="8"/>
  <c r="A15" i="8"/>
  <c r="A82" i="8"/>
  <c r="A86" i="8"/>
  <c r="A20" i="8"/>
  <c r="A32" i="8"/>
  <c r="A46" i="8"/>
  <c r="A6" i="8"/>
  <c r="A11" i="8"/>
  <c r="A4" i="8"/>
  <c r="A89" i="8"/>
  <c r="A76" i="8"/>
  <c r="A14" i="8"/>
  <c r="A34" i="8"/>
  <c r="A67" i="8"/>
  <c r="A19" i="8"/>
  <c r="A69" i="8"/>
  <c r="A87" i="8"/>
  <c r="A5" i="8"/>
  <c r="A70" i="8"/>
  <c r="A12" i="8"/>
  <c r="A71" i="8"/>
  <c r="A117" i="8"/>
  <c r="A112" i="8"/>
  <c r="A120" i="8"/>
  <c r="A57" i="8"/>
  <c r="A126" i="8"/>
  <c r="A42" i="8"/>
  <c r="A65" i="8"/>
  <c r="A115" i="8"/>
  <c r="A122" i="8"/>
  <c r="A25" i="8"/>
  <c r="A31" i="8"/>
  <c r="A81" i="8"/>
  <c r="A94" i="8"/>
  <c r="A47" i="8"/>
  <c r="A17" i="8"/>
  <c r="A104" i="8"/>
  <c r="A77" i="8"/>
  <c r="A36" i="8"/>
  <c r="A111" i="8"/>
  <c r="A99" i="8"/>
  <c r="A29" i="8"/>
  <c r="A91" i="8"/>
  <c r="A22" i="8"/>
  <c r="A97" i="8"/>
  <c r="A16" i="8"/>
  <c r="A100" i="8"/>
  <c r="E27" i="7"/>
  <c r="D27" i="7"/>
  <c r="C27" i="7"/>
  <c r="B27" i="7"/>
  <c r="H4" i="7"/>
  <c r="C4" i="7"/>
  <c r="A85" i="8"/>
  <c r="A35" i="8"/>
  <c r="A101" i="8"/>
  <c r="A30" i="8"/>
  <c r="A107" i="8"/>
  <c r="K9" i="7"/>
  <c r="K10" i="7"/>
  <c r="K11" i="7"/>
  <c r="K8" i="7"/>
  <c r="B4" i="8"/>
  <c r="D4" i="8" s="1"/>
  <c r="B5" i="8"/>
  <c r="C5" i="8"/>
  <c r="B6" i="8"/>
  <c r="C6" i="8"/>
  <c r="A7" i="8"/>
  <c r="A24" i="8"/>
  <c r="A27" i="8"/>
  <c r="A37" i="8"/>
  <c r="A39" i="8"/>
  <c r="A40" i="8"/>
  <c r="A44" i="8"/>
  <c r="A45" i="8"/>
  <c r="A49" i="8"/>
  <c r="A51" i="8"/>
  <c r="A52" i="8"/>
  <c r="A54" i="8"/>
  <c r="A56" i="8"/>
  <c r="A59" i="8"/>
  <c r="A61" i="8"/>
  <c r="A62" i="8"/>
  <c r="A64" i="8"/>
  <c r="A66" i="8"/>
  <c r="A84" i="8"/>
  <c r="A90" i="8"/>
  <c r="A92" i="8"/>
  <c r="A95" i="8"/>
  <c r="A96" i="8"/>
  <c r="A102" i="8"/>
  <c r="A105" i="8"/>
  <c r="A106" i="8"/>
  <c r="A109" i="8"/>
  <c r="A110" i="8"/>
  <c r="A114" i="8"/>
  <c r="A116" i="8"/>
  <c r="A119" i="8"/>
  <c r="A121" i="8"/>
  <c r="A124" i="8"/>
  <c r="A125" i="8"/>
  <c r="A127" i="8"/>
  <c r="B7" i="8"/>
  <c r="C7" i="8" s="1"/>
  <c r="B9" i="8"/>
  <c r="C9" i="8"/>
  <c r="B10" i="8"/>
  <c r="C10" i="8" s="1"/>
  <c r="B11" i="8"/>
  <c r="C11" i="8" s="1"/>
  <c r="B12" i="8"/>
  <c r="B14" i="8"/>
  <c r="C14" i="8" s="1"/>
  <c r="B15" i="8"/>
  <c r="C15" i="8" s="1"/>
  <c r="B16" i="8"/>
  <c r="C16" i="8"/>
  <c r="B17" i="8"/>
  <c r="B19" i="8"/>
  <c r="C19" i="8"/>
  <c r="B20" i="8"/>
  <c r="C20" i="8" s="1"/>
  <c r="B21" i="8"/>
  <c r="C21" i="8" s="1"/>
  <c r="B22" i="8"/>
  <c r="B24" i="8"/>
  <c r="D24" i="8" s="1"/>
  <c r="B25" i="8"/>
  <c r="C25" i="8" s="1"/>
  <c r="B26" i="8"/>
  <c r="C26" i="8"/>
  <c r="B27" i="8"/>
  <c r="B29" i="8"/>
  <c r="C29" i="8"/>
  <c r="B30" i="8"/>
  <c r="C30" i="8" s="1"/>
  <c r="B31" i="8"/>
  <c r="C31" i="8" s="1"/>
  <c r="B32" i="8"/>
  <c r="B34" i="8"/>
  <c r="C34" i="8" s="1"/>
  <c r="B35" i="8"/>
  <c r="C35" i="8" s="1"/>
  <c r="B36" i="8"/>
  <c r="C36" i="8"/>
  <c r="B37" i="8"/>
  <c r="B39" i="8"/>
  <c r="C39" i="8"/>
  <c r="B40" i="8"/>
  <c r="C40" i="8" s="1"/>
  <c r="B41" i="8"/>
  <c r="C41" i="8" s="1"/>
  <c r="B42" i="8"/>
  <c r="B44" i="8"/>
  <c r="D44" i="8" s="1"/>
  <c r="B45" i="8"/>
  <c r="C45" i="8" s="1"/>
  <c r="B46" i="8"/>
  <c r="C46" i="8"/>
  <c r="B47" i="8"/>
  <c r="C47" i="8" s="1"/>
  <c r="B49" i="8"/>
  <c r="C49" i="8"/>
  <c r="B50" i="8"/>
  <c r="C50" i="8" s="1"/>
  <c r="B51" i="8"/>
  <c r="C51" i="8" s="1"/>
  <c r="B52" i="8"/>
  <c r="C52" i="8" s="1"/>
  <c r="B54" i="8"/>
  <c r="D54" i="8" s="1"/>
  <c r="B55" i="8"/>
  <c r="C55" i="8" s="1"/>
  <c r="B56" i="8"/>
  <c r="C56" i="8"/>
  <c r="B57" i="8"/>
  <c r="C57" i="8" s="1"/>
  <c r="B59" i="8"/>
  <c r="C59" i="8"/>
  <c r="B60" i="8"/>
  <c r="C60" i="8" s="1"/>
  <c r="B61" i="8"/>
  <c r="C61" i="8" s="1"/>
  <c r="B62" i="8"/>
  <c r="C62" i="8" s="1"/>
  <c r="B64" i="8"/>
  <c r="D64" i="8" s="1"/>
  <c r="B65" i="8"/>
  <c r="C65" i="8" s="1"/>
  <c r="B66" i="8"/>
  <c r="C66" i="8"/>
  <c r="B67" i="8"/>
  <c r="C67" i="8" s="1"/>
  <c r="B69" i="8"/>
  <c r="C69" i="8"/>
  <c r="B70" i="8"/>
  <c r="C70" i="8" s="1"/>
  <c r="B71" i="8"/>
  <c r="C71" i="8" s="1"/>
  <c r="B72" i="8"/>
  <c r="B74" i="8"/>
  <c r="C74" i="8" s="1"/>
  <c r="B75" i="8"/>
  <c r="C75" i="8" s="1"/>
  <c r="B76" i="8"/>
  <c r="C76" i="8"/>
  <c r="B77" i="8"/>
  <c r="B79" i="8"/>
  <c r="C79" i="8"/>
  <c r="B80" i="8"/>
  <c r="C80" i="8" s="1"/>
  <c r="B81" i="8"/>
  <c r="C81" i="8"/>
  <c r="B82" i="8"/>
  <c r="B84" i="8"/>
  <c r="D84" i="8" s="1"/>
  <c r="B85" i="8"/>
  <c r="C85" i="8" s="1"/>
  <c r="B86" i="8"/>
  <c r="C86" i="8"/>
  <c r="B87" i="8"/>
  <c r="B89" i="8"/>
  <c r="C89" i="8"/>
  <c r="B90" i="8"/>
  <c r="C90" i="8" s="1"/>
  <c r="B91" i="8"/>
  <c r="C91" i="8"/>
  <c r="B92" i="8"/>
  <c r="B94" i="8"/>
  <c r="C94" i="8" s="1"/>
  <c r="B95" i="8"/>
  <c r="C95" i="8" s="1"/>
  <c r="B96" i="8"/>
  <c r="C96" i="8"/>
  <c r="B97" i="8"/>
  <c r="B99" i="8"/>
  <c r="C99" i="8" s="1"/>
  <c r="B100" i="8"/>
  <c r="C100" i="8" s="1"/>
  <c r="B101" i="8"/>
  <c r="C101" i="8"/>
  <c r="B102" i="8"/>
  <c r="B104" i="8"/>
  <c r="D104" i="8" s="1"/>
  <c r="B105" i="8"/>
  <c r="C105" i="8" s="1"/>
  <c r="B106" i="8"/>
  <c r="C106" i="8"/>
  <c r="B107" i="8"/>
  <c r="B109" i="8"/>
  <c r="C109" i="8" s="1"/>
  <c r="B110" i="8"/>
  <c r="C110" i="8" s="1"/>
  <c r="B111" i="8"/>
  <c r="C111" i="8"/>
  <c r="B112" i="8"/>
  <c r="B114" i="8"/>
  <c r="C114" i="8" s="1"/>
  <c r="B115" i="8"/>
  <c r="C115" i="8" s="1"/>
  <c r="B116" i="8"/>
  <c r="C116" i="8"/>
  <c r="B117" i="8"/>
  <c r="B119" i="8"/>
  <c r="C119" i="8" s="1"/>
  <c r="B120" i="8"/>
  <c r="C120" i="8" s="1"/>
  <c r="B121" i="8"/>
  <c r="C121" i="8" s="1"/>
  <c r="B122" i="8"/>
  <c r="B124" i="8"/>
  <c r="D124" i="8" s="1"/>
  <c r="B125" i="8"/>
  <c r="C125" i="8" s="1"/>
  <c r="B126" i="8"/>
  <c r="C126" i="8"/>
  <c r="B127" i="8"/>
  <c r="D69" i="8"/>
  <c r="D71" i="8"/>
  <c r="D75" i="8"/>
  <c r="D76" i="8"/>
  <c r="D79" i="8"/>
  <c r="D81" i="8"/>
  <c r="D85" i="8"/>
  <c r="D86" i="8"/>
  <c r="D89" i="8"/>
  <c r="D91" i="8"/>
  <c r="D95" i="8"/>
  <c r="D96" i="8"/>
  <c r="D99" i="8"/>
  <c r="D101" i="8"/>
  <c r="D105" i="8"/>
  <c r="D106" i="8"/>
  <c r="D109" i="8"/>
  <c r="D111" i="8"/>
  <c r="D115" i="8"/>
  <c r="D116" i="8"/>
  <c r="D119" i="8"/>
  <c r="D125" i="8"/>
  <c r="D126" i="8"/>
  <c r="D9" i="8"/>
  <c r="D10" i="8"/>
  <c r="D11" i="8"/>
  <c r="D14" i="8"/>
  <c r="D15" i="8"/>
  <c r="D16" i="8"/>
  <c r="D19" i="8"/>
  <c r="D20" i="8"/>
  <c r="D21" i="8"/>
  <c r="D25" i="8"/>
  <c r="D26" i="8"/>
  <c r="D29" i="8"/>
  <c r="D31" i="8"/>
  <c r="D34" i="8"/>
  <c r="D35" i="8"/>
  <c r="D36" i="8"/>
  <c r="D39" i="8"/>
  <c r="D40" i="8"/>
  <c r="D41" i="8"/>
  <c r="D45" i="8"/>
  <c r="D46" i="8"/>
  <c r="D47" i="8"/>
  <c r="D49" i="8"/>
  <c r="D50" i="8"/>
  <c r="D51" i="8"/>
  <c r="D52" i="8"/>
  <c r="D55" i="8"/>
  <c r="D56" i="8"/>
  <c r="D57" i="8"/>
  <c r="D59" i="8"/>
  <c r="D60" i="8"/>
  <c r="D61" i="8"/>
  <c r="D62" i="8"/>
  <c r="D65" i="8"/>
  <c r="D66" i="8"/>
  <c r="D67" i="8"/>
  <c r="D5" i="8"/>
  <c r="D6" i="8"/>
  <c r="D7" i="8"/>
  <c r="D121" i="8" l="1"/>
  <c r="D120" i="8"/>
  <c r="D114" i="8"/>
  <c r="D100" i="8"/>
  <c r="D94" i="8"/>
  <c r="D80" i="8"/>
  <c r="D74" i="8"/>
  <c r="C127" i="8"/>
  <c r="D127" i="8"/>
  <c r="C124" i="8"/>
  <c r="C117" i="8"/>
  <c r="D117" i="8"/>
  <c r="C107" i="8"/>
  <c r="D107" i="8"/>
  <c r="C104" i="8"/>
  <c r="C97" i="8"/>
  <c r="D97" i="8"/>
  <c r="C87" i="8"/>
  <c r="D87" i="8"/>
  <c r="C84" i="8"/>
  <c r="C77" i="8"/>
  <c r="D77" i="8"/>
  <c r="C64" i="8"/>
  <c r="C54" i="8"/>
  <c r="C44" i="8"/>
  <c r="C37" i="8"/>
  <c r="D37" i="8"/>
  <c r="C27" i="8"/>
  <c r="D27" i="8"/>
  <c r="C24" i="8"/>
  <c r="C17" i="8"/>
  <c r="D17" i="8"/>
  <c r="C4" i="8"/>
  <c r="D30" i="8"/>
  <c r="D110" i="8"/>
  <c r="D90" i="8"/>
  <c r="D70" i="8"/>
  <c r="C122" i="8"/>
  <c r="D122" i="8"/>
  <c r="C112" i="8"/>
  <c r="D112" i="8"/>
  <c r="C102" i="8"/>
  <c r="D102" i="8"/>
  <c r="C92" i="8"/>
  <c r="D92" i="8"/>
  <c r="C82" i="8"/>
  <c r="D82" i="8"/>
  <c r="C72" i="8"/>
  <c r="D72" i="8"/>
  <c r="C42" i="8"/>
  <c r="D42" i="8"/>
  <c r="C32" i="8"/>
  <c r="D32" i="8"/>
  <c r="C22" i="8"/>
  <c r="D22" i="8"/>
  <c r="C12" i="8"/>
  <c r="D12" i="8"/>
  <c r="J4" i="8" l="1"/>
  <c r="J3" i="8"/>
  <c r="J2" i="8"/>
  <c r="J5" i="8"/>
  <c r="I11" i="8" l="1"/>
  <c r="K5" i="8"/>
  <c r="E28" i="7" s="1"/>
  <c r="C3" i="11"/>
  <c r="D11" i="7"/>
  <c r="J6" i="8"/>
  <c r="D8" i="7"/>
  <c r="C6" i="11"/>
  <c r="K2" i="8"/>
  <c r="I12" i="8"/>
  <c r="C4" i="11"/>
  <c r="K3" i="8"/>
  <c r="C28" i="7" s="1"/>
  <c r="D9" i="7"/>
  <c r="C5" i="11"/>
  <c r="I10" i="8"/>
  <c r="D10" i="7"/>
  <c r="I13" i="8"/>
  <c r="K4" i="8"/>
  <c r="D28" i="7" s="1"/>
  <c r="L11" i="7" l="1"/>
  <c r="B28" i="7"/>
  <c r="K6" i="8"/>
  <c r="C9" i="11"/>
  <c r="I11" i="11" s="1"/>
  <c r="I14" i="8"/>
  <c r="J13" i="8" s="1"/>
  <c r="M11" i="7" s="1"/>
  <c r="L8" i="7"/>
  <c r="L10" i="7"/>
  <c r="L9" i="7"/>
  <c r="J11" i="8" l="1"/>
  <c r="M9" i="7" s="1"/>
  <c r="J11" i="11"/>
  <c r="J19" i="11"/>
  <c r="B51" i="7" s="1"/>
  <c r="F19" i="11"/>
  <c r="B35" i="7" s="1"/>
  <c r="H19" i="11"/>
  <c r="B42" i="7" s="1"/>
  <c r="D19" i="11"/>
  <c r="I19" i="11"/>
  <c r="B47" i="7" s="1"/>
  <c r="G19" i="11"/>
  <c r="B38" i="7" s="1"/>
  <c r="E14" i="11"/>
  <c r="F14" i="11" s="1"/>
  <c r="C13" i="7" s="1"/>
  <c r="E19" i="11"/>
  <c r="B32" i="7" s="1"/>
  <c r="F11" i="11"/>
  <c r="E11" i="11"/>
  <c r="D11" i="11"/>
  <c r="J10" i="8"/>
  <c r="J12" i="8"/>
  <c r="M10" i="7" s="1"/>
  <c r="H11" i="11"/>
  <c r="D12" i="11"/>
  <c r="G11" i="11"/>
  <c r="M8" i="7" l="1"/>
  <c r="J14" i="8"/>
</calcChain>
</file>

<file path=xl/sharedStrings.xml><?xml version="1.0" encoding="utf-8"?>
<sst xmlns="http://schemas.openxmlformats.org/spreadsheetml/2006/main" count="477" uniqueCount="334">
  <si>
    <t>1. Eu sou...</t>
  </si>
  <si>
    <t>14. Eu sempre gostei de...</t>
  </si>
  <si>
    <t>I</t>
  </si>
  <si>
    <t>Idealista, criativo e visionário</t>
  </si>
  <si>
    <t>C</t>
  </si>
  <si>
    <t>Divertido, espiritual e benéfico</t>
  </si>
  <si>
    <t>O</t>
  </si>
  <si>
    <t>Evitar surpresas</t>
  </si>
  <si>
    <t>A</t>
  </si>
  <si>
    <t>Focalizar a meta</t>
  </si>
  <si>
    <t>Focado, determinado e persistente</t>
  </si>
  <si>
    <t>Realizar uma abordagem natural</t>
  </si>
  <si>
    <t>2. Eu gosto de...</t>
  </si>
  <si>
    <t>15. Eu gosto de mudanças se...</t>
  </si>
  <si>
    <t>Ser piloto</t>
  </si>
  <si>
    <t>Me der uma vantagem competitiva</t>
  </si>
  <si>
    <t>Conversar com os passageiros</t>
  </si>
  <si>
    <t>For divertido e puder ser compartilhado</t>
  </si>
  <si>
    <t>Planejar a viagem</t>
  </si>
  <si>
    <t>Me der mais liberdade e variedade</t>
  </si>
  <si>
    <t>Explorar novas rotas</t>
  </si>
  <si>
    <t>Melhorar ou me der mais controle</t>
  </si>
  <si>
    <t>3. Se você quiser se dar bem comigo...</t>
  </si>
  <si>
    <t>16. Não existe nada de errado em...</t>
  </si>
  <si>
    <t>Me dê liberdade</t>
  </si>
  <si>
    <t>Se colocar na frente</t>
  </si>
  <si>
    <t>Me deixe saber sua expectativa</t>
  </si>
  <si>
    <t>Colocar os outros na frente</t>
  </si>
  <si>
    <t>Seja amigável, carinhoso e compreensivo</t>
  </si>
  <si>
    <t>Ser consistente</t>
  </si>
  <si>
    <t>4. Para conseguir obter bons resultados é preciso...</t>
  </si>
  <si>
    <t>17. Eu gosto de buscar conselhos de...</t>
  </si>
  <si>
    <t>Ter incertezas</t>
  </si>
  <si>
    <t>Pessoas bem sucedidas</t>
  </si>
  <si>
    <t>Controlar o essencial</t>
  </si>
  <si>
    <t>Anciões e conselheiros</t>
  </si>
  <si>
    <t>Diversão e cerebração</t>
  </si>
  <si>
    <t>Autoridades no assunto</t>
  </si>
  <si>
    <t>Planejar e obter recursos</t>
  </si>
  <si>
    <t>Lugares, os mais estranhos</t>
  </si>
  <si>
    <t>5. Eu me divirto quando...</t>
  </si>
  <si>
    <t>18. Meu lema é...</t>
  </si>
  <si>
    <t>Estou me exercitando</t>
  </si>
  <si>
    <t>Fazer o que precisa ser feito</t>
  </si>
  <si>
    <t>Tenho novidades</t>
  </si>
  <si>
    <t>Fazer bem feito</t>
  </si>
  <si>
    <t>Estou com outros</t>
  </si>
  <si>
    <t>Fazer junto com o grupo</t>
  </si>
  <si>
    <t>Determino as regras</t>
  </si>
  <si>
    <t>Simplesmente fazer</t>
  </si>
  <si>
    <t>6. Eu penso que...</t>
  </si>
  <si>
    <t>19. Eu gosto de...</t>
  </si>
  <si>
    <t>Complexidade, mesmo se confuso</t>
  </si>
  <si>
    <t>O ataque é melhor que a defesa</t>
  </si>
  <si>
    <t>Ordem e sistematização</t>
  </si>
  <si>
    <t>É bom ser manso, mas andar com um porrete</t>
  </si>
  <si>
    <t>Calor humano e animação</t>
  </si>
  <si>
    <t>Um homem prevenido vale por dois</t>
  </si>
  <si>
    <t>Coisas claras e simples</t>
  </si>
  <si>
    <t>7. Minha preocupação é...</t>
  </si>
  <si>
    <t>20. Tempo para mim é...</t>
  </si>
  <si>
    <t>Algo que detesto disperdiçar</t>
  </si>
  <si>
    <t>Fazer com que funcione</t>
  </si>
  <si>
    <t>Uma flecha que leva ao inevitável</t>
  </si>
  <si>
    <t>Fazer com que aconteça</t>
  </si>
  <si>
    <t>Irrelevante</t>
  </si>
  <si>
    <t>8. Eu prefiro...</t>
  </si>
  <si>
    <t>Faria doações para muitas entidades</t>
  </si>
  <si>
    <t>Ter todos os detalhes</t>
  </si>
  <si>
    <t>Criaria uma poupança avantajada</t>
  </si>
  <si>
    <t>Vantagens a meu favor</t>
  </si>
  <si>
    <t>Faria o que desse na cabeça</t>
  </si>
  <si>
    <t>Que todos tenham a chance de ser ouvido</t>
  </si>
  <si>
    <t>Exibiria bastante com algumas pessoas</t>
  </si>
  <si>
    <t>9. Eu gosto de...</t>
  </si>
  <si>
    <t>22. Eu acredito que...</t>
  </si>
  <si>
    <t>Fazer progresso</t>
  </si>
  <si>
    <t>O destino é mais importante que a jornada</t>
  </si>
  <si>
    <t>Construir memórias</t>
  </si>
  <si>
    <t>A jornada é mais importante que o destino</t>
  </si>
  <si>
    <t>Fazer sentido</t>
  </si>
  <si>
    <t>Um centavo economizado é um centavo ganho</t>
  </si>
  <si>
    <t>Tornar as pessoas confortáveis</t>
  </si>
  <si>
    <t>Bastam um navio e uma estrela para navegar</t>
  </si>
  <si>
    <t>10. Eu gosto de chegar...</t>
  </si>
  <si>
    <t>23. Eu acredito também que...</t>
  </si>
  <si>
    <t>Na frente</t>
  </si>
  <si>
    <t>Aquele que hesita está perdido</t>
  </si>
  <si>
    <t>Junto</t>
  </si>
  <si>
    <t>De grão em grão a galinha enche o papo</t>
  </si>
  <si>
    <t>Na hora</t>
  </si>
  <si>
    <t>O que vai, volta</t>
  </si>
  <si>
    <t>Em outro lugar</t>
  </si>
  <si>
    <t>11. Um ótimo dia para mim é quando...</t>
  </si>
  <si>
    <t>24. Eu acredito ainda que...</t>
  </si>
  <si>
    <t>Consigo fazer muitas coisas</t>
  </si>
  <si>
    <t>É melhor prudência do que arrependimento</t>
  </si>
  <si>
    <t>Me divirto com meus amigos</t>
  </si>
  <si>
    <t>A autoridade deve ser desafiada</t>
  </si>
  <si>
    <t>Tudo segue conforme planejado</t>
  </si>
  <si>
    <t>Ganhar é fundamental</t>
  </si>
  <si>
    <t>Desfruto de coisas novas e estimulantes</t>
  </si>
  <si>
    <t>O coletivo é mais importante do que o individual</t>
  </si>
  <si>
    <t>12. Eu vejo a morte como...</t>
  </si>
  <si>
    <t>25. Eu penso que...</t>
  </si>
  <si>
    <t>Uma grande aventura misteriosa</t>
  </si>
  <si>
    <t>Não é fácil ficar encurralado</t>
  </si>
  <si>
    <t>Oportunidade para rever os falecidos</t>
  </si>
  <si>
    <t>Um modo de receber recompensas</t>
  </si>
  <si>
    <t>Duas cabeças pensam melhor do que uma</t>
  </si>
  <si>
    <t>Se você não tem condições de competir, não compita</t>
  </si>
  <si>
    <t>13. Minha filosofia de vida é...</t>
  </si>
  <si>
    <t>Há ganhadores e perdedores, e eu acredito ser um ganhador</t>
  </si>
  <si>
    <t>Para ganhar é preciso seguir as regras</t>
  </si>
  <si>
    <t>Para ganhar, é necessário inventar novas regras</t>
  </si>
  <si>
    <r>
      <rPr>
        <b/>
        <sz val="11"/>
        <color rgb="FF3F3F3F"/>
        <rFont val="Calibri"/>
        <family val="2"/>
      </rPr>
      <t>Características Comportamentais</t>
    </r>
  </si>
  <si>
    <r>
      <rPr>
        <b/>
        <sz val="11"/>
        <color rgb="FF3F3F3F"/>
        <rFont val="Calibri"/>
        <family val="2"/>
      </rPr>
      <t>Comportamentos Positivos</t>
    </r>
  </si>
  <si>
    <r>
      <rPr>
        <sz val="11"/>
        <rFont val="Calibri"/>
        <family val="2"/>
      </rPr>
      <t>Atencioso</t>
    </r>
  </si>
  <si>
    <r>
      <rPr>
        <sz val="11"/>
        <rFont val="Calibri"/>
        <family val="2"/>
      </rPr>
      <t>Bom humor</t>
    </r>
  </si>
  <si>
    <r>
      <rPr>
        <sz val="11"/>
        <rFont val="Calibri"/>
        <family val="2"/>
      </rPr>
      <t>Caloroso</t>
    </r>
  </si>
  <si>
    <r>
      <rPr>
        <sz val="11"/>
        <rFont val="Calibri"/>
        <family val="2"/>
      </rPr>
      <t>Confiante</t>
    </r>
  </si>
  <si>
    <r>
      <rPr>
        <sz val="11"/>
        <rFont val="Calibri"/>
        <family val="2"/>
      </rPr>
      <t>Confidente</t>
    </r>
  </si>
  <si>
    <r>
      <rPr>
        <sz val="11"/>
        <rFont val="Calibri"/>
        <family val="2"/>
      </rPr>
      <t>Convincente</t>
    </r>
  </si>
  <si>
    <r>
      <rPr>
        <sz val="11"/>
        <rFont val="Calibri"/>
        <family val="2"/>
      </rPr>
      <t>Encantador</t>
    </r>
  </si>
  <si>
    <r>
      <rPr>
        <sz val="11"/>
        <rFont val="Calibri"/>
        <family val="2"/>
      </rPr>
      <t>Entusiasta</t>
    </r>
  </si>
  <si>
    <r>
      <rPr>
        <sz val="11"/>
        <rFont val="Calibri"/>
        <family val="2"/>
      </rPr>
      <t>Inspirador</t>
    </r>
  </si>
  <si>
    <r>
      <rPr>
        <sz val="11"/>
        <rFont val="Calibri"/>
        <family val="2"/>
      </rPr>
      <t>Otimista</t>
    </r>
  </si>
  <si>
    <r>
      <rPr>
        <sz val="11"/>
        <rFont val="Calibri"/>
        <family val="2"/>
      </rPr>
      <t>Persuasivo</t>
    </r>
  </si>
  <si>
    <r>
      <rPr>
        <sz val="11"/>
        <rFont val="Calibri"/>
        <family val="2"/>
      </rPr>
      <t>Político</t>
    </r>
  </si>
  <si>
    <r>
      <rPr>
        <sz val="11"/>
        <rFont val="Calibri"/>
        <family val="2"/>
      </rPr>
      <t>Popular</t>
    </r>
  </si>
  <si>
    <r>
      <rPr>
        <sz val="11"/>
        <rFont val="Calibri"/>
        <family val="2"/>
      </rPr>
      <t>Sociável</t>
    </r>
  </si>
  <si>
    <r>
      <rPr>
        <sz val="11"/>
        <rFont val="Calibri"/>
        <family val="2"/>
      </rPr>
      <t>Se auto-promove</t>
    </r>
  </si>
  <si>
    <r>
      <rPr>
        <sz val="11"/>
        <rFont val="Calibri"/>
        <family val="2"/>
      </rPr>
      <t>Pouco realista</t>
    </r>
  </si>
  <si>
    <r>
      <rPr>
        <sz val="11"/>
        <rFont val="Calibri"/>
        <family val="2"/>
      </rPr>
      <t>Muito otimista</t>
    </r>
  </si>
  <si>
    <r>
      <rPr>
        <sz val="11"/>
        <rFont val="Calibri"/>
        <family val="2"/>
      </rPr>
      <t>Falante</t>
    </r>
  </si>
  <si>
    <r>
      <rPr>
        <b/>
        <sz val="11"/>
        <color rgb="FF3F3F3F"/>
        <rFont val="Calibri"/>
        <family val="2"/>
      </rPr>
      <t>Sob Pressão</t>
    </r>
  </si>
  <si>
    <r>
      <rPr>
        <sz val="11"/>
        <rFont val="Calibri"/>
        <family val="2"/>
      </rPr>
      <t>Supervisor democrático com o quem se associar</t>
    </r>
  </si>
  <si>
    <r>
      <rPr>
        <sz val="11"/>
        <rFont val="Calibri"/>
        <family val="2"/>
      </rPr>
      <t>Livre de controle e detalhes</t>
    </r>
  </si>
  <si>
    <r>
      <rPr>
        <sz val="11"/>
        <rFont val="Calibri"/>
        <family val="2"/>
      </rPr>
      <t>Liberdade de movimento</t>
    </r>
  </si>
  <si>
    <r>
      <rPr>
        <sz val="11"/>
        <rFont val="Calibri"/>
        <family val="2"/>
      </rPr>
      <t>Debate para ouvir idéias</t>
    </r>
  </si>
  <si>
    <r>
      <rPr>
        <sz val="11"/>
        <rFont val="Calibri"/>
        <family val="2"/>
      </rPr>
      <t>Contato constante com as pessoas</t>
    </r>
  </si>
  <si>
    <r>
      <rPr>
        <b/>
        <sz val="11"/>
        <color rgb="FF3F3F3F"/>
        <rFont val="Calibri"/>
        <family val="2"/>
      </rPr>
      <t>Ambiente Ideal</t>
    </r>
  </si>
  <si>
    <r>
      <rPr>
        <sz val="11"/>
        <rFont val="Calibri"/>
        <family val="2"/>
      </rPr>
      <t>Otimista e entusiasta</t>
    </r>
  </si>
  <si>
    <r>
      <rPr>
        <sz val="11"/>
        <rFont val="Calibri"/>
        <family val="2"/>
      </rPr>
      <t>Negocia conflitos</t>
    </r>
  </si>
  <si>
    <r>
      <rPr>
        <sz val="11"/>
        <rFont val="Calibri"/>
        <family val="2"/>
      </rPr>
      <t>Motiva os demais a alcançar seus objetivos</t>
    </r>
  </si>
  <si>
    <r>
      <rPr>
        <sz val="11"/>
        <rFont val="Calibri"/>
        <family val="2"/>
      </rPr>
      <t>Joga em equipe</t>
    </r>
  </si>
  <si>
    <r>
      <rPr>
        <sz val="11"/>
        <rFont val="Calibri"/>
        <family val="2"/>
      </rPr>
      <t>Criativo, resolve conflitos</t>
    </r>
  </si>
  <si>
    <r>
      <rPr>
        <b/>
        <sz val="11"/>
        <color rgb="FF3F3F3F"/>
        <rFont val="Calibri"/>
        <family val="2"/>
      </rPr>
      <t>Valor na Equipe</t>
    </r>
  </si>
  <si>
    <r>
      <rPr>
        <sz val="11"/>
        <rFont val="Calibri"/>
        <family val="2"/>
      </rPr>
      <t>Ser indireto na comunicação</t>
    </r>
  </si>
  <si>
    <r>
      <rPr>
        <sz val="11"/>
        <rFont val="Calibri"/>
        <family val="2"/>
      </rPr>
      <t>Ser desorganizado</t>
    </r>
  </si>
  <si>
    <r>
      <rPr>
        <sz val="11"/>
        <rFont val="Calibri"/>
        <family val="2"/>
      </rPr>
      <t>Problemas na comunicação</t>
    </r>
  </si>
  <si>
    <r>
      <rPr>
        <sz val="11"/>
        <rFont val="Calibri"/>
        <family val="2"/>
      </rPr>
      <t>Problemas em completar tarefas</t>
    </r>
  </si>
  <si>
    <r>
      <rPr>
        <sz val="11"/>
        <rFont val="Calibri"/>
        <family val="2"/>
      </rPr>
      <t>Problemas com o tempo</t>
    </r>
  </si>
  <si>
    <r>
      <rPr>
        <sz val="11"/>
        <rFont val="Calibri"/>
        <family val="2"/>
      </rPr>
      <t>Pouco realista ao avaliar as pessoas</t>
    </r>
  </si>
  <si>
    <r>
      <rPr>
        <sz val="11"/>
        <rFont val="Calibri"/>
        <family val="2"/>
      </rPr>
      <t>Perde o foco com facilidade</t>
    </r>
  </si>
  <si>
    <r>
      <rPr>
        <sz val="11"/>
        <rFont val="Calibri"/>
        <family val="2"/>
      </rPr>
      <t>Não ouve em todas as ocasiões</t>
    </r>
  </si>
  <si>
    <r>
      <rPr>
        <sz val="11"/>
        <rFont val="Calibri"/>
        <family val="2"/>
      </rPr>
      <t>Falar sem pensar</t>
    </r>
  </si>
  <si>
    <r>
      <rPr>
        <sz val="11"/>
        <rFont val="Calibri"/>
        <family val="2"/>
      </rPr>
      <t>Falar muito rápido (ruído)</t>
    </r>
  </si>
  <si>
    <r>
      <rPr>
        <sz val="11"/>
        <rFont val="Calibri"/>
        <family val="2"/>
      </rPr>
      <t>Desatento para os detalhes</t>
    </r>
  </si>
  <si>
    <r>
      <rPr>
        <sz val="11"/>
        <rFont val="Calibri"/>
        <family val="2"/>
      </rPr>
      <t>Demasiadamente otimista</t>
    </r>
  </si>
  <si>
    <r>
      <rPr>
        <sz val="11"/>
        <rFont val="Calibri"/>
        <family val="2"/>
      </rPr>
      <t>Confia indiscriminadamente nas pessoas</t>
    </r>
  </si>
  <si>
    <r>
      <rPr>
        <sz val="11"/>
        <rFont val="Calibri"/>
        <family val="2"/>
      </rPr>
      <t>Abandonar quando há conflito</t>
    </r>
  </si>
  <si>
    <r>
      <rPr>
        <b/>
        <sz val="11"/>
        <color rgb="FF3F3F3F"/>
        <rFont val="Calibri"/>
        <family val="2"/>
      </rPr>
      <t>Comportamentos Limitantes</t>
    </r>
  </si>
  <si>
    <t>INFLUENTE</t>
  </si>
  <si>
    <t>ESTÁVEL</t>
  </si>
  <si>
    <r>
      <rPr>
        <sz val="11"/>
        <rFont val="Calibri"/>
        <family val="2"/>
      </rPr>
      <t>Resolve problemas</t>
    </r>
  </si>
  <si>
    <r>
      <rPr>
        <sz val="11"/>
        <rFont val="Calibri"/>
        <family val="2"/>
      </rPr>
      <t>Superador</t>
    </r>
  </si>
  <si>
    <r>
      <rPr>
        <sz val="11"/>
        <rFont val="Calibri"/>
        <family val="2"/>
      </rPr>
      <t>Pioneiros</t>
    </r>
  </si>
  <si>
    <r>
      <rPr>
        <sz val="11"/>
        <rFont val="Calibri"/>
        <family val="2"/>
      </rPr>
      <t>Persistente</t>
    </r>
  </si>
  <si>
    <r>
      <rPr>
        <sz val="11"/>
        <rFont val="Calibri"/>
        <family val="2"/>
      </rPr>
      <t>Ousado</t>
    </r>
  </si>
  <si>
    <r>
      <rPr>
        <sz val="11"/>
        <rFont val="Calibri"/>
        <family val="2"/>
      </rPr>
      <t>Líder</t>
    </r>
  </si>
  <si>
    <r>
      <rPr>
        <sz val="11"/>
        <rFont val="Calibri"/>
        <family val="2"/>
      </rPr>
      <t>Foco nos resultados</t>
    </r>
  </si>
  <si>
    <r>
      <rPr>
        <sz val="11"/>
        <rFont val="Calibri"/>
        <family val="2"/>
      </rPr>
      <t>Exigentes</t>
    </r>
  </si>
  <si>
    <r>
      <rPr>
        <sz val="11"/>
        <rFont val="Calibri"/>
        <family val="2"/>
      </rPr>
      <t>Responsável</t>
    </r>
  </si>
  <si>
    <r>
      <rPr>
        <sz val="11"/>
        <rFont val="Calibri"/>
        <family val="2"/>
      </rPr>
      <t>Direto</t>
    </r>
  </si>
  <si>
    <r>
      <rPr>
        <sz val="11"/>
        <rFont val="Calibri"/>
        <family val="2"/>
      </rPr>
      <t>Determinado</t>
    </r>
  </si>
  <si>
    <r>
      <rPr>
        <sz val="11"/>
        <rFont val="Calibri"/>
        <family val="2"/>
      </rPr>
      <t>Competitivo</t>
    </r>
  </si>
  <si>
    <r>
      <rPr>
        <sz val="11"/>
        <rFont val="Calibri"/>
        <family val="2"/>
      </rPr>
      <t>Com iniciativa</t>
    </r>
  </si>
  <si>
    <r>
      <rPr>
        <sz val="11"/>
        <rFont val="Calibri"/>
        <family val="2"/>
      </rPr>
      <t>Aventureiro</t>
    </r>
  </si>
  <si>
    <r>
      <rPr>
        <sz val="11"/>
        <rFont val="Calibri"/>
        <family val="2"/>
      </rPr>
      <t>Coordenador</t>
    </r>
  </si>
  <si>
    <r>
      <rPr>
        <sz val="11"/>
        <rFont val="Calibri"/>
        <family val="2"/>
      </rPr>
      <t>Inovador</t>
    </r>
  </si>
  <si>
    <r>
      <rPr>
        <sz val="11"/>
        <rFont val="Calibri"/>
        <family val="2"/>
      </rPr>
      <t>Previdente</t>
    </r>
  </si>
  <si>
    <r>
      <rPr>
        <sz val="11"/>
        <rFont val="Calibri"/>
        <family val="2"/>
      </rPr>
      <t>Tem iniciativa</t>
    </r>
  </si>
  <si>
    <r>
      <rPr>
        <sz val="11"/>
        <rFont val="Calibri"/>
        <family val="2"/>
      </rPr>
      <t>Voltado para o desafio</t>
    </r>
  </si>
  <si>
    <r>
      <rPr>
        <sz val="11"/>
        <rFont val="Calibri"/>
        <family val="2"/>
      </rPr>
      <t>Debate para expressar pontos de vista</t>
    </r>
  </si>
  <si>
    <r>
      <rPr>
        <sz val="11"/>
        <rFont val="Calibri"/>
        <family val="2"/>
      </rPr>
      <t>Livre de controle, supervisão e detalhes</t>
    </r>
  </si>
  <si>
    <r>
      <rPr>
        <sz val="11"/>
        <rFont val="Calibri"/>
        <family val="2"/>
      </rPr>
      <t>Trabalho com desafios e oportunidades</t>
    </r>
  </si>
  <si>
    <r>
      <rPr>
        <sz val="11"/>
        <rFont val="Calibri"/>
        <family val="2"/>
      </rPr>
      <t>Um ambiente inovador</t>
    </r>
  </si>
  <si>
    <r>
      <rPr>
        <sz val="11"/>
        <rFont val="Calibri"/>
        <family val="2"/>
      </rPr>
      <t>Um trabalho que não seja  rotineiro</t>
    </r>
  </si>
  <si>
    <r>
      <rPr>
        <sz val="11"/>
        <rFont val="Calibri"/>
        <family val="2"/>
      </rPr>
      <t>Exigente</t>
    </r>
  </si>
  <si>
    <r>
      <rPr>
        <sz val="11"/>
        <rFont val="Calibri"/>
        <family val="2"/>
      </rPr>
      <t>Nervoso</t>
    </r>
  </si>
  <si>
    <r>
      <rPr>
        <sz val="11"/>
        <rFont val="Calibri"/>
        <family val="2"/>
      </rPr>
      <t>Agressivo</t>
    </r>
  </si>
  <si>
    <r>
      <rPr>
        <sz val="11"/>
        <rFont val="Calibri"/>
        <family val="2"/>
      </rPr>
      <t>Egoísta</t>
    </r>
  </si>
  <si>
    <r>
      <rPr>
        <sz val="11"/>
        <rFont val="Calibri"/>
        <family val="2"/>
      </rPr>
      <t>Ser multitarefa e não dar conta</t>
    </r>
  </si>
  <si>
    <r>
      <rPr>
        <sz val="11"/>
        <rFont val="Calibri"/>
        <family val="2"/>
      </rPr>
      <t>Ser insensível com pessoas</t>
    </r>
  </si>
  <si>
    <r>
      <rPr>
        <sz val="11"/>
        <rFont val="Calibri"/>
        <family val="2"/>
      </rPr>
      <t>Ser impaciente</t>
    </r>
  </si>
  <si>
    <r>
      <rPr>
        <sz val="11"/>
        <rFont val="Calibri"/>
        <family val="2"/>
      </rPr>
      <t>Problemas de delegação</t>
    </r>
  </si>
  <si>
    <r>
      <rPr>
        <sz val="11"/>
        <rFont val="Calibri"/>
        <family val="2"/>
      </rPr>
      <t>Não ser um bom ouvinte</t>
    </r>
  </si>
  <si>
    <r>
      <rPr>
        <sz val="11"/>
        <rFont val="Calibri"/>
        <family val="2"/>
      </rPr>
      <t>Não recebe bem feedback</t>
    </r>
  </si>
  <si>
    <r>
      <rPr>
        <sz val="11"/>
        <rFont val="Calibri"/>
        <family val="2"/>
      </rPr>
      <t>Falta de tato e diplomacia</t>
    </r>
  </si>
  <si>
    <r>
      <rPr>
        <sz val="11"/>
        <rFont val="Calibri"/>
        <family val="2"/>
      </rPr>
      <t>Exigências muito altas</t>
    </r>
  </si>
  <si>
    <r>
      <rPr>
        <sz val="11"/>
        <rFont val="Calibri"/>
        <family val="2"/>
      </rPr>
      <t>Cria medo nas pessoas</t>
    </r>
  </si>
  <si>
    <r>
      <rPr>
        <sz val="11"/>
        <rFont val="Calibri"/>
        <family val="2"/>
      </rPr>
      <t>Correr muitos riscos</t>
    </r>
  </si>
  <si>
    <r>
      <rPr>
        <sz val="11"/>
        <rFont val="Calibri"/>
        <family val="2"/>
      </rPr>
      <t>Atribui-se muitas coisas</t>
    </r>
  </si>
  <si>
    <r>
      <rPr>
        <sz val="11"/>
        <rFont val="Calibri"/>
        <family val="2"/>
      </rPr>
      <t>Aproveita-se de sua posição</t>
    </r>
  </si>
  <si>
    <r>
      <rPr>
        <sz val="11"/>
        <rFont val="Calibri"/>
        <family val="2"/>
      </rPr>
      <t>Ser arrogante</t>
    </r>
  </si>
  <si>
    <t>Em cada uma das 25 questões a seguir, escolha uma das alternativas (I,C,O ou A) e marque com um X a questão correspondente</t>
  </si>
  <si>
    <t>Lidere,siga ou saia do caminho</t>
  </si>
  <si>
    <t>Confiével, meticuloso e previsível</t>
  </si>
  <si>
    <t>Unidos venceremos, divididos perderemos</t>
  </si>
  <si>
    <t>Gerar a ideia global</t>
  </si>
  <si>
    <t>Fazer com que as pessoas gostem</t>
  </si>
  <si>
    <t>Perguntas e respostas</t>
  </si>
  <si>
    <t>Para eu ganhar, ninguém precisa perder</t>
  </si>
  <si>
    <t>explorar</t>
  </si>
  <si>
    <t>Mudar de ideia</t>
  </si>
  <si>
    <t>um grande ciclo</t>
  </si>
  <si>
    <t>21. Se eu fosse bilionário...</t>
  </si>
  <si>
    <t>Um sorriso ou uma careta é o mesmo para quem é cego</t>
  </si>
  <si>
    <t>É preferível olhar,antes de pular</t>
  </si>
  <si>
    <t>Perguntas -//Fonte:  © IBC - Instituto Brasileiro de Coaching</t>
  </si>
  <si>
    <t>EXECUTOR</t>
  </si>
  <si>
    <t>COMUNICADOR</t>
  </si>
  <si>
    <t>ANALISTA</t>
  </si>
  <si>
    <t>PLANEJADOR</t>
  </si>
  <si>
    <t>DOMINADOR</t>
  </si>
  <si>
    <t>CAUTELOSO</t>
  </si>
  <si>
    <t>Perfil DISC</t>
  </si>
  <si>
    <t>Perfil Comportamental</t>
  </si>
  <si>
    <r>
      <rPr>
        <b/>
        <sz val="11"/>
        <color theme="4" tint="-0.249977111117893"/>
        <rFont val="Calibri"/>
        <family val="2"/>
        <scheme val="minor"/>
      </rPr>
      <t>D</t>
    </r>
    <r>
      <rPr>
        <sz val="9"/>
        <color theme="1"/>
        <rFont val="Calibri"/>
        <family val="2"/>
        <scheme val="minor"/>
      </rPr>
      <t>ominante</t>
    </r>
  </si>
  <si>
    <r>
      <rPr>
        <b/>
        <sz val="11"/>
        <color theme="4" tint="-0.249977111117893"/>
        <rFont val="Calibri"/>
        <family val="2"/>
        <scheme val="minor"/>
      </rPr>
      <t>I</t>
    </r>
    <r>
      <rPr>
        <sz val="9"/>
        <color theme="1"/>
        <rFont val="Calibri"/>
        <family val="2"/>
        <scheme val="minor"/>
      </rPr>
      <t>nfluente</t>
    </r>
  </si>
  <si>
    <t>Executor</t>
  </si>
  <si>
    <t>Comunicador</t>
  </si>
  <si>
    <t>Planejador</t>
  </si>
  <si>
    <t>Analista</t>
  </si>
  <si>
    <t>Auto Avaliação</t>
  </si>
  <si>
    <t>Anterior (O+I)</t>
  </si>
  <si>
    <t>Direito (I+C)</t>
  </si>
  <si>
    <t>Posterior (C+A)</t>
  </si>
  <si>
    <t>Esquerdo (O+A)</t>
  </si>
  <si>
    <t>Preferência Cerebral</t>
  </si>
  <si>
    <t>NOME:</t>
  </si>
  <si>
    <t>DATA:</t>
  </si>
  <si>
    <t>AVALIAÇÃO DE PREFERENCIAL CEREBRAL E PERFIL COMPORTAMENTAL</t>
  </si>
  <si>
    <t>Ver meu Perfil</t>
  </si>
  <si>
    <t>Características Principais</t>
  </si>
  <si>
    <r>
      <rPr>
        <sz val="11"/>
        <rFont val="Calibri"/>
        <family val="2"/>
      </rPr>
      <t>Amável</t>
    </r>
  </si>
  <si>
    <r>
      <rPr>
        <sz val="11"/>
        <rFont val="Calibri"/>
        <family val="2"/>
      </rPr>
      <t>Amigável</t>
    </r>
  </si>
  <si>
    <r>
      <rPr>
        <sz val="11"/>
        <rFont val="Calibri"/>
        <family val="2"/>
      </rPr>
      <t>Apaziguador</t>
    </r>
  </si>
  <si>
    <r>
      <rPr>
        <sz val="11"/>
        <rFont val="Calibri"/>
        <family val="2"/>
      </rPr>
      <t>Calmo</t>
    </r>
  </si>
  <si>
    <r>
      <rPr>
        <sz val="11"/>
        <rFont val="Calibri"/>
        <family val="2"/>
      </rPr>
      <t>Compreensivo</t>
    </r>
  </si>
  <si>
    <r>
      <rPr>
        <sz val="11"/>
        <rFont val="Calibri"/>
        <family val="2"/>
      </rPr>
      <t>Confiável</t>
    </r>
  </si>
  <si>
    <r>
      <rPr>
        <sz val="11"/>
        <rFont val="Calibri"/>
        <family val="2"/>
      </rPr>
      <t>Consciente</t>
    </r>
  </si>
  <si>
    <r>
      <rPr>
        <sz val="11"/>
        <rFont val="Calibri"/>
        <family val="2"/>
      </rPr>
      <t>Descontraído</t>
    </r>
  </si>
  <si>
    <r>
      <rPr>
        <sz val="11"/>
        <rFont val="Calibri"/>
        <family val="2"/>
      </rPr>
      <t>Grande ouvinte</t>
    </r>
  </si>
  <si>
    <r>
      <rPr>
        <sz val="11"/>
        <rFont val="Calibri"/>
        <family val="2"/>
      </rPr>
      <t>Leal</t>
    </r>
  </si>
  <si>
    <r>
      <rPr>
        <sz val="11"/>
        <rFont val="Calibri"/>
        <family val="2"/>
      </rPr>
      <t>Paciente</t>
    </r>
  </si>
  <si>
    <r>
      <rPr>
        <sz val="11"/>
        <rFont val="Calibri"/>
        <family val="2"/>
      </rPr>
      <t>Planejador</t>
    </r>
  </si>
  <si>
    <r>
      <rPr>
        <sz val="11"/>
        <rFont val="Calibri"/>
        <family val="2"/>
      </rPr>
      <t>Sabe escutar</t>
    </r>
  </si>
  <si>
    <r>
      <rPr>
        <sz val="11"/>
        <rFont val="Calibri"/>
        <family val="2"/>
      </rPr>
      <t>Sincero</t>
    </r>
  </si>
  <si>
    <r>
      <rPr>
        <sz val="11"/>
        <rFont val="Calibri"/>
        <family val="2"/>
      </rPr>
      <t>Lógico, analisa</t>
    </r>
  </si>
  <si>
    <r>
      <rPr>
        <sz val="11"/>
        <rFont val="Calibri"/>
        <family val="2"/>
      </rPr>
      <t>Orientado para o serviço</t>
    </r>
  </si>
  <si>
    <r>
      <rPr>
        <sz val="11"/>
        <rFont val="Calibri"/>
        <family val="2"/>
      </rPr>
      <t>Paciente e enérgico</t>
    </r>
  </si>
  <si>
    <r>
      <rPr>
        <sz val="11"/>
        <rFont val="Calibri"/>
        <family val="2"/>
      </rPr>
      <t>Trabalha para um líder e por uma causa</t>
    </r>
  </si>
  <si>
    <r>
      <rPr>
        <sz val="11"/>
        <rFont val="Calibri"/>
        <family val="2"/>
      </rPr>
      <t>Ambiente estável e previsível</t>
    </r>
  </si>
  <si>
    <r>
      <rPr>
        <sz val="11"/>
        <rFont val="Calibri"/>
        <family val="2"/>
      </rPr>
      <t>Ambiente que lhe permita mudar</t>
    </r>
  </si>
  <si>
    <r>
      <rPr>
        <sz val="11"/>
        <rFont val="Calibri"/>
        <family val="2"/>
      </rPr>
      <t>Liberdade de normas de restrição</t>
    </r>
  </si>
  <si>
    <r>
      <rPr>
        <sz val="11"/>
        <rFont val="Calibri"/>
        <family val="2"/>
      </rPr>
      <t>Pouco conflito entre as pessoas</t>
    </r>
  </si>
  <si>
    <r>
      <rPr>
        <sz val="11"/>
        <rFont val="Calibri"/>
        <family val="2"/>
      </rPr>
      <t>Relações de trabalho  duradouras</t>
    </r>
  </si>
  <si>
    <r>
      <rPr>
        <sz val="11"/>
        <rFont val="Calibri"/>
        <family val="2"/>
      </rPr>
      <t>Despreocupado</t>
    </r>
  </si>
  <si>
    <r>
      <rPr>
        <sz val="11"/>
        <rFont val="Calibri"/>
        <family val="2"/>
      </rPr>
      <t>Indeciso</t>
    </r>
  </si>
  <si>
    <r>
      <rPr>
        <sz val="11"/>
        <rFont val="Calibri"/>
        <family val="2"/>
      </rPr>
      <t>Inflexível</t>
    </r>
  </si>
  <si>
    <r>
      <rPr>
        <sz val="11"/>
        <rFont val="Calibri"/>
        <family val="2"/>
      </rPr>
      <t>Reservado</t>
    </r>
  </si>
  <si>
    <t>Principal</t>
  </si>
  <si>
    <t>Comportamento</t>
  </si>
  <si>
    <t>Pontos fortes</t>
  </si>
  <si>
    <t>Pontos de melhorias</t>
  </si>
  <si>
    <t>Motivações</t>
  </si>
  <si>
    <t>Valores</t>
  </si>
  <si>
    <t>Fazer diferente (Idealização)</t>
  </si>
  <si>
    <t>Criativo, intuitivo, foco no futuro, distraído, curioso, informal e flexível.</t>
  </si>
  <si>
    <t>Idealização, Provoca mudanças, antecipa o futuro, criatividade.</t>
  </si>
  <si>
    <t>Falta de atenção no presente, impaciência e rebeldia, defender o novo pelo novo, trabalho em equipe, verbalização.</t>
  </si>
  <si>
    <t>Liberdade de expressão, Ausência de controle rígido, oportunidade para delegar.</t>
  </si>
  <si>
    <t>Criatividade e liberdade (inspirar idéias)</t>
  </si>
  <si>
    <t>Fazer junto (Comunicação)</t>
  </si>
  <si>
    <t>Sensível, relacionamentos, time, tradicional, contribuição, busca harmonia, delega autoridade.</t>
  </si>
  <si>
    <t>Comunicação, mantem a harmonia, desenvolve e mantem a cultura, comunicação aberta.</t>
  </si>
  <si>
    <t>Esconder conflitos, felicidade acima dos resultados, manipulação através de sentimentos. Abordagem mais direta, controle de tempo, controle emocional, mais foco, prazos realistas, trabalhar mais a razão.</t>
  </si>
  <si>
    <t>Segurança, aceitação social, construir o consenso, reconhecimento da equipe, supervisão compreensiva, ambiente harmonico, trabalho em grupo.</t>
  </si>
  <si>
    <t>Felicidade e igualdade (pensa nos outros)</t>
  </si>
  <si>
    <t>Fazer certo (Organização)</t>
  </si>
  <si>
    <t>Detalhista, organizado, estrategista, busca do conhecimento, pontual, conservador, previsivel.</t>
  </si>
  <si>
    <t>Organização, passado presente e futuro, consistência, conformidade e qualidade, lealdade e segurança, regras e responsabilidades.</t>
  </si>
  <si>
    <t>Dificuldade de se adaptar a mudanças, pode impedir o progresso, detalhista, estruturado e demasiadamente sistematizado. Melhorar o entusiasmo, flexibilidade, aceitação de outros estilos comportamentais, método de atalho.</t>
  </si>
  <si>
    <t>Certeza, compreensão exata das regras, conhecimento especifico, ausência de riscos e erros, vero produto acabado (começo, meio e fim).</t>
  </si>
  <si>
    <t>Ordem e controle</t>
  </si>
  <si>
    <t>Fazer rápido (Atitude/ação)</t>
  </si>
  <si>
    <t>Senso de urgência, iniciativa, prático, impulsivo, vencer desafios, aqui e agora, auto suficiente, não delegar.</t>
  </si>
  <si>
    <t>Ação, Fazer que ocorra, parar com a burocracia, motivação.</t>
  </si>
  <si>
    <t>Socialmente um desastre, faz daforma mais fácil, relacionamento complicado. Precisa melhorar a paciência, atenção às pessoas, humildade, consideração, trabalhar coletivamente, Ouvir mais.</t>
  </si>
  <si>
    <t>Liberdade para agir individualmente, controle das proprias atividades, resolver os problemas do seu jeito, competição, variedade de atividades, não ter que repetir tarefas.</t>
  </si>
  <si>
    <t>Resultado</t>
  </si>
  <si>
    <r>
      <rPr>
        <sz val="11"/>
        <rFont val="Calibri"/>
        <family val="2"/>
      </rPr>
      <t>Cede, evita controvérsia</t>
    </r>
  </si>
  <si>
    <r>
      <rPr>
        <sz val="11"/>
        <rFont val="Calibri"/>
        <family val="2"/>
      </rPr>
      <t>Correr pouquíssimo risco</t>
    </r>
  </si>
  <si>
    <r>
      <rPr>
        <sz val="11"/>
        <rFont val="Calibri"/>
        <family val="2"/>
      </rPr>
      <t>Dificuldade em estabelecer prioridades</t>
    </r>
  </si>
  <si>
    <r>
      <rPr>
        <sz val="11"/>
        <rFont val="Calibri"/>
        <family val="2"/>
      </rPr>
      <t>Dificuldade para lidar com diversas situações</t>
    </r>
  </si>
  <si>
    <r>
      <rPr>
        <sz val="11"/>
        <rFont val="Calibri"/>
        <family val="2"/>
      </rPr>
      <t>Falta iniciativa</t>
    </r>
  </si>
  <si>
    <r>
      <rPr>
        <sz val="11"/>
        <rFont val="Calibri"/>
        <family val="2"/>
      </rPr>
      <t>Fazer uma coisa de cada vez</t>
    </r>
  </si>
  <si>
    <r>
      <rPr>
        <sz val="11"/>
        <rFont val="Calibri"/>
        <family val="2"/>
      </rPr>
      <t>Guardar rancor</t>
    </r>
  </si>
  <si>
    <r>
      <rPr>
        <sz val="11"/>
        <rFont val="Calibri"/>
        <family val="2"/>
      </rPr>
      <t>Não gosta de mudanças repentinas</t>
    </r>
  </si>
  <si>
    <r>
      <rPr>
        <sz val="11"/>
        <rFont val="Calibri"/>
        <family val="2"/>
      </rPr>
      <t>Não gostar de mudanças</t>
    </r>
  </si>
  <si>
    <r>
      <rPr>
        <sz val="11"/>
        <rFont val="Calibri"/>
        <family val="2"/>
      </rPr>
      <t>Não ter muita ambição</t>
    </r>
  </si>
  <si>
    <r>
      <rPr>
        <sz val="11"/>
        <rFont val="Calibri"/>
        <family val="2"/>
      </rPr>
      <t>Pouco expansível</t>
    </r>
  </si>
  <si>
    <r>
      <rPr>
        <sz val="11"/>
        <rFont val="Calibri"/>
        <family val="2"/>
      </rPr>
      <t>Ser lento</t>
    </r>
  </si>
  <si>
    <r>
      <rPr>
        <sz val="11"/>
        <rFont val="Calibri"/>
        <family val="2"/>
      </rPr>
      <t>Ser possessível</t>
    </r>
  </si>
  <si>
    <r>
      <rPr>
        <sz val="11"/>
        <rFont val="Calibri"/>
        <family val="2"/>
      </rPr>
      <t>Ser tolerante demais</t>
    </r>
  </si>
  <si>
    <t>Traços Comportamentais</t>
  </si>
  <si>
    <t>Pontos Fortes</t>
  </si>
  <si>
    <t>Pontos de Melhorias</t>
  </si>
  <si>
    <t>Algo que sempre chega muito cedo</t>
  </si>
  <si>
    <t>sigla</t>
  </si>
  <si>
    <t>valor</t>
  </si>
  <si>
    <t>qualif</t>
  </si>
  <si>
    <t xml:space="preserve">O Perfil definido pela sua auto avaliação é o </t>
  </si>
  <si>
    <t>Influente (Comunicador).</t>
  </si>
  <si>
    <t>Dominante (Executor).</t>
  </si>
  <si>
    <t>D</t>
  </si>
  <si>
    <t>S</t>
  </si>
  <si>
    <r>
      <t>e</t>
    </r>
    <r>
      <rPr>
        <b/>
        <sz val="11"/>
        <color theme="4" tint="-0.249977111117893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>tabilidade</t>
    </r>
  </si>
  <si>
    <r>
      <t>C</t>
    </r>
    <r>
      <rPr>
        <sz val="9"/>
        <rFont val="Calibri"/>
        <family val="2"/>
        <scheme val="minor"/>
      </rPr>
      <t>onformidade</t>
    </r>
  </si>
  <si>
    <t>eStabilidade (Planejador).</t>
  </si>
  <si>
    <t>Conformidade (Analista).</t>
  </si>
  <si>
    <t>Desenvolvimento e Criação: JORGE OLIVEIRA e AMANDA MAFRA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</si>
</sst>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</font>
    <font>
      <b/>
      <sz val="11"/>
      <color rgb="FF3F3F3F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9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rgb="FF002060"/>
      <name val="Calibri"/>
      <family val="2"/>
    </font>
    <font>
      <b/>
      <sz val="9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206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rgb="FF002060"/>
      </bottom>
      <diagonal/>
    </border>
    <border>
      <left/>
      <right/>
      <top style="double">
        <color rgb="FF002060"/>
      </top>
      <bottom style="double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12">
    <xf numFmtId="0" fontId="0" fillId="0" borderId="0" xfId="0"/>
    <xf numFmtId="0" fontId="5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2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10" fillId="0" borderId="2" xfId="0" applyFont="1" applyBorder="1"/>
    <xf numFmtId="0" fontId="20" fillId="11" borderId="21" xfId="0" applyFont="1" applyFill="1" applyBorder="1" applyAlignment="1">
      <alignment horizontal="center" vertical="center" wrapText="1"/>
    </xf>
    <xf numFmtId="0" fontId="20" fillId="11" borderId="21" xfId="0" applyFont="1" applyFill="1" applyBorder="1" applyAlignment="1">
      <alignment horizontal="left" vertical="center" wrapText="1"/>
    </xf>
    <xf numFmtId="0" fontId="1" fillId="11" borderId="0" xfId="0" applyFont="1" applyFill="1" applyAlignment="1">
      <alignment wrapText="1"/>
    </xf>
    <xf numFmtId="0" fontId="1" fillId="11" borderId="21" xfId="0" applyFont="1" applyFill="1" applyBorder="1" applyAlignment="1">
      <alignment horizontal="center" vertic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12" borderId="0" xfId="0" applyFont="1" applyFill="1" applyAlignment="1">
      <alignment wrapText="1"/>
    </xf>
    <xf numFmtId="0" fontId="1" fillId="11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9" fontId="5" fillId="0" borderId="2" xfId="0" applyNumberFormat="1" applyFont="1" applyBorder="1"/>
    <xf numFmtId="9" fontId="10" fillId="0" borderId="2" xfId="0" applyNumberFormat="1" applyFont="1" applyBorder="1"/>
    <xf numFmtId="0" fontId="1" fillId="13" borderId="21" xfId="0" applyFont="1" applyFill="1" applyBorder="1" applyAlignment="1">
      <alignment wrapText="1"/>
    </xf>
    <xf numFmtId="0" fontId="1" fillId="8" borderId="21" xfId="0" applyFont="1" applyFill="1" applyBorder="1" applyAlignment="1">
      <alignment horizontal="left" vertical="center" wrapText="1"/>
    </xf>
    <xf numFmtId="0" fontId="21" fillId="11" borderId="0" xfId="0" applyFont="1" applyFill="1" applyAlignment="1">
      <alignment wrapText="1"/>
    </xf>
    <xf numFmtId="0" fontId="22" fillId="11" borderId="0" xfId="0" applyFont="1" applyFill="1" applyAlignment="1">
      <alignment wrapText="1"/>
    </xf>
    <xf numFmtId="0" fontId="23" fillId="11" borderId="0" xfId="0" applyFont="1" applyFill="1" applyAlignment="1">
      <alignment wrapText="1"/>
    </xf>
    <xf numFmtId="0" fontId="24" fillId="0" borderId="0" xfId="0" applyFont="1" applyAlignment="1">
      <alignment horizontal="right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1" fillId="15" borderId="0" xfId="0" applyFont="1" applyFill="1" applyProtection="1">
      <protection hidden="1"/>
    </xf>
    <xf numFmtId="0" fontId="1" fillId="15" borderId="0" xfId="0" applyFont="1" applyFill="1" applyAlignment="1" applyProtection="1">
      <alignment horizontal="center"/>
      <protection hidden="1"/>
    </xf>
    <xf numFmtId="0" fontId="1" fillId="14" borderId="0" xfId="0" applyFont="1" applyFill="1" applyProtection="1">
      <protection hidden="1"/>
    </xf>
    <xf numFmtId="0" fontId="1" fillId="14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7" fillId="0" borderId="3" xfId="0" applyFont="1" applyBorder="1" applyProtection="1">
      <protection hidden="1"/>
    </xf>
    <xf numFmtId="0" fontId="7" fillId="0" borderId="3" xfId="0" applyFont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14" fillId="0" borderId="0" xfId="0" applyFont="1" applyAlignment="1" applyProtection="1">
      <alignment horizontal="right"/>
      <protection hidden="1"/>
    </xf>
    <xf numFmtId="0" fontId="0" fillId="15" borderId="0" xfId="0" applyFill="1" applyProtection="1">
      <protection hidden="1"/>
    </xf>
    <xf numFmtId="0" fontId="2" fillId="3" borderId="2" xfId="0" applyFont="1" applyFill="1" applyBorder="1" applyAlignment="1" applyProtection="1">
      <alignment vertical="top"/>
      <protection hidden="1"/>
    </xf>
    <xf numFmtId="0" fontId="4" fillId="2" borderId="2" xfId="0" applyFont="1" applyFill="1" applyBorder="1" applyAlignment="1" applyProtection="1">
      <alignment horizontal="left" vertical="top"/>
      <protection hidden="1"/>
    </xf>
    <xf numFmtId="0" fontId="0" fillId="0" borderId="0" xfId="0" applyAlignment="1" applyProtection="1">
      <alignment horizontal="left" vertical="top"/>
      <protection hidden="1"/>
    </xf>
    <xf numFmtId="0" fontId="19" fillId="2" borderId="2" xfId="0" applyFont="1" applyFill="1" applyBorder="1" applyAlignment="1" applyProtection="1">
      <alignment horizontal="left" vertical="top" indent="1"/>
      <protection hidden="1"/>
    </xf>
    <xf numFmtId="0" fontId="5" fillId="0" borderId="0" xfId="0" applyFont="1" applyProtection="1">
      <protection hidden="1"/>
    </xf>
    <xf numFmtId="0" fontId="10" fillId="0" borderId="0" xfId="0" applyFont="1" applyAlignment="1" applyProtection="1">
      <alignment horizontal="right"/>
      <protection hidden="1"/>
    </xf>
    <xf numFmtId="0" fontId="5" fillId="5" borderId="18" xfId="0" applyFont="1" applyFill="1" applyBorder="1" applyAlignment="1" applyProtection="1">
      <alignment vertical="center" wrapText="1"/>
      <protection hidden="1"/>
    </xf>
    <xf numFmtId="0" fontId="5" fillId="5" borderId="19" xfId="0" applyFont="1" applyFill="1" applyBorder="1" applyAlignment="1" applyProtection="1">
      <alignment vertical="center" wrapText="1"/>
      <protection hidden="1"/>
    </xf>
    <xf numFmtId="0" fontId="5" fillId="5" borderId="20" xfId="0" applyFont="1" applyFill="1" applyBorder="1" applyAlignment="1" applyProtection="1">
      <alignment vertical="center" wrapText="1"/>
      <protection hidden="1"/>
    </xf>
    <xf numFmtId="0" fontId="5" fillId="4" borderId="10" xfId="0" applyFont="1" applyFill="1" applyBorder="1" applyProtection="1">
      <protection hidden="1"/>
    </xf>
    <xf numFmtId="0" fontId="5" fillId="4" borderId="12" xfId="0" applyFont="1" applyFill="1" applyBorder="1" applyProtection="1">
      <protection hidden="1"/>
    </xf>
    <xf numFmtId="0" fontId="5" fillId="6" borderId="14" xfId="0" applyFont="1" applyFill="1" applyBorder="1" applyProtection="1">
      <protection hidden="1"/>
    </xf>
    <xf numFmtId="0" fontId="5" fillId="4" borderId="11" xfId="0" applyFont="1" applyFill="1" applyBorder="1" applyProtection="1">
      <protection hidden="1"/>
    </xf>
    <xf numFmtId="9" fontId="5" fillId="4" borderId="12" xfId="0" applyNumberFormat="1" applyFont="1" applyFill="1" applyBorder="1" applyProtection="1">
      <protection hidden="1"/>
    </xf>
    <xf numFmtId="0" fontId="5" fillId="4" borderId="13" xfId="0" applyFont="1" applyFill="1" applyBorder="1" applyProtection="1">
      <protection hidden="1"/>
    </xf>
    <xf numFmtId="0" fontId="5" fillId="4" borderId="14" xfId="0" applyFont="1" applyFill="1" applyBorder="1" applyProtection="1">
      <protection hidden="1"/>
    </xf>
    <xf numFmtId="0" fontId="5" fillId="7" borderId="14" xfId="0" applyFont="1" applyFill="1" applyBorder="1" applyProtection="1">
      <protection hidden="1"/>
    </xf>
    <xf numFmtId="0" fontId="5" fillId="4" borderId="0" xfId="0" applyFont="1" applyFill="1" applyProtection="1">
      <protection hidden="1"/>
    </xf>
    <xf numFmtId="9" fontId="5" fillId="4" borderId="14" xfId="0" applyNumberFormat="1" applyFont="1" applyFill="1" applyBorder="1" applyProtection="1">
      <protection hidden="1"/>
    </xf>
    <xf numFmtId="0" fontId="5" fillId="8" borderId="14" xfId="0" applyFont="1" applyFill="1" applyBorder="1" applyProtection="1">
      <protection hidden="1"/>
    </xf>
    <xf numFmtId="0" fontId="5" fillId="4" borderId="15" xfId="0" applyFont="1" applyFill="1" applyBorder="1" applyProtection="1">
      <protection hidden="1"/>
    </xf>
    <xf numFmtId="0" fontId="5" fillId="4" borderId="17" xfId="0" applyFont="1" applyFill="1" applyBorder="1" applyProtection="1">
      <protection hidden="1"/>
    </xf>
    <xf numFmtId="0" fontId="5" fillId="9" borderId="17" xfId="0" applyFont="1" applyFill="1" applyBorder="1" applyProtection="1">
      <protection hidden="1"/>
    </xf>
    <xf numFmtId="0" fontId="5" fillId="4" borderId="16" xfId="0" applyFont="1" applyFill="1" applyBorder="1" applyProtection="1">
      <protection hidden="1"/>
    </xf>
    <xf numFmtId="9" fontId="5" fillId="4" borderId="17" xfId="0" applyNumberFormat="1" applyFont="1" applyFill="1" applyBorder="1" applyProtection="1">
      <protection hidden="1"/>
    </xf>
    <xf numFmtId="0" fontId="15" fillId="0" borderId="0" xfId="0" applyFont="1" applyProtection="1">
      <protection hidden="1"/>
    </xf>
    <xf numFmtId="0" fontId="5" fillId="0" borderId="0" xfId="0" applyFont="1" applyAlignment="1" applyProtection="1">
      <alignment vertical="center"/>
      <protection hidden="1"/>
    </xf>
    <xf numFmtId="0" fontId="13" fillId="0" borderId="16" xfId="0" applyFont="1" applyBorder="1" applyAlignment="1" applyProtection="1">
      <alignment horizontal="center"/>
      <protection hidden="1"/>
    </xf>
    <xf numFmtId="9" fontId="13" fillId="6" borderId="2" xfId="0" applyNumberFormat="1" applyFont="1" applyFill="1" applyBorder="1" applyAlignment="1" applyProtection="1">
      <alignment horizontal="center"/>
      <protection hidden="1"/>
    </xf>
    <xf numFmtId="9" fontId="13" fillId="7" borderId="2" xfId="0" applyNumberFormat="1" applyFont="1" applyFill="1" applyBorder="1" applyAlignment="1" applyProtection="1">
      <alignment horizontal="center"/>
      <protection hidden="1"/>
    </xf>
    <xf numFmtId="9" fontId="13" fillId="8" borderId="2" xfId="0" applyNumberFormat="1" applyFont="1" applyFill="1" applyBorder="1" applyAlignment="1" applyProtection="1">
      <alignment horizontal="center"/>
      <protection hidden="1"/>
    </xf>
    <xf numFmtId="9" fontId="13" fillId="9" borderId="2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9" fontId="5" fillId="0" borderId="0" xfId="0" applyNumberFormat="1" applyFont="1" applyProtection="1">
      <protection hidden="1"/>
    </xf>
    <xf numFmtId="10" fontId="5" fillId="0" borderId="0" xfId="0" applyNumberFormat="1" applyFont="1" applyProtection="1">
      <protection hidden="1"/>
    </xf>
    <xf numFmtId="0" fontId="6" fillId="0" borderId="0" xfId="0" applyFont="1" applyProtection="1">
      <protection hidden="1"/>
    </xf>
    <xf numFmtId="9" fontId="6" fillId="0" borderId="0" xfId="0" applyNumberFormat="1" applyFont="1" applyProtection="1">
      <protection hidden="1"/>
    </xf>
    <xf numFmtId="10" fontId="6" fillId="0" borderId="0" xfId="0" applyNumberFormat="1" applyFont="1" applyProtection="1">
      <protection hidden="1"/>
    </xf>
    <xf numFmtId="0" fontId="6" fillId="0" borderId="0" xfId="0" applyFont="1" applyAlignment="1" applyProtection="1">
      <alignment vertical="top"/>
      <protection hidden="1"/>
    </xf>
    <xf numFmtId="0" fontId="5" fillId="15" borderId="0" xfId="0" applyFont="1" applyFill="1" applyProtection="1">
      <protection hidden="1"/>
    </xf>
    <xf numFmtId="0" fontId="6" fillId="15" borderId="0" xfId="0" applyFont="1" applyFill="1" applyProtection="1">
      <protection hidden="1"/>
    </xf>
    <xf numFmtId="0" fontId="11" fillId="4" borderId="15" xfId="0" applyFont="1" applyFill="1" applyBorder="1" applyProtection="1">
      <protection hidden="1"/>
    </xf>
    <xf numFmtId="0" fontId="26" fillId="15" borderId="0" xfId="0" applyFont="1" applyFill="1" applyAlignment="1" applyProtection="1">
      <alignment vertical="center"/>
      <protection hidden="1"/>
    </xf>
    <xf numFmtId="0" fontId="12" fillId="15" borderId="0" xfId="0" applyFont="1" applyFill="1" applyAlignment="1" applyProtection="1">
      <alignment horizontal="center" vertical="center"/>
      <protection hidden="1"/>
    </xf>
    <xf numFmtId="0" fontId="14" fillId="0" borderId="16" xfId="0" applyFont="1" applyBorder="1" applyAlignment="1" applyProtection="1">
      <alignment horizontal="left"/>
      <protection locked="0"/>
    </xf>
    <xf numFmtId="14" fontId="14" fillId="0" borderId="16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 vertical="center"/>
      <protection hidden="1"/>
    </xf>
    <xf numFmtId="0" fontId="17" fillId="10" borderId="0" xfId="1" applyFont="1" applyFill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left"/>
      <protection hidden="1"/>
    </xf>
    <xf numFmtId="14" fontId="5" fillId="0" borderId="16" xfId="0" applyNumberFormat="1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left" vertical="top"/>
      <protection hidden="1"/>
    </xf>
    <xf numFmtId="0" fontId="5" fillId="5" borderId="2" xfId="0" applyFont="1" applyFill="1" applyBorder="1" applyAlignment="1" applyProtection="1">
      <alignment horizontal="center" vertical="center" wrapText="1"/>
      <protection hidden="1"/>
    </xf>
    <xf numFmtId="0" fontId="14" fillId="4" borderId="2" xfId="0" applyFont="1" applyFill="1" applyBorder="1" applyAlignment="1" applyProtection="1">
      <alignment horizontal="left" vertical="center" wrapText="1"/>
      <protection hidden="1"/>
    </xf>
    <xf numFmtId="0" fontId="14" fillId="0" borderId="22" xfId="0" applyFont="1" applyBorder="1" applyAlignment="1" applyProtection="1">
      <alignment horizontal="center"/>
      <protection hidden="1"/>
    </xf>
    <xf numFmtId="0" fontId="5" fillId="5" borderId="18" xfId="0" applyFont="1" applyFill="1" applyBorder="1" applyAlignment="1" applyProtection="1">
      <alignment horizontal="center" vertical="center"/>
      <protection hidden="1"/>
    </xf>
    <xf numFmtId="0" fontId="5" fillId="5" borderId="19" xfId="0" applyFont="1" applyFill="1" applyBorder="1" applyAlignment="1" applyProtection="1">
      <alignment horizontal="center" vertical="center"/>
      <protection hidden="1"/>
    </xf>
    <xf numFmtId="0" fontId="5" fillId="5" borderId="20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left" vertical="top"/>
      <protection hidden="1"/>
    </xf>
    <xf numFmtId="0" fontId="2" fillId="3" borderId="2" xfId="0" applyFont="1" applyFill="1" applyBorder="1" applyAlignment="1" applyProtection="1">
      <alignment horizontal="center" vertical="top"/>
      <protection hidden="1"/>
    </xf>
    <xf numFmtId="0" fontId="2" fillId="3" borderId="2" xfId="0" applyFont="1" applyFill="1" applyBorder="1" applyAlignment="1" applyProtection="1">
      <alignment horizontal="left" vertical="top"/>
      <protection hidden="1"/>
    </xf>
    <xf numFmtId="0" fontId="2" fillId="3" borderId="2" xfId="0" applyFont="1" applyFill="1" applyBorder="1" applyAlignment="1" applyProtection="1">
      <alignment horizontal="center" vertical="top" wrapText="1"/>
      <protection hidden="1"/>
    </xf>
    <xf numFmtId="0" fontId="4" fillId="2" borderId="2" xfId="0" applyFont="1" applyFill="1" applyBorder="1" applyAlignment="1" applyProtection="1">
      <alignment horizontal="left" vertical="top" wrapText="1" indent="1"/>
      <protection hidden="1"/>
    </xf>
    <xf numFmtId="0" fontId="19" fillId="2" borderId="2" xfId="0" applyFont="1" applyFill="1" applyBorder="1" applyAlignment="1" applyProtection="1">
      <alignment horizontal="left" vertical="top" indent="1"/>
      <protection hidden="1"/>
    </xf>
    <xf numFmtId="0" fontId="18" fillId="3" borderId="2" xfId="0" applyFont="1" applyFill="1" applyBorder="1" applyAlignment="1" applyProtection="1">
      <alignment horizontal="center" vertical="center" wrapText="1"/>
      <protection hidden="1"/>
    </xf>
    <xf numFmtId="0" fontId="18" fillId="3" borderId="2" xfId="0" applyFont="1" applyFill="1" applyBorder="1" applyAlignment="1" applyProtection="1">
      <alignment horizontal="left" vertical="top" wrapText="1" indent="11"/>
      <protection hidden="1"/>
    </xf>
    <xf numFmtId="0" fontId="18" fillId="3" borderId="2" xfId="0" applyFont="1" applyFill="1" applyBorder="1" applyAlignment="1" applyProtection="1">
      <alignment horizontal="center" vertical="top" wrapText="1"/>
      <protection hidden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FFA3"/>
      <color rgb="FFFFCC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Perfil Disc</a:t>
            </a:r>
          </a:p>
        </c:rich>
      </c:tx>
      <c:layout>
        <c:manualLayout>
          <c:xMode val="edge"/>
          <c:yMode val="edge"/>
          <c:x val="1.960411198600174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noFill/>
            <a:ln w="19050">
              <a:solidFill>
                <a:srgbClr val="002060"/>
              </a:solidFill>
              <a:prstDash val="solid"/>
            </a:ln>
            <a:effectLst/>
          </c:spPr>
          <c:cat>
            <c:strRef>
              <c:f>PERFIL!$B$8:$B$11</c:f>
              <c:strCache>
                <c:ptCount val="4"/>
                <c:pt idx="0">
                  <c:v>Dominante</c:v>
                </c:pt>
                <c:pt idx="1">
                  <c:v>Influente</c:v>
                </c:pt>
                <c:pt idx="2">
                  <c:v>eStabilidade</c:v>
                </c:pt>
                <c:pt idx="3">
                  <c:v>Conformidade</c:v>
                </c:pt>
              </c:strCache>
            </c:strRef>
          </c:cat>
          <c:val>
            <c:numRef>
              <c:f>PERFIL!$D$8:$D$11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C-4334-8132-63CC8118E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193040"/>
        <c:axId val="962179984"/>
      </c:radarChart>
      <c:catAx>
        <c:axId val="9621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2179984"/>
        <c:crosses val="autoZero"/>
        <c:auto val="1"/>
        <c:lblAlgn val="ctr"/>
        <c:lblOffset val="100"/>
        <c:noMultiLvlLbl val="0"/>
      </c:catAx>
      <c:valAx>
        <c:axId val="9621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219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7823709536308"/>
          <c:y val="9.3842207311954057E-2"/>
          <c:w val="0.62672893043087341"/>
          <c:h val="0.71870205153148592"/>
        </c:manualLayout>
      </c:layout>
      <c:radarChart>
        <c:radarStyle val="fill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strRef>
              <c:f>PERFIL!$K$8:$K$11</c:f>
              <c:strCache>
                <c:ptCount val="4"/>
                <c:pt idx="0">
                  <c:v>Anterior (O+I)</c:v>
                </c:pt>
                <c:pt idx="1">
                  <c:v>Direito (I+C)</c:v>
                </c:pt>
                <c:pt idx="2">
                  <c:v>Posterior (C+A)</c:v>
                </c:pt>
                <c:pt idx="3">
                  <c:v>Esquerdo (O+A)</c:v>
                </c:pt>
              </c:strCache>
            </c:strRef>
          </c:cat>
          <c:val>
            <c:numRef>
              <c:f>PERFIL!$M$8:$M$11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2-4F5D-98EB-A99261803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187056"/>
        <c:axId val="962178896"/>
      </c:radarChart>
      <c:catAx>
        <c:axId val="9621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2178896"/>
        <c:crosses val="autoZero"/>
        <c:auto val="1"/>
        <c:lblAlgn val="ctr"/>
        <c:lblOffset val="100"/>
        <c:noMultiLvlLbl val="0"/>
      </c:catAx>
      <c:valAx>
        <c:axId val="96217889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621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#AVALIA&#199;&#195;O!A1"/><Relationship Id="rId6" Type="http://schemas.microsoft.com/office/2007/relationships/hdphoto" Target="../media/hdphoto2.wdp"/><Relationship Id="rId5" Type="http://schemas.openxmlformats.org/officeDocument/2006/relationships/image" Target="../media/image2.png"/><Relationship Id="rId4" Type="http://schemas.openxmlformats.org/officeDocument/2006/relationships/hyperlink" Target="#PERFIL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hyperlink" Target="#D!A1"/><Relationship Id="rId1" Type="http://schemas.openxmlformats.org/officeDocument/2006/relationships/hyperlink" Target="#PERFIL!A1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3.png"/><Relationship Id="rId18" Type="http://schemas.openxmlformats.org/officeDocument/2006/relationships/image" Target="../media/image15.emf"/><Relationship Id="rId3" Type="http://schemas.openxmlformats.org/officeDocument/2006/relationships/chart" Target="../charts/chart1.xml"/><Relationship Id="rId7" Type="http://schemas.openxmlformats.org/officeDocument/2006/relationships/image" Target="../media/image7.emf"/><Relationship Id="rId12" Type="http://schemas.openxmlformats.org/officeDocument/2006/relationships/hyperlink" Target="#MENU!A1"/><Relationship Id="rId17" Type="http://schemas.openxmlformats.org/officeDocument/2006/relationships/image" Target="../media/image14.emf"/><Relationship Id="rId2" Type="http://schemas.openxmlformats.org/officeDocument/2006/relationships/hyperlink" Target="#AVALIA&#199;&#195;O!A1"/><Relationship Id="rId16" Type="http://schemas.openxmlformats.org/officeDocument/2006/relationships/image" Target="../media/image13.emf"/><Relationship Id="rId1" Type="http://schemas.openxmlformats.org/officeDocument/2006/relationships/hyperlink" Target="#D!A1"/><Relationship Id="rId6" Type="http://schemas.openxmlformats.org/officeDocument/2006/relationships/image" Target="../media/image6.emf"/><Relationship Id="rId11" Type="http://schemas.openxmlformats.org/officeDocument/2006/relationships/image" Target="../media/image11.png"/><Relationship Id="rId5" Type="http://schemas.openxmlformats.org/officeDocument/2006/relationships/image" Target="../media/image5.emf"/><Relationship Id="rId15" Type="http://schemas.openxmlformats.org/officeDocument/2006/relationships/chart" Target="../charts/chart2.xml"/><Relationship Id="rId10" Type="http://schemas.openxmlformats.org/officeDocument/2006/relationships/image" Target="../media/image10.png"/><Relationship Id="rId19" Type="http://schemas.openxmlformats.org/officeDocument/2006/relationships/image" Target="../media/image16.emf"/><Relationship Id="rId4" Type="http://schemas.openxmlformats.org/officeDocument/2006/relationships/image" Target="../media/image4.emf"/><Relationship Id="rId9" Type="http://schemas.openxmlformats.org/officeDocument/2006/relationships/image" Target="../media/image9.png"/><Relationship Id="rId14" Type="http://schemas.openxmlformats.org/officeDocument/2006/relationships/image" Target="../media/image12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C'!A1"/><Relationship Id="rId7" Type="http://schemas.openxmlformats.org/officeDocument/2006/relationships/image" Target="../media/image3.png"/><Relationship Id="rId2" Type="http://schemas.openxmlformats.org/officeDocument/2006/relationships/hyperlink" Target="#S!A1"/><Relationship Id="rId1" Type="http://schemas.openxmlformats.org/officeDocument/2006/relationships/hyperlink" Target="#I!A1"/><Relationship Id="rId6" Type="http://schemas.openxmlformats.org/officeDocument/2006/relationships/hyperlink" Target="#MENU!A1"/><Relationship Id="rId5" Type="http://schemas.openxmlformats.org/officeDocument/2006/relationships/hyperlink" Target="#AVALIA&#199;&#195;O!A1"/><Relationship Id="rId4" Type="http://schemas.openxmlformats.org/officeDocument/2006/relationships/hyperlink" Target="#PERFIL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C'!A1"/><Relationship Id="rId7" Type="http://schemas.openxmlformats.org/officeDocument/2006/relationships/image" Target="../media/image3.png"/><Relationship Id="rId2" Type="http://schemas.openxmlformats.org/officeDocument/2006/relationships/hyperlink" Target="#S!A1"/><Relationship Id="rId1" Type="http://schemas.openxmlformats.org/officeDocument/2006/relationships/hyperlink" Target="#D!A1"/><Relationship Id="rId6" Type="http://schemas.openxmlformats.org/officeDocument/2006/relationships/hyperlink" Target="#MENU!A1"/><Relationship Id="rId5" Type="http://schemas.openxmlformats.org/officeDocument/2006/relationships/hyperlink" Target="#AVALIA&#199;&#195;O!A1"/><Relationship Id="rId4" Type="http://schemas.openxmlformats.org/officeDocument/2006/relationships/hyperlink" Target="#PERFIL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C'!A1"/><Relationship Id="rId7" Type="http://schemas.openxmlformats.org/officeDocument/2006/relationships/image" Target="../media/image3.png"/><Relationship Id="rId2" Type="http://schemas.openxmlformats.org/officeDocument/2006/relationships/hyperlink" Target="#I!A1"/><Relationship Id="rId1" Type="http://schemas.openxmlformats.org/officeDocument/2006/relationships/hyperlink" Target="#D!A1"/><Relationship Id="rId6" Type="http://schemas.openxmlformats.org/officeDocument/2006/relationships/hyperlink" Target="#MENU!A1"/><Relationship Id="rId5" Type="http://schemas.openxmlformats.org/officeDocument/2006/relationships/hyperlink" Target="#AVALIA&#199;&#195;O!A1"/><Relationship Id="rId4" Type="http://schemas.openxmlformats.org/officeDocument/2006/relationships/hyperlink" Target="#PERFIL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3" Type="http://schemas.openxmlformats.org/officeDocument/2006/relationships/hyperlink" Target="#S!A1"/><Relationship Id="rId7" Type="http://schemas.openxmlformats.org/officeDocument/2006/relationships/image" Target="../media/image18.emf"/><Relationship Id="rId2" Type="http://schemas.openxmlformats.org/officeDocument/2006/relationships/hyperlink" Target="#I!A1"/><Relationship Id="rId1" Type="http://schemas.openxmlformats.org/officeDocument/2006/relationships/hyperlink" Target="#D!A1"/><Relationship Id="rId6" Type="http://schemas.openxmlformats.org/officeDocument/2006/relationships/image" Target="../media/image17.emf"/><Relationship Id="rId5" Type="http://schemas.openxmlformats.org/officeDocument/2006/relationships/hyperlink" Target="#AVALIA&#199;&#195;O!A1"/><Relationship Id="rId10" Type="http://schemas.openxmlformats.org/officeDocument/2006/relationships/image" Target="../media/image3.png"/><Relationship Id="rId4" Type="http://schemas.openxmlformats.org/officeDocument/2006/relationships/hyperlink" Target="#PERFIL!A1"/><Relationship Id="rId9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</xdr:colOff>
      <xdr:row>8</xdr:row>
      <xdr:rowOff>127000</xdr:rowOff>
    </xdr:from>
    <xdr:to>
      <xdr:col>5</xdr:col>
      <xdr:colOff>35425</xdr:colOff>
      <xdr:row>16</xdr:row>
      <xdr:rowOff>82550</xdr:rowOff>
    </xdr:to>
    <xdr:grpSp>
      <xdr:nvGrpSpPr>
        <xdr:cNvPr id="7" name="Grup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1517650" y="1803400"/>
          <a:ext cx="1080000" cy="1479550"/>
          <a:chOff x="1946275" y="1727200"/>
          <a:chExt cx="1137150" cy="1428750"/>
        </a:xfrm>
      </xdr:grpSpPr>
      <xdr:pic>
        <xdr:nvPicPr>
          <xdr:cNvPr id="2" name="Imagem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harpenSoften amount="50000"/>
                    </a14:imgEffect>
                    <a14:imgEffect>
                      <a14:colorTemperature colorTemp="47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03425" y="1727200"/>
            <a:ext cx="1080000" cy="1080000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1946275" y="2870200"/>
            <a:ext cx="9842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100" b="1">
                <a:solidFill>
                  <a:schemeClr val="tx1">
                    <a:lumMod val="65000"/>
                    <a:lumOff val="35000"/>
                  </a:schemeClr>
                </a:solidFill>
              </a:rPr>
              <a:t>Questionário</a:t>
            </a:r>
          </a:p>
        </xdr:txBody>
      </xdr:sp>
    </xdr:grpSp>
    <xdr:clientData/>
  </xdr:twoCellAnchor>
  <xdr:twoCellAnchor>
    <xdr:from>
      <xdr:col>5</xdr:col>
      <xdr:colOff>495300</xdr:colOff>
      <xdr:row>8</xdr:row>
      <xdr:rowOff>127000</xdr:rowOff>
    </xdr:from>
    <xdr:to>
      <xdr:col>9</xdr:col>
      <xdr:colOff>127000</xdr:colOff>
      <xdr:row>16</xdr:row>
      <xdr:rowOff>44450</xdr:rowOff>
    </xdr:to>
    <xdr:grpSp>
      <xdr:nvGrpSpPr>
        <xdr:cNvPr id="8" name="Grup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3057525" y="1803400"/>
          <a:ext cx="1955800" cy="1441450"/>
          <a:chOff x="3543300" y="1727200"/>
          <a:chExt cx="2070100" cy="13906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rightnessContrast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2829" r="19357"/>
          <a:stretch/>
        </xdr:blipFill>
        <xdr:spPr>
          <a:xfrm>
            <a:off x="3873500" y="1727200"/>
            <a:ext cx="1409700" cy="1080000"/>
          </a:xfrm>
          <a:prstGeom prst="ellipse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3543300" y="2851150"/>
            <a:ext cx="20701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1">
                <a:solidFill>
                  <a:schemeClr val="tx1">
                    <a:lumMod val="65000"/>
                    <a:lumOff val="35000"/>
                  </a:schemeClr>
                </a:solidFill>
              </a:rPr>
              <a:t>Perfil DISC/Preferência Cerebral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577850</xdr:colOff>
      <xdr:row>0</xdr:row>
      <xdr:rowOff>0</xdr:rowOff>
    </xdr:from>
    <xdr:to>
      <xdr:col>3</xdr:col>
      <xdr:colOff>1606550</xdr:colOff>
      <xdr:row>1</xdr:row>
      <xdr:rowOff>15000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1339850" y="0"/>
          <a:ext cx="1028700" cy="3960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AVALIAÇÃO DISC</a:t>
          </a:r>
        </a:p>
      </xdr:txBody>
    </xdr:sp>
    <xdr:clientData/>
  </xdr:twoCellAnchor>
  <xdr:twoCellAnchor>
    <xdr:from>
      <xdr:col>3</xdr:col>
      <xdr:colOff>1606550</xdr:colOff>
      <xdr:row>0</xdr:row>
      <xdr:rowOff>0</xdr:rowOff>
    </xdr:from>
    <xdr:to>
      <xdr:col>5</xdr:col>
      <xdr:colOff>64400</xdr:colOff>
      <xdr:row>0</xdr:row>
      <xdr:rowOff>360000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368550" y="0"/>
          <a:ext cx="1029600" cy="360000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PERFIL</a:t>
          </a:r>
        </a:p>
      </xdr:txBody>
    </xdr:sp>
    <xdr:clientData/>
  </xdr:twoCellAnchor>
  <xdr:twoCellAnchor>
    <xdr:from>
      <xdr:col>5</xdr:col>
      <xdr:colOff>69850</xdr:colOff>
      <xdr:row>0</xdr:row>
      <xdr:rowOff>0</xdr:rowOff>
    </xdr:from>
    <xdr:to>
      <xdr:col>7</xdr:col>
      <xdr:colOff>591450</xdr:colOff>
      <xdr:row>0</xdr:row>
      <xdr:rowOff>374650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403600" y="0"/>
          <a:ext cx="1029600" cy="374650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900" b="1"/>
            <a:t>CONHECIMENTO DISC</a:t>
          </a:r>
        </a:p>
      </xdr:txBody>
    </xdr:sp>
    <xdr:clientData/>
  </xdr:twoCellAnchor>
  <xdr:twoCellAnchor editAs="oneCell">
    <xdr:from>
      <xdr:col>1</xdr:col>
      <xdr:colOff>209550</xdr:colOff>
      <xdr:row>0</xdr:row>
      <xdr:rowOff>0</xdr:rowOff>
    </xdr:from>
    <xdr:to>
      <xdr:col>3</xdr:col>
      <xdr:colOff>61550</xdr:colOff>
      <xdr:row>0</xdr:row>
      <xdr:rowOff>360000</xdr:rowOff>
    </xdr:to>
    <xdr:pic>
      <xdr:nvPicPr>
        <xdr:cNvPr id="6" name="Imagem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550" y="0"/>
          <a:ext cx="360000" cy="36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0</xdr:row>
      <xdr:rowOff>6350</xdr:rowOff>
    </xdr:from>
    <xdr:to>
      <xdr:col>5</xdr:col>
      <xdr:colOff>369200</xdr:colOff>
      <xdr:row>1</xdr:row>
      <xdr:rowOff>21350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387600" y="6350"/>
          <a:ext cx="1029600" cy="3960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PERFIL</a:t>
          </a:r>
        </a:p>
      </xdr:txBody>
    </xdr:sp>
    <xdr:clientData/>
  </xdr:twoCellAnchor>
  <xdr:twoCellAnchor>
    <xdr:from>
      <xdr:col>5</xdr:col>
      <xdr:colOff>374650</xdr:colOff>
      <xdr:row>0</xdr:row>
      <xdr:rowOff>0</xdr:rowOff>
    </xdr:from>
    <xdr:to>
      <xdr:col>7</xdr:col>
      <xdr:colOff>185050</xdr:colOff>
      <xdr:row>0</xdr:row>
      <xdr:rowOff>374650</xdr:rowOff>
    </xdr:to>
    <xdr:sp macro="" textlink="">
      <xdr:nvSpPr>
        <xdr:cNvPr id="8" name="Retângulo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422650" y="0"/>
          <a:ext cx="1029600" cy="374650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900" b="1"/>
            <a:t>CONHECIMENTO DISC</a:t>
          </a:r>
        </a:p>
      </xdr:txBody>
    </xdr:sp>
    <xdr:clientData/>
  </xdr:twoCellAnchor>
  <xdr:twoCellAnchor editAs="oneCell">
    <xdr:from>
      <xdr:col>2</xdr:col>
      <xdr:colOff>374650</xdr:colOff>
      <xdr:row>0</xdr:row>
      <xdr:rowOff>0</xdr:rowOff>
    </xdr:from>
    <xdr:to>
      <xdr:col>3</xdr:col>
      <xdr:colOff>558800</xdr:colOff>
      <xdr:row>0</xdr:row>
      <xdr:rowOff>361950</xdr:rowOff>
    </xdr:to>
    <xdr:sp macro="" textlink="">
      <xdr:nvSpPr>
        <xdr:cNvPr id="9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/>
        </xdr:cNvSpPr>
      </xdr:nvSpPr>
      <xdr:spPr>
        <a:xfrm>
          <a:off x="1238250" y="0"/>
          <a:ext cx="1028700" cy="361950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AVALIAÇÃO DISC</a:t>
          </a:r>
        </a:p>
      </xdr:txBody>
    </xdr:sp>
    <xdr:clientData/>
  </xdr:twoCellAnchor>
  <xdr:twoCellAnchor>
    <xdr:from>
      <xdr:col>4</xdr:col>
      <xdr:colOff>22225</xdr:colOff>
      <xdr:row>5</xdr:row>
      <xdr:rowOff>149225</xdr:rowOff>
    </xdr:from>
    <xdr:to>
      <xdr:col>9</xdr:col>
      <xdr:colOff>400050</xdr:colOff>
      <xdr:row>20</xdr:row>
      <xdr:rowOff>6350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292100</xdr:colOff>
      <xdr:row>13</xdr:row>
      <xdr:rowOff>114300</xdr:rowOff>
    </xdr:from>
    <xdr:to>
      <xdr:col>11</xdr:col>
      <xdr:colOff>495300</xdr:colOff>
      <xdr:row>14</xdr:row>
      <xdr:rowOff>158750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/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3043" b="-3333"/>
        <a:stretch/>
      </xdr:blipFill>
      <xdr:spPr bwMode="auto">
        <a:xfrm>
          <a:off x="6432550" y="2743200"/>
          <a:ext cx="977900" cy="1968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16</xdr:col>
      <xdr:colOff>419100</xdr:colOff>
      <xdr:row>13</xdr:row>
      <xdr:rowOff>114300</xdr:rowOff>
    </xdr:from>
    <xdr:to>
      <xdr:col>18</xdr:col>
      <xdr:colOff>50800</xdr:colOff>
      <xdr:row>14</xdr:row>
      <xdr:rowOff>152400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2743200"/>
          <a:ext cx="850900" cy="190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292100</xdr:colOff>
      <xdr:row>37</xdr:row>
      <xdr:rowOff>44450</xdr:rowOff>
    </xdr:from>
    <xdr:to>
      <xdr:col>11</xdr:col>
      <xdr:colOff>603250</xdr:colOff>
      <xdr:row>38</xdr:row>
      <xdr:rowOff>82550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/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652"/>
        <a:stretch/>
      </xdr:blipFill>
      <xdr:spPr bwMode="auto">
        <a:xfrm>
          <a:off x="6432550" y="6375400"/>
          <a:ext cx="1085850" cy="1905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16</xdr:col>
      <xdr:colOff>247650</xdr:colOff>
      <xdr:row>37</xdr:row>
      <xdr:rowOff>44450</xdr:rowOff>
    </xdr:from>
    <xdr:to>
      <xdr:col>18</xdr:col>
      <xdr:colOff>50800</xdr:colOff>
      <xdr:row>38</xdr:row>
      <xdr:rowOff>95250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/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000" b="-6667"/>
        <a:stretch/>
      </xdr:blipFill>
      <xdr:spPr bwMode="auto">
        <a:xfrm>
          <a:off x="10210800" y="6375400"/>
          <a:ext cx="1022350" cy="2032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209550</xdr:colOff>
      <xdr:row>20</xdr:row>
      <xdr:rowOff>68505</xdr:rowOff>
    </xdr:from>
    <xdr:to>
      <xdr:col>2</xdr:col>
      <xdr:colOff>114300</xdr:colOff>
      <xdr:row>26</xdr:row>
      <xdr:rowOff>131482</xdr:rowOff>
    </xdr:to>
    <xdr:pic>
      <xdr:nvPicPr>
        <xdr:cNvPr id="44" name="Imagem 9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662"/>
        <a:stretch>
          <a:fillRect/>
        </a:stretch>
      </xdr:blipFill>
      <xdr:spPr bwMode="auto">
        <a:xfrm>
          <a:off x="209550" y="3776905"/>
          <a:ext cx="933450" cy="9773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152672</xdr:colOff>
      <xdr:row>21</xdr:row>
      <xdr:rowOff>44332</xdr:rowOff>
    </xdr:from>
    <xdr:to>
      <xdr:col>2</xdr:col>
      <xdr:colOff>781803</xdr:colOff>
      <xdr:row>26</xdr:row>
      <xdr:rowOff>74332</xdr:rowOff>
    </xdr:to>
    <xdr:pic>
      <xdr:nvPicPr>
        <xdr:cNvPr id="45" name="Imagem 13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2234"/>
        <a:stretch>
          <a:fillRect/>
        </a:stretch>
      </xdr:blipFill>
      <xdr:spPr bwMode="auto">
        <a:xfrm>
          <a:off x="1181372" y="3905132"/>
          <a:ext cx="629131" cy="79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54854</xdr:colOff>
      <xdr:row>21</xdr:row>
      <xdr:rowOff>124832</xdr:rowOff>
    </xdr:from>
    <xdr:to>
      <xdr:col>4</xdr:col>
      <xdr:colOff>3029</xdr:colOff>
      <xdr:row>26</xdr:row>
      <xdr:rowOff>10832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928104" y="3985632"/>
          <a:ext cx="557775" cy="648000"/>
        </a:xfrm>
        <a:prstGeom prst="rect">
          <a:avLst/>
        </a:prstGeom>
      </xdr:spPr>
    </xdr:pic>
    <xdr:clientData/>
  </xdr:twoCellAnchor>
  <xdr:twoCellAnchor editAs="oneCell">
    <xdr:from>
      <xdr:col>4</xdr:col>
      <xdr:colOff>57149</xdr:colOff>
      <xdr:row>21</xdr:row>
      <xdr:rowOff>46482</xdr:rowOff>
    </xdr:from>
    <xdr:to>
      <xdr:col>4</xdr:col>
      <xdr:colOff>600884</xdr:colOff>
      <xdr:row>26</xdr:row>
      <xdr:rowOff>4482</xdr:rowOff>
    </xdr:to>
    <xdr:pic>
      <xdr:nvPicPr>
        <xdr:cNvPr id="47" name="Imagem 11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875"/>
        <a:stretch>
          <a:fillRect/>
        </a:stretch>
      </xdr:blipFill>
      <xdr:spPr bwMode="auto">
        <a:xfrm>
          <a:off x="2539999" y="3907282"/>
          <a:ext cx="543735" cy="72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209550</xdr:colOff>
      <xdr:row>0</xdr:row>
      <xdr:rowOff>0</xdr:rowOff>
    </xdr:from>
    <xdr:to>
      <xdr:col>1</xdr:col>
      <xdr:colOff>569550</xdr:colOff>
      <xdr:row>0</xdr:row>
      <xdr:rowOff>360000</xdr:rowOff>
    </xdr:to>
    <xdr:pic>
      <xdr:nvPicPr>
        <xdr:cNvPr id="48" name="Imagem 4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550" y="0"/>
          <a:ext cx="360000" cy="360000"/>
        </a:xfrm>
        <a:prstGeom prst="rect">
          <a:avLst/>
        </a:prstGeom>
      </xdr:spPr>
    </xdr:pic>
    <xdr:clientData/>
  </xdr:twoCellAnchor>
  <xdr:twoCellAnchor>
    <xdr:from>
      <xdr:col>10</xdr:col>
      <xdr:colOff>31750</xdr:colOff>
      <xdr:row>11</xdr:row>
      <xdr:rowOff>31750</xdr:rowOff>
    </xdr:from>
    <xdr:to>
      <xdr:col>19</xdr:col>
      <xdr:colOff>228600</xdr:colOff>
      <xdr:row>42</xdr:row>
      <xdr:rowOff>101600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pSpPr/>
      </xdr:nvGrpSpPr>
      <xdr:grpSpPr>
        <a:xfrm>
          <a:off x="5889625" y="2489200"/>
          <a:ext cx="5588000" cy="4765675"/>
          <a:chOff x="6172200" y="2432050"/>
          <a:chExt cx="5848350" cy="4762500"/>
        </a:xfrm>
      </xdr:grpSpPr>
      <xdr:grpSp>
        <xdr:nvGrpSpPr>
          <xdr:cNvPr id="39" name="Grupo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GrpSpPr/>
        </xdr:nvGrpSpPr>
        <xdr:grpSpPr>
          <a:xfrm>
            <a:off x="6172200" y="2432050"/>
            <a:ext cx="5848350" cy="4762500"/>
            <a:chOff x="6070600" y="755650"/>
            <a:chExt cx="5848350" cy="4762500"/>
          </a:xfrm>
        </xdr:grpSpPr>
        <xdr:pic>
          <xdr:nvPicPr>
            <xdr:cNvPr id="5" name="Imagem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clrChange>
                <a:clrFrom>
                  <a:srgbClr val="FEFEFE"/>
                </a:clrFrom>
                <a:clrTo>
                  <a:srgbClr val="FEFEFE">
                    <a:alpha val="0"/>
                  </a:srgbClr>
                </a:clrTo>
              </a:clrChange>
              <a:duotone>
                <a:schemeClr val="bg2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070536" y="996950"/>
              <a:ext cx="3746881" cy="4140200"/>
            </a:xfrm>
            <a:prstGeom prst="rect">
              <a:avLst/>
            </a:prstGeom>
          </xdr:spPr>
        </xdr:pic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GraphicFramePr/>
          </xdr:nvGraphicFramePr>
          <xdr:xfrm>
            <a:off x="6705601" y="1191013"/>
            <a:ext cx="4476750" cy="37520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5"/>
            </a:graphicData>
          </a:graphic>
        </xdr:graphicFrame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PicPr/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070600" y="2146300"/>
              <a:ext cx="850900" cy="198755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PicPr/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1068050" y="2146300"/>
              <a:ext cx="850900" cy="1987550"/>
            </a:xfrm>
            <a:prstGeom prst="rect">
              <a:avLst/>
            </a:prstGeom>
            <a:noFill/>
            <a:ln>
              <a:noFill/>
            </a:ln>
          </xdr:spPr>
        </xdr:pic>
        <xdr:cxnSp macro="">
          <xdr:nvCxnSpPr>
            <xdr:cNvPr id="17" name="Conector reto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CxnSpPr/>
          </xdr:nvCxnSpPr>
          <xdr:spPr>
            <a:xfrm>
              <a:off x="8942389" y="755650"/>
              <a:ext cx="3174" cy="4762500"/>
            </a:xfrm>
            <a:prstGeom prst="line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" name="Conector reto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CxnSpPr/>
          </xdr:nvCxnSpPr>
          <xdr:spPr>
            <a:xfrm>
              <a:off x="6985000" y="3054350"/>
              <a:ext cx="3852000" cy="25400"/>
            </a:xfrm>
            <a:prstGeom prst="line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pic>
          <xdr:nvPicPr>
            <xdr:cNvPr id="25" name="Imagem 2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PicPr/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534400" y="5118100"/>
              <a:ext cx="850900" cy="158750"/>
            </a:xfrm>
            <a:prstGeom prst="rect">
              <a:avLst/>
            </a:prstGeom>
            <a:noFill/>
            <a:ln>
              <a:noFill/>
            </a:ln>
          </xdr:spPr>
        </xdr:pic>
        <xdr:sp macro="" textlink="$M$8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00000000-0008-0000-0300-00001A000000}"/>
                </a:ext>
              </a:extLst>
            </xdr:cNvPr>
            <xdr:cNvSpPr txBox="1"/>
          </xdr:nvSpPr>
          <xdr:spPr>
            <a:xfrm>
              <a:off x="8782050" y="1085850"/>
              <a:ext cx="431800" cy="196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3A4C27A-7272-47B6-A6EA-6691C0A0FA25}" type="TxLink">
                <a:rPr lang="en-US" sz="1000" b="1" i="0" u="none" strike="noStrike">
                  <a:solidFill>
                    <a:srgbClr val="002060"/>
                  </a:solidFill>
                  <a:latin typeface="Calibri"/>
                  <a:cs typeface="Calibri"/>
                </a:rPr>
                <a:pPr algn="ctr"/>
                <a:t> </a:t>
              </a:fld>
              <a:endParaRPr lang="pt-BR" sz="1200" b="1">
                <a:solidFill>
                  <a:srgbClr val="002060"/>
                </a:solidFill>
              </a:endParaRPr>
            </a:p>
          </xdr:txBody>
        </xdr:sp>
        <xdr:sp macro="" textlink="$M$9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 txBox="1"/>
          </xdr:nvSpPr>
          <xdr:spPr>
            <a:xfrm>
              <a:off x="10515600" y="3073400"/>
              <a:ext cx="431800" cy="196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1D6C4E91-C042-4535-AA69-D157C90B8DD7}" type="TxLink">
                <a:rPr lang="en-US" sz="1000" b="1" i="0" u="none" strike="noStrike">
                  <a:solidFill>
                    <a:srgbClr val="002060"/>
                  </a:solidFill>
                  <a:latin typeface="Calibri"/>
                  <a:cs typeface="Calibri"/>
                </a:rPr>
                <a:pPr algn="ctr"/>
                <a:t> </a:t>
              </a:fld>
              <a:endParaRPr lang="pt-BR" sz="1400" b="1">
                <a:solidFill>
                  <a:srgbClr val="002060"/>
                </a:solidFill>
              </a:endParaRPr>
            </a:p>
          </xdr:txBody>
        </xdr:sp>
        <xdr:sp macro="" textlink="$M$10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00000000-0008-0000-0300-00001C000000}"/>
                </a:ext>
              </a:extLst>
            </xdr:cNvPr>
            <xdr:cNvSpPr txBox="1"/>
          </xdr:nvSpPr>
          <xdr:spPr>
            <a:xfrm>
              <a:off x="9264650" y="5010150"/>
              <a:ext cx="431800" cy="196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8EF0F010-8A32-4E76-9A45-7A67676145E6}" type="TxLink">
                <a:rPr lang="en-US" sz="1000" b="1" i="0" u="none" strike="noStrike">
                  <a:solidFill>
                    <a:srgbClr val="002060"/>
                  </a:solidFill>
                  <a:latin typeface="Calibri"/>
                  <a:cs typeface="Calibri"/>
                </a:rPr>
                <a:pPr/>
                <a:t> </a:t>
              </a:fld>
              <a:endParaRPr lang="pt-BR" sz="1400" b="1">
                <a:solidFill>
                  <a:srgbClr val="002060"/>
                </a:solidFill>
              </a:endParaRPr>
            </a:p>
          </xdr:txBody>
        </xdr:sp>
        <xdr:sp macro="" textlink="$M$11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 txBox="1"/>
          </xdr:nvSpPr>
          <xdr:spPr>
            <a:xfrm>
              <a:off x="6991350" y="3048000"/>
              <a:ext cx="431800" cy="196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F4F64754-A592-409C-8C69-D6A9CD9145A0}" type="TxLink">
                <a:rPr lang="en-US" sz="1000" b="1" i="0" u="none" strike="noStrike">
                  <a:solidFill>
                    <a:srgbClr val="002060"/>
                  </a:solidFill>
                  <a:latin typeface="Calibri"/>
                  <a:cs typeface="Calibri"/>
                </a:rPr>
                <a:pPr/>
                <a:t> </a:t>
              </a:fld>
              <a:endParaRPr lang="pt-BR" sz="1400" b="1">
                <a:solidFill>
                  <a:srgbClr val="002060"/>
                </a:solidFill>
              </a:endParaRPr>
            </a:p>
          </xdr:txBody>
        </xdr:sp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PicPr/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521700" y="920750"/>
              <a:ext cx="850900" cy="158750"/>
            </a:xfrm>
            <a:prstGeom prst="rect">
              <a:avLst/>
            </a:prstGeom>
            <a:noFill/>
            <a:ln>
              <a:noFill/>
            </a:ln>
          </xdr:spPr>
        </xdr:pic>
      </xdr:grpSp>
      <xdr:grpSp>
        <xdr:nvGrpSpPr>
          <xdr:cNvPr id="14" name="Grupo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7385050" y="2457450"/>
            <a:ext cx="3321050" cy="4318000"/>
            <a:chOff x="7385050" y="2457450"/>
            <a:chExt cx="3321050" cy="4318000"/>
          </a:xfrm>
        </xdr:grpSpPr>
        <xdr:sp macro="" textlink="">
          <xdr:nvSpPr>
            <xdr:cNvPr id="7" name="Trapezoide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8858250" y="2457450"/>
              <a:ext cx="361950" cy="317500"/>
            </a:xfrm>
            <a:prstGeom prst="trapezoid">
              <a:avLst/>
            </a:prstGeom>
            <a:noFill/>
            <a:ln>
              <a:solidFill>
                <a:schemeClr val="bg2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" name="Elipse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7385050" y="2762250"/>
              <a:ext cx="3321050" cy="4013200"/>
            </a:xfrm>
            <a:prstGeom prst="ellipse">
              <a:avLst/>
            </a:prstGeom>
            <a:noFill/>
            <a:ln>
              <a:solidFill>
                <a:schemeClr val="bg2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1" name="Arco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 rot="2966654">
            <a:off x="9912349" y="4457699"/>
            <a:ext cx="914400" cy="914400"/>
          </a:xfrm>
          <a:prstGeom prst="arc">
            <a:avLst/>
          </a:prstGeom>
          <a:noFill/>
          <a:ln>
            <a:solidFill>
              <a:schemeClr val="bg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Arco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 rot="13355426">
            <a:off x="7258049" y="4381498"/>
            <a:ext cx="914400" cy="914400"/>
          </a:xfrm>
          <a:prstGeom prst="arc">
            <a:avLst/>
          </a:prstGeom>
          <a:noFill/>
          <a:ln>
            <a:solidFill>
              <a:schemeClr val="bg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0</xdr:row>
      <xdr:rowOff>0</xdr:rowOff>
    </xdr:from>
    <xdr:to>
      <xdr:col>8</xdr:col>
      <xdr:colOff>127900</xdr:colOff>
      <xdr:row>1</xdr:row>
      <xdr:rowOff>15000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460750" y="0"/>
          <a:ext cx="1029600" cy="3960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CONHECIMENTO DISC</a:t>
          </a:r>
        </a:p>
      </xdr:txBody>
    </xdr:sp>
    <xdr:clientData/>
  </xdr:twoCellAnchor>
  <xdr:twoCellAnchor>
    <xdr:from>
      <xdr:col>2</xdr:col>
      <xdr:colOff>165100</xdr:colOff>
      <xdr:row>1</xdr:row>
      <xdr:rowOff>50800</xdr:rowOff>
    </xdr:from>
    <xdr:to>
      <xdr:col>4</xdr:col>
      <xdr:colOff>69850</xdr:colOff>
      <xdr:row>2</xdr:row>
      <xdr:rowOff>6350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384300" y="431800"/>
          <a:ext cx="1123950" cy="26035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ysClr val="windowText" lastClr="000000"/>
              </a:solidFill>
            </a:rPr>
            <a:t>DOMINANTE</a:t>
          </a:r>
        </a:p>
      </xdr:txBody>
    </xdr:sp>
    <xdr:clientData/>
  </xdr:twoCellAnchor>
  <xdr:twoCellAnchor>
    <xdr:from>
      <xdr:col>4</xdr:col>
      <xdr:colOff>69850</xdr:colOff>
      <xdr:row>1</xdr:row>
      <xdr:rowOff>51950</xdr:rowOff>
    </xdr:from>
    <xdr:to>
      <xdr:col>5</xdr:col>
      <xdr:colOff>584200</xdr:colOff>
      <xdr:row>2</xdr:row>
      <xdr:rowOff>6350</xdr:rowOff>
    </xdr:to>
    <xdr:sp macro="" textlink="">
      <xdr:nvSpPr>
        <xdr:cNvPr id="7" name="Retângul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2508250" y="432950"/>
          <a:ext cx="1123950" cy="2592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INFLUENTE</a:t>
          </a:r>
        </a:p>
      </xdr:txBody>
    </xdr:sp>
    <xdr:clientData/>
  </xdr:twoCellAnchor>
  <xdr:twoCellAnchor>
    <xdr:from>
      <xdr:col>5</xdr:col>
      <xdr:colOff>584200</xdr:colOff>
      <xdr:row>1</xdr:row>
      <xdr:rowOff>51950</xdr:rowOff>
    </xdr:from>
    <xdr:to>
      <xdr:col>8</xdr:col>
      <xdr:colOff>38100</xdr:colOff>
      <xdr:row>2</xdr:row>
      <xdr:rowOff>6350</xdr:rowOff>
    </xdr:to>
    <xdr:sp macro="" textlink="">
      <xdr:nvSpPr>
        <xdr:cNvPr id="8" name="Retângul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3632200" y="432950"/>
          <a:ext cx="1123950" cy="2592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ESTABILIDADE</a:t>
          </a:r>
        </a:p>
      </xdr:txBody>
    </xdr:sp>
    <xdr:clientData/>
  </xdr:twoCellAnchor>
  <xdr:twoCellAnchor>
    <xdr:from>
      <xdr:col>8</xdr:col>
      <xdr:colOff>38100</xdr:colOff>
      <xdr:row>1</xdr:row>
      <xdr:rowOff>51950</xdr:rowOff>
    </xdr:from>
    <xdr:to>
      <xdr:col>9</xdr:col>
      <xdr:colOff>552450</xdr:colOff>
      <xdr:row>2</xdr:row>
      <xdr:rowOff>6350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4756150" y="432950"/>
          <a:ext cx="1123950" cy="2592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CONFORMIDADE</a:t>
          </a:r>
        </a:p>
      </xdr:txBody>
    </xdr:sp>
    <xdr:clientData/>
  </xdr:twoCellAnchor>
  <xdr:twoCellAnchor>
    <xdr:from>
      <xdr:col>4</xdr:col>
      <xdr:colOff>342900</xdr:colOff>
      <xdr:row>0</xdr:row>
      <xdr:rowOff>0</xdr:rowOff>
    </xdr:from>
    <xdr:to>
      <xdr:col>6</xdr:col>
      <xdr:colOff>153300</xdr:colOff>
      <xdr:row>0</xdr:row>
      <xdr:rowOff>360000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2425700" y="0"/>
          <a:ext cx="1029600" cy="360000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PERFIL</a:t>
          </a:r>
        </a:p>
      </xdr:txBody>
    </xdr:sp>
    <xdr:clientData/>
  </xdr:twoCellAnchor>
  <xdr:twoCellAnchor editAs="oneCell">
    <xdr:from>
      <xdr:col>2</xdr:col>
      <xdr:colOff>527050</xdr:colOff>
      <xdr:row>0</xdr:row>
      <xdr:rowOff>0</xdr:rowOff>
    </xdr:from>
    <xdr:to>
      <xdr:col>4</xdr:col>
      <xdr:colOff>336550</xdr:colOff>
      <xdr:row>0</xdr:row>
      <xdr:rowOff>374650</xdr:rowOff>
    </xdr:to>
    <xdr:sp macro="" textlink="">
      <xdr:nvSpPr>
        <xdr:cNvPr id="11" name="Retângul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/>
        </xdr:cNvSpPr>
      </xdr:nvSpPr>
      <xdr:spPr>
        <a:xfrm>
          <a:off x="1390650" y="0"/>
          <a:ext cx="1028700" cy="374650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AVALIAÇÃO DISC</a:t>
          </a:r>
        </a:p>
      </xdr:txBody>
    </xdr:sp>
    <xdr:clientData/>
  </xdr:twoCellAnchor>
  <xdr:twoCellAnchor editAs="oneCell">
    <xdr:from>
      <xdr:col>1</xdr:col>
      <xdr:colOff>215900</xdr:colOff>
      <xdr:row>0</xdr:row>
      <xdr:rowOff>0</xdr:rowOff>
    </xdr:from>
    <xdr:to>
      <xdr:col>1</xdr:col>
      <xdr:colOff>575900</xdr:colOff>
      <xdr:row>0</xdr:row>
      <xdr:rowOff>360000</xdr:rowOff>
    </xdr:to>
    <xdr:pic>
      <xdr:nvPicPr>
        <xdr:cNvPr id="12" name="Imagem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" y="0"/>
          <a:ext cx="360000" cy="36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1</xdr:row>
      <xdr:rowOff>50800</xdr:rowOff>
    </xdr:from>
    <xdr:to>
      <xdr:col>4</xdr:col>
      <xdr:colOff>69850</xdr:colOff>
      <xdr:row>2</xdr:row>
      <xdr:rowOff>6350</xdr:rowOff>
    </xdr:to>
    <xdr:sp macro="" textlink="">
      <xdr:nvSpPr>
        <xdr:cNvPr id="5" name="Retâ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1384300" y="431800"/>
          <a:ext cx="1123950" cy="2603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DOMINANTE</a:t>
          </a:r>
        </a:p>
      </xdr:txBody>
    </xdr:sp>
    <xdr:clientData/>
  </xdr:twoCellAnchor>
  <xdr:twoCellAnchor>
    <xdr:from>
      <xdr:col>4</xdr:col>
      <xdr:colOff>69850</xdr:colOff>
      <xdr:row>1</xdr:row>
      <xdr:rowOff>51950</xdr:rowOff>
    </xdr:from>
    <xdr:to>
      <xdr:col>5</xdr:col>
      <xdr:colOff>584200</xdr:colOff>
      <xdr:row>2</xdr:row>
      <xdr:rowOff>6350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2508250" y="432950"/>
          <a:ext cx="1123950" cy="259200"/>
        </a:xfrm>
        <a:prstGeom prst="rect">
          <a:avLst/>
        </a:prstGeom>
        <a:solidFill>
          <a:sysClr val="window" lastClr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ysClr val="windowText" lastClr="000000"/>
              </a:solidFill>
            </a:rPr>
            <a:t>INFLUENTE</a:t>
          </a:r>
        </a:p>
      </xdr:txBody>
    </xdr:sp>
    <xdr:clientData/>
  </xdr:twoCellAnchor>
  <xdr:twoCellAnchor>
    <xdr:from>
      <xdr:col>5</xdr:col>
      <xdr:colOff>584200</xdr:colOff>
      <xdr:row>1</xdr:row>
      <xdr:rowOff>51950</xdr:rowOff>
    </xdr:from>
    <xdr:to>
      <xdr:col>8</xdr:col>
      <xdr:colOff>38100</xdr:colOff>
      <xdr:row>2</xdr:row>
      <xdr:rowOff>6350</xdr:rowOff>
    </xdr:to>
    <xdr:sp macro="" textlink="">
      <xdr:nvSpPr>
        <xdr:cNvPr id="7" name="Retângul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3632200" y="432950"/>
          <a:ext cx="1123950" cy="2592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ESTABILIDADE</a:t>
          </a:r>
        </a:p>
      </xdr:txBody>
    </xdr:sp>
    <xdr:clientData/>
  </xdr:twoCellAnchor>
  <xdr:twoCellAnchor>
    <xdr:from>
      <xdr:col>8</xdr:col>
      <xdr:colOff>38100</xdr:colOff>
      <xdr:row>1</xdr:row>
      <xdr:rowOff>51950</xdr:rowOff>
    </xdr:from>
    <xdr:to>
      <xdr:col>9</xdr:col>
      <xdr:colOff>552450</xdr:colOff>
      <xdr:row>2</xdr:row>
      <xdr:rowOff>6350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4756150" y="432950"/>
          <a:ext cx="1123950" cy="2592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CONFORMIDADE</a:t>
          </a:r>
        </a:p>
      </xdr:txBody>
    </xdr:sp>
    <xdr:clientData/>
  </xdr:twoCellAnchor>
  <xdr:twoCellAnchor>
    <xdr:from>
      <xdr:col>6</xdr:col>
      <xdr:colOff>158750</xdr:colOff>
      <xdr:row>0</xdr:row>
      <xdr:rowOff>0</xdr:rowOff>
    </xdr:from>
    <xdr:to>
      <xdr:col>7</xdr:col>
      <xdr:colOff>578750</xdr:colOff>
      <xdr:row>1</xdr:row>
      <xdr:rowOff>15000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3460750" y="0"/>
          <a:ext cx="1029600" cy="3960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CONHECIMENTO DISC</a:t>
          </a:r>
        </a:p>
      </xdr:txBody>
    </xdr:sp>
    <xdr:clientData/>
  </xdr:twoCellAnchor>
  <xdr:twoCellAnchor>
    <xdr:from>
      <xdr:col>4</xdr:col>
      <xdr:colOff>349250</xdr:colOff>
      <xdr:row>0</xdr:row>
      <xdr:rowOff>0</xdr:rowOff>
    </xdr:from>
    <xdr:to>
      <xdr:col>6</xdr:col>
      <xdr:colOff>159650</xdr:colOff>
      <xdr:row>0</xdr:row>
      <xdr:rowOff>360000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2432050" y="0"/>
          <a:ext cx="1029600" cy="360000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PERFIL</a:t>
          </a:r>
        </a:p>
      </xdr:txBody>
    </xdr:sp>
    <xdr:clientData/>
  </xdr:twoCellAnchor>
  <xdr:twoCellAnchor editAs="oneCell">
    <xdr:from>
      <xdr:col>2</xdr:col>
      <xdr:colOff>539750</xdr:colOff>
      <xdr:row>0</xdr:row>
      <xdr:rowOff>0</xdr:rowOff>
    </xdr:from>
    <xdr:to>
      <xdr:col>4</xdr:col>
      <xdr:colOff>349250</xdr:colOff>
      <xdr:row>0</xdr:row>
      <xdr:rowOff>374650</xdr:rowOff>
    </xdr:to>
    <xdr:sp macro="" textlink="">
      <xdr:nvSpPr>
        <xdr:cNvPr id="12" name="Retângul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/>
        </xdr:cNvSpPr>
      </xdr:nvSpPr>
      <xdr:spPr>
        <a:xfrm>
          <a:off x="1403350" y="0"/>
          <a:ext cx="1028700" cy="374650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AVALIAÇÃO DISC</a:t>
          </a:r>
        </a:p>
      </xdr:txBody>
    </xdr:sp>
    <xdr:clientData/>
  </xdr:twoCellAnchor>
  <xdr:twoCellAnchor editAs="oneCell">
    <xdr:from>
      <xdr:col>1</xdr:col>
      <xdr:colOff>203200</xdr:colOff>
      <xdr:row>0</xdr:row>
      <xdr:rowOff>0</xdr:rowOff>
    </xdr:from>
    <xdr:to>
      <xdr:col>1</xdr:col>
      <xdr:colOff>563200</xdr:colOff>
      <xdr:row>0</xdr:row>
      <xdr:rowOff>360000</xdr:rowOff>
    </xdr:to>
    <xdr:pic>
      <xdr:nvPicPr>
        <xdr:cNvPr id="13" name="Imagem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0"/>
          <a:ext cx="360000" cy="36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1</xdr:row>
      <xdr:rowOff>50800</xdr:rowOff>
    </xdr:from>
    <xdr:to>
      <xdr:col>4</xdr:col>
      <xdr:colOff>69850</xdr:colOff>
      <xdr:row>2</xdr:row>
      <xdr:rowOff>6350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1028700" y="431800"/>
          <a:ext cx="1123950" cy="2603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DOMINANTE</a:t>
          </a:r>
        </a:p>
      </xdr:txBody>
    </xdr:sp>
    <xdr:clientData/>
  </xdr:twoCellAnchor>
  <xdr:twoCellAnchor>
    <xdr:from>
      <xdr:col>4</xdr:col>
      <xdr:colOff>69850</xdr:colOff>
      <xdr:row>1</xdr:row>
      <xdr:rowOff>51950</xdr:rowOff>
    </xdr:from>
    <xdr:to>
      <xdr:col>5</xdr:col>
      <xdr:colOff>584200</xdr:colOff>
      <xdr:row>2</xdr:row>
      <xdr:rowOff>6350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152650" y="432950"/>
          <a:ext cx="1123950" cy="2592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INFLUENTE</a:t>
          </a:r>
        </a:p>
      </xdr:txBody>
    </xdr:sp>
    <xdr:clientData/>
  </xdr:twoCellAnchor>
  <xdr:twoCellAnchor>
    <xdr:from>
      <xdr:col>5</xdr:col>
      <xdr:colOff>584200</xdr:colOff>
      <xdr:row>1</xdr:row>
      <xdr:rowOff>51950</xdr:rowOff>
    </xdr:from>
    <xdr:to>
      <xdr:col>8</xdr:col>
      <xdr:colOff>38100</xdr:colOff>
      <xdr:row>2</xdr:row>
      <xdr:rowOff>6350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3276600" y="432950"/>
          <a:ext cx="1282700" cy="259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ysClr val="windowText" lastClr="000000"/>
              </a:solidFill>
            </a:rPr>
            <a:t>ESTABILIDADE</a:t>
          </a:r>
        </a:p>
      </xdr:txBody>
    </xdr:sp>
    <xdr:clientData/>
  </xdr:twoCellAnchor>
  <xdr:twoCellAnchor>
    <xdr:from>
      <xdr:col>8</xdr:col>
      <xdr:colOff>38100</xdr:colOff>
      <xdr:row>1</xdr:row>
      <xdr:rowOff>51950</xdr:rowOff>
    </xdr:from>
    <xdr:to>
      <xdr:col>9</xdr:col>
      <xdr:colOff>552450</xdr:colOff>
      <xdr:row>2</xdr:row>
      <xdr:rowOff>6350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4559300" y="432950"/>
          <a:ext cx="1123950" cy="2592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CONFORMIDADE</a:t>
          </a:r>
        </a:p>
      </xdr:txBody>
    </xdr:sp>
    <xdr:clientData/>
  </xdr:twoCellAnchor>
  <xdr:twoCellAnchor>
    <xdr:from>
      <xdr:col>6</xdr:col>
      <xdr:colOff>165100</xdr:colOff>
      <xdr:row>0</xdr:row>
      <xdr:rowOff>0</xdr:rowOff>
    </xdr:from>
    <xdr:to>
      <xdr:col>7</xdr:col>
      <xdr:colOff>585100</xdr:colOff>
      <xdr:row>1</xdr:row>
      <xdr:rowOff>15000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3467100" y="0"/>
          <a:ext cx="1029600" cy="3960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CONHECIMENTO DISC</a:t>
          </a:r>
        </a:p>
      </xdr:txBody>
    </xdr:sp>
    <xdr:clientData/>
  </xdr:twoCellAnchor>
  <xdr:twoCellAnchor>
    <xdr:from>
      <xdr:col>4</xdr:col>
      <xdr:colOff>349250</xdr:colOff>
      <xdr:row>0</xdr:row>
      <xdr:rowOff>0</xdr:rowOff>
    </xdr:from>
    <xdr:to>
      <xdr:col>6</xdr:col>
      <xdr:colOff>159650</xdr:colOff>
      <xdr:row>0</xdr:row>
      <xdr:rowOff>360000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2432050" y="0"/>
          <a:ext cx="1029600" cy="360000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PERFIL</a:t>
          </a:r>
        </a:p>
      </xdr:txBody>
    </xdr:sp>
    <xdr:clientData/>
  </xdr:twoCellAnchor>
  <xdr:twoCellAnchor editAs="oneCell">
    <xdr:from>
      <xdr:col>2</xdr:col>
      <xdr:colOff>533400</xdr:colOff>
      <xdr:row>0</xdr:row>
      <xdr:rowOff>0</xdr:rowOff>
    </xdr:from>
    <xdr:to>
      <xdr:col>4</xdr:col>
      <xdr:colOff>342900</xdr:colOff>
      <xdr:row>0</xdr:row>
      <xdr:rowOff>374650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/>
        </xdr:cNvSpPr>
      </xdr:nvSpPr>
      <xdr:spPr>
        <a:xfrm>
          <a:off x="1397000" y="0"/>
          <a:ext cx="1028700" cy="374650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AVALIAÇÃO DISC</a:t>
          </a:r>
        </a:p>
      </xdr:txBody>
    </xdr:sp>
    <xdr:clientData/>
  </xdr:twoCellAnchor>
  <xdr:twoCellAnchor editAs="oneCell">
    <xdr:from>
      <xdr:col>1</xdr:col>
      <xdr:colOff>215900</xdr:colOff>
      <xdr:row>0</xdr:row>
      <xdr:rowOff>0</xdr:rowOff>
    </xdr:from>
    <xdr:to>
      <xdr:col>1</xdr:col>
      <xdr:colOff>575900</xdr:colOff>
      <xdr:row>0</xdr:row>
      <xdr:rowOff>360000</xdr:rowOff>
    </xdr:to>
    <xdr:pic>
      <xdr:nvPicPr>
        <xdr:cNvPr id="15" name="Imagem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" y="0"/>
          <a:ext cx="360000" cy="36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1</xdr:row>
      <xdr:rowOff>50800</xdr:rowOff>
    </xdr:from>
    <xdr:to>
      <xdr:col>4</xdr:col>
      <xdr:colOff>69850</xdr:colOff>
      <xdr:row>2</xdr:row>
      <xdr:rowOff>6350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384300" y="431800"/>
          <a:ext cx="1123950" cy="2603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DOMINANTE</a:t>
          </a:r>
        </a:p>
      </xdr:txBody>
    </xdr:sp>
    <xdr:clientData/>
  </xdr:twoCellAnchor>
  <xdr:twoCellAnchor>
    <xdr:from>
      <xdr:col>4</xdr:col>
      <xdr:colOff>69850</xdr:colOff>
      <xdr:row>1</xdr:row>
      <xdr:rowOff>51950</xdr:rowOff>
    </xdr:from>
    <xdr:to>
      <xdr:col>5</xdr:col>
      <xdr:colOff>584200</xdr:colOff>
      <xdr:row>2</xdr:row>
      <xdr:rowOff>6350</xdr:rowOff>
    </xdr:to>
    <xdr:sp macro="" textlink="">
      <xdr:nvSpPr>
        <xdr:cNvPr id="5" name="Retâ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2508250" y="432950"/>
          <a:ext cx="1123950" cy="2592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INFLUENTE</a:t>
          </a:r>
        </a:p>
      </xdr:txBody>
    </xdr:sp>
    <xdr:clientData/>
  </xdr:twoCellAnchor>
  <xdr:twoCellAnchor>
    <xdr:from>
      <xdr:col>5</xdr:col>
      <xdr:colOff>584200</xdr:colOff>
      <xdr:row>1</xdr:row>
      <xdr:rowOff>51950</xdr:rowOff>
    </xdr:from>
    <xdr:to>
      <xdr:col>8</xdr:col>
      <xdr:colOff>38100</xdr:colOff>
      <xdr:row>2</xdr:row>
      <xdr:rowOff>6350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3632200" y="432950"/>
          <a:ext cx="1282700" cy="2592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1"/>
              </a:solidFill>
            </a:rPr>
            <a:t>ESTABILIDADE</a:t>
          </a:r>
        </a:p>
      </xdr:txBody>
    </xdr:sp>
    <xdr:clientData/>
  </xdr:twoCellAnchor>
  <xdr:twoCellAnchor>
    <xdr:from>
      <xdr:col>8</xdr:col>
      <xdr:colOff>38100</xdr:colOff>
      <xdr:row>1</xdr:row>
      <xdr:rowOff>51950</xdr:rowOff>
    </xdr:from>
    <xdr:to>
      <xdr:col>9</xdr:col>
      <xdr:colOff>552450</xdr:colOff>
      <xdr:row>2</xdr:row>
      <xdr:rowOff>6350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4914900" y="432950"/>
          <a:ext cx="1123950" cy="259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ysClr val="windowText" lastClr="000000"/>
              </a:solidFill>
            </a:rPr>
            <a:t>CONFORMIDADE</a:t>
          </a:r>
        </a:p>
      </xdr:txBody>
    </xdr:sp>
    <xdr:clientData/>
  </xdr:twoCellAnchor>
  <xdr:twoCellAnchor>
    <xdr:from>
      <xdr:col>6</xdr:col>
      <xdr:colOff>165100</xdr:colOff>
      <xdr:row>0</xdr:row>
      <xdr:rowOff>0</xdr:rowOff>
    </xdr:from>
    <xdr:to>
      <xdr:col>7</xdr:col>
      <xdr:colOff>585100</xdr:colOff>
      <xdr:row>1</xdr:row>
      <xdr:rowOff>15000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3467100" y="0"/>
          <a:ext cx="1029600" cy="3960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CONHECIMENTO DISC</a:t>
          </a:r>
        </a:p>
      </xdr:txBody>
    </xdr:sp>
    <xdr:clientData/>
  </xdr:twoCellAnchor>
  <xdr:twoCellAnchor>
    <xdr:from>
      <xdr:col>4</xdr:col>
      <xdr:colOff>349250</xdr:colOff>
      <xdr:row>0</xdr:row>
      <xdr:rowOff>0</xdr:rowOff>
    </xdr:from>
    <xdr:to>
      <xdr:col>6</xdr:col>
      <xdr:colOff>159650</xdr:colOff>
      <xdr:row>0</xdr:row>
      <xdr:rowOff>360000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2432050" y="0"/>
          <a:ext cx="1029600" cy="360000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PERFIL</a:t>
          </a:r>
        </a:p>
      </xdr:txBody>
    </xdr:sp>
    <xdr:clientData/>
  </xdr:twoCellAnchor>
  <xdr:twoCellAnchor editAs="oneCell">
    <xdr:from>
      <xdr:col>2</xdr:col>
      <xdr:colOff>533400</xdr:colOff>
      <xdr:row>0</xdr:row>
      <xdr:rowOff>0</xdr:rowOff>
    </xdr:from>
    <xdr:to>
      <xdr:col>4</xdr:col>
      <xdr:colOff>342900</xdr:colOff>
      <xdr:row>0</xdr:row>
      <xdr:rowOff>374650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>
          <a:spLocks/>
        </xdr:cNvSpPr>
      </xdr:nvSpPr>
      <xdr:spPr>
        <a:xfrm>
          <a:off x="1397000" y="0"/>
          <a:ext cx="1028700" cy="374650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AVALIAÇÃO DISC</a:t>
          </a:r>
        </a:p>
      </xdr:txBody>
    </xdr:sp>
    <xdr:clientData/>
  </xdr:twoCellAnchor>
  <xdr:twoCellAnchor editAs="oneCell">
    <xdr:from>
      <xdr:col>0</xdr:col>
      <xdr:colOff>234950</xdr:colOff>
      <xdr:row>4</xdr:row>
      <xdr:rowOff>31750</xdr:rowOff>
    </xdr:from>
    <xdr:to>
      <xdr:col>6</xdr:col>
      <xdr:colOff>101600</xdr:colOff>
      <xdr:row>19</xdr:row>
      <xdr:rowOff>38100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950" y="1085850"/>
          <a:ext cx="3168650" cy="276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4</xdr:row>
      <xdr:rowOff>31750</xdr:rowOff>
    </xdr:from>
    <xdr:to>
      <xdr:col>13</xdr:col>
      <xdr:colOff>533400</xdr:colOff>
      <xdr:row>19</xdr:row>
      <xdr:rowOff>38100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6800" y="1085850"/>
          <a:ext cx="4495800" cy="276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4</xdr:row>
      <xdr:rowOff>31750</xdr:rowOff>
    </xdr:from>
    <xdr:to>
      <xdr:col>20</xdr:col>
      <xdr:colOff>76200</xdr:colOff>
      <xdr:row>18</xdr:row>
      <xdr:rowOff>38100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3100" y="1085850"/>
          <a:ext cx="3619500" cy="258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0</xdr:row>
      <xdr:rowOff>0</xdr:rowOff>
    </xdr:from>
    <xdr:to>
      <xdr:col>1</xdr:col>
      <xdr:colOff>569550</xdr:colOff>
      <xdr:row>0</xdr:row>
      <xdr:rowOff>360000</xdr:rowOff>
    </xdr:to>
    <xdr:pic>
      <xdr:nvPicPr>
        <xdr:cNvPr id="26" name="Imagem 2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550" y="0"/>
          <a:ext cx="360000" cy="3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showGridLines="0" showRowColHeaders="0" tabSelected="1" workbookViewId="0">
      <selection activeCell="A25" sqref="A25"/>
    </sheetView>
  </sheetViews>
  <sheetFormatPr defaultColWidth="0" defaultRowHeight="15" zeroHeight="1" x14ac:dyDescent="0.25"/>
  <cols>
    <col min="1" max="1" width="3.5703125" style="40" customWidth="1"/>
    <col min="2" max="12" width="8.7109375" style="40" customWidth="1"/>
    <col min="13" max="16384" width="8.7109375" style="40" hidden="1"/>
  </cols>
  <sheetData>
    <row r="1" spans="1:12" s="41" customFormat="1" ht="27.6" customHeight="1" x14ac:dyDescent="0.25">
      <c r="A1" s="87" t="s">
        <v>243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2" s="41" customFormat="1" x14ac:dyDescent="0.25"/>
    <row r="3" spans="1:12" s="41" customFormat="1" x14ac:dyDescent="0.25"/>
    <row r="4" spans="1:12" x14ac:dyDescent="0.25">
      <c r="A4" s="41"/>
      <c r="B4" s="42" t="s">
        <v>241</v>
      </c>
      <c r="C4" s="88"/>
      <c r="D4" s="88"/>
      <c r="E4" s="88"/>
      <c r="F4" s="88"/>
      <c r="G4" s="42" t="s">
        <v>242</v>
      </c>
      <c r="H4" s="89"/>
      <c r="I4" s="89"/>
      <c r="J4" s="41"/>
      <c r="K4" s="41"/>
      <c r="L4" s="41"/>
    </row>
    <row r="5" spans="1:12" s="41" customFormat="1" x14ac:dyDescent="0.25"/>
    <row r="6" spans="1:12" s="41" customFormat="1" x14ac:dyDescent="0.25"/>
    <row r="7" spans="1:12" s="41" customFormat="1" x14ac:dyDescent="0.25"/>
    <row r="8" spans="1:12" s="41" customFormat="1" x14ac:dyDescent="0.25"/>
    <row r="9" spans="1:12" s="41" customFormat="1" x14ac:dyDescent="0.25"/>
    <row r="10" spans="1:12" s="41" customFormat="1" x14ac:dyDescent="0.25"/>
    <row r="11" spans="1:12" s="41" customFormat="1" x14ac:dyDescent="0.25"/>
    <row r="12" spans="1:12" s="41" customFormat="1" x14ac:dyDescent="0.25"/>
    <row r="13" spans="1:12" s="41" customFormat="1" x14ac:dyDescent="0.25"/>
    <row r="14" spans="1:12" s="41" customFormat="1" x14ac:dyDescent="0.25"/>
    <row r="15" spans="1:12" s="41" customFormat="1" x14ac:dyDescent="0.25"/>
    <row r="16" spans="1:12" s="41" customFormat="1" x14ac:dyDescent="0.25"/>
    <row r="17" spans="1:12" s="41" customFormat="1" x14ac:dyDescent="0.25"/>
    <row r="18" spans="1:12" s="41" customFormat="1" x14ac:dyDescent="0.25"/>
    <row r="19" spans="1:12" s="41" customFormat="1" x14ac:dyDescent="0.25"/>
    <row r="20" spans="1:12" s="41" customFormat="1" x14ac:dyDescent="0.25"/>
    <row r="21" spans="1:12" s="41" customFormat="1" x14ac:dyDescent="0.25"/>
    <row r="22" spans="1:12" s="41" customFormat="1" x14ac:dyDescent="0.25"/>
    <row r="23" spans="1:12" s="41" customFormat="1" x14ac:dyDescent="0.25"/>
    <row r="24" spans="1:12" s="41" customFormat="1" x14ac:dyDescent="0.25"/>
    <row r="25" spans="1:12" s="41" customFormat="1" x14ac:dyDescent="0.25">
      <c r="A25" s="86" t="s">
        <v>333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</row>
  </sheetData>
  <sheetProtection algorithmName="SHA-512" hashValue="jauN871kRkw6c7n8MC5WY36VVyCHjAJDKVXZk1TyXMGkoM+i9NDZ+e+NA0osYKW1Npir4ZFGsiUJ6W3persvQA==" saltValue="5pvNcdt2/WI1xFWPY8mZcQ==" spinCount="100000" sheet="1" objects="1" scenarios="1"/>
  <mergeCells count="3">
    <mergeCell ref="A1:L1"/>
    <mergeCell ref="C4:F4"/>
    <mergeCell ref="H4:I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5"/>
  <sheetViews>
    <sheetView showGridLines="0" showRowColHeaders="0" workbookViewId="0"/>
  </sheetViews>
  <sheetFormatPr defaultColWidth="0" defaultRowHeight="12.75" zeroHeight="1" x14ac:dyDescent="0.2"/>
  <cols>
    <col min="1" max="2" width="3.5703125" style="27" customWidth="1"/>
    <col min="3" max="3" width="3.5703125" style="28" customWidth="1"/>
    <col min="4" max="4" width="24.5703125" style="27" bestFit="1" customWidth="1"/>
    <col min="5" max="5" width="12.28515625" style="27" customWidth="1"/>
    <col min="6" max="6" width="3.5703125" style="27" customWidth="1"/>
    <col min="7" max="7" width="3.5703125" style="28" customWidth="1"/>
    <col min="8" max="13" width="8.7109375" style="27" customWidth="1"/>
    <col min="14" max="16384" width="8.7109375" style="27" hidden="1"/>
  </cols>
  <sheetData>
    <row r="1" spans="1:13" s="31" customFormat="1" ht="30" customHeight="1" x14ac:dyDescent="0.25">
      <c r="C1" s="32"/>
      <c r="G1" s="32"/>
    </row>
    <row r="2" spans="1:13" s="33" customFormat="1" ht="24" customHeight="1" x14ac:dyDescent="0.25">
      <c r="C2" s="34"/>
      <c r="G2" s="34"/>
    </row>
    <row r="3" spans="1:13" s="35" customFormat="1" x14ac:dyDescent="0.2">
      <c r="C3" s="36"/>
      <c r="G3" s="36"/>
    </row>
    <row r="4" spans="1:13" s="35" customFormat="1" x14ac:dyDescent="0.2">
      <c r="B4" s="35" t="s">
        <v>206</v>
      </c>
      <c r="C4" s="36"/>
      <c r="G4" s="36"/>
    </row>
    <row r="5" spans="1:13" s="35" customFormat="1" x14ac:dyDescent="0.2">
      <c r="C5" s="36"/>
      <c r="G5" s="36"/>
    </row>
    <row r="6" spans="1:13" s="35" customFormat="1" x14ac:dyDescent="0.2">
      <c r="B6" s="37" t="s">
        <v>0</v>
      </c>
      <c r="C6" s="36"/>
      <c r="F6" s="37" t="s">
        <v>1</v>
      </c>
      <c r="G6" s="36"/>
    </row>
    <row r="7" spans="1:13" x14ac:dyDescent="0.2">
      <c r="A7" s="35"/>
      <c r="B7" s="29"/>
      <c r="C7" s="36" t="s">
        <v>2</v>
      </c>
      <c r="D7" s="35" t="s">
        <v>3</v>
      </c>
      <c r="E7" s="35"/>
      <c r="F7" s="29"/>
      <c r="G7" s="36" t="s">
        <v>2</v>
      </c>
      <c r="H7" s="35" t="s">
        <v>214</v>
      </c>
      <c r="I7" s="35"/>
      <c r="J7" s="35"/>
      <c r="K7" s="35"/>
      <c r="L7" s="35"/>
      <c r="M7" s="35"/>
    </row>
    <row r="8" spans="1:13" x14ac:dyDescent="0.2">
      <c r="A8" s="35"/>
      <c r="B8" s="29"/>
      <c r="C8" s="36" t="s">
        <v>4</v>
      </c>
      <c r="D8" s="35" t="s">
        <v>5</v>
      </c>
      <c r="E8" s="35"/>
      <c r="F8" s="29"/>
      <c r="G8" s="36" t="s">
        <v>6</v>
      </c>
      <c r="H8" s="35" t="s">
        <v>7</v>
      </c>
      <c r="I8" s="35"/>
      <c r="J8" s="35"/>
      <c r="K8" s="35"/>
      <c r="L8" s="35"/>
      <c r="M8" s="35"/>
    </row>
    <row r="9" spans="1:13" x14ac:dyDescent="0.2">
      <c r="A9" s="35"/>
      <c r="B9" s="29"/>
      <c r="C9" s="36" t="s">
        <v>6</v>
      </c>
      <c r="D9" s="35" t="s">
        <v>208</v>
      </c>
      <c r="E9" s="35"/>
      <c r="F9" s="29"/>
      <c r="G9" s="36" t="s">
        <v>8</v>
      </c>
      <c r="H9" s="35" t="s">
        <v>9</v>
      </c>
      <c r="I9" s="35"/>
      <c r="J9" s="35"/>
      <c r="K9" s="35"/>
      <c r="L9" s="35"/>
      <c r="M9" s="35"/>
    </row>
    <row r="10" spans="1:13" x14ac:dyDescent="0.2">
      <c r="A10" s="35"/>
      <c r="B10" s="29"/>
      <c r="C10" s="36" t="s">
        <v>8</v>
      </c>
      <c r="D10" s="35" t="s">
        <v>10</v>
      </c>
      <c r="E10" s="35"/>
      <c r="F10" s="29"/>
      <c r="G10" s="36" t="s">
        <v>4</v>
      </c>
      <c r="H10" s="35" t="s">
        <v>11</v>
      </c>
      <c r="I10" s="35"/>
      <c r="J10" s="35"/>
      <c r="K10" s="35"/>
      <c r="L10" s="35"/>
      <c r="M10" s="35"/>
    </row>
    <row r="11" spans="1:13" x14ac:dyDescent="0.2">
      <c r="A11" s="35"/>
      <c r="B11" s="37" t="s">
        <v>12</v>
      </c>
      <c r="C11" s="36"/>
      <c r="D11" s="35"/>
      <c r="E11" s="35"/>
      <c r="F11" s="37" t="s">
        <v>13</v>
      </c>
      <c r="G11" s="36"/>
      <c r="H11" s="35"/>
      <c r="I11" s="35"/>
      <c r="J11" s="35"/>
      <c r="K11" s="35"/>
      <c r="L11" s="35"/>
      <c r="M11" s="35"/>
    </row>
    <row r="12" spans="1:13" x14ac:dyDescent="0.2">
      <c r="A12" s="35"/>
      <c r="B12" s="29"/>
      <c r="C12" s="36" t="s">
        <v>8</v>
      </c>
      <c r="D12" s="35" t="s">
        <v>14</v>
      </c>
      <c r="E12" s="35"/>
      <c r="F12" s="29"/>
      <c r="G12" s="36" t="s">
        <v>8</v>
      </c>
      <c r="H12" s="35" t="s">
        <v>15</v>
      </c>
      <c r="I12" s="35"/>
      <c r="J12" s="35"/>
      <c r="K12" s="35"/>
      <c r="L12" s="35"/>
      <c r="M12" s="35"/>
    </row>
    <row r="13" spans="1:13" x14ac:dyDescent="0.2">
      <c r="A13" s="35"/>
      <c r="B13" s="29"/>
      <c r="C13" s="36" t="s">
        <v>4</v>
      </c>
      <c r="D13" s="35" t="s">
        <v>16</v>
      </c>
      <c r="E13" s="35"/>
      <c r="F13" s="29"/>
      <c r="G13" s="36" t="s">
        <v>4</v>
      </c>
      <c r="H13" s="35" t="s">
        <v>17</v>
      </c>
      <c r="I13" s="35"/>
      <c r="J13" s="35"/>
      <c r="K13" s="35"/>
      <c r="L13" s="35"/>
      <c r="M13" s="35"/>
    </row>
    <row r="14" spans="1:13" x14ac:dyDescent="0.2">
      <c r="A14" s="35"/>
      <c r="B14" s="29"/>
      <c r="C14" s="36" t="s">
        <v>6</v>
      </c>
      <c r="D14" s="35" t="s">
        <v>18</v>
      </c>
      <c r="E14" s="35"/>
      <c r="F14" s="29"/>
      <c r="G14" s="36" t="s">
        <v>2</v>
      </c>
      <c r="H14" s="35" t="s">
        <v>19</v>
      </c>
      <c r="I14" s="35"/>
      <c r="J14" s="35"/>
      <c r="K14" s="35"/>
      <c r="L14" s="35"/>
      <c r="M14" s="35"/>
    </row>
    <row r="15" spans="1:13" x14ac:dyDescent="0.2">
      <c r="A15" s="35"/>
      <c r="B15" s="29"/>
      <c r="C15" s="36" t="s">
        <v>2</v>
      </c>
      <c r="D15" s="35" t="s">
        <v>20</v>
      </c>
      <c r="E15" s="35"/>
      <c r="F15" s="29"/>
      <c r="G15" s="36" t="s">
        <v>6</v>
      </c>
      <c r="H15" s="35" t="s">
        <v>21</v>
      </c>
      <c r="I15" s="35"/>
      <c r="J15" s="35"/>
      <c r="K15" s="35"/>
      <c r="L15" s="35"/>
      <c r="M15" s="35"/>
    </row>
    <row r="16" spans="1:13" x14ac:dyDescent="0.2">
      <c r="A16" s="35"/>
      <c r="B16" s="37" t="s">
        <v>22</v>
      </c>
      <c r="C16" s="36"/>
      <c r="D16" s="35"/>
      <c r="E16" s="35"/>
      <c r="F16" s="37" t="s">
        <v>23</v>
      </c>
      <c r="G16" s="36"/>
      <c r="H16" s="35"/>
      <c r="I16" s="35"/>
      <c r="J16" s="35"/>
      <c r="K16" s="35"/>
      <c r="L16" s="35"/>
      <c r="M16" s="35"/>
    </row>
    <row r="17" spans="1:13" x14ac:dyDescent="0.2">
      <c r="A17" s="35"/>
      <c r="B17" s="29"/>
      <c r="C17" s="36" t="s">
        <v>2</v>
      </c>
      <c r="D17" s="35" t="s">
        <v>24</v>
      </c>
      <c r="E17" s="35"/>
      <c r="F17" s="29"/>
      <c r="G17" s="36" t="s">
        <v>8</v>
      </c>
      <c r="H17" s="35" t="s">
        <v>25</v>
      </c>
      <c r="I17" s="35"/>
      <c r="J17" s="35"/>
      <c r="K17" s="35"/>
      <c r="L17" s="35"/>
      <c r="M17" s="35"/>
    </row>
    <row r="18" spans="1:13" x14ac:dyDescent="0.2">
      <c r="A18" s="35"/>
      <c r="B18" s="29"/>
      <c r="C18" s="36" t="s">
        <v>6</v>
      </c>
      <c r="D18" s="35" t="s">
        <v>26</v>
      </c>
      <c r="E18" s="35"/>
      <c r="F18" s="29"/>
      <c r="G18" s="36" t="s">
        <v>4</v>
      </c>
      <c r="H18" s="35" t="s">
        <v>27</v>
      </c>
      <c r="I18" s="35"/>
      <c r="J18" s="35"/>
      <c r="K18" s="35"/>
      <c r="L18" s="35"/>
      <c r="M18" s="35"/>
    </row>
    <row r="19" spans="1:13" x14ac:dyDescent="0.2">
      <c r="A19" s="35"/>
      <c r="B19" s="29"/>
      <c r="C19" s="36" t="s">
        <v>8</v>
      </c>
      <c r="D19" s="35" t="s">
        <v>207</v>
      </c>
      <c r="E19" s="35"/>
      <c r="F19" s="29"/>
      <c r="G19" s="36" t="s">
        <v>2</v>
      </c>
      <c r="H19" s="35" t="s">
        <v>215</v>
      </c>
      <c r="I19" s="35"/>
      <c r="J19" s="35"/>
      <c r="K19" s="35"/>
      <c r="L19" s="35"/>
      <c r="M19" s="35"/>
    </row>
    <row r="20" spans="1:13" x14ac:dyDescent="0.2">
      <c r="A20" s="35"/>
      <c r="B20" s="29"/>
      <c r="C20" s="36" t="s">
        <v>4</v>
      </c>
      <c r="D20" s="35" t="s">
        <v>28</v>
      </c>
      <c r="E20" s="35"/>
      <c r="F20" s="29"/>
      <c r="G20" s="36" t="s">
        <v>6</v>
      </c>
      <c r="H20" s="35" t="s">
        <v>29</v>
      </c>
      <c r="I20" s="35"/>
      <c r="J20" s="35"/>
      <c r="K20" s="35"/>
      <c r="L20" s="35"/>
      <c r="M20" s="35"/>
    </row>
    <row r="21" spans="1:13" x14ac:dyDescent="0.2">
      <c r="A21" s="35"/>
      <c r="B21" s="37" t="s">
        <v>30</v>
      </c>
      <c r="C21" s="36"/>
      <c r="D21" s="35"/>
      <c r="E21" s="35"/>
      <c r="F21" s="37" t="s">
        <v>31</v>
      </c>
      <c r="G21" s="36"/>
      <c r="H21" s="35"/>
      <c r="I21" s="35"/>
      <c r="J21" s="35"/>
      <c r="K21" s="35"/>
      <c r="L21" s="35"/>
      <c r="M21" s="35"/>
    </row>
    <row r="22" spans="1:13" x14ac:dyDescent="0.2">
      <c r="A22" s="35"/>
      <c r="B22" s="29"/>
      <c r="C22" s="36" t="s">
        <v>2</v>
      </c>
      <c r="D22" s="35" t="s">
        <v>32</v>
      </c>
      <c r="E22" s="35"/>
      <c r="F22" s="29"/>
      <c r="G22" s="36" t="s">
        <v>8</v>
      </c>
      <c r="H22" s="35" t="s">
        <v>33</v>
      </c>
      <c r="I22" s="35"/>
      <c r="J22" s="35"/>
      <c r="K22" s="35"/>
      <c r="L22" s="35"/>
      <c r="M22" s="35"/>
    </row>
    <row r="23" spans="1:13" x14ac:dyDescent="0.2">
      <c r="A23" s="35"/>
      <c r="B23" s="29"/>
      <c r="C23" s="36" t="s">
        <v>6</v>
      </c>
      <c r="D23" s="35" t="s">
        <v>34</v>
      </c>
      <c r="E23" s="35"/>
      <c r="F23" s="29"/>
      <c r="G23" s="36" t="s">
        <v>4</v>
      </c>
      <c r="H23" s="35" t="s">
        <v>35</v>
      </c>
      <c r="I23" s="35"/>
      <c r="J23" s="35"/>
      <c r="K23" s="35"/>
      <c r="L23" s="35"/>
      <c r="M23" s="35"/>
    </row>
    <row r="24" spans="1:13" x14ac:dyDescent="0.2">
      <c r="A24" s="35"/>
      <c r="B24" s="29"/>
      <c r="C24" s="36" t="s">
        <v>4</v>
      </c>
      <c r="D24" s="35" t="s">
        <v>36</v>
      </c>
      <c r="E24" s="35"/>
      <c r="F24" s="29"/>
      <c r="G24" s="36" t="s">
        <v>6</v>
      </c>
      <c r="H24" s="35" t="s">
        <v>37</v>
      </c>
      <c r="I24" s="35"/>
      <c r="J24" s="35"/>
      <c r="K24" s="35"/>
      <c r="L24" s="35"/>
      <c r="M24" s="35"/>
    </row>
    <row r="25" spans="1:13" x14ac:dyDescent="0.2">
      <c r="A25" s="35"/>
      <c r="B25" s="29"/>
      <c r="C25" s="36" t="s">
        <v>8</v>
      </c>
      <c r="D25" s="35" t="s">
        <v>38</v>
      </c>
      <c r="E25" s="35"/>
      <c r="F25" s="29"/>
      <c r="G25" s="36" t="s">
        <v>2</v>
      </c>
      <c r="H25" s="35" t="s">
        <v>39</v>
      </c>
      <c r="I25" s="35"/>
      <c r="J25" s="35"/>
      <c r="K25" s="35"/>
      <c r="L25" s="35"/>
      <c r="M25" s="35"/>
    </row>
    <row r="26" spans="1:13" x14ac:dyDescent="0.2">
      <c r="A26" s="35"/>
      <c r="B26" s="37" t="s">
        <v>40</v>
      </c>
      <c r="C26" s="36"/>
      <c r="D26" s="35"/>
      <c r="E26" s="35"/>
      <c r="F26" s="37" t="s">
        <v>41</v>
      </c>
      <c r="G26" s="36"/>
      <c r="H26" s="35"/>
      <c r="I26" s="35"/>
      <c r="J26" s="35"/>
      <c r="K26" s="35"/>
      <c r="L26" s="35"/>
      <c r="M26" s="35"/>
    </row>
    <row r="27" spans="1:13" x14ac:dyDescent="0.2">
      <c r="A27" s="35"/>
      <c r="B27" s="29"/>
      <c r="C27" s="36" t="s">
        <v>8</v>
      </c>
      <c r="D27" s="35" t="s">
        <v>42</v>
      </c>
      <c r="E27" s="35"/>
      <c r="F27" s="29"/>
      <c r="G27" s="36" t="s">
        <v>2</v>
      </c>
      <c r="H27" s="35" t="s">
        <v>43</v>
      </c>
      <c r="I27" s="35"/>
      <c r="J27" s="35"/>
      <c r="K27" s="35"/>
      <c r="L27" s="35"/>
      <c r="M27" s="35"/>
    </row>
    <row r="28" spans="1:13" x14ac:dyDescent="0.2">
      <c r="A28" s="35"/>
      <c r="B28" s="29"/>
      <c r="C28" s="36" t="s">
        <v>2</v>
      </c>
      <c r="D28" s="35" t="s">
        <v>44</v>
      </c>
      <c r="E28" s="35"/>
      <c r="F28" s="29"/>
      <c r="G28" s="36" t="s">
        <v>6</v>
      </c>
      <c r="H28" s="35" t="s">
        <v>45</v>
      </c>
      <c r="I28" s="35"/>
      <c r="J28" s="35"/>
      <c r="K28" s="35"/>
      <c r="L28" s="35"/>
      <c r="M28" s="35"/>
    </row>
    <row r="29" spans="1:13" x14ac:dyDescent="0.2">
      <c r="A29" s="35"/>
      <c r="B29" s="29"/>
      <c r="C29" s="36" t="s">
        <v>4</v>
      </c>
      <c r="D29" s="35" t="s">
        <v>46</v>
      </c>
      <c r="E29" s="35"/>
      <c r="F29" s="29"/>
      <c r="G29" s="36" t="s">
        <v>4</v>
      </c>
      <c r="H29" s="35" t="s">
        <v>47</v>
      </c>
      <c r="I29" s="35"/>
      <c r="J29" s="35"/>
      <c r="K29" s="35"/>
      <c r="L29" s="35"/>
      <c r="M29" s="35"/>
    </row>
    <row r="30" spans="1:13" x14ac:dyDescent="0.2">
      <c r="A30" s="35"/>
      <c r="B30" s="29"/>
      <c r="C30" s="36" t="s">
        <v>6</v>
      </c>
      <c r="D30" s="35" t="s">
        <v>48</v>
      </c>
      <c r="E30" s="35"/>
      <c r="F30" s="29"/>
      <c r="G30" s="36" t="s">
        <v>8</v>
      </c>
      <c r="H30" s="35" t="s">
        <v>49</v>
      </c>
      <c r="I30" s="35"/>
      <c r="J30" s="35"/>
      <c r="K30" s="35"/>
      <c r="L30" s="35"/>
      <c r="M30" s="35"/>
    </row>
    <row r="31" spans="1:13" x14ac:dyDescent="0.2">
      <c r="A31" s="35"/>
      <c r="B31" s="37" t="s">
        <v>50</v>
      </c>
      <c r="C31" s="36"/>
      <c r="D31" s="35"/>
      <c r="E31" s="35"/>
      <c r="F31" s="37" t="s">
        <v>51</v>
      </c>
      <c r="G31" s="36"/>
      <c r="H31" s="35"/>
      <c r="I31" s="35"/>
      <c r="J31" s="35"/>
      <c r="K31" s="35"/>
      <c r="L31" s="35"/>
      <c r="M31" s="35"/>
    </row>
    <row r="32" spans="1:13" x14ac:dyDescent="0.2">
      <c r="A32" s="35"/>
      <c r="B32" s="29"/>
      <c r="C32" s="36" t="s">
        <v>4</v>
      </c>
      <c r="D32" s="35" t="s">
        <v>209</v>
      </c>
      <c r="E32" s="35"/>
      <c r="F32" s="29"/>
      <c r="G32" s="36" t="s">
        <v>2</v>
      </c>
      <c r="H32" s="35" t="s">
        <v>52</v>
      </c>
      <c r="I32" s="35"/>
      <c r="J32" s="35"/>
      <c r="K32" s="35"/>
      <c r="L32" s="35"/>
      <c r="M32" s="35"/>
    </row>
    <row r="33" spans="1:13" x14ac:dyDescent="0.2">
      <c r="A33" s="35"/>
      <c r="B33" s="29"/>
      <c r="C33" s="36" t="s">
        <v>8</v>
      </c>
      <c r="D33" s="35" t="s">
        <v>53</v>
      </c>
      <c r="E33" s="35"/>
      <c r="F33" s="29"/>
      <c r="G33" s="36" t="s">
        <v>6</v>
      </c>
      <c r="H33" s="35" t="s">
        <v>54</v>
      </c>
      <c r="I33" s="35"/>
      <c r="J33" s="35"/>
      <c r="K33" s="35"/>
      <c r="L33" s="35"/>
      <c r="M33" s="35"/>
    </row>
    <row r="34" spans="1:13" x14ac:dyDescent="0.2">
      <c r="A34" s="35"/>
      <c r="B34" s="29"/>
      <c r="C34" s="36" t="s">
        <v>2</v>
      </c>
      <c r="D34" s="35" t="s">
        <v>55</v>
      </c>
      <c r="E34" s="35"/>
      <c r="F34" s="29"/>
      <c r="G34" s="36" t="s">
        <v>4</v>
      </c>
      <c r="H34" s="35" t="s">
        <v>56</v>
      </c>
      <c r="I34" s="35"/>
      <c r="J34" s="35"/>
      <c r="K34" s="35"/>
      <c r="L34" s="35"/>
      <c r="M34" s="35"/>
    </row>
    <row r="35" spans="1:13" x14ac:dyDescent="0.2">
      <c r="A35" s="35"/>
      <c r="B35" s="29"/>
      <c r="C35" s="36" t="s">
        <v>6</v>
      </c>
      <c r="D35" s="35" t="s">
        <v>57</v>
      </c>
      <c r="E35" s="35"/>
      <c r="F35" s="29"/>
      <c r="G35" s="36" t="s">
        <v>8</v>
      </c>
      <c r="H35" s="35" t="s">
        <v>58</v>
      </c>
      <c r="I35" s="35"/>
      <c r="J35" s="35"/>
      <c r="K35" s="35"/>
      <c r="L35" s="35"/>
      <c r="M35" s="35"/>
    </row>
    <row r="36" spans="1:13" x14ac:dyDescent="0.2">
      <c r="A36" s="35"/>
      <c r="B36" s="37" t="s">
        <v>59</v>
      </c>
      <c r="C36" s="36"/>
      <c r="D36" s="35"/>
      <c r="E36" s="35"/>
      <c r="F36" s="37" t="s">
        <v>60</v>
      </c>
      <c r="G36" s="36"/>
      <c r="H36" s="35"/>
      <c r="I36" s="35"/>
      <c r="J36" s="35"/>
      <c r="K36" s="35"/>
      <c r="L36" s="35"/>
      <c r="M36" s="35"/>
    </row>
    <row r="37" spans="1:13" x14ac:dyDescent="0.2">
      <c r="A37" s="35"/>
      <c r="B37" s="29"/>
      <c r="C37" s="36" t="s">
        <v>2</v>
      </c>
      <c r="D37" s="35" t="s">
        <v>210</v>
      </c>
      <c r="E37" s="35"/>
      <c r="F37" s="29"/>
      <c r="G37" s="36" t="s">
        <v>8</v>
      </c>
      <c r="H37" s="35" t="s">
        <v>61</v>
      </c>
      <c r="I37" s="35"/>
      <c r="J37" s="35"/>
      <c r="K37" s="35"/>
      <c r="L37" s="35"/>
      <c r="M37" s="35"/>
    </row>
    <row r="38" spans="1:13" x14ac:dyDescent="0.2">
      <c r="A38" s="35"/>
      <c r="B38" s="29"/>
      <c r="C38" s="36" t="s">
        <v>4</v>
      </c>
      <c r="D38" s="35" t="s">
        <v>211</v>
      </c>
      <c r="E38" s="35"/>
      <c r="F38" s="29"/>
      <c r="G38" s="36" t="s">
        <v>4</v>
      </c>
      <c r="H38" s="35" t="s">
        <v>216</v>
      </c>
      <c r="I38" s="35"/>
      <c r="J38" s="35"/>
      <c r="K38" s="35"/>
      <c r="L38" s="35"/>
      <c r="M38" s="35"/>
    </row>
    <row r="39" spans="1:13" x14ac:dyDescent="0.2">
      <c r="A39" s="35"/>
      <c r="B39" s="29"/>
      <c r="C39" s="36" t="s">
        <v>6</v>
      </c>
      <c r="D39" s="35" t="s">
        <v>62</v>
      </c>
      <c r="E39" s="35"/>
      <c r="F39" s="29"/>
      <c r="G39" s="36" t="s">
        <v>6</v>
      </c>
      <c r="H39" s="35" t="s">
        <v>63</v>
      </c>
      <c r="I39" s="35"/>
      <c r="J39" s="35"/>
      <c r="K39" s="35"/>
      <c r="L39" s="35"/>
      <c r="M39" s="35"/>
    </row>
    <row r="40" spans="1:13" x14ac:dyDescent="0.2">
      <c r="A40" s="35"/>
      <c r="B40" s="29"/>
      <c r="C40" s="36" t="s">
        <v>8</v>
      </c>
      <c r="D40" s="35" t="s">
        <v>64</v>
      </c>
      <c r="E40" s="35"/>
      <c r="F40" s="29"/>
      <c r="G40" s="36" t="s">
        <v>2</v>
      </c>
      <c r="H40" s="35" t="s">
        <v>65</v>
      </c>
      <c r="I40" s="35"/>
      <c r="J40" s="35"/>
      <c r="K40" s="35"/>
      <c r="L40" s="35"/>
      <c r="M40" s="35"/>
    </row>
    <row r="41" spans="1:13" x14ac:dyDescent="0.2">
      <c r="A41" s="35"/>
      <c r="B41" s="37" t="s">
        <v>66</v>
      </c>
      <c r="C41" s="36"/>
      <c r="D41" s="35"/>
      <c r="E41" s="35"/>
      <c r="F41" s="37" t="s">
        <v>217</v>
      </c>
      <c r="G41" s="36"/>
      <c r="H41" s="35"/>
      <c r="I41" s="35"/>
      <c r="J41" s="35"/>
      <c r="K41" s="35"/>
      <c r="L41" s="35"/>
      <c r="M41" s="35"/>
    </row>
    <row r="42" spans="1:13" x14ac:dyDescent="0.2">
      <c r="A42" s="35"/>
      <c r="B42" s="29"/>
      <c r="C42" s="36" t="s">
        <v>2</v>
      </c>
      <c r="D42" s="35" t="s">
        <v>212</v>
      </c>
      <c r="E42" s="35"/>
      <c r="F42" s="29"/>
      <c r="G42" s="36" t="s">
        <v>4</v>
      </c>
      <c r="H42" s="35" t="s">
        <v>67</v>
      </c>
      <c r="I42" s="35"/>
      <c r="J42" s="35"/>
      <c r="K42" s="35"/>
      <c r="L42" s="35"/>
      <c r="M42" s="35"/>
    </row>
    <row r="43" spans="1:13" x14ac:dyDescent="0.2">
      <c r="A43" s="35"/>
      <c r="B43" s="29"/>
      <c r="C43" s="36" t="s">
        <v>6</v>
      </c>
      <c r="D43" s="35" t="s">
        <v>68</v>
      </c>
      <c r="E43" s="35"/>
      <c r="F43" s="29"/>
      <c r="G43" s="36" t="s">
        <v>6</v>
      </c>
      <c r="H43" s="35" t="s">
        <v>69</v>
      </c>
      <c r="I43" s="35"/>
      <c r="J43" s="35"/>
      <c r="K43" s="35"/>
      <c r="L43" s="35"/>
      <c r="M43" s="35"/>
    </row>
    <row r="44" spans="1:13" x14ac:dyDescent="0.2">
      <c r="A44" s="35"/>
      <c r="B44" s="29"/>
      <c r="C44" s="36" t="s">
        <v>8</v>
      </c>
      <c r="D44" s="35" t="s">
        <v>70</v>
      </c>
      <c r="E44" s="35"/>
      <c r="F44" s="29"/>
      <c r="G44" s="36" t="s">
        <v>2</v>
      </c>
      <c r="H44" s="35" t="s">
        <v>71</v>
      </c>
      <c r="I44" s="35"/>
      <c r="J44" s="35"/>
      <c r="K44" s="35"/>
      <c r="L44" s="35"/>
      <c r="M44" s="35"/>
    </row>
    <row r="45" spans="1:13" x14ac:dyDescent="0.2">
      <c r="A45" s="35"/>
      <c r="B45" s="29"/>
      <c r="C45" s="36" t="s">
        <v>4</v>
      </c>
      <c r="D45" s="35" t="s">
        <v>72</v>
      </c>
      <c r="E45" s="35"/>
      <c r="F45" s="29"/>
      <c r="G45" s="36" t="s">
        <v>8</v>
      </c>
      <c r="H45" s="35" t="s">
        <v>73</v>
      </c>
      <c r="I45" s="35"/>
      <c r="J45" s="35"/>
      <c r="K45" s="35"/>
      <c r="L45" s="35"/>
      <c r="M45" s="35"/>
    </row>
    <row r="46" spans="1:13" x14ac:dyDescent="0.2">
      <c r="A46" s="35"/>
      <c r="B46" s="37" t="s">
        <v>74</v>
      </c>
      <c r="C46" s="36"/>
      <c r="D46" s="35"/>
      <c r="E46" s="35"/>
      <c r="F46" s="37" t="s">
        <v>75</v>
      </c>
      <c r="G46" s="36"/>
      <c r="H46" s="35"/>
      <c r="I46" s="35"/>
      <c r="J46" s="35"/>
      <c r="K46" s="35"/>
      <c r="L46" s="35"/>
      <c r="M46" s="35"/>
    </row>
    <row r="47" spans="1:13" x14ac:dyDescent="0.2">
      <c r="A47" s="35"/>
      <c r="B47" s="29"/>
      <c r="C47" s="36" t="s">
        <v>8</v>
      </c>
      <c r="D47" s="35" t="s">
        <v>76</v>
      </c>
      <c r="E47" s="35"/>
      <c r="F47" s="29"/>
      <c r="G47" s="36" t="s">
        <v>8</v>
      </c>
      <c r="H47" s="35" t="s">
        <v>77</v>
      </c>
      <c r="I47" s="35"/>
      <c r="J47" s="35"/>
      <c r="K47" s="35"/>
      <c r="L47" s="35"/>
      <c r="M47" s="35"/>
    </row>
    <row r="48" spans="1:13" x14ac:dyDescent="0.2">
      <c r="A48" s="35"/>
      <c r="B48" s="29"/>
      <c r="C48" s="36" t="s">
        <v>4</v>
      </c>
      <c r="D48" s="35" t="s">
        <v>78</v>
      </c>
      <c r="E48" s="35"/>
      <c r="F48" s="29"/>
      <c r="G48" s="36" t="s">
        <v>4</v>
      </c>
      <c r="H48" s="35" t="s">
        <v>79</v>
      </c>
      <c r="I48" s="35"/>
      <c r="J48" s="35"/>
      <c r="K48" s="35"/>
      <c r="L48" s="35"/>
      <c r="M48" s="35"/>
    </row>
    <row r="49" spans="1:13" x14ac:dyDescent="0.2">
      <c r="A49" s="35"/>
      <c r="B49" s="29"/>
      <c r="C49" s="36" t="s">
        <v>6</v>
      </c>
      <c r="D49" s="35" t="s">
        <v>80</v>
      </c>
      <c r="E49" s="35"/>
      <c r="F49" s="29"/>
      <c r="G49" s="36" t="s">
        <v>6</v>
      </c>
      <c r="H49" s="35" t="s">
        <v>81</v>
      </c>
      <c r="I49" s="35"/>
      <c r="J49" s="35"/>
      <c r="K49" s="35"/>
      <c r="L49" s="35"/>
      <c r="M49" s="35"/>
    </row>
    <row r="50" spans="1:13" x14ac:dyDescent="0.2">
      <c r="A50" s="35"/>
      <c r="B50" s="29"/>
      <c r="C50" s="36" t="s">
        <v>2</v>
      </c>
      <c r="D50" s="35" t="s">
        <v>82</v>
      </c>
      <c r="E50" s="35"/>
      <c r="F50" s="29"/>
      <c r="G50" s="36" t="s">
        <v>2</v>
      </c>
      <c r="H50" s="35" t="s">
        <v>83</v>
      </c>
      <c r="I50" s="35"/>
      <c r="J50" s="35"/>
      <c r="K50" s="35"/>
      <c r="L50" s="35"/>
      <c r="M50" s="35"/>
    </row>
    <row r="51" spans="1:13" x14ac:dyDescent="0.2">
      <c r="A51" s="35"/>
      <c r="B51" s="37" t="s">
        <v>84</v>
      </c>
      <c r="C51" s="36"/>
      <c r="D51" s="35"/>
      <c r="E51" s="35"/>
      <c r="F51" s="37" t="s">
        <v>85</v>
      </c>
      <c r="G51" s="36"/>
      <c r="H51" s="35"/>
      <c r="I51" s="35"/>
      <c r="J51" s="35"/>
      <c r="K51" s="35"/>
      <c r="L51" s="35"/>
      <c r="M51" s="35"/>
    </row>
    <row r="52" spans="1:13" x14ac:dyDescent="0.2">
      <c r="A52" s="35"/>
      <c r="B52" s="29"/>
      <c r="C52" s="36" t="s">
        <v>8</v>
      </c>
      <c r="D52" s="35" t="s">
        <v>86</v>
      </c>
      <c r="E52" s="35"/>
      <c r="F52" s="29"/>
      <c r="G52" s="36" t="s">
        <v>8</v>
      </c>
      <c r="H52" s="35" t="s">
        <v>87</v>
      </c>
      <c r="I52" s="35"/>
      <c r="J52" s="35"/>
      <c r="K52" s="35"/>
      <c r="L52" s="35"/>
      <c r="M52" s="35"/>
    </row>
    <row r="53" spans="1:13" x14ac:dyDescent="0.2">
      <c r="A53" s="35"/>
      <c r="B53" s="29"/>
      <c r="C53" s="36" t="s">
        <v>4</v>
      </c>
      <c r="D53" s="35" t="s">
        <v>88</v>
      </c>
      <c r="E53" s="35"/>
      <c r="F53" s="29"/>
      <c r="G53" s="36" t="s">
        <v>6</v>
      </c>
      <c r="H53" s="35" t="s">
        <v>89</v>
      </c>
      <c r="I53" s="35"/>
      <c r="J53" s="35"/>
      <c r="K53" s="35"/>
      <c r="L53" s="35"/>
      <c r="M53" s="35"/>
    </row>
    <row r="54" spans="1:13" x14ac:dyDescent="0.2">
      <c r="A54" s="35"/>
      <c r="B54" s="29"/>
      <c r="C54" s="36" t="s">
        <v>6</v>
      </c>
      <c r="D54" s="35" t="s">
        <v>90</v>
      </c>
      <c r="E54" s="35"/>
      <c r="F54" s="29"/>
      <c r="G54" s="36" t="s">
        <v>4</v>
      </c>
      <c r="H54" s="35" t="s">
        <v>91</v>
      </c>
      <c r="I54" s="35"/>
      <c r="J54" s="35"/>
      <c r="K54" s="35"/>
      <c r="L54" s="35"/>
      <c r="M54" s="35"/>
    </row>
    <row r="55" spans="1:13" x14ac:dyDescent="0.2">
      <c r="A55" s="35"/>
      <c r="B55" s="29"/>
      <c r="C55" s="36" t="s">
        <v>2</v>
      </c>
      <c r="D55" s="35" t="s">
        <v>92</v>
      </c>
      <c r="E55" s="35"/>
      <c r="F55" s="29"/>
      <c r="G55" s="36" t="s">
        <v>2</v>
      </c>
      <c r="H55" s="35" t="s">
        <v>218</v>
      </c>
      <c r="I55" s="35"/>
      <c r="J55" s="35"/>
      <c r="K55" s="35"/>
      <c r="L55" s="35"/>
      <c r="M55" s="35"/>
    </row>
    <row r="56" spans="1:13" x14ac:dyDescent="0.2">
      <c r="A56" s="35"/>
      <c r="B56" s="37" t="s">
        <v>93</v>
      </c>
      <c r="C56" s="36"/>
      <c r="D56" s="35"/>
      <c r="E56" s="35"/>
      <c r="F56" s="37" t="s">
        <v>94</v>
      </c>
      <c r="G56" s="36"/>
      <c r="H56" s="35"/>
      <c r="I56" s="35"/>
      <c r="J56" s="35"/>
      <c r="K56" s="35"/>
      <c r="L56" s="35"/>
      <c r="M56" s="35"/>
    </row>
    <row r="57" spans="1:13" x14ac:dyDescent="0.2">
      <c r="A57" s="35"/>
      <c r="B57" s="29"/>
      <c r="C57" s="36" t="s">
        <v>8</v>
      </c>
      <c r="D57" s="35" t="s">
        <v>95</v>
      </c>
      <c r="E57" s="35"/>
      <c r="F57" s="29"/>
      <c r="G57" s="36" t="s">
        <v>6</v>
      </c>
      <c r="H57" s="35" t="s">
        <v>96</v>
      </c>
      <c r="I57" s="35"/>
      <c r="J57" s="35"/>
      <c r="K57" s="35"/>
      <c r="L57" s="35"/>
      <c r="M57" s="35"/>
    </row>
    <row r="58" spans="1:13" x14ac:dyDescent="0.2">
      <c r="A58" s="35"/>
      <c r="B58" s="29"/>
      <c r="C58" s="36" t="s">
        <v>4</v>
      </c>
      <c r="D58" s="35" t="s">
        <v>97</v>
      </c>
      <c r="E58" s="35"/>
      <c r="F58" s="29"/>
      <c r="G58" s="36" t="s">
        <v>2</v>
      </c>
      <c r="H58" s="35" t="s">
        <v>98</v>
      </c>
      <c r="I58" s="35"/>
      <c r="J58" s="35"/>
      <c r="K58" s="35"/>
      <c r="L58" s="35"/>
      <c r="M58" s="35"/>
    </row>
    <row r="59" spans="1:13" x14ac:dyDescent="0.2">
      <c r="A59" s="35"/>
      <c r="B59" s="29"/>
      <c r="C59" s="36" t="s">
        <v>6</v>
      </c>
      <c r="D59" s="35" t="s">
        <v>99</v>
      </c>
      <c r="E59" s="35"/>
      <c r="F59" s="29"/>
      <c r="G59" s="36" t="s">
        <v>8</v>
      </c>
      <c r="H59" s="35" t="s">
        <v>100</v>
      </c>
      <c r="I59" s="35"/>
      <c r="J59" s="35"/>
      <c r="K59" s="35"/>
      <c r="L59" s="35"/>
      <c r="M59" s="35"/>
    </row>
    <row r="60" spans="1:13" x14ac:dyDescent="0.2">
      <c r="A60" s="35"/>
      <c r="B60" s="29"/>
      <c r="C60" s="36" t="s">
        <v>2</v>
      </c>
      <c r="D60" s="35" t="s">
        <v>101</v>
      </c>
      <c r="E60" s="35"/>
      <c r="F60" s="29"/>
      <c r="G60" s="36" t="s">
        <v>4</v>
      </c>
      <c r="H60" s="35" t="s">
        <v>102</v>
      </c>
      <c r="I60" s="35"/>
      <c r="J60" s="35"/>
      <c r="K60" s="35"/>
      <c r="L60" s="35"/>
      <c r="M60" s="35"/>
    </row>
    <row r="61" spans="1:13" x14ac:dyDescent="0.2">
      <c r="A61" s="35"/>
      <c r="B61" s="37" t="s">
        <v>103</v>
      </c>
      <c r="C61" s="36"/>
      <c r="D61" s="35"/>
      <c r="E61" s="35"/>
      <c r="F61" s="37" t="s">
        <v>104</v>
      </c>
      <c r="G61" s="36"/>
      <c r="H61" s="35"/>
      <c r="I61" s="35"/>
      <c r="J61" s="35"/>
      <c r="K61" s="35"/>
      <c r="L61" s="35"/>
      <c r="M61" s="35"/>
    </row>
    <row r="62" spans="1:13" x14ac:dyDescent="0.2">
      <c r="A62" s="35"/>
      <c r="B62" s="29"/>
      <c r="C62" s="36" t="s">
        <v>2</v>
      </c>
      <c r="D62" s="35" t="s">
        <v>105</v>
      </c>
      <c r="E62" s="35"/>
      <c r="F62" s="29"/>
      <c r="G62" s="36" t="s">
        <v>2</v>
      </c>
      <c r="H62" s="35" t="s">
        <v>106</v>
      </c>
      <c r="I62" s="35"/>
      <c r="J62" s="35"/>
      <c r="K62" s="35"/>
      <c r="L62" s="35"/>
      <c r="M62" s="35"/>
    </row>
    <row r="63" spans="1:13" x14ac:dyDescent="0.2">
      <c r="A63" s="35"/>
      <c r="B63" s="29"/>
      <c r="C63" s="36" t="s">
        <v>4</v>
      </c>
      <c r="D63" s="35" t="s">
        <v>107</v>
      </c>
      <c r="E63" s="35"/>
      <c r="F63" s="29"/>
      <c r="G63" s="36" t="s">
        <v>6</v>
      </c>
      <c r="H63" s="35" t="s">
        <v>219</v>
      </c>
      <c r="I63" s="35"/>
      <c r="J63" s="35"/>
      <c r="K63" s="35"/>
      <c r="L63" s="35"/>
      <c r="M63" s="35"/>
    </row>
    <row r="64" spans="1:13" x14ac:dyDescent="0.2">
      <c r="A64" s="35"/>
      <c r="B64" s="29"/>
      <c r="C64" s="36" t="s">
        <v>6</v>
      </c>
      <c r="D64" s="35" t="s">
        <v>108</v>
      </c>
      <c r="E64" s="35"/>
      <c r="F64" s="29"/>
      <c r="G64" s="36" t="s">
        <v>4</v>
      </c>
      <c r="H64" s="35" t="s">
        <v>109</v>
      </c>
      <c r="I64" s="35"/>
      <c r="J64" s="35"/>
      <c r="K64" s="35"/>
      <c r="L64" s="35"/>
      <c r="M64" s="35"/>
    </row>
    <row r="65" spans="1:13" x14ac:dyDescent="0.2">
      <c r="A65" s="35"/>
      <c r="B65" s="29"/>
      <c r="C65" s="36" t="s">
        <v>8</v>
      </c>
      <c r="D65" s="35" t="s">
        <v>320</v>
      </c>
      <c r="E65" s="35"/>
      <c r="F65" s="29"/>
      <c r="G65" s="36" t="s">
        <v>8</v>
      </c>
      <c r="H65" s="35" t="s">
        <v>110</v>
      </c>
      <c r="I65" s="35"/>
      <c r="J65" s="35"/>
      <c r="K65" s="35"/>
      <c r="L65" s="35"/>
      <c r="M65" s="35"/>
    </row>
    <row r="66" spans="1:13" x14ac:dyDescent="0.2">
      <c r="A66" s="35"/>
      <c r="B66" s="37" t="s">
        <v>111</v>
      </c>
      <c r="C66" s="36"/>
      <c r="D66" s="35"/>
      <c r="E66" s="35"/>
      <c r="F66" s="35"/>
      <c r="G66" s="36"/>
      <c r="H66" s="35"/>
      <c r="I66" s="35"/>
      <c r="J66" s="35"/>
      <c r="K66" s="35"/>
      <c r="L66" s="35"/>
      <c r="M66" s="35"/>
    </row>
    <row r="67" spans="1:13" x14ac:dyDescent="0.2">
      <c r="A67" s="35"/>
      <c r="B67" s="29"/>
      <c r="C67" s="36" t="s">
        <v>8</v>
      </c>
      <c r="D67" s="35" t="s">
        <v>112</v>
      </c>
      <c r="E67" s="35"/>
      <c r="F67" s="35"/>
      <c r="G67" s="36"/>
      <c r="H67" s="35"/>
      <c r="I67" s="35"/>
      <c r="J67" s="35"/>
      <c r="K67" s="35"/>
      <c r="L67" s="35"/>
      <c r="M67" s="35"/>
    </row>
    <row r="68" spans="1:13" x14ac:dyDescent="0.2">
      <c r="A68" s="35"/>
      <c r="B68" s="29"/>
      <c r="C68" s="36" t="s">
        <v>4</v>
      </c>
      <c r="D68" s="35" t="s">
        <v>213</v>
      </c>
      <c r="E68" s="35"/>
      <c r="F68" s="35"/>
      <c r="G68" s="36"/>
      <c r="H68" s="35"/>
      <c r="I68" s="35"/>
      <c r="J68" s="35"/>
      <c r="K68" s="35"/>
      <c r="L68" s="35"/>
      <c r="M68" s="35"/>
    </row>
    <row r="69" spans="1:13" x14ac:dyDescent="0.2">
      <c r="A69" s="35"/>
      <c r="B69" s="29"/>
      <c r="C69" s="36" t="s">
        <v>6</v>
      </c>
      <c r="D69" s="35" t="s">
        <v>113</v>
      </c>
      <c r="E69" s="35"/>
      <c r="F69" s="35"/>
      <c r="G69" s="36"/>
      <c r="H69" s="35"/>
      <c r="I69" s="35"/>
      <c r="J69" s="91" t="s">
        <v>244</v>
      </c>
      <c r="K69" s="91"/>
      <c r="L69" s="91"/>
      <c r="M69" s="35"/>
    </row>
    <row r="70" spans="1:13" x14ac:dyDescent="0.2">
      <c r="A70" s="35"/>
      <c r="B70" s="29"/>
      <c r="C70" s="36" t="s">
        <v>2</v>
      </c>
      <c r="D70" s="35" t="s">
        <v>114</v>
      </c>
      <c r="E70" s="35"/>
      <c r="F70" s="35"/>
      <c r="G70" s="36"/>
      <c r="H70" s="35"/>
      <c r="I70" s="35"/>
      <c r="J70" s="91"/>
      <c r="K70" s="91"/>
      <c r="L70" s="91"/>
      <c r="M70" s="35"/>
    </row>
    <row r="71" spans="1:13" ht="13.5" thickBot="1" x14ac:dyDescent="0.25">
      <c r="A71" s="38"/>
      <c r="B71" s="38"/>
      <c r="C71" s="39"/>
      <c r="D71" s="38"/>
      <c r="E71" s="38"/>
      <c r="F71" s="38"/>
      <c r="G71" s="39"/>
      <c r="H71" s="38"/>
      <c r="I71" s="38"/>
      <c r="J71" s="38"/>
      <c r="K71" s="38"/>
      <c r="L71" s="38"/>
      <c r="M71" s="38"/>
    </row>
    <row r="72" spans="1:13" s="35" customFormat="1" ht="15.6" customHeight="1" thickTop="1" thickBot="1" x14ac:dyDescent="0.25">
      <c r="A72" s="90" t="s">
        <v>220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</row>
    <row r="73" spans="1:13" ht="13.5" thickTop="1" x14ac:dyDescent="0.2"/>
    <row r="75" spans="1:13" hidden="1" x14ac:dyDescent="0.2">
      <c r="A75" s="30"/>
    </row>
  </sheetData>
  <sheetProtection algorithmName="SHA-512" hashValue="VUkyNHTun5OfbcYHyxEvz5dyfuqLzLDaSbpHiO+E2IK//rT2z6lhgBnbjCmpAoACuYzQJbbKpqt+kpejJIg3Dg==" saltValue="EbBYVzTTutHzFlO8PmOYUA==" spinCount="100000" sheet="1" objects="1" scenarios="1"/>
  <mergeCells count="2">
    <mergeCell ref="A72:M72"/>
    <mergeCell ref="J69:L70"/>
  </mergeCells>
  <hyperlinks>
    <hyperlink ref="J69:L70" location="PERFIL!A1" display="Ver meu Perfil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7"/>
  <sheetViews>
    <sheetView workbookViewId="0">
      <selection activeCell="I22" sqref="I22"/>
    </sheetView>
  </sheetViews>
  <sheetFormatPr defaultColWidth="8.7109375" defaultRowHeight="12" x14ac:dyDescent="0.2"/>
  <cols>
    <col min="1" max="1" width="3.5703125" style="1" customWidth="1"/>
    <col min="2" max="2" width="8.7109375" style="1"/>
    <col min="3" max="3" width="14.140625" style="1" bestFit="1" customWidth="1"/>
    <col min="4" max="4" width="11.85546875" style="1" bestFit="1" customWidth="1"/>
    <col min="5" max="7" width="8.7109375" style="1"/>
    <col min="8" max="8" width="14.140625" style="1" bestFit="1" customWidth="1"/>
    <col min="9" max="9" width="11.85546875" style="1" bestFit="1" customWidth="1"/>
    <col min="10" max="16384" width="8.7109375" style="1"/>
  </cols>
  <sheetData>
    <row r="1" spans="1:11" x14ac:dyDescent="0.2">
      <c r="A1" s="1">
        <v>1</v>
      </c>
      <c r="B1" s="1">
        <v>2</v>
      </c>
      <c r="C1" s="1">
        <v>3</v>
      </c>
      <c r="D1" s="1">
        <v>4</v>
      </c>
    </row>
    <row r="2" spans="1:11" x14ac:dyDescent="0.2">
      <c r="F2" s="26" t="s">
        <v>327</v>
      </c>
      <c r="G2" s="2" t="s">
        <v>8</v>
      </c>
      <c r="H2" s="3" t="s">
        <v>221</v>
      </c>
      <c r="I2" s="3" t="s">
        <v>225</v>
      </c>
      <c r="J2" s="4">
        <f>SUMIFS($A:$A,$C:$C,$H2)</f>
        <v>0</v>
      </c>
      <c r="K2" s="19" t="str">
        <f>IFERROR(J2/$J$6,"")</f>
        <v/>
      </c>
    </row>
    <row r="3" spans="1:11" x14ac:dyDescent="0.2">
      <c r="F3" s="26" t="s">
        <v>2</v>
      </c>
      <c r="G3" s="5" t="s">
        <v>4</v>
      </c>
      <c r="H3" s="1" t="s">
        <v>222</v>
      </c>
      <c r="I3" s="1" t="s">
        <v>163</v>
      </c>
      <c r="J3" s="4">
        <f>SUMIFS($A:$A,$C:$C,$H3)</f>
        <v>0</v>
      </c>
      <c r="K3" s="19" t="str">
        <f t="shared" ref="K3:K5" si="0">IFERROR(J3/$J$6,"")</f>
        <v/>
      </c>
    </row>
    <row r="4" spans="1:11" x14ac:dyDescent="0.2">
      <c r="A4" s="1">
        <f>IF(AVALIAÇÃO!$B7="X",1,IF(AVALIAÇÃO!$B7="",0))</f>
        <v>0</v>
      </c>
      <c r="B4" s="1" t="str">
        <f>AVALIAÇÃO!$C7</f>
        <v>I</v>
      </c>
      <c r="C4" s="1" t="str">
        <f>VLOOKUP(B4,$G$2:$I$5,2,0)</f>
        <v>ANALISTA</v>
      </c>
      <c r="D4" s="1" t="str">
        <f>VLOOKUP(B4,$G$2:$I$5,3,0)</f>
        <v>CAUTELOSO</v>
      </c>
      <c r="F4" s="26" t="s">
        <v>328</v>
      </c>
      <c r="G4" s="5" t="s">
        <v>6</v>
      </c>
      <c r="H4" s="1" t="s">
        <v>224</v>
      </c>
      <c r="I4" s="1" t="s">
        <v>164</v>
      </c>
      <c r="J4" s="4">
        <f>SUMIFS($A:$A,$C:$C,$H4)</f>
        <v>0</v>
      </c>
      <c r="K4" s="19" t="str">
        <f t="shared" si="0"/>
        <v/>
      </c>
    </row>
    <row r="5" spans="1:11" x14ac:dyDescent="0.2">
      <c r="A5" s="1">
        <f>IF(AVALIAÇÃO!$B8="X",1,IF(AVALIAÇÃO!$B8="",0))</f>
        <v>0</v>
      </c>
      <c r="B5" s="1" t="str">
        <f>AVALIAÇÃO!$C8</f>
        <v>C</v>
      </c>
      <c r="C5" s="1" t="str">
        <f>VLOOKUP(B5,$G$2:$I$5,2,0)</f>
        <v>COMUNICADOR</v>
      </c>
      <c r="D5" s="1" t="str">
        <f>VLOOKUP(B5,$G$2:$I$5,3,0)</f>
        <v>INFLUENTE</v>
      </c>
      <c r="F5" s="26" t="s">
        <v>4</v>
      </c>
      <c r="G5" s="6" t="s">
        <v>2</v>
      </c>
      <c r="H5" s="7" t="s">
        <v>223</v>
      </c>
      <c r="I5" s="7" t="s">
        <v>226</v>
      </c>
      <c r="J5" s="4">
        <f>SUMIFS($A:$A,$C:$C,$H5)</f>
        <v>0</v>
      </c>
      <c r="K5" s="19" t="str">
        <f t="shared" si="0"/>
        <v/>
      </c>
    </row>
    <row r="6" spans="1:11" x14ac:dyDescent="0.2">
      <c r="A6" s="1">
        <f>IF(AVALIAÇÃO!$B9="X",1,IF(AVALIAÇÃO!$B9="",0))</f>
        <v>0</v>
      </c>
      <c r="B6" s="1" t="str">
        <f>AVALIAÇÃO!$C9</f>
        <v>O</v>
      </c>
      <c r="C6" s="1" t="str">
        <f>VLOOKUP(B6,$G$2:$I$5,2,0)</f>
        <v>PLANEJADOR</v>
      </c>
      <c r="D6" s="1" t="str">
        <f>VLOOKUP(B6,$G$2:$I$5,3,0)</f>
        <v>ESTÁVEL</v>
      </c>
      <c r="J6" s="8">
        <f>SUM(J2:J5)</f>
        <v>0</v>
      </c>
      <c r="K6" s="20">
        <f>SUM(K2:K5)</f>
        <v>0</v>
      </c>
    </row>
    <row r="7" spans="1:11" x14ac:dyDescent="0.2">
      <c r="A7" s="1">
        <f>IF(AVALIAÇÃO!$B10="X",1,IF(AVALIAÇÃO!$B10="",0))</f>
        <v>0</v>
      </c>
      <c r="B7" s="1" t="str">
        <f>AVALIAÇÃO!$C10</f>
        <v>A</v>
      </c>
      <c r="C7" s="1" t="str">
        <f>VLOOKUP(B7,$G$2:$I$5,2,0)</f>
        <v>EXECUTOR</v>
      </c>
      <c r="D7" s="1" t="str">
        <f>VLOOKUP(B7,$G$2:$I$5,3,0)</f>
        <v>DOMINADOR</v>
      </c>
    </row>
    <row r="9" spans="1:11" x14ac:dyDescent="0.2">
      <c r="A9" s="1">
        <f>IF(AVALIAÇÃO!$B12="X",1,IF(AVALIAÇÃO!$B12="",0))</f>
        <v>0</v>
      </c>
      <c r="B9" s="1" t="str">
        <f>AVALIAÇÃO!$C12</f>
        <v>A</v>
      </c>
      <c r="C9" s="1" t="str">
        <f>VLOOKUP(B9,$G$2:$I$5,2,0)</f>
        <v>EXECUTOR</v>
      </c>
      <c r="D9" s="1" t="str">
        <f>VLOOKUP(B9,$G$2:$I$5,3,0)</f>
        <v>DOMINADOR</v>
      </c>
    </row>
    <row r="10" spans="1:11" x14ac:dyDescent="0.2">
      <c r="A10" s="1">
        <f>IF(AVALIAÇÃO!$B13="X",1,IF(AVALIAÇÃO!$B13="",0))</f>
        <v>0</v>
      </c>
      <c r="B10" s="1" t="str">
        <f>AVALIAÇÃO!$C13</f>
        <v>C</v>
      </c>
      <c r="C10" s="1" t="str">
        <f>VLOOKUP(B10,$G$2:$I$5,2,0)</f>
        <v>COMUNICADOR</v>
      </c>
      <c r="D10" s="1" t="str">
        <f>VLOOKUP(B10,$G$2:$I$5,3,0)</f>
        <v>INFLUENTE</v>
      </c>
      <c r="H10" s="4" t="s">
        <v>236</v>
      </c>
      <c r="I10" s="4">
        <f>$J$4+$J$5</f>
        <v>0</v>
      </c>
      <c r="J10" s="19" t="str">
        <f>IFERROR(I10/$I$14,"")</f>
        <v/>
      </c>
    </row>
    <row r="11" spans="1:11" x14ac:dyDescent="0.2">
      <c r="A11" s="1">
        <f>IF(AVALIAÇÃO!$B14="X",1,IF(AVALIAÇÃO!$B14="",0))</f>
        <v>0</v>
      </c>
      <c r="B11" s="1" t="str">
        <f>AVALIAÇÃO!$C14</f>
        <v>O</v>
      </c>
      <c r="C11" s="1" t="str">
        <f>VLOOKUP(B11,$G$2:$I$5,2,0)</f>
        <v>PLANEJADOR</v>
      </c>
      <c r="D11" s="1" t="str">
        <f>VLOOKUP(B11,$G$2:$I$5,3,0)</f>
        <v>ESTÁVEL</v>
      </c>
      <c r="H11" s="4" t="s">
        <v>237</v>
      </c>
      <c r="I11" s="4">
        <f>$J$5+$J$3</f>
        <v>0</v>
      </c>
      <c r="J11" s="19" t="str">
        <f t="shared" ref="J11:J13" si="1">IFERROR(I11/$I$14,"")</f>
        <v/>
      </c>
    </row>
    <row r="12" spans="1:11" x14ac:dyDescent="0.2">
      <c r="A12" s="1">
        <f>IF(AVALIAÇÃO!$B15="X",1,IF(AVALIAÇÃO!$B15="",0))</f>
        <v>0</v>
      </c>
      <c r="B12" s="1" t="str">
        <f>AVALIAÇÃO!$C15</f>
        <v>I</v>
      </c>
      <c r="C12" s="1" t="str">
        <f>VLOOKUP(B12,$G$2:$I$5,2,0)</f>
        <v>ANALISTA</v>
      </c>
      <c r="D12" s="1" t="str">
        <f>VLOOKUP(B12,$G$2:$I$5,3,0)</f>
        <v>CAUTELOSO</v>
      </c>
      <c r="H12" s="4" t="s">
        <v>238</v>
      </c>
      <c r="I12" s="4">
        <f>$J$3+$J$2</f>
        <v>0</v>
      </c>
      <c r="J12" s="19" t="str">
        <f>IFERROR(I12/$I$14,"")</f>
        <v/>
      </c>
    </row>
    <row r="13" spans="1:11" x14ac:dyDescent="0.2">
      <c r="H13" s="4" t="s">
        <v>239</v>
      </c>
      <c r="I13" s="4">
        <f>$J$4+$J$2</f>
        <v>0</v>
      </c>
      <c r="J13" s="19" t="str">
        <f t="shared" si="1"/>
        <v/>
      </c>
    </row>
    <row r="14" spans="1:11" x14ac:dyDescent="0.2">
      <c r="A14" s="1">
        <f>IF(AVALIAÇÃO!$B17="X",1,IF(AVALIAÇÃO!$B17="",0))</f>
        <v>0</v>
      </c>
      <c r="B14" s="1" t="str">
        <f>AVALIAÇÃO!$C17</f>
        <v>I</v>
      </c>
      <c r="C14" s="1" t="str">
        <f>VLOOKUP(B14,$G$2:$I$5,2,0)</f>
        <v>ANALISTA</v>
      </c>
      <c r="D14" s="1" t="str">
        <f>VLOOKUP(B14,$G$2:$I$5,3,0)</f>
        <v>CAUTELOSO</v>
      </c>
      <c r="I14" s="8">
        <f>SUM(I10:I13)</f>
        <v>0</v>
      </c>
      <c r="J14" s="20">
        <f>SUM(J10:J13)</f>
        <v>0</v>
      </c>
    </row>
    <row r="15" spans="1:11" x14ac:dyDescent="0.2">
      <c r="A15" s="1">
        <f>IF(AVALIAÇÃO!$B18="X",1,IF(AVALIAÇÃO!$B18="",0))</f>
        <v>0</v>
      </c>
      <c r="B15" s="1" t="str">
        <f>AVALIAÇÃO!$C18</f>
        <v>O</v>
      </c>
      <c r="C15" s="1" t="str">
        <f>VLOOKUP(B15,$G$2:$I$5,2,0)</f>
        <v>PLANEJADOR</v>
      </c>
      <c r="D15" s="1" t="str">
        <f>VLOOKUP(B15,$G$2:$I$5,3,0)</f>
        <v>ESTÁVEL</v>
      </c>
    </row>
    <row r="16" spans="1:11" x14ac:dyDescent="0.2">
      <c r="A16" s="1">
        <f>IF(AVALIAÇÃO!$B19="X",1,IF(AVALIAÇÃO!$B19="",0))</f>
        <v>0</v>
      </c>
      <c r="B16" s="1" t="str">
        <f>AVALIAÇÃO!$C19</f>
        <v>A</v>
      </c>
      <c r="C16" s="1" t="str">
        <f>VLOOKUP(B16,$G$2:$I$5,2,0)</f>
        <v>EXECUTOR</v>
      </c>
      <c r="D16" s="1" t="str">
        <f>VLOOKUP(B16,$G$2:$I$5,3,0)</f>
        <v>DOMINADOR</v>
      </c>
    </row>
    <row r="17" spans="1:4" x14ac:dyDescent="0.2">
      <c r="A17" s="1">
        <f>IF(AVALIAÇÃO!$B20="X",1,IF(AVALIAÇÃO!$B20="",0))</f>
        <v>0</v>
      </c>
      <c r="B17" s="1" t="str">
        <f>AVALIAÇÃO!$C20</f>
        <v>C</v>
      </c>
      <c r="C17" s="1" t="str">
        <f>VLOOKUP(B17,$G$2:$I$5,2,0)</f>
        <v>COMUNICADOR</v>
      </c>
      <c r="D17" s="1" t="str">
        <f>VLOOKUP(B17,$G$2:$I$5,3,0)</f>
        <v>INFLUENTE</v>
      </c>
    </row>
    <row r="19" spans="1:4" x14ac:dyDescent="0.2">
      <c r="A19" s="1">
        <f>IF(AVALIAÇÃO!$B22="X",1,IF(AVALIAÇÃO!$B22="",0))</f>
        <v>0</v>
      </c>
      <c r="B19" s="1" t="str">
        <f>AVALIAÇÃO!$C22</f>
        <v>I</v>
      </c>
      <c r="C19" s="1" t="str">
        <f>VLOOKUP(B19,$G$2:$I$5,2,0)</f>
        <v>ANALISTA</v>
      </c>
      <c r="D19" s="1" t="str">
        <f>VLOOKUP(B19,$G$2:$I$5,3,0)</f>
        <v>CAUTELOSO</v>
      </c>
    </row>
    <row r="20" spans="1:4" x14ac:dyDescent="0.2">
      <c r="A20" s="1">
        <f>IF(AVALIAÇÃO!$B23="X",1,IF(AVALIAÇÃO!$B23="",0))</f>
        <v>0</v>
      </c>
      <c r="B20" s="1" t="str">
        <f>AVALIAÇÃO!$C23</f>
        <v>O</v>
      </c>
      <c r="C20" s="1" t="str">
        <f>VLOOKUP(B20,$G$2:$I$5,2,0)</f>
        <v>PLANEJADOR</v>
      </c>
      <c r="D20" s="1" t="str">
        <f>VLOOKUP(B20,$G$2:$I$5,3,0)</f>
        <v>ESTÁVEL</v>
      </c>
    </row>
    <row r="21" spans="1:4" x14ac:dyDescent="0.2">
      <c r="A21" s="1">
        <f>IF(AVALIAÇÃO!$B24="X",1,IF(AVALIAÇÃO!$B24="",0))</f>
        <v>0</v>
      </c>
      <c r="B21" s="1" t="str">
        <f>AVALIAÇÃO!$C24</f>
        <v>C</v>
      </c>
      <c r="C21" s="1" t="str">
        <f>VLOOKUP(B21,$G$2:$I$5,2,0)</f>
        <v>COMUNICADOR</v>
      </c>
      <c r="D21" s="1" t="str">
        <f>VLOOKUP(B21,$G$2:$I$5,3,0)</f>
        <v>INFLUENTE</v>
      </c>
    </row>
    <row r="22" spans="1:4" x14ac:dyDescent="0.2">
      <c r="A22" s="1">
        <f>IF(AVALIAÇÃO!$B25="X",1,IF(AVALIAÇÃO!$B25="",0))</f>
        <v>0</v>
      </c>
      <c r="B22" s="1" t="str">
        <f>AVALIAÇÃO!$C25</f>
        <v>A</v>
      </c>
      <c r="C22" s="1" t="str">
        <f>VLOOKUP(B22,$G$2:$I$5,2,0)</f>
        <v>EXECUTOR</v>
      </c>
      <c r="D22" s="1" t="str">
        <f>VLOOKUP(B22,$G$2:$I$5,3,0)</f>
        <v>DOMINADOR</v>
      </c>
    </row>
    <row r="24" spans="1:4" x14ac:dyDescent="0.2">
      <c r="A24" s="1">
        <f>IF(AVALIAÇÃO!$B27="X",1,IF(AVALIAÇÃO!$B27="",0))</f>
        <v>0</v>
      </c>
      <c r="B24" s="1" t="str">
        <f>AVALIAÇÃO!$C27</f>
        <v>A</v>
      </c>
      <c r="C24" s="1" t="str">
        <f>VLOOKUP(B24,$G$2:$I$5,2,0)</f>
        <v>EXECUTOR</v>
      </c>
      <c r="D24" s="1" t="str">
        <f>VLOOKUP(B24,$G$2:$I$5,3,0)</f>
        <v>DOMINADOR</v>
      </c>
    </row>
    <row r="25" spans="1:4" x14ac:dyDescent="0.2">
      <c r="A25" s="1">
        <f>IF(AVALIAÇÃO!$B28="X",1,IF(AVALIAÇÃO!$B28="",0))</f>
        <v>0</v>
      </c>
      <c r="B25" s="1" t="str">
        <f>AVALIAÇÃO!$C28</f>
        <v>I</v>
      </c>
      <c r="C25" s="1" t="str">
        <f>VLOOKUP(B25,$G$2:$I$5,2,0)</f>
        <v>ANALISTA</v>
      </c>
      <c r="D25" s="1" t="str">
        <f>VLOOKUP(B25,$G$2:$I$5,3,0)</f>
        <v>CAUTELOSO</v>
      </c>
    </row>
    <row r="26" spans="1:4" x14ac:dyDescent="0.2">
      <c r="A26" s="1">
        <f>IF(AVALIAÇÃO!$B29="X",1,IF(AVALIAÇÃO!$B29="",0))</f>
        <v>0</v>
      </c>
      <c r="B26" s="1" t="str">
        <f>AVALIAÇÃO!$C29</f>
        <v>C</v>
      </c>
      <c r="C26" s="1" t="str">
        <f>VLOOKUP(B26,$G$2:$I$5,2,0)</f>
        <v>COMUNICADOR</v>
      </c>
      <c r="D26" s="1" t="str">
        <f>VLOOKUP(B26,$G$2:$I$5,3,0)</f>
        <v>INFLUENTE</v>
      </c>
    </row>
    <row r="27" spans="1:4" x14ac:dyDescent="0.2">
      <c r="A27" s="1">
        <f>IF(AVALIAÇÃO!$B30="X",1,IF(AVALIAÇÃO!$B30="",0))</f>
        <v>0</v>
      </c>
      <c r="B27" s="1" t="str">
        <f>AVALIAÇÃO!$C30</f>
        <v>O</v>
      </c>
      <c r="C27" s="1" t="str">
        <f>VLOOKUP(B27,$G$2:$I$5,2,0)</f>
        <v>PLANEJADOR</v>
      </c>
      <c r="D27" s="1" t="str">
        <f>VLOOKUP(B27,$G$2:$I$5,3,0)</f>
        <v>ESTÁVEL</v>
      </c>
    </row>
    <row r="29" spans="1:4" x14ac:dyDescent="0.2">
      <c r="A29" s="1">
        <f>IF(AVALIAÇÃO!$B32="X",1,IF(AVALIAÇÃO!$B32="",0))</f>
        <v>0</v>
      </c>
      <c r="B29" s="1" t="str">
        <f>AVALIAÇÃO!$C32</f>
        <v>C</v>
      </c>
      <c r="C29" s="1" t="str">
        <f>VLOOKUP(B29,$G$2:$I$5,2,0)</f>
        <v>COMUNICADOR</v>
      </c>
      <c r="D29" s="1" t="str">
        <f>VLOOKUP(B29,$G$2:$I$5,3,0)</f>
        <v>INFLUENTE</v>
      </c>
    </row>
    <row r="30" spans="1:4" x14ac:dyDescent="0.2">
      <c r="A30" s="1">
        <f>IF(AVALIAÇÃO!$B33="X",1,IF(AVALIAÇÃO!$B33="",0))</f>
        <v>0</v>
      </c>
      <c r="B30" s="1" t="str">
        <f>AVALIAÇÃO!$C33</f>
        <v>A</v>
      </c>
      <c r="C30" s="1" t="str">
        <f>VLOOKUP(B30,$G$2:$I$5,2,0)</f>
        <v>EXECUTOR</v>
      </c>
      <c r="D30" s="1" t="str">
        <f>VLOOKUP(B30,$G$2:$I$5,3,0)</f>
        <v>DOMINADOR</v>
      </c>
    </row>
    <row r="31" spans="1:4" x14ac:dyDescent="0.2">
      <c r="A31" s="1">
        <f>IF(AVALIAÇÃO!$B34="X",1,IF(AVALIAÇÃO!$B34="",0))</f>
        <v>0</v>
      </c>
      <c r="B31" s="1" t="str">
        <f>AVALIAÇÃO!$C34</f>
        <v>I</v>
      </c>
      <c r="C31" s="1" t="str">
        <f>VLOOKUP(B31,$G$2:$I$5,2,0)</f>
        <v>ANALISTA</v>
      </c>
      <c r="D31" s="1" t="str">
        <f>VLOOKUP(B31,$G$2:$I$5,3,0)</f>
        <v>CAUTELOSO</v>
      </c>
    </row>
    <row r="32" spans="1:4" x14ac:dyDescent="0.2">
      <c r="A32" s="1">
        <f>IF(AVALIAÇÃO!$B35="X",1,IF(AVALIAÇÃO!$B35="",0))</f>
        <v>0</v>
      </c>
      <c r="B32" s="1" t="str">
        <f>AVALIAÇÃO!$C35</f>
        <v>O</v>
      </c>
      <c r="C32" s="1" t="str">
        <f>VLOOKUP(B32,$G$2:$I$5,2,0)</f>
        <v>PLANEJADOR</v>
      </c>
      <c r="D32" s="1" t="str">
        <f>VLOOKUP(B32,$G$2:$I$5,3,0)</f>
        <v>ESTÁVEL</v>
      </c>
    </row>
    <row r="34" spans="1:4" x14ac:dyDescent="0.2">
      <c r="A34" s="1">
        <f>IF(AVALIAÇÃO!$B37="X",1,IF(AVALIAÇÃO!$B37="",0))</f>
        <v>0</v>
      </c>
      <c r="B34" s="1" t="str">
        <f>AVALIAÇÃO!$C37</f>
        <v>I</v>
      </c>
      <c r="C34" s="1" t="str">
        <f>VLOOKUP(B34,$G$2:$I$5,2,0)</f>
        <v>ANALISTA</v>
      </c>
      <c r="D34" s="1" t="str">
        <f>VLOOKUP(B34,$G$2:$I$5,3,0)</f>
        <v>CAUTELOSO</v>
      </c>
    </row>
    <row r="35" spans="1:4" x14ac:dyDescent="0.2">
      <c r="A35" s="1">
        <f>IF(AVALIAÇÃO!$B38="X",1,IF(AVALIAÇÃO!$B38="",0))</f>
        <v>0</v>
      </c>
      <c r="B35" s="1" t="str">
        <f>AVALIAÇÃO!$C38</f>
        <v>C</v>
      </c>
      <c r="C35" s="1" t="str">
        <f>VLOOKUP(B35,$G$2:$I$5,2,0)</f>
        <v>COMUNICADOR</v>
      </c>
      <c r="D35" s="1" t="str">
        <f>VLOOKUP(B35,$G$2:$I$5,3,0)</f>
        <v>INFLUENTE</v>
      </c>
    </row>
    <row r="36" spans="1:4" x14ac:dyDescent="0.2">
      <c r="A36" s="1">
        <f>IF(AVALIAÇÃO!$B39="X",1,IF(AVALIAÇÃO!$B39="",0))</f>
        <v>0</v>
      </c>
      <c r="B36" s="1" t="str">
        <f>AVALIAÇÃO!$C39</f>
        <v>O</v>
      </c>
      <c r="C36" s="1" t="str">
        <f>VLOOKUP(B36,$G$2:$I$5,2,0)</f>
        <v>PLANEJADOR</v>
      </c>
      <c r="D36" s="1" t="str">
        <f>VLOOKUP(B36,$G$2:$I$5,3,0)</f>
        <v>ESTÁVEL</v>
      </c>
    </row>
    <row r="37" spans="1:4" x14ac:dyDescent="0.2">
      <c r="A37" s="1">
        <f>IF(AVALIAÇÃO!$B40="X",1,IF(AVALIAÇÃO!$B40="",0))</f>
        <v>0</v>
      </c>
      <c r="B37" s="1" t="str">
        <f>AVALIAÇÃO!$C40</f>
        <v>A</v>
      </c>
      <c r="C37" s="1" t="str">
        <f>VLOOKUP(B37,$G$2:$I$5,2,0)</f>
        <v>EXECUTOR</v>
      </c>
      <c r="D37" s="1" t="str">
        <f>VLOOKUP(B37,$G$2:$I$5,3,0)</f>
        <v>DOMINADOR</v>
      </c>
    </row>
    <row r="39" spans="1:4" x14ac:dyDescent="0.2">
      <c r="A39" s="1">
        <f>IF(AVALIAÇÃO!$B42="X",1,IF(AVALIAÇÃO!$B42="",0))</f>
        <v>0</v>
      </c>
      <c r="B39" s="1" t="str">
        <f>AVALIAÇÃO!$C42</f>
        <v>I</v>
      </c>
      <c r="C39" s="1" t="str">
        <f>VLOOKUP(B39,$G$2:$I$5,2,0)</f>
        <v>ANALISTA</v>
      </c>
      <c r="D39" s="1" t="str">
        <f>VLOOKUP(B39,$G$2:$I$5,3,0)</f>
        <v>CAUTELOSO</v>
      </c>
    </row>
    <row r="40" spans="1:4" x14ac:dyDescent="0.2">
      <c r="A40" s="1">
        <f>IF(AVALIAÇÃO!$B43="X",1,IF(AVALIAÇÃO!$B43="",0))</f>
        <v>0</v>
      </c>
      <c r="B40" s="1" t="str">
        <f>AVALIAÇÃO!$C43</f>
        <v>O</v>
      </c>
      <c r="C40" s="1" t="str">
        <f>VLOOKUP(B40,$G$2:$I$5,2,0)</f>
        <v>PLANEJADOR</v>
      </c>
      <c r="D40" s="1" t="str">
        <f>VLOOKUP(B40,$G$2:$I$5,3,0)</f>
        <v>ESTÁVEL</v>
      </c>
    </row>
    <row r="41" spans="1:4" x14ac:dyDescent="0.2">
      <c r="A41" s="1">
        <f>IF(AVALIAÇÃO!$B44="X",1,IF(AVALIAÇÃO!$B44="",0))</f>
        <v>0</v>
      </c>
      <c r="B41" s="1" t="str">
        <f>AVALIAÇÃO!$C44</f>
        <v>A</v>
      </c>
      <c r="C41" s="1" t="str">
        <f>VLOOKUP(B41,$G$2:$I$5,2,0)</f>
        <v>EXECUTOR</v>
      </c>
      <c r="D41" s="1" t="str">
        <f>VLOOKUP(B41,$G$2:$I$5,3,0)</f>
        <v>DOMINADOR</v>
      </c>
    </row>
    <row r="42" spans="1:4" x14ac:dyDescent="0.2">
      <c r="A42" s="1">
        <f>IF(AVALIAÇÃO!$B45="X",1,IF(AVALIAÇÃO!$B45="",0))</f>
        <v>0</v>
      </c>
      <c r="B42" s="1" t="str">
        <f>AVALIAÇÃO!$C45</f>
        <v>C</v>
      </c>
      <c r="C42" s="1" t="str">
        <f>VLOOKUP(B42,$G$2:$I$5,2,0)</f>
        <v>COMUNICADOR</v>
      </c>
      <c r="D42" s="1" t="str">
        <f>VLOOKUP(B42,$G$2:$I$5,3,0)</f>
        <v>INFLUENTE</v>
      </c>
    </row>
    <row r="44" spans="1:4" x14ac:dyDescent="0.2">
      <c r="A44" s="1">
        <f>IF(AVALIAÇÃO!$B47="X",1,IF(AVALIAÇÃO!$B47="",0))</f>
        <v>0</v>
      </c>
      <c r="B44" s="1" t="str">
        <f>AVALIAÇÃO!$C47</f>
        <v>A</v>
      </c>
      <c r="C44" s="1" t="str">
        <f>VLOOKUP(B44,$G$2:$I$5,2,0)</f>
        <v>EXECUTOR</v>
      </c>
      <c r="D44" s="1" t="str">
        <f>VLOOKUP(B44,$G$2:$I$5,3,0)</f>
        <v>DOMINADOR</v>
      </c>
    </row>
    <row r="45" spans="1:4" x14ac:dyDescent="0.2">
      <c r="A45" s="1">
        <f>IF(AVALIAÇÃO!$B48="X",1,IF(AVALIAÇÃO!$B48="",0))</f>
        <v>0</v>
      </c>
      <c r="B45" s="1" t="str">
        <f>AVALIAÇÃO!$C48</f>
        <v>C</v>
      </c>
      <c r="C45" s="1" t="str">
        <f>VLOOKUP(B45,$G$2:$I$5,2,0)</f>
        <v>COMUNICADOR</v>
      </c>
      <c r="D45" s="1" t="str">
        <f>VLOOKUP(B45,$G$2:$I$5,3,0)</f>
        <v>INFLUENTE</v>
      </c>
    </row>
    <row r="46" spans="1:4" x14ac:dyDescent="0.2">
      <c r="A46" s="1">
        <f>IF(AVALIAÇÃO!$B49="X",1,IF(AVALIAÇÃO!$B49="",0))</f>
        <v>0</v>
      </c>
      <c r="B46" s="1" t="str">
        <f>AVALIAÇÃO!$C49</f>
        <v>O</v>
      </c>
      <c r="C46" s="1" t="str">
        <f>VLOOKUP(B46,$G$2:$I$5,2,0)</f>
        <v>PLANEJADOR</v>
      </c>
      <c r="D46" s="1" t="str">
        <f>VLOOKUP(B46,$G$2:$I$5,3,0)</f>
        <v>ESTÁVEL</v>
      </c>
    </row>
    <row r="47" spans="1:4" x14ac:dyDescent="0.2">
      <c r="A47" s="1">
        <f>IF(AVALIAÇÃO!$B50="X",1,IF(AVALIAÇÃO!$B50="",0))</f>
        <v>0</v>
      </c>
      <c r="B47" s="1" t="str">
        <f>AVALIAÇÃO!$C50</f>
        <v>I</v>
      </c>
      <c r="C47" s="1" t="str">
        <f>VLOOKUP(B47,$G$2:$I$5,2,0)</f>
        <v>ANALISTA</v>
      </c>
      <c r="D47" s="1" t="str">
        <f>VLOOKUP(B47,$G$2:$I$5,3,0)</f>
        <v>CAUTELOSO</v>
      </c>
    </row>
    <row r="49" spans="1:4" x14ac:dyDescent="0.2">
      <c r="A49" s="1">
        <f>IF(AVALIAÇÃO!$B52="X",1,IF(AVALIAÇÃO!$B52="",0))</f>
        <v>0</v>
      </c>
      <c r="B49" s="1" t="str">
        <f>AVALIAÇÃO!$C52</f>
        <v>A</v>
      </c>
      <c r="C49" s="1" t="str">
        <f>VLOOKUP(B49,$G$2:$I$5,2,0)</f>
        <v>EXECUTOR</v>
      </c>
      <c r="D49" s="1" t="str">
        <f>VLOOKUP(B49,$G$2:$I$5,3,0)</f>
        <v>DOMINADOR</v>
      </c>
    </row>
    <row r="50" spans="1:4" x14ac:dyDescent="0.2">
      <c r="A50" s="1">
        <f>IF(AVALIAÇÃO!$B53="X",1,IF(AVALIAÇÃO!$B53="",0))</f>
        <v>0</v>
      </c>
      <c r="B50" s="1" t="str">
        <f>AVALIAÇÃO!$C53</f>
        <v>C</v>
      </c>
      <c r="C50" s="1" t="str">
        <f>VLOOKUP(B50,$G$2:$I$5,2,0)</f>
        <v>COMUNICADOR</v>
      </c>
      <c r="D50" s="1" t="str">
        <f>VLOOKUP(B50,$G$2:$I$5,3,0)</f>
        <v>INFLUENTE</v>
      </c>
    </row>
    <row r="51" spans="1:4" x14ac:dyDescent="0.2">
      <c r="A51" s="1">
        <f>IF(AVALIAÇÃO!$B54="X",1,IF(AVALIAÇÃO!$B54="",0))</f>
        <v>0</v>
      </c>
      <c r="B51" s="1" t="str">
        <f>AVALIAÇÃO!$C54</f>
        <v>O</v>
      </c>
      <c r="C51" s="1" t="str">
        <f>VLOOKUP(B51,$G$2:$I$5,2,0)</f>
        <v>PLANEJADOR</v>
      </c>
      <c r="D51" s="1" t="str">
        <f>VLOOKUP(B51,$G$2:$I$5,3,0)</f>
        <v>ESTÁVEL</v>
      </c>
    </row>
    <row r="52" spans="1:4" x14ac:dyDescent="0.2">
      <c r="A52" s="1">
        <f>IF(AVALIAÇÃO!$B55="X",1,IF(AVALIAÇÃO!$B55="",0))</f>
        <v>0</v>
      </c>
      <c r="B52" s="1" t="str">
        <f>AVALIAÇÃO!$C55</f>
        <v>I</v>
      </c>
      <c r="C52" s="1" t="str">
        <f>VLOOKUP(B52,$G$2:$I$5,2,0)</f>
        <v>ANALISTA</v>
      </c>
      <c r="D52" s="1" t="str">
        <f>VLOOKUP(B52,$G$2:$I$5,3,0)</f>
        <v>CAUTELOSO</v>
      </c>
    </row>
    <row r="54" spans="1:4" x14ac:dyDescent="0.2">
      <c r="A54" s="1">
        <f>IF(AVALIAÇÃO!$B57="X",1,IF(AVALIAÇÃO!$B57="",0))</f>
        <v>0</v>
      </c>
      <c r="B54" s="1" t="str">
        <f>AVALIAÇÃO!$C57</f>
        <v>A</v>
      </c>
      <c r="C54" s="1" t="str">
        <f>VLOOKUP(B54,$G$2:$I$5,2,0)</f>
        <v>EXECUTOR</v>
      </c>
      <c r="D54" s="1" t="str">
        <f>VLOOKUP(B54,$G$2:$I$5,3,0)</f>
        <v>DOMINADOR</v>
      </c>
    </row>
    <row r="55" spans="1:4" x14ac:dyDescent="0.2">
      <c r="A55" s="1">
        <f>IF(AVALIAÇÃO!$B58="X",1,IF(AVALIAÇÃO!$B58="",0))</f>
        <v>0</v>
      </c>
      <c r="B55" s="1" t="str">
        <f>AVALIAÇÃO!$C58</f>
        <v>C</v>
      </c>
      <c r="C55" s="1" t="str">
        <f>VLOOKUP(B55,$G$2:$I$5,2,0)</f>
        <v>COMUNICADOR</v>
      </c>
      <c r="D55" s="1" t="str">
        <f>VLOOKUP(B55,$G$2:$I$5,3,0)</f>
        <v>INFLUENTE</v>
      </c>
    </row>
    <row r="56" spans="1:4" x14ac:dyDescent="0.2">
      <c r="A56" s="1">
        <f>IF(AVALIAÇÃO!$B59="X",1,IF(AVALIAÇÃO!$B59="",0))</f>
        <v>0</v>
      </c>
      <c r="B56" s="1" t="str">
        <f>AVALIAÇÃO!$C59</f>
        <v>O</v>
      </c>
      <c r="C56" s="1" t="str">
        <f>VLOOKUP(B56,$G$2:$I$5,2,0)</f>
        <v>PLANEJADOR</v>
      </c>
      <c r="D56" s="1" t="str">
        <f>VLOOKUP(B56,$G$2:$I$5,3,0)</f>
        <v>ESTÁVEL</v>
      </c>
    </row>
    <row r="57" spans="1:4" x14ac:dyDescent="0.2">
      <c r="A57" s="1">
        <f>IF(AVALIAÇÃO!$B60="X",1,IF(AVALIAÇÃO!$B60="",0))</f>
        <v>0</v>
      </c>
      <c r="B57" s="1" t="str">
        <f>AVALIAÇÃO!$C60</f>
        <v>I</v>
      </c>
      <c r="C57" s="1" t="str">
        <f>VLOOKUP(B57,$G$2:$I$5,2,0)</f>
        <v>ANALISTA</v>
      </c>
      <c r="D57" s="1" t="str">
        <f>VLOOKUP(B57,$G$2:$I$5,3,0)</f>
        <v>CAUTELOSO</v>
      </c>
    </row>
    <row r="59" spans="1:4" x14ac:dyDescent="0.2">
      <c r="A59" s="1">
        <f>IF(AVALIAÇÃO!$B62="X",1,IF(AVALIAÇÃO!$B62="",0))</f>
        <v>0</v>
      </c>
      <c r="B59" s="1" t="str">
        <f>AVALIAÇÃO!$C62</f>
        <v>I</v>
      </c>
      <c r="C59" s="1" t="str">
        <f>VLOOKUP(B59,$G$2:$I$5,2,0)</f>
        <v>ANALISTA</v>
      </c>
      <c r="D59" s="1" t="str">
        <f>VLOOKUP(B59,$G$2:$I$5,3,0)</f>
        <v>CAUTELOSO</v>
      </c>
    </row>
    <row r="60" spans="1:4" x14ac:dyDescent="0.2">
      <c r="A60" s="1">
        <f>IF(AVALIAÇÃO!$B63="X",1,IF(AVALIAÇÃO!$B63="",0))</f>
        <v>0</v>
      </c>
      <c r="B60" s="1" t="str">
        <f>AVALIAÇÃO!$C63</f>
        <v>C</v>
      </c>
      <c r="C60" s="1" t="str">
        <f>VLOOKUP(B60,$G$2:$I$5,2,0)</f>
        <v>COMUNICADOR</v>
      </c>
      <c r="D60" s="1" t="str">
        <f>VLOOKUP(B60,$G$2:$I$5,3,0)</f>
        <v>INFLUENTE</v>
      </c>
    </row>
    <row r="61" spans="1:4" x14ac:dyDescent="0.2">
      <c r="A61" s="1">
        <f>IF(AVALIAÇÃO!$B64="X",1,IF(AVALIAÇÃO!$B64="",0))</f>
        <v>0</v>
      </c>
      <c r="B61" s="1" t="str">
        <f>AVALIAÇÃO!$C64</f>
        <v>O</v>
      </c>
      <c r="C61" s="1" t="str">
        <f>VLOOKUP(B61,$G$2:$I$5,2,0)</f>
        <v>PLANEJADOR</v>
      </c>
      <c r="D61" s="1" t="str">
        <f>VLOOKUP(B61,$G$2:$I$5,3,0)</f>
        <v>ESTÁVEL</v>
      </c>
    </row>
    <row r="62" spans="1:4" x14ac:dyDescent="0.2">
      <c r="A62" s="1">
        <f>IF(AVALIAÇÃO!$B65="X",1,IF(AVALIAÇÃO!$B65="",0))</f>
        <v>0</v>
      </c>
      <c r="B62" s="1" t="str">
        <f>AVALIAÇÃO!$C65</f>
        <v>A</v>
      </c>
      <c r="C62" s="1" t="str">
        <f>VLOOKUP(B62,$G$2:$I$5,2,0)</f>
        <v>EXECUTOR</v>
      </c>
      <c r="D62" s="1" t="str">
        <f>VLOOKUP(B62,$G$2:$I$5,3,0)</f>
        <v>DOMINADOR</v>
      </c>
    </row>
    <row r="64" spans="1:4" x14ac:dyDescent="0.2">
      <c r="A64" s="1">
        <f>IF(AVALIAÇÃO!$B67="X",1,IF(AVALIAÇÃO!$B67="",0))</f>
        <v>0</v>
      </c>
      <c r="B64" s="1" t="str">
        <f>AVALIAÇÃO!$C67</f>
        <v>A</v>
      </c>
      <c r="C64" s="1" t="str">
        <f>VLOOKUP(B64,$G$2:$I$5,2,0)</f>
        <v>EXECUTOR</v>
      </c>
      <c r="D64" s="1" t="str">
        <f>VLOOKUP(B64,$G$2:$I$5,3,0)</f>
        <v>DOMINADOR</v>
      </c>
    </row>
    <row r="65" spans="1:4" x14ac:dyDescent="0.2">
      <c r="A65" s="1">
        <f>IF(AVALIAÇÃO!$B68="X",1,IF(AVALIAÇÃO!$B68="",0))</f>
        <v>0</v>
      </c>
      <c r="B65" s="1" t="str">
        <f>AVALIAÇÃO!$C68</f>
        <v>C</v>
      </c>
      <c r="C65" s="1" t="str">
        <f>VLOOKUP(B65,$G$2:$I$5,2,0)</f>
        <v>COMUNICADOR</v>
      </c>
      <c r="D65" s="1" t="str">
        <f>VLOOKUP(B65,$G$2:$I$5,3,0)</f>
        <v>INFLUENTE</v>
      </c>
    </row>
    <row r="66" spans="1:4" x14ac:dyDescent="0.2">
      <c r="A66" s="1">
        <f>IF(AVALIAÇÃO!$B69="X",1,IF(AVALIAÇÃO!$B69="",0))</f>
        <v>0</v>
      </c>
      <c r="B66" s="1" t="str">
        <f>AVALIAÇÃO!$C69</f>
        <v>O</v>
      </c>
      <c r="C66" s="1" t="str">
        <f>VLOOKUP(B66,$G$2:$I$5,2,0)</f>
        <v>PLANEJADOR</v>
      </c>
      <c r="D66" s="1" t="str">
        <f>VLOOKUP(B66,$G$2:$I$5,3,0)</f>
        <v>ESTÁVEL</v>
      </c>
    </row>
    <row r="67" spans="1:4" x14ac:dyDescent="0.2">
      <c r="A67" s="1">
        <f>IF(AVALIAÇÃO!$B70="X",1,IF(AVALIAÇÃO!$B70="",0))</f>
        <v>0</v>
      </c>
      <c r="B67" s="1" t="str">
        <f>AVALIAÇÃO!$C70</f>
        <v>I</v>
      </c>
      <c r="C67" s="1" t="str">
        <f>VLOOKUP(B67,$G$2:$I$5,2,0)</f>
        <v>ANALISTA</v>
      </c>
      <c r="D67" s="1" t="str">
        <f>VLOOKUP(B67,$G$2:$I$5,3,0)</f>
        <v>CAUTELOSO</v>
      </c>
    </row>
    <row r="69" spans="1:4" x14ac:dyDescent="0.2">
      <c r="A69" s="1">
        <f>IF(AVALIAÇÃO!$F7="X",1,IF(AVALIAÇÃO!$F7="",0))</f>
        <v>0</v>
      </c>
      <c r="B69" s="1" t="str">
        <f>AVALIAÇÃO!$G7</f>
        <v>I</v>
      </c>
      <c r="C69" s="1" t="str">
        <f>VLOOKUP(B69,$G$2:$I$5,2,0)</f>
        <v>ANALISTA</v>
      </c>
      <c r="D69" s="1" t="str">
        <f>VLOOKUP(B69,$G$2:$I$5,3,0)</f>
        <v>CAUTELOSO</v>
      </c>
    </row>
    <row r="70" spans="1:4" x14ac:dyDescent="0.2">
      <c r="A70" s="1">
        <f>IF(AVALIAÇÃO!$F8="X",1,IF(AVALIAÇÃO!$F8="",0))</f>
        <v>0</v>
      </c>
      <c r="B70" s="1" t="str">
        <f>AVALIAÇÃO!$G8</f>
        <v>O</v>
      </c>
      <c r="C70" s="1" t="str">
        <f>VLOOKUP(B70,$G$2:$I$5,2,0)</f>
        <v>PLANEJADOR</v>
      </c>
      <c r="D70" s="1" t="str">
        <f>VLOOKUP(B70,$G$2:$I$5,3,0)</f>
        <v>ESTÁVEL</v>
      </c>
    </row>
    <row r="71" spans="1:4" x14ac:dyDescent="0.2">
      <c r="A71" s="1">
        <f>IF(AVALIAÇÃO!$F9="X",1,IF(AVALIAÇÃO!$F9="",0))</f>
        <v>0</v>
      </c>
      <c r="B71" s="1" t="str">
        <f>AVALIAÇÃO!$G9</f>
        <v>A</v>
      </c>
      <c r="C71" s="1" t="str">
        <f>VLOOKUP(B71,$G$2:$I$5,2,0)</f>
        <v>EXECUTOR</v>
      </c>
      <c r="D71" s="1" t="str">
        <f>VLOOKUP(B71,$G$2:$I$5,3,0)</f>
        <v>DOMINADOR</v>
      </c>
    </row>
    <row r="72" spans="1:4" x14ac:dyDescent="0.2">
      <c r="A72" s="1">
        <f>IF(AVALIAÇÃO!$F10="X",1,IF(AVALIAÇÃO!$F10="",0))</f>
        <v>0</v>
      </c>
      <c r="B72" s="1" t="str">
        <f>AVALIAÇÃO!$G10</f>
        <v>C</v>
      </c>
      <c r="C72" s="1" t="str">
        <f>VLOOKUP(B72,$G$2:$I$5,2,0)</f>
        <v>COMUNICADOR</v>
      </c>
      <c r="D72" s="1" t="str">
        <f>VLOOKUP(B72,$G$2:$I$5,3,0)</f>
        <v>INFLUENTE</v>
      </c>
    </row>
    <row r="74" spans="1:4" x14ac:dyDescent="0.2">
      <c r="A74" s="1">
        <f>IF(AVALIAÇÃO!$F12="X",1,IF(AVALIAÇÃO!$F12="",0))</f>
        <v>0</v>
      </c>
      <c r="B74" s="1" t="str">
        <f>AVALIAÇÃO!$G12</f>
        <v>A</v>
      </c>
      <c r="C74" s="1" t="str">
        <f>VLOOKUP(B74,$G$2:$I$5,2,0)</f>
        <v>EXECUTOR</v>
      </c>
      <c r="D74" s="1" t="str">
        <f>VLOOKUP(B74,$G$2:$I$5,3,0)</f>
        <v>DOMINADOR</v>
      </c>
    </row>
    <row r="75" spans="1:4" x14ac:dyDescent="0.2">
      <c r="A75" s="1">
        <f>IF(AVALIAÇÃO!$F13="X",1,IF(AVALIAÇÃO!$F13="",0))</f>
        <v>0</v>
      </c>
      <c r="B75" s="1" t="str">
        <f>AVALIAÇÃO!$G13</f>
        <v>C</v>
      </c>
      <c r="C75" s="1" t="str">
        <f>VLOOKUP(B75,$G$2:$I$5,2,0)</f>
        <v>COMUNICADOR</v>
      </c>
      <c r="D75" s="1" t="str">
        <f>VLOOKUP(B75,$G$2:$I$5,3,0)</f>
        <v>INFLUENTE</v>
      </c>
    </row>
    <row r="76" spans="1:4" x14ac:dyDescent="0.2">
      <c r="A76" s="1">
        <f>IF(AVALIAÇÃO!$F14="X",1,IF(AVALIAÇÃO!$F14="",0))</f>
        <v>0</v>
      </c>
      <c r="B76" s="1" t="str">
        <f>AVALIAÇÃO!$G14</f>
        <v>I</v>
      </c>
      <c r="C76" s="1" t="str">
        <f>VLOOKUP(B76,$G$2:$I$5,2,0)</f>
        <v>ANALISTA</v>
      </c>
      <c r="D76" s="1" t="str">
        <f>VLOOKUP(B76,$G$2:$I$5,3,0)</f>
        <v>CAUTELOSO</v>
      </c>
    </row>
    <row r="77" spans="1:4" x14ac:dyDescent="0.2">
      <c r="A77" s="1">
        <f>IF(AVALIAÇÃO!$F15="X",1,IF(AVALIAÇÃO!$F15="",0))</f>
        <v>0</v>
      </c>
      <c r="B77" s="1" t="str">
        <f>AVALIAÇÃO!$G15</f>
        <v>O</v>
      </c>
      <c r="C77" s="1" t="str">
        <f>VLOOKUP(B77,$G$2:$I$5,2,0)</f>
        <v>PLANEJADOR</v>
      </c>
      <c r="D77" s="1" t="str">
        <f>VLOOKUP(B77,$G$2:$I$5,3,0)</f>
        <v>ESTÁVEL</v>
      </c>
    </row>
    <row r="79" spans="1:4" x14ac:dyDescent="0.2">
      <c r="A79" s="1">
        <f>IF(AVALIAÇÃO!$F17="X",1,IF(AVALIAÇÃO!$F17="",0))</f>
        <v>0</v>
      </c>
      <c r="B79" s="1" t="str">
        <f>AVALIAÇÃO!$G17</f>
        <v>A</v>
      </c>
      <c r="C79" s="1" t="str">
        <f>VLOOKUP(B79,$G$2:$I$5,2,0)</f>
        <v>EXECUTOR</v>
      </c>
      <c r="D79" s="1" t="str">
        <f>VLOOKUP(B79,$G$2:$I$5,3,0)</f>
        <v>DOMINADOR</v>
      </c>
    </row>
    <row r="80" spans="1:4" x14ac:dyDescent="0.2">
      <c r="A80" s="1">
        <f>IF(AVALIAÇÃO!$F18="X",1,IF(AVALIAÇÃO!$F18="",0))</f>
        <v>0</v>
      </c>
      <c r="B80" s="1" t="str">
        <f>AVALIAÇÃO!$G18</f>
        <v>C</v>
      </c>
      <c r="C80" s="1" t="str">
        <f>VLOOKUP(B80,$G$2:$I$5,2,0)</f>
        <v>COMUNICADOR</v>
      </c>
      <c r="D80" s="1" t="str">
        <f>VLOOKUP(B80,$G$2:$I$5,3,0)</f>
        <v>INFLUENTE</v>
      </c>
    </row>
    <row r="81" spans="1:4" x14ac:dyDescent="0.2">
      <c r="A81" s="1">
        <f>IF(AVALIAÇÃO!$F19="X",1,IF(AVALIAÇÃO!$F19="",0))</f>
        <v>0</v>
      </c>
      <c r="B81" s="1" t="str">
        <f>AVALIAÇÃO!$G19</f>
        <v>I</v>
      </c>
      <c r="C81" s="1" t="str">
        <f>VLOOKUP(B81,$G$2:$I$5,2,0)</f>
        <v>ANALISTA</v>
      </c>
      <c r="D81" s="1" t="str">
        <f>VLOOKUP(B81,$G$2:$I$5,3,0)</f>
        <v>CAUTELOSO</v>
      </c>
    </row>
    <row r="82" spans="1:4" x14ac:dyDescent="0.2">
      <c r="A82" s="1">
        <f>IF(AVALIAÇÃO!$F20="X",1,IF(AVALIAÇÃO!$F20="",0))</f>
        <v>0</v>
      </c>
      <c r="B82" s="1" t="str">
        <f>AVALIAÇÃO!$G20</f>
        <v>O</v>
      </c>
      <c r="C82" s="1" t="str">
        <f>VLOOKUP(B82,$G$2:$I$5,2,0)</f>
        <v>PLANEJADOR</v>
      </c>
      <c r="D82" s="1" t="str">
        <f>VLOOKUP(B82,$G$2:$I$5,3,0)</f>
        <v>ESTÁVEL</v>
      </c>
    </row>
    <row r="84" spans="1:4" x14ac:dyDescent="0.2">
      <c r="A84" s="1">
        <f>IF(AVALIAÇÃO!$F22="X",1,IF(AVALIAÇÃO!$F22="",0))</f>
        <v>0</v>
      </c>
      <c r="B84" s="1" t="str">
        <f>AVALIAÇÃO!$G22</f>
        <v>A</v>
      </c>
      <c r="C84" s="1" t="str">
        <f>VLOOKUP(B84,$G$2:$I$5,2,0)</f>
        <v>EXECUTOR</v>
      </c>
      <c r="D84" s="1" t="str">
        <f>VLOOKUP(B84,$G$2:$I$5,3,0)</f>
        <v>DOMINADOR</v>
      </c>
    </row>
    <row r="85" spans="1:4" x14ac:dyDescent="0.2">
      <c r="A85" s="1">
        <f>IF(AVALIAÇÃO!$F23="X",1,IF(AVALIAÇÃO!$F23="",0))</f>
        <v>0</v>
      </c>
      <c r="B85" s="1" t="str">
        <f>AVALIAÇÃO!$G23</f>
        <v>C</v>
      </c>
      <c r="C85" s="1" t="str">
        <f>VLOOKUP(B85,$G$2:$I$5,2,0)</f>
        <v>COMUNICADOR</v>
      </c>
      <c r="D85" s="1" t="str">
        <f>VLOOKUP(B85,$G$2:$I$5,3,0)</f>
        <v>INFLUENTE</v>
      </c>
    </row>
    <row r="86" spans="1:4" x14ac:dyDescent="0.2">
      <c r="A86" s="1">
        <f>IF(AVALIAÇÃO!$F24="X",1,IF(AVALIAÇÃO!$F24="",0))</f>
        <v>0</v>
      </c>
      <c r="B86" s="1" t="str">
        <f>AVALIAÇÃO!$G24</f>
        <v>O</v>
      </c>
      <c r="C86" s="1" t="str">
        <f>VLOOKUP(B86,$G$2:$I$5,2,0)</f>
        <v>PLANEJADOR</v>
      </c>
      <c r="D86" s="1" t="str">
        <f>VLOOKUP(B86,$G$2:$I$5,3,0)</f>
        <v>ESTÁVEL</v>
      </c>
    </row>
    <row r="87" spans="1:4" x14ac:dyDescent="0.2">
      <c r="A87" s="1">
        <f>IF(AVALIAÇÃO!$F25="X",1,IF(AVALIAÇÃO!$F25="",0))</f>
        <v>0</v>
      </c>
      <c r="B87" s="1" t="str">
        <f>AVALIAÇÃO!$G25</f>
        <v>I</v>
      </c>
      <c r="C87" s="1" t="str">
        <f>VLOOKUP(B87,$G$2:$I$5,2,0)</f>
        <v>ANALISTA</v>
      </c>
      <c r="D87" s="1" t="str">
        <f>VLOOKUP(B87,$G$2:$I$5,3,0)</f>
        <v>CAUTELOSO</v>
      </c>
    </row>
    <row r="89" spans="1:4" x14ac:dyDescent="0.2">
      <c r="A89" s="1">
        <f>IF(AVALIAÇÃO!$F27="X",1,IF(AVALIAÇÃO!$F27="",0))</f>
        <v>0</v>
      </c>
      <c r="B89" s="1" t="str">
        <f>AVALIAÇÃO!$G27</f>
        <v>I</v>
      </c>
      <c r="C89" s="1" t="str">
        <f>VLOOKUP(B89,$G$2:$I$5,2,0)</f>
        <v>ANALISTA</v>
      </c>
      <c r="D89" s="1" t="str">
        <f>VLOOKUP(B89,$G$2:$I$5,3,0)</f>
        <v>CAUTELOSO</v>
      </c>
    </row>
    <row r="90" spans="1:4" x14ac:dyDescent="0.2">
      <c r="A90" s="1">
        <f>IF(AVALIAÇÃO!$F28="X",1,IF(AVALIAÇÃO!$F28="",0))</f>
        <v>0</v>
      </c>
      <c r="B90" s="1" t="str">
        <f>AVALIAÇÃO!$G28</f>
        <v>O</v>
      </c>
      <c r="C90" s="1" t="str">
        <f>VLOOKUP(B90,$G$2:$I$5,2,0)</f>
        <v>PLANEJADOR</v>
      </c>
      <c r="D90" s="1" t="str">
        <f>VLOOKUP(B90,$G$2:$I$5,3,0)</f>
        <v>ESTÁVEL</v>
      </c>
    </row>
    <row r="91" spans="1:4" x14ac:dyDescent="0.2">
      <c r="A91" s="1">
        <f>IF(AVALIAÇÃO!$F29="X",1,IF(AVALIAÇÃO!$F29="",0))</f>
        <v>0</v>
      </c>
      <c r="B91" s="1" t="str">
        <f>AVALIAÇÃO!$G29</f>
        <v>C</v>
      </c>
      <c r="C91" s="1" t="str">
        <f>VLOOKUP(B91,$G$2:$I$5,2,0)</f>
        <v>COMUNICADOR</v>
      </c>
      <c r="D91" s="1" t="str">
        <f>VLOOKUP(B91,$G$2:$I$5,3,0)</f>
        <v>INFLUENTE</v>
      </c>
    </row>
    <row r="92" spans="1:4" x14ac:dyDescent="0.2">
      <c r="A92" s="1">
        <f>IF(AVALIAÇÃO!$F30="X",1,IF(AVALIAÇÃO!$F30="",0))</f>
        <v>0</v>
      </c>
      <c r="B92" s="1" t="str">
        <f>AVALIAÇÃO!$G30</f>
        <v>A</v>
      </c>
      <c r="C92" s="1" t="str">
        <f>VLOOKUP(B92,$G$2:$I$5,2,0)</f>
        <v>EXECUTOR</v>
      </c>
      <c r="D92" s="1" t="str">
        <f>VLOOKUP(B92,$G$2:$I$5,3,0)</f>
        <v>DOMINADOR</v>
      </c>
    </row>
    <row r="94" spans="1:4" x14ac:dyDescent="0.2">
      <c r="A94" s="1">
        <f>IF(AVALIAÇÃO!$F32="X",1,IF(AVALIAÇÃO!$F32="",0))</f>
        <v>0</v>
      </c>
      <c r="B94" s="1" t="str">
        <f>AVALIAÇÃO!$G32</f>
        <v>I</v>
      </c>
      <c r="C94" s="1" t="str">
        <f>VLOOKUP(B94,$G$2:$I$5,2,0)</f>
        <v>ANALISTA</v>
      </c>
      <c r="D94" s="1" t="str">
        <f>VLOOKUP(B94,$G$2:$I$5,3,0)</f>
        <v>CAUTELOSO</v>
      </c>
    </row>
    <row r="95" spans="1:4" x14ac:dyDescent="0.2">
      <c r="A95" s="1">
        <f>IF(AVALIAÇÃO!$F33="X",1,IF(AVALIAÇÃO!$F33="",0))</f>
        <v>0</v>
      </c>
      <c r="B95" s="1" t="str">
        <f>AVALIAÇÃO!$G33</f>
        <v>O</v>
      </c>
      <c r="C95" s="1" t="str">
        <f>VLOOKUP(B95,$G$2:$I$5,2,0)</f>
        <v>PLANEJADOR</v>
      </c>
      <c r="D95" s="1" t="str">
        <f>VLOOKUP(B95,$G$2:$I$5,3,0)</f>
        <v>ESTÁVEL</v>
      </c>
    </row>
    <row r="96" spans="1:4" x14ac:dyDescent="0.2">
      <c r="A96" s="1">
        <f>IF(AVALIAÇÃO!$F34="X",1,IF(AVALIAÇÃO!$F34="",0))</f>
        <v>0</v>
      </c>
      <c r="B96" s="1" t="str">
        <f>AVALIAÇÃO!$G34</f>
        <v>C</v>
      </c>
      <c r="C96" s="1" t="str">
        <f>VLOOKUP(B96,$G$2:$I$5,2,0)</f>
        <v>COMUNICADOR</v>
      </c>
      <c r="D96" s="1" t="str">
        <f>VLOOKUP(B96,$G$2:$I$5,3,0)</f>
        <v>INFLUENTE</v>
      </c>
    </row>
    <row r="97" spans="1:4" x14ac:dyDescent="0.2">
      <c r="A97" s="1">
        <f>IF(AVALIAÇÃO!$F35="X",1,IF(AVALIAÇÃO!$F35="",0))</f>
        <v>0</v>
      </c>
      <c r="B97" s="1" t="str">
        <f>AVALIAÇÃO!$G35</f>
        <v>A</v>
      </c>
      <c r="C97" s="1" t="str">
        <f>VLOOKUP(B97,$G$2:$I$5,2,0)</f>
        <v>EXECUTOR</v>
      </c>
      <c r="D97" s="1" t="str">
        <f>VLOOKUP(B97,$G$2:$I$5,3,0)</f>
        <v>DOMINADOR</v>
      </c>
    </row>
    <row r="99" spans="1:4" x14ac:dyDescent="0.2">
      <c r="A99" s="1">
        <f>IF(AVALIAÇÃO!$F37="X",1,IF(AVALIAÇÃO!$F37="",0))</f>
        <v>0</v>
      </c>
      <c r="B99" s="1" t="str">
        <f>AVALIAÇÃO!$G37</f>
        <v>A</v>
      </c>
      <c r="C99" s="1" t="str">
        <f>VLOOKUP(B99,$G$2:$I$5,2,0)</f>
        <v>EXECUTOR</v>
      </c>
      <c r="D99" s="1" t="str">
        <f>VLOOKUP(B99,$G$2:$I$5,3,0)</f>
        <v>DOMINADOR</v>
      </c>
    </row>
    <row r="100" spans="1:4" x14ac:dyDescent="0.2">
      <c r="A100" s="1">
        <f>IF(AVALIAÇÃO!$F38="X",1,IF(AVALIAÇÃO!$F38="",0))</f>
        <v>0</v>
      </c>
      <c r="B100" s="1" t="str">
        <f>AVALIAÇÃO!$G38</f>
        <v>C</v>
      </c>
      <c r="C100" s="1" t="str">
        <f>VLOOKUP(B100,$G$2:$I$5,2,0)</f>
        <v>COMUNICADOR</v>
      </c>
      <c r="D100" s="1" t="str">
        <f>VLOOKUP(B100,$G$2:$I$5,3,0)</f>
        <v>INFLUENTE</v>
      </c>
    </row>
    <row r="101" spans="1:4" x14ac:dyDescent="0.2">
      <c r="A101" s="1">
        <f>IF(AVALIAÇÃO!$F39="X",1,IF(AVALIAÇÃO!$F39="",0))</f>
        <v>0</v>
      </c>
      <c r="B101" s="1" t="str">
        <f>AVALIAÇÃO!$G39</f>
        <v>O</v>
      </c>
      <c r="C101" s="1" t="str">
        <f>VLOOKUP(B101,$G$2:$I$5,2,0)</f>
        <v>PLANEJADOR</v>
      </c>
      <c r="D101" s="1" t="str">
        <f>VLOOKUP(B101,$G$2:$I$5,3,0)</f>
        <v>ESTÁVEL</v>
      </c>
    </row>
    <row r="102" spans="1:4" x14ac:dyDescent="0.2">
      <c r="A102" s="1">
        <f>IF(AVALIAÇÃO!$F40="X",1,IF(AVALIAÇÃO!$F40="",0))</f>
        <v>0</v>
      </c>
      <c r="B102" s="1" t="str">
        <f>AVALIAÇÃO!$G40</f>
        <v>I</v>
      </c>
      <c r="C102" s="1" t="str">
        <f>VLOOKUP(B102,$G$2:$I$5,2,0)</f>
        <v>ANALISTA</v>
      </c>
      <c r="D102" s="1" t="str">
        <f>VLOOKUP(B102,$G$2:$I$5,3,0)</f>
        <v>CAUTELOSO</v>
      </c>
    </row>
    <row r="104" spans="1:4" x14ac:dyDescent="0.2">
      <c r="A104" s="1">
        <f>IF(AVALIAÇÃO!$F42="X",1,IF(AVALIAÇÃO!$F42="",0))</f>
        <v>0</v>
      </c>
      <c r="B104" s="1" t="str">
        <f>AVALIAÇÃO!$G42</f>
        <v>C</v>
      </c>
      <c r="C104" s="1" t="str">
        <f>VLOOKUP(B104,$G$2:$I$5,2,0)</f>
        <v>COMUNICADOR</v>
      </c>
      <c r="D104" s="1" t="str">
        <f>VLOOKUP(B104,$G$2:$I$5,3,0)</f>
        <v>INFLUENTE</v>
      </c>
    </row>
    <row r="105" spans="1:4" x14ac:dyDescent="0.2">
      <c r="A105" s="1">
        <f>IF(AVALIAÇÃO!$F43="X",1,IF(AVALIAÇÃO!$F43="",0))</f>
        <v>0</v>
      </c>
      <c r="B105" s="1" t="str">
        <f>AVALIAÇÃO!$G43</f>
        <v>O</v>
      </c>
      <c r="C105" s="1" t="str">
        <f>VLOOKUP(B105,$G$2:$I$5,2,0)</f>
        <v>PLANEJADOR</v>
      </c>
      <c r="D105" s="1" t="str">
        <f>VLOOKUP(B105,$G$2:$I$5,3,0)</f>
        <v>ESTÁVEL</v>
      </c>
    </row>
    <row r="106" spans="1:4" x14ac:dyDescent="0.2">
      <c r="A106" s="1">
        <f>IF(AVALIAÇÃO!$F44="X",1,IF(AVALIAÇÃO!$F44="",0))</f>
        <v>0</v>
      </c>
      <c r="B106" s="1" t="str">
        <f>AVALIAÇÃO!$G44</f>
        <v>I</v>
      </c>
      <c r="C106" s="1" t="str">
        <f>VLOOKUP(B106,$G$2:$I$5,2,0)</f>
        <v>ANALISTA</v>
      </c>
      <c r="D106" s="1" t="str">
        <f>VLOOKUP(B106,$G$2:$I$5,3,0)</f>
        <v>CAUTELOSO</v>
      </c>
    </row>
    <row r="107" spans="1:4" x14ac:dyDescent="0.2">
      <c r="A107" s="1">
        <f>IF(AVALIAÇÃO!$F45="X",1,IF(AVALIAÇÃO!$F45="",0))</f>
        <v>0</v>
      </c>
      <c r="B107" s="1" t="str">
        <f>AVALIAÇÃO!$G45</f>
        <v>A</v>
      </c>
      <c r="C107" s="1" t="str">
        <f>VLOOKUP(B107,$G$2:$I$5,2,0)</f>
        <v>EXECUTOR</v>
      </c>
      <c r="D107" s="1" t="str">
        <f>VLOOKUP(B107,$G$2:$I$5,3,0)</f>
        <v>DOMINADOR</v>
      </c>
    </row>
    <row r="109" spans="1:4" x14ac:dyDescent="0.2">
      <c r="A109" s="1">
        <f>IF(AVALIAÇÃO!$F47="X",1,IF(AVALIAÇÃO!$F47="",0))</f>
        <v>0</v>
      </c>
      <c r="B109" s="1" t="str">
        <f>AVALIAÇÃO!$G47</f>
        <v>A</v>
      </c>
      <c r="C109" s="1" t="str">
        <f>VLOOKUP(B109,$G$2:$I$5,2,0)</f>
        <v>EXECUTOR</v>
      </c>
      <c r="D109" s="1" t="str">
        <f>VLOOKUP(B109,$G$2:$I$5,3,0)</f>
        <v>DOMINADOR</v>
      </c>
    </row>
    <row r="110" spans="1:4" x14ac:dyDescent="0.2">
      <c r="A110" s="1">
        <f>IF(AVALIAÇÃO!$F48="X",1,IF(AVALIAÇÃO!$F48="",0))</f>
        <v>0</v>
      </c>
      <c r="B110" s="1" t="str">
        <f>AVALIAÇÃO!$G48</f>
        <v>C</v>
      </c>
      <c r="C110" s="1" t="str">
        <f>VLOOKUP(B110,$G$2:$I$5,2,0)</f>
        <v>COMUNICADOR</v>
      </c>
      <c r="D110" s="1" t="str">
        <f>VLOOKUP(B110,$G$2:$I$5,3,0)</f>
        <v>INFLUENTE</v>
      </c>
    </row>
    <row r="111" spans="1:4" x14ac:dyDescent="0.2">
      <c r="A111" s="1">
        <f>IF(AVALIAÇÃO!$F49="X",1,IF(AVALIAÇÃO!$F49="",0))</f>
        <v>0</v>
      </c>
      <c r="B111" s="1" t="str">
        <f>AVALIAÇÃO!$G49</f>
        <v>O</v>
      </c>
      <c r="C111" s="1" t="str">
        <f>VLOOKUP(B111,$G$2:$I$5,2,0)</f>
        <v>PLANEJADOR</v>
      </c>
      <c r="D111" s="1" t="str">
        <f>VLOOKUP(B111,$G$2:$I$5,3,0)</f>
        <v>ESTÁVEL</v>
      </c>
    </row>
    <row r="112" spans="1:4" x14ac:dyDescent="0.2">
      <c r="A112" s="1">
        <f>IF(AVALIAÇÃO!$F50="X",1,IF(AVALIAÇÃO!$F50="",0))</f>
        <v>0</v>
      </c>
      <c r="B112" s="1" t="str">
        <f>AVALIAÇÃO!$G50</f>
        <v>I</v>
      </c>
      <c r="C112" s="1" t="str">
        <f>VLOOKUP(B112,$G$2:$I$5,2,0)</f>
        <v>ANALISTA</v>
      </c>
      <c r="D112" s="1" t="str">
        <f>VLOOKUP(B112,$G$2:$I$5,3,0)</f>
        <v>CAUTELOSO</v>
      </c>
    </row>
    <row r="114" spans="1:4" x14ac:dyDescent="0.2">
      <c r="A114" s="1">
        <f>IF(AVALIAÇÃO!$F52="X",1,IF(AVALIAÇÃO!$F52="",0))</f>
        <v>0</v>
      </c>
      <c r="B114" s="1" t="str">
        <f>AVALIAÇÃO!$G52</f>
        <v>A</v>
      </c>
      <c r="C114" s="1" t="str">
        <f>VLOOKUP(B114,$G$2:$I$5,2,0)</f>
        <v>EXECUTOR</v>
      </c>
      <c r="D114" s="1" t="str">
        <f>VLOOKUP(B114,$G$2:$I$5,3,0)</f>
        <v>DOMINADOR</v>
      </c>
    </row>
    <row r="115" spans="1:4" x14ac:dyDescent="0.2">
      <c r="A115" s="1">
        <f>IF(AVALIAÇÃO!$F53="X",1,IF(AVALIAÇÃO!$F53="",0))</f>
        <v>0</v>
      </c>
      <c r="B115" s="1" t="str">
        <f>AVALIAÇÃO!$G53</f>
        <v>O</v>
      </c>
      <c r="C115" s="1" t="str">
        <f>VLOOKUP(B115,$G$2:$I$5,2,0)</f>
        <v>PLANEJADOR</v>
      </c>
      <c r="D115" s="1" t="str">
        <f>VLOOKUP(B115,$G$2:$I$5,3,0)</f>
        <v>ESTÁVEL</v>
      </c>
    </row>
    <row r="116" spans="1:4" x14ac:dyDescent="0.2">
      <c r="A116" s="1">
        <f>IF(AVALIAÇÃO!$F54="X",1,IF(AVALIAÇÃO!$F54="",0))</f>
        <v>0</v>
      </c>
      <c r="B116" s="1" t="str">
        <f>AVALIAÇÃO!$G54</f>
        <v>C</v>
      </c>
      <c r="C116" s="1" t="str">
        <f>VLOOKUP(B116,$G$2:$I$5,2,0)</f>
        <v>COMUNICADOR</v>
      </c>
      <c r="D116" s="1" t="str">
        <f>VLOOKUP(B116,$G$2:$I$5,3,0)</f>
        <v>INFLUENTE</v>
      </c>
    </row>
    <row r="117" spans="1:4" x14ac:dyDescent="0.2">
      <c r="A117" s="1">
        <f>IF(AVALIAÇÃO!$F55="X",1,IF(AVALIAÇÃO!$F55="",0))</f>
        <v>0</v>
      </c>
      <c r="B117" s="1" t="str">
        <f>AVALIAÇÃO!$G55</f>
        <v>I</v>
      </c>
      <c r="C117" s="1" t="str">
        <f>VLOOKUP(B117,$G$2:$I$5,2,0)</f>
        <v>ANALISTA</v>
      </c>
      <c r="D117" s="1" t="str">
        <f>VLOOKUP(B117,$G$2:$I$5,3,0)</f>
        <v>CAUTELOSO</v>
      </c>
    </row>
    <row r="119" spans="1:4" x14ac:dyDescent="0.2">
      <c r="A119" s="1">
        <f>IF(AVALIAÇÃO!$F57="X",1,IF(AVALIAÇÃO!$F57="",0))</f>
        <v>0</v>
      </c>
      <c r="B119" s="1" t="str">
        <f>AVALIAÇÃO!$G57</f>
        <v>O</v>
      </c>
      <c r="C119" s="1" t="str">
        <f>VLOOKUP(B119,$G$2:$I$5,2,0)</f>
        <v>PLANEJADOR</v>
      </c>
      <c r="D119" s="1" t="str">
        <f>VLOOKUP(B119,$G$2:$I$5,3,0)</f>
        <v>ESTÁVEL</v>
      </c>
    </row>
    <row r="120" spans="1:4" x14ac:dyDescent="0.2">
      <c r="A120" s="1">
        <f>IF(AVALIAÇÃO!$F58="X",1,IF(AVALIAÇÃO!$F58="",0))</f>
        <v>0</v>
      </c>
      <c r="B120" s="1" t="str">
        <f>AVALIAÇÃO!$G58</f>
        <v>I</v>
      </c>
      <c r="C120" s="1" t="str">
        <f>VLOOKUP(B120,$G$2:$I$5,2,0)</f>
        <v>ANALISTA</v>
      </c>
      <c r="D120" s="1" t="str">
        <f>VLOOKUP(B120,$G$2:$I$5,3,0)</f>
        <v>CAUTELOSO</v>
      </c>
    </row>
    <row r="121" spans="1:4" x14ac:dyDescent="0.2">
      <c r="A121" s="1">
        <f>IF(AVALIAÇÃO!$F59="X",1,IF(AVALIAÇÃO!$F59="",0))</f>
        <v>0</v>
      </c>
      <c r="B121" s="1" t="str">
        <f>AVALIAÇÃO!$G59</f>
        <v>A</v>
      </c>
      <c r="C121" s="1" t="str">
        <f>VLOOKUP(B121,$G$2:$I$5,2,0)</f>
        <v>EXECUTOR</v>
      </c>
      <c r="D121" s="1" t="str">
        <f>VLOOKUP(B121,$G$2:$I$5,3,0)</f>
        <v>DOMINADOR</v>
      </c>
    </row>
    <row r="122" spans="1:4" x14ac:dyDescent="0.2">
      <c r="A122" s="1">
        <f>IF(AVALIAÇÃO!$F60="X",1,IF(AVALIAÇÃO!$F60="",0))</f>
        <v>0</v>
      </c>
      <c r="B122" s="1" t="str">
        <f>AVALIAÇÃO!$G60</f>
        <v>C</v>
      </c>
      <c r="C122" s="1" t="str">
        <f>VLOOKUP(B122,$G$2:$I$5,2,0)</f>
        <v>COMUNICADOR</v>
      </c>
      <c r="D122" s="1" t="str">
        <f>VLOOKUP(B122,$G$2:$I$5,3,0)</f>
        <v>INFLUENTE</v>
      </c>
    </row>
    <row r="124" spans="1:4" x14ac:dyDescent="0.2">
      <c r="A124" s="1">
        <f>IF(AVALIAÇÃO!$F62="X",1,IF(AVALIAÇÃO!$F62="",0))</f>
        <v>0</v>
      </c>
      <c r="B124" s="1" t="str">
        <f>AVALIAÇÃO!$G62</f>
        <v>I</v>
      </c>
      <c r="C124" s="1" t="str">
        <f>VLOOKUP(B124,$G$2:$I$5,2,0)</f>
        <v>ANALISTA</v>
      </c>
      <c r="D124" s="1" t="str">
        <f>VLOOKUP(B124,$G$2:$I$5,3,0)</f>
        <v>CAUTELOSO</v>
      </c>
    </row>
    <row r="125" spans="1:4" x14ac:dyDescent="0.2">
      <c r="A125" s="1">
        <f>IF(AVALIAÇÃO!$F63="X",1,IF(AVALIAÇÃO!$F63="",0))</f>
        <v>0</v>
      </c>
      <c r="B125" s="1" t="str">
        <f>AVALIAÇÃO!$G63</f>
        <v>O</v>
      </c>
      <c r="C125" s="1" t="str">
        <f>VLOOKUP(B125,$G$2:$I$5,2,0)</f>
        <v>PLANEJADOR</v>
      </c>
      <c r="D125" s="1" t="str">
        <f>VLOOKUP(B125,$G$2:$I$5,3,0)</f>
        <v>ESTÁVEL</v>
      </c>
    </row>
    <row r="126" spans="1:4" x14ac:dyDescent="0.2">
      <c r="A126" s="1">
        <f>IF(AVALIAÇÃO!$F64="X",1,IF(AVALIAÇÃO!$F64="",0))</f>
        <v>0</v>
      </c>
      <c r="B126" s="1" t="str">
        <f>AVALIAÇÃO!$G64</f>
        <v>C</v>
      </c>
      <c r="C126" s="1" t="str">
        <f>VLOOKUP(B126,$G$2:$I$5,2,0)</f>
        <v>COMUNICADOR</v>
      </c>
      <c r="D126" s="1" t="str">
        <f>VLOOKUP(B126,$G$2:$I$5,3,0)</f>
        <v>INFLUENTE</v>
      </c>
    </row>
    <row r="127" spans="1:4" x14ac:dyDescent="0.2">
      <c r="A127" s="1">
        <f>IF(AVALIAÇÃO!$F65="X",1,IF(AVALIAÇÃO!$F65="",0))</f>
        <v>0</v>
      </c>
      <c r="B127" s="1" t="str">
        <f>AVALIAÇÃO!$G65</f>
        <v>A</v>
      </c>
      <c r="C127" s="1" t="str">
        <f>VLOOKUP(B127,$G$2:$I$5,2,0)</f>
        <v>EXECUTOR</v>
      </c>
      <c r="D127" s="1" t="str">
        <f>VLOOKUP(B127,$G$2:$I$5,3,0)</f>
        <v>DOMINADOR</v>
      </c>
    </row>
  </sheetData>
  <autoFilter ref="A1:I234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5"/>
  <sheetViews>
    <sheetView showGridLines="0" showRowColHeaders="0" workbookViewId="0">
      <pane ySplit="2" topLeftCell="A3" activePane="bottomLeft" state="frozen"/>
      <selection pane="bottomLeft"/>
    </sheetView>
  </sheetViews>
  <sheetFormatPr defaultColWidth="0" defaultRowHeight="12" zeroHeight="1" x14ac:dyDescent="0.2"/>
  <cols>
    <col min="1" max="1" width="3.5703125" style="48" customWidth="1"/>
    <col min="2" max="2" width="11.140625" style="48" bestFit="1" customWidth="1"/>
    <col min="3" max="3" width="12.140625" style="48" customWidth="1"/>
    <col min="4" max="10" width="8.7109375" style="48" customWidth="1"/>
    <col min="11" max="11" width="11.140625" style="48" bestFit="1" customWidth="1"/>
    <col min="12" max="21" width="8.7109375" style="48" customWidth="1"/>
    <col min="22" max="16384" width="8.7109375" style="48" hidden="1"/>
  </cols>
  <sheetData>
    <row r="1" spans="2:20" s="31" customFormat="1" ht="30" customHeight="1" x14ac:dyDescent="0.25">
      <c r="C1" s="32"/>
    </row>
    <row r="2" spans="2:20" s="33" customFormat="1" ht="24" customHeight="1" x14ac:dyDescent="0.25">
      <c r="C2" s="34"/>
    </row>
    <row r="3" spans="2:20" x14ac:dyDescent="0.2"/>
    <row r="4" spans="2:20" x14ac:dyDescent="0.2">
      <c r="B4" s="49" t="s">
        <v>241</v>
      </c>
      <c r="C4" s="92">
        <f>MENU!$C$4</f>
        <v>0</v>
      </c>
      <c r="D4" s="92"/>
      <c r="E4" s="92"/>
      <c r="F4" s="92"/>
      <c r="G4" s="49" t="s">
        <v>242</v>
      </c>
      <c r="H4" s="93">
        <f>MENU!$H$4</f>
        <v>0</v>
      </c>
      <c r="I4" s="93"/>
    </row>
    <row r="5" spans="2:20" ht="14.45" customHeight="1" thickBot="1" x14ac:dyDescent="0.25">
      <c r="K5" s="97" t="s">
        <v>240</v>
      </c>
      <c r="L5" s="97"/>
      <c r="M5" s="97"/>
      <c r="N5" s="97"/>
      <c r="O5" s="97"/>
      <c r="P5" s="97"/>
      <c r="Q5" s="97"/>
      <c r="R5" s="97"/>
      <c r="S5" s="97"/>
      <c r="T5" s="97"/>
    </row>
    <row r="6" spans="2:20" ht="12.75" thickTop="1" x14ac:dyDescent="0.2"/>
    <row r="7" spans="2:20" ht="29.1" customHeight="1" x14ac:dyDescent="0.2">
      <c r="B7" s="50" t="s">
        <v>227</v>
      </c>
      <c r="C7" s="51" t="s">
        <v>228</v>
      </c>
      <c r="D7" s="52" t="s">
        <v>235</v>
      </c>
      <c r="K7" s="98" t="s">
        <v>240</v>
      </c>
      <c r="L7" s="99"/>
      <c r="M7" s="100"/>
    </row>
    <row r="8" spans="2:20" ht="15" x14ac:dyDescent="0.25">
      <c r="B8" s="53" t="s">
        <v>229</v>
      </c>
      <c r="C8" s="54" t="s">
        <v>231</v>
      </c>
      <c r="D8" s="55">
        <f>Plan8!$J2</f>
        <v>0</v>
      </c>
      <c r="K8" s="53" t="str">
        <f>Plan8!H10</f>
        <v>Anterior (O+I)</v>
      </c>
      <c r="L8" s="56">
        <f>Plan8!I10</f>
        <v>0</v>
      </c>
      <c r="M8" s="57" t="str">
        <f>IFERROR(Plan8!J10,"-")</f>
        <v/>
      </c>
    </row>
    <row r="9" spans="2:20" ht="15" x14ac:dyDescent="0.25">
      <c r="B9" s="58" t="s">
        <v>230</v>
      </c>
      <c r="C9" s="59" t="s">
        <v>232</v>
      </c>
      <c r="D9" s="60">
        <f>Plan8!$J3</f>
        <v>0</v>
      </c>
      <c r="K9" s="58" t="str">
        <f>Plan8!H11</f>
        <v>Direito (I+C)</v>
      </c>
      <c r="L9" s="61">
        <f>Plan8!I11</f>
        <v>0</v>
      </c>
      <c r="M9" s="62" t="str">
        <f>IFERROR(Plan8!J11,"-")</f>
        <v/>
      </c>
    </row>
    <row r="10" spans="2:20" ht="15" x14ac:dyDescent="0.25">
      <c r="B10" s="58" t="s">
        <v>329</v>
      </c>
      <c r="C10" s="59" t="s">
        <v>233</v>
      </c>
      <c r="D10" s="63">
        <f>Plan8!$J4</f>
        <v>0</v>
      </c>
      <c r="K10" s="58" t="str">
        <f>Plan8!H12</f>
        <v>Posterior (C+A)</v>
      </c>
      <c r="L10" s="61">
        <f>Plan8!I12</f>
        <v>0</v>
      </c>
      <c r="M10" s="62" t="str">
        <f>IFERROR(Plan8!J12,"-")</f>
        <v/>
      </c>
    </row>
    <row r="11" spans="2:20" ht="15" x14ac:dyDescent="0.25">
      <c r="B11" s="85" t="s">
        <v>330</v>
      </c>
      <c r="C11" s="65" t="s">
        <v>234</v>
      </c>
      <c r="D11" s="66">
        <f>Plan8!$J5</f>
        <v>0</v>
      </c>
      <c r="K11" s="64" t="str">
        <f>Plan8!H13</f>
        <v>Esquerdo (O+A)</v>
      </c>
      <c r="L11" s="67">
        <f>Plan8!I13</f>
        <v>0</v>
      </c>
      <c r="M11" s="68" t="str">
        <f>IFERROR(Plan8!J13,"-")</f>
        <v/>
      </c>
    </row>
    <row r="12" spans="2:20" ht="6" customHeight="1" x14ac:dyDescent="0.2"/>
    <row r="13" spans="2:20" x14ac:dyDescent="0.2">
      <c r="B13" s="95" t="s">
        <v>227</v>
      </c>
      <c r="C13" s="96" t="str">
        <f>Informações1!F14</f>
        <v/>
      </c>
      <c r="D13" s="96"/>
    </row>
    <row r="14" spans="2:20" x14ac:dyDescent="0.2">
      <c r="B14" s="95"/>
      <c r="C14" s="96"/>
      <c r="D14" s="96"/>
    </row>
    <row r="15" spans="2:20" ht="12.75" x14ac:dyDescent="0.2">
      <c r="B15" s="95"/>
      <c r="C15" s="96"/>
      <c r="D15" s="96"/>
      <c r="K15" s="37"/>
    </row>
    <row r="16" spans="2:20" x14ac:dyDescent="0.2">
      <c r="B16" s="95"/>
      <c r="C16" s="96"/>
      <c r="D16" s="96"/>
    </row>
    <row r="17" spans="2:10" x14ac:dyDescent="0.2">
      <c r="B17" s="95"/>
      <c r="C17" s="96"/>
      <c r="D17" s="96"/>
    </row>
    <row r="18" spans="2:10" x14ac:dyDescent="0.2">
      <c r="B18" s="95"/>
      <c r="C18" s="96"/>
      <c r="D18" s="96"/>
    </row>
    <row r="19" spans="2:10" x14ac:dyDescent="0.2">
      <c r="B19" s="95"/>
      <c r="C19" s="96"/>
      <c r="D19" s="96"/>
    </row>
    <row r="20" spans="2:10" x14ac:dyDescent="0.2">
      <c r="B20" s="95"/>
      <c r="C20" s="96"/>
      <c r="D20" s="96"/>
    </row>
    <row r="21" spans="2:10" x14ac:dyDescent="0.2"/>
    <row r="22" spans="2:10" x14ac:dyDescent="0.2"/>
    <row r="23" spans="2:10" x14ac:dyDescent="0.2">
      <c r="B23" s="69"/>
      <c r="C23" s="69"/>
      <c r="D23" s="69"/>
      <c r="E23" s="69"/>
      <c r="G23" s="70"/>
      <c r="H23" s="70"/>
      <c r="I23" s="70"/>
    </row>
    <row r="24" spans="2:10" x14ac:dyDescent="0.2">
      <c r="B24" s="69"/>
      <c r="C24" s="69"/>
      <c r="D24" s="69"/>
      <c r="E24" s="69"/>
      <c r="G24" s="70"/>
      <c r="H24" s="70"/>
      <c r="I24" s="70"/>
    </row>
    <row r="25" spans="2:10" x14ac:dyDescent="0.2">
      <c r="B25" s="69"/>
      <c r="C25" s="69"/>
      <c r="D25" s="69"/>
      <c r="E25" s="69"/>
      <c r="G25" s="70"/>
      <c r="H25" s="70"/>
      <c r="I25" s="70"/>
    </row>
    <row r="26" spans="2:10" x14ac:dyDescent="0.2">
      <c r="B26" s="69"/>
      <c r="C26" s="69"/>
      <c r="D26" s="69"/>
      <c r="E26" s="69"/>
      <c r="G26" s="70"/>
      <c r="H26" s="70"/>
      <c r="I26" s="70"/>
    </row>
    <row r="27" spans="2:10" ht="15" x14ac:dyDescent="0.25">
      <c r="B27" s="71" t="str">
        <f>$C$8</f>
        <v>Executor</v>
      </c>
      <c r="C27" s="71" t="str">
        <f>$C$9</f>
        <v>Comunicador</v>
      </c>
      <c r="D27" s="71" t="str">
        <f>$C$10</f>
        <v>Planejador</v>
      </c>
      <c r="E27" s="71" t="str">
        <f>$C$11</f>
        <v>Analista</v>
      </c>
      <c r="G27" s="41"/>
    </row>
    <row r="28" spans="2:10" x14ac:dyDescent="0.2">
      <c r="B28" s="72" t="str">
        <f>Plan8!K2</f>
        <v/>
      </c>
      <c r="C28" s="73" t="str">
        <f>Plan8!K3</f>
        <v/>
      </c>
      <c r="D28" s="74" t="str">
        <f>Plan8!K4</f>
        <v/>
      </c>
      <c r="E28" s="75" t="str">
        <f>Plan8!K5</f>
        <v/>
      </c>
    </row>
    <row r="29" spans="2:10" x14ac:dyDescent="0.2"/>
    <row r="30" spans="2:10" x14ac:dyDescent="0.2">
      <c r="C30" s="76"/>
      <c r="D30" s="77"/>
      <c r="E30" s="78"/>
    </row>
    <row r="31" spans="2:10" x14ac:dyDescent="0.2">
      <c r="B31" s="76" t="s">
        <v>245</v>
      </c>
      <c r="C31" s="79"/>
      <c r="D31" s="80"/>
      <c r="E31" s="81"/>
      <c r="F31" s="79"/>
      <c r="G31" s="79"/>
      <c r="H31" s="79"/>
      <c r="I31" s="79"/>
      <c r="J31" s="79"/>
    </row>
    <row r="32" spans="2:10" x14ac:dyDescent="0.2">
      <c r="B32" s="94" t="str">
        <f>Informações1!$E$19</f>
        <v/>
      </c>
      <c r="C32" s="94"/>
      <c r="D32" s="94"/>
      <c r="E32" s="94"/>
      <c r="F32" s="94"/>
      <c r="G32" s="94"/>
      <c r="H32" s="94"/>
      <c r="I32" s="94"/>
      <c r="J32" s="94"/>
    </row>
    <row r="33" spans="2:10" x14ac:dyDescent="0.2">
      <c r="B33" s="94"/>
      <c r="C33" s="94"/>
      <c r="D33" s="94"/>
      <c r="E33" s="94"/>
      <c r="F33" s="94"/>
      <c r="G33" s="94"/>
      <c r="H33" s="94"/>
      <c r="I33" s="94"/>
      <c r="J33" s="94"/>
    </row>
    <row r="34" spans="2:10" x14ac:dyDescent="0.2">
      <c r="B34" s="76" t="s">
        <v>317</v>
      </c>
      <c r="C34" s="76"/>
      <c r="D34" s="80"/>
      <c r="E34" s="79"/>
      <c r="F34" s="79"/>
      <c r="G34" s="79"/>
      <c r="H34" s="79"/>
      <c r="I34" s="79"/>
      <c r="J34" s="79"/>
    </row>
    <row r="35" spans="2:10" x14ac:dyDescent="0.2">
      <c r="B35" s="94" t="str">
        <f>Informações1!$F$19</f>
        <v/>
      </c>
      <c r="C35" s="94"/>
      <c r="D35" s="94"/>
      <c r="E35" s="94"/>
      <c r="F35" s="94"/>
      <c r="G35" s="94"/>
      <c r="H35" s="94"/>
      <c r="I35" s="94"/>
      <c r="J35" s="94"/>
    </row>
    <row r="36" spans="2:10" x14ac:dyDescent="0.2">
      <c r="B36" s="94"/>
      <c r="C36" s="94"/>
      <c r="D36" s="94"/>
      <c r="E36" s="94"/>
      <c r="F36" s="94"/>
      <c r="G36" s="94"/>
      <c r="H36" s="94"/>
      <c r="I36" s="94"/>
      <c r="J36" s="94"/>
    </row>
    <row r="37" spans="2:10" x14ac:dyDescent="0.2">
      <c r="B37" s="76" t="s">
        <v>318</v>
      </c>
      <c r="C37" s="79"/>
      <c r="D37" s="81"/>
      <c r="E37" s="79"/>
      <c r="F37" s="79"/>
      <c r="G37" s="79"/>
      <c r="H37" s="79"/>
      <c r="I37" s="79"/>
      <c r="J37" s="79"/>
    </row>
    <row r="38" spans="2:10" x14ac:dyDescent="0.2">
      <c r="B38" s="94" t="str">
        <f>Informações1!$G$19</f>
        <v/>
      </c>
      <c r="C38" s="94"/>
      <c r="D38" s="94"/>
      <c r="E38" s="94"/>
      <c r="F38" s="94"/>
      <c r="G38" s="94"/>
      <c r="H38" s="94"/>
      <c r="I38" s="94"/>
      <c r="J38" s="94"/>
    </row>
    <row r="39" spans="2:10" x14ac:dyDescent="0.2">
      <c r="B39" s="94"/>
      <c r="C39" s="94"/>
      <c r="D39" s="94"/>
      <c r="E39" s="94"/>
      <c r="F39" s="94"/>
      <c r="G39" s="94"/>
      <c r="H39" s="94"/>
      <c r="I39" s="94"/>
      <c r="J39" s="94"/>
    </row>
    <row r="40" spans="2:10" x14ac:dyDescent="0.2">
      <c r="B40" s="94"/>
      <c r="C40" s="94"/>
      <c r="D40" s="94"/>
      <c r="E40" s="94"/>
      <c r="F40" s="94"/>
      <c r="G40" s="94"/>
      <c r="H40" s="94"/>
      <c r="I40" s="94"/>
      <c r="J40" s="94"/>
    </row>
    <row r="41" spans="2:10" x14ac:dyDescent="0.2">
      <c r="B41" s="76" t="s">
        <v>319</v>
      </c>
      <c r="C41" s="82"/>
      <c r="D41" s="82"/>
      <c r="E41" s="82"/>
      <c r="F41" s="82"/>
      <c r="G41" s="82"/>
      <c r="H41" s="82"/>
      <c r="I41" s="82"/>
      <c r="J41" s="82"/>
    </row>
    <row r="42" spans="2:10" x14ac:dyDescent="0.2">
      <c r="B42" s="94" t="str">
        <f>Informações1!$H$19</f>
        <v/>
      </c>
      <c r="C42" s="94"/>
      <c r="D42" s="94"/>
      <c r="E42" s="94"/>
      <c r="F42" s="94"/>
      <c r="G42" s="94"/>
      <c r="H42" s="94"/>
      <c r="I42" s="94"/>
      <c r="J42" s="94"/>
    </row>
    <row r="43" spans="2:10" x14ac:dyDescent="0.2">
      <c r="B43" s="94"/>
      <c r="C43" s="94"/>
      <c r="D43" s="94"/>
      <c r="E43" s="94"/>
      <c r="F43" s="94"/>
      <c r="G43" s="94"/>
      <c r="H43" s="94"/>
      <c r="I43" s="94"/>
      <c r="J43" s="94"/>
    </row>
    <row r="44" spans="2:10" x14ac:dyDescent="0.2">
      <c r="B44" s="94"/>
      <c r="C44" s="94"/>
      <c r="D44" s="94"/>
      <c r="E44" s="94"/>
      <c r="F44" s="94"/>
      <c r="G44" s="94"/>
      <c r="H44" s="94"/>
      <c r="I44" s="94"/>
      <c r="J44" s="94"/>
    </row>
    <row r="45" spans="2:10" x14ac:dyDescent="0.2">
      <c r="B45" s="94"/>
      <c r="C45" s="94"/>
      <c r="D45" s="94"/>
      <c r="E45" s="94"/>
      <c r="F45" s="94"/>
      <c r="G45" s="94"/>
      <c r="H45" s="94"/>
      <c r="I45" s="94"/>
      <c r="J45" s="94"/>
    </row>
    <row r="46" spans="2:10" x14ac:dyDescent="0.2">
      <c r="B46" s="76" t="s">
        <v>277</v>
      </c>
      <c r="C46" s="82"/>
      <c r="D46" s="82"/>
      <c r="E46" s="82"/>
      <c r="F46" s="82"/>
      <c r="G46" s="82"/>
      <c r="H46" s="82"/>
      <c r="I46" s="82"/>
      <c r="J46" s="82"/>
    </row>
    <row r="47" spans="2:10" x14ac:dyDescent="0.2">
      <c r="B47" s="94" t="str">
        <f>Informações1!$I$19</f>
        <v/>
      </c>
      <c r="C47" s="94"/>
      <c r="D47" s="94"/>
      <c r="E47" s="94"/>
      <c r="F47" s="94"/>
      <c r="G47" s="94"/>
      <c r="H47" s="94"/>
      <c r="I47" s="94"/>
      <c r="J47" s="94"/>
    </row>
    <row r="48" spans="2:10" x14ac:dyDescent="0.2">
      <c r="B48" s="94"/>
      <c r="C48" s="94"/>
      <c r="D48" s="94"/>
      <c r="E48" s="94"/>
      <c r="F48" s="94"/>
      <c r="G48" s="94"/>
      <c r="H48" s="94"/>
      <c r="I48" s="94"/>
      <c r="J48" s="94"/>
    </row>
    <row r="49" spans="1:20" x14ac:dyDescent="0.2">
      <c r="B49" s="94"/>
      <c r="C49" s="94"/>
      <c r="D49" s="94"/>
      <c r="E49" s="94"/>
      <c r="F49" s="94"/>
      <c r="G49" s="94"/>
      <c r="H49" s="94"/>
      <c r="I49" s="94"/>
      <c r="J49" s="94"/>
    </row>
    <row r="50" spans="1:20" x14ac:dyDescent="0.2">
      <c r="B50" s="76" t="s">
        <v>278</v>
      </c>
      <c r="C50" s="79"/>
      <c r="D50" s="79"/>
      <c r="E50" s="79"/>
      <c r="F50" s="79"/>
      <c r="G50" s="79"/>
      <c r="H50" s="79"/>
      <c r="I50" s="79"/>
      <c r="J50" s="79"/>
    </row>
    <row r="51" spans="1:20" x14ac:dyDescent="0.2">
      <c r="B51" s="94" t="str">
        <f>Informações1!$J$19</f>
        <v/>
      </c>
      <c r="C51" s="94"/>
      <c r="D51" s="94"/>
      <c r="E51" s="94"/>
      <c r="F51" s="94"/>
      <c r="G51" s="94"/>
      <c r="H51" s="94"/>
      <c r="I51" s="94"/>
      <c r="J51" s="94"/>
    </row>
    <row r="52" spans="1:20" x14ac:dyDescent="0.2">
      <c r="B52" s="94"/>
      <c r="C52" s="94"/>
      <c r="D52" s="94"/>
      <c r="E52" s="94"/>
      <c r="F52" s="94"/>
      <c r="G52" s="94"/>
      <c r="H52" s="94"/>
      <c r="I52" s="94"/>
      <c r="J52" s="94"/>
    </row>
    <row r="53" spans="1:20" x14ac:dyDescent="0.2">
      <c r="B53" s="94"/>
      <c r="C53" s="94"/>
      <c r="D53" s="94"/>
      <c r="E53" s="94"/>
      <c r="F53" s="94"/>
      <c r="G53" s="94"/>
      <c r="H53" s="94"/>
      <c r="I53" s="94"/>
      <c r="J53" s="94"/>
    </row>
    <row r="54" spans="1:20" x14ac:dyDescent="0.2">
      <c r="B54" s="79"/>
      <c r="C54" s="79"/>
      <c r="D54" s="79"/>
      <c r="E54" s="79"/>
      <c r="F54" s="79"/>
      <c r="G54" s="79"/>
      <c r="H54" s="79"/>
      <c r="I54" s="79"/>
      <c r="J54" s="79"/>
    </row>
    <row r="55" spans="1:20" x14ac:dyDescent="0.2">
      <c r="A55" s="83"/>
      <c r="B55" s="83"/>
      <c r="C55" s="84"/>
      <c r="D55" s="84"/>
      <c r="E55" s="84"/>
      <c r="F55" s="84"/>
      <c r="G55" s="84"/>
      <c r="H55" s="84"/>
      <c r="I55" s="84"/>
      <c r="J55" s="84"/>
      <c r="K55" s="83"/>
      <c r="L55" s="83"/>
      <c r="M55" s="83"/>
      <c r="N55" s="83"/>
      <c r="O55" s="83"/>
      <c r="P55" s="83"/>
      <c r="Q55" s="83"/>
      <c r="R55" s="83"/>
      <c r="S55" s="83"/>
      <c r="T55" s="83"/>
    </row>
    <row r="56" spans="1:20" x14ac:dyDescent="0.2">
      <c r="C56" s="79"/>
      <c r="D56" s="79"/>
      <c r="E56" s="79"/>
      <c r="F56" s="79"/>
      <c r="G56" s="79"/>
      <c r="H56" s="79"/>
      <c r="I56" s="79"/>
      <c r="J56" s="79"/>
    </row>
    <row r="57" spans="1:20" hidden="1" x14ac:dyDescent="0.2">
      <c r="B57" s="79"/>
      <c r="C57" s="79"/>
      <c r="D57" s="79"/>
      <c r="E57" s="79"/>
      <c r="F57" s="79"/>
      <c r="G57" s="79"/>
      <c r="H57" s="79"/>
      <c r="I57" s="79"/>
      <c r="J57" s="79"/>
    </row>
    <row r="58" spans="1:20" hidden="1" x14ac:dyDescent="0.2">
      <c r="B58" s="79"/>
      <c r="C58" s="79"/>
      <c r="D58" s="79"/>
      <c r="E58" s="79"/>
      <c r="F58" s="79"/>
      <c r="G58" s="79"/>
      <c r="H58" s="79"/>
      <c r="I58" s="79"/>
      <c r="J58" s="79"/>
    </row>
    <row r="59" spans="1:20" hidden="1" x14ac:dyDescent="0.2">
      <c r="B59" s="79"/>
      <c r="C59" s="79"/>
      <c r="D59" s="79"/>
      <c r="E59" s="79"/>
      <c r="F59" s="79"/>
      <c r="G59" s="79"/>
      <c r="H59" s="79"/>
      <c r="I59" s="79"/>
      <c r="J59" s="79"/>
    </row>
    <row r="60" spans="1:20" hidden="1" x14ac:dyDescent="0.2">
      <c r="B60" s="79"/>
      <c r="C60" s="79"/>
      <c r="D60" s="79"/>
      <c r="E60" s="79"/>
      <c r="F60" s="79"/>
      <c r="G60" s="79"/>
      <c r="H60" s="79"/>
      <c r="I60" s="79"/>
      <c r="J60" s="79"/>
    </row>
    <row r="61" spans="1:20" hidden="1" x14ac:dyDescent="0.2">
      <c r="B61" s="79"/>
      <c r="C61" s="79"/>
      <c r="D61" s="79"/>
      <c r="E61" s="79"/>
      <c r="F61" s="79"/>
      <c r="G61" s="79"/>
      <c r="H61" s="79"/>
      <c r="I61" s="79"/>
      <c r="J61" s="79"/>
    </row>
    <row r="62" spans="1:20" hidden="1" x14ac:dyDescent="0.2">
      <c r="B62" s="79"/>
      <c r="C62" s="79"/>
      <c r="D62" s="79"/>
      <c r="E62" s="79"/>
      <c r="F62" s="79"/>
      <c r="G62" s="79"/>
      <c r="H62" s="79"/>
      <c r="I62" s="79"/>
      <c r="J62" s="79"/>
    </row>
    <row r="63" spans="1:20" hidden="1" x14ac:dyDescent="0.2">
      <c r="B63" s="79"/>
      <c r="C63" s="79"/>
      <c r="D63" s="79"/>
      <c r="E63" s="79"/>
      <c r="F63" s="79"/>
      <c r="G63" s="79"/>
      <c r="H63" s="79"/>
      <c r="I63" s="79"/>
      <c r="J63" s="79"/>
    </row>
    <row r="64" spans="1:20" hidden="1" x14ac:dyDescent="0.2">
      <c r="B64" s="79"/>
      <c r="C64" s="79"/>
      <c r="D64" s="79"/>
      <c r="E64" s="79"/>
      <c r="F64" s="79"/>
      <c r="G64" s="79"/>
      <c r="H64" s="79"/>
      <c r="I64" s="79"/>
      <c r="J64" s="79"/>
    </row>
    <row r="65" spans="2:10" hidden="1" x14ac:dyDescent="0.2">
      <c r="B65" s="79"/>
      <c r="C65" s="79"/>
      <c r="D65" s="79"/>
      <c r="E65" s="79"/>
      <c r="F65" s="79"/>
      <c r="G65" s="79"/>
      <c r="H65" s="79"/>
      <c r="I65" s="79"/>
      <c r="J65" s="79"/>
    </row>
  </sheetData>
  <sheetProtection algorithmName="SHA-512" hashValue="3P7XzGtiVIHH1EHT/13jxHipIgPneR1OYZxX9eH5v4gWqkpieV6oSogasWoWtMrGWixSvqHvnotIXbSn0bFG5w==" saltValue="UvBzWkiRd/qQ6Pg8D0ObhQ==" spinCount="100000" sheet="1" objects="1" scenarios="1"/>
  <mergeCells count="12">
    <mergeCell ref="K5:T5"/>
    <mergeCell ref="K7:M7"/>
    <mergeCell ref="B51:J53"/>
    <mergeCell ref="B38:J40"/>
    <mergeCell ref="B42:J45"/>
    <mergeCell ref="B47:J49"/>
    <mergeCell ref="C4:F4"/>
    <mergeCell ref="H4:I4"/>
    <mergeCell ref="B32:J33"/>
    <mergeCell ref="B35:J36"/>
    <mergeCell ref="B13:B20"/>
    <mergeCell ref="C13:D20"/>
  </mergeCells>
  <pageMargins left="0.51181102362204722" right="0.51181102362204722" top="1.1023622047244095" bottom="0.78740157480314965" header="0.39370078740157483" footer="0.31496062992125984"/>
  <pageSetup paperSize="9" orientation="portrait" r:id="rId1"/>
  <headerFooter>
    <oddHeader>&amp;C
&amp;"-,Negrito"&amp;12Perfil Comportamental&amp;R&amp;9Departamento:
Desenvolvimento Humano</oddHeader>
    <oddFooter>&amp;L&amp;9Desenvolvido e Criado por:
JORGE OLIVEIRA e AMANDA MAFRA&amp;C&amp;9Página(s) &amp;P de &amp;N&amp;R&amp;9Emissão:
&amp;D às &amp;Th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P22"/>
  <sheetViews>
    <sheetView showGridLines="0" showRowColHeaders="0" workbookViewId="0"/>
  </sheetViews>
  <sheetFormatPr defaultColWidth="0" defaultRowHeight="15" zeroHeight="1" x14ac:dyDescent="0.25"/>
  <cols>
    <col min="1" max="1" width="3.5703125" style="41" customWidth="1"/>
    <col min="2" max="7" width="8.7109375" style="41" customWidth="1"/>
    <col min="8" max="8" width="6.42578125" style="41" customWidth="1"/>
    <col min="9" max="9" width="8.7109375" style="41" customWidth="1"/>
    <col min="10" max="10" width="11.42578125" style="41" customWidth="1"/>
    <col min="11" max="11" width="14.140625" style="41" customWidth="1"/>
    <col min="12" max="12" width="8.7109375" style="41" customWidth="1"/>
    <col min="13" max="13" width="25.140625" style="41" bestFit="1" customWidth="1"/>
    <col min="14" max="14" width="27" style="41" bestFit="1" customWidth="1"/>
    <col min="15" max="16" width="8.7109375" style="41" customWidth="1"/>
    <col min="17" max="16384" width="8.7109375" style="41" hidden="1"/>
  </cols>
  <sheetData>
    <row r="1" spans="2:14" s="31" customFormat="1" ht="30" customHeight="1" x14ac:dyDescent="0.25">
      <c r="C1" s="32"/>
    </row>
    <row r="2" spans="2:14" s="33" customFormat="1" ht="24" customHeight="1" x14ac:dyDescent="0.25">
      <c r="C2" s="34"/>
    </row>
    <row r="3" spans="2:14" x14ac:dyDescent="0.25"/>
    <row r="4" spans="2:14" x14ac:dyDescent="0.25"/>
    <row r="5" spans="2:14" x14ac:dyDescent="0.25">
      <c r="B5" s="105" t="s">
        <v>115</v>
      </c>
      <c r="C5" s="105"/>
      <c r="D5" s="105"/>
      <c r="E5" s="105"/>
      <c r="G5" s="104" t="s">
        <v>115</v>
      </c>
      <c r="H5" s="104"/>
      <c r="I5" s="104"/>
      <c r="J5" s="104"/>
      <c r="K5" s="104"/>
      <c r="M5" s="44" t="s">
        <v>115</v>
      </c>
      <c r="N5" s="44"/>
    </row>
    <row r="6" spans="2:14" x14ac:dyDescent="0.25">
      <c r="B6" s="102" t="s">
        <v>116</v>
      </c>
      <c r="C6" s="102"/>
      <c r="D6" s="103" t="s">
        <v>178</v>
      </c>
      <c r="E6" s="103"/>
      <c r="G6" s="101" t="s">
        <v>147</v>
      </c>
      <c r="H6" s="101"/>
      <c r="I6" s="103" t="s">
        <v>179</v>
      </c>
      <c r="J6" s="103"/>
      <c r="K6" s="103"/>
      <c r="M6" s="101" t="s">
        <v>162</v>
      </c>
      <c r="N6" s="45" t="s">
        <v>205</v>
      </c>
    </row>
    <row r="7" spans="2:14" ht="14.45" customHeight="1" x14ac:dyDescent="0.25">
      <c r="B7" s="102"/>
      <c r="C7" s="102"/>
      <c r="D7" s="103" t="s">
        <v>177</v>
      </c>
      <c r="E7" s="103"/>
      <c r="G7" s="101"/>
      <c r="H7" s="101"/>
      <c r="I7" s="103" t="s">
        <v>180</v>
      </c>
      <c r="J7" s="103"/>
      <c r="K7" s="103"/>
      <c r="M7" s="101"/>
      <c r="N7" s="45" t="s">
        <v>204</v>
      </c>
    </row>
    <row r="8" spans="2:14" x14ac:dyDescent="0.25">
      <c r="B8" s="102"/>
      <c r="C8" s="102"/>
      <c r="D8" s="103" t="s">
        <v>176</v>
      </c>
      <c r="E8" s="103"/>
      <c r="G8" s="101"/>
      <c r="H8" s="101"/>
      <c r="I8" s="103" t="s">
        <v>181</v>
      </c>
      <c r="J8" s="103"/>
      <c r="K8" s="103"/>
      <c r="M8" s="101"/>
      <c r="N8" s="45" t="s">
        <v>203</v>
      </c>
    </row>
    <row r="9" spans="2:14" x14ac:dyDescent="0.25">
      <c r="B9" s="102"/>
      <c r="C9" s="102"/>
      <c r="D9" s="103" t="s">
        <v>175</v>
      </c>
      <c r="E9" s="103"/>
      <c r="G9" s="101"/>
      <c r="H9" s="101"/>
      <c r="I9" s="103" t="s">
        <v>182</v>
      </c>
      <c r="J9" s="103"/>
      <c r="K9" s="103"/>
      <c r="M9" s="101"/>
      <c r="N9" s="45" t="s">
        <v>202</v>
      </c>
    </row>
    <row r="10" spans="2:14" x14ac:dyDescent="0.25">
      <c r="B10" s="102"/>
      <c r="C10" s="102"/>
      <c r="D10" s="103" t="s">
        <v>174</v>
      </c>
      <c r="E10" s="103"/>
      <c r="G10" s="101"/>
      <c r="H10" s="101"/>
      <c r="I10" s="103" t="s">
        <v>183</v>
      </c>
      <c r="J10" s="103"/>
      <c r="K10" s="103"/>
      <c r="M10" s="101"/>
      <c r="N10" s="45" t="s">
        <v>201</v>
      </c>
    </row>
    <row r="11" spans="2:14" x14ac:dyDescent="0.25">
      <c r="B11" s="102"/>
      <c r="C11" s="102"/>
      <c r="D11" s="103" t="s">
        <v>173</v>
      </c>
      <c r="E11" s="103"/>
      <c r="G11" s="101" t="s">
        <v>141</v>
      </c>
      <c r="H11" s="101"/>
      <c r="I11" s="103" t="s">
        <v>184</v>
      </c>
      <c r="J11" s="103"/>
      <c r="K11" s="103"/>
      <c r="M11" s="101"/>
      <c r="N11" s="45" t="s">
        <v>200</v>
      </c>
    </row>
    <row r="12" spans="2:14" x14ac:dyDescent="0.25">
      <c r="B12" s="102"/>
      <c r="C12" s="102"/>
      <c r="D12" s="103" t="s">
        <v>172</v>
      </c>
      <c r="E12" s="103"/>
      <c r="G12" s="101"/>
      <c r="H12" s="101"/>
      <c r="I12" s="103" t="s">
        <v>185</v>
      </c>
      <c r="J12" s="103"/>
      <c r="K12" s="103"/>
      <c r="M12" s="101"/>
      <c r="N12" s="45" t="s">
        <v>156</v>
      </c>
    </row>
    <row r="13" spans="2:14" x14ac:dyDescent="0.25">
      <c r="B13" s="102"/>
      <c r="C13" s="102"/>
      <c r="D13" s="103" t="s">
        <v>171</v>
      </c>
      <c r="E13" s="103"/>
      <c r="G13" s="101"/>
      <c r="H13" s="101"/>
      <c r="I13" s="103" t="s">
        <v>186</v>
      </c>
      <c r="J13" s="103"/>
      <c r="K13" s="103"/>
      <c r="M13" s="101"/>
      <c r="N13" s="45" t="s">
        <v>199</v>
      </c>
    </row>
    <row r="14" spans="2:14" x14ac:dyDescent="0.25">
      <c r="B14" s="102"/>
      <c r="C14" s="102"/>
      <c r="D14" s="103" t="s">
        <v>170</v>
      </c>
      <c r="E14" s="103"/>
      <c r="G14" s="101"/>
      <c r="H14" s="101"/>
      <c r="I14" s="103" t="s">
        <v>187</v>
      </c>
      <c r="J14" s="103"/>
      <c r="K14" s="103"/>
      <c r="M14" s="101"/>
      <c r="N14" s="45" t="s">
        <v>198</v>
      </c>
    </row>
    <row r="15" spans="2:14" x14ac:dyDescent="0.25">
      <c r="B15" s="102"/>
      <c r="C15" s="102"/>
      <c r="D15" s="103" t="s">
        <v>169</v>
      </c>
      <c r="E15" s="103"/>
      <c r="G15" s="101"/>
      <c r="H15" s="101"/>
      <c r="I15" s="103" t="s">
        <v>188</v>
      </c>
      <c r="J15" s="103"/>
      <c r="K15" s="103"/>
      <c r="M15" s="101"/>
      <c r="N15" s="45" t="s">
        <v>197</v>
      </c>
    </row>
    <row r="16" spans="2:14" x14ac:dyDescent="0.25">
      <c r="B16" s="102"/>
      <c r="C16" s="102"/>
      <c r="D16" s="103" t="s">
        <v>168</v>
      </c>
      <c r="E16" s="103"/>
      <c r="G16" s="101" t="s">
        <v>135</v>
      </c>
      <c r="H16" s="101"/>
      <c r="I16" s="103" t="s">
        <v>189</v>
      </c>
      <c r="J16" s="103"/>
      <c r="K16" s="103"/>
      <c r="M16" s="101"/>
      <c r="N16" s="45" t="s">
        <v>196</v>
      </c>
    </row>
    <row r="17" spans="2:14" x14ac:dyDescent="0.25">
      <c r="B17" s="102"/>
      <c r="C17" s="102"/>
      <c r="D17" s="103" t="s">
        <v>167</v>
      </c>
      <c r="E17" s="103"/>
      <c r="G17" s="101"/>
      <c r="H17" s="101"/>
      <c r="I17" s="103" t="s">
        <v>190</v>
      </c>
      <c r="J17" s="103"/>
      <c r="K17" s="103"/>
      <c r="M17" s="101"/>
      <c r="N17" s="45" t="s">
        <v>195</v>
      </c>
    </row>
    <row r="18" spans="2:14" x14ac:dyDescent="0.25">
      <c r="B18" s="102"/>
      <c r="C18" s="102"/>
      <c r="D18" s="103" t="s">
        <v>166</v>
      </c>
      <c r="E18" s="103"/>
      <c r="G18" s="101"/>
      <c r="H18" s="101"/>
      <c r="I18" s="103" t="s">
        <v>191</v>
      </c>
      <c r="J18" s="103"/>
      <c r="K18" s="103"/>
      <c r="M18" s="101"/>
      <c r="N18" s="45" t="s">
        <v>194</v>
      </c>
    </row>
    <row r="19" spans="2:14" x14ac:dyDescent="0.25">
      <c r="B19" s="102"/>
      <c r="C19" s="102"/>
      <c r="D19" s="103" t="s">
        <v>165</v>
      </c>
      <c r="E19" s="103"/>
      <c r="G19" s="101"/>
      <c r="H19" s="101"/>
      <c r="I19" s="103" t="s">
        <v>192</v>
      </c>
      <c r="J19" s="103"/>
      <c r="K19" s="103"/>
      <c r="M19" s="101"/>
      <c r="N19" s="45" t="s">
        <v>193</v>
      </c>
    </row>
    <row r="20" spans="2:14" x14ac:dyDescent="0.25"/>
    <row r="21" spans="2:14" x14ac:dyDescent="0.25"/>
    <row r="22" spans="2:14" x14ac:dyDescent="0.25"/>
  </sheetData>
  <sheetProtection algorithmName="SHA-512" hashValue="oR4eaDxvqh8FZYk3fYBNKjl85Q9it7+JzcATxCwEm/2AqsbptQbJZibGYuPZ2lkMnaNLBSWYzxplf7mhtqB+JQ==" saltValue="/9e0jNKi28f6JtuSadLeNg==" spinCount="100000" sheet="1" objects="1" scenarios="1"/>
  <mergeCells count="35">
    <mergeCell ref="D19:E19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I19:K19"/>
    <mergeCell ref="G11:H15"/>
    <mergeCell ref="I11:K11"/>
    <mergeCell ref="I12:K12"/>
    <mergeCell ref="I13:K13"/>
    <mergeCell ref="M6:M19"/>
    <mergeCell ref="B6:C19"/>
    <mergeCell ref="I14:K14"/>
    <mergeCell ref="I15:K15"/>
    <mergeCell ref="G5:K5"/>
    <mergeCell ref="G6:H10"/>
    <mergeCell ref="I6:K6"/>
    <mergeCell ref="I7:K7"/>
    <mergeCell ref="I8:K8"/>
    <mergeCell ref="I9:K9"/>
    <mergeCell ref="I10:K10"/>
    <mergeCell ref="B5:E5"/>
    <mergeCell ref="G16:H19"/>
    <mergeCell ref="I16:K16"/>
    <mergeCell ref="I17:K17"/>
    <mergeCell ref="I18:K1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V23"/>
  <sheetViews>
    <sheetView showGridLines="0" showRowColHeaders="0" workbookViewId="0"/>
  </sheetViews>
  <sheetFormatPr defaultColWidth="0" defaultRowHeight="15" zeroHeight="1" x14ac:dyDescent="0.25"/>
  <cols>
    <col min="1" max="1" width="3.5703125" style="41" customWidth="1"/>
    <col min="2" max="12" width="8.7109375" style="41" customWidth="1"/>
    <col min="13" max="13" width="10.42578125" style="41" customWidth="1"/>
    <col min="14" max="14" width="11.5703125" style="41" customWidth="1"/>
    <col min="15" max="22" width="8.7109375" style="41" customWidth="1"/>
    <col min="23" max="16384" width="8.7109375" style="41" hidden="1"/>
  </cols>
  <sheetData>
    <row r="1" spans="2:20" s="31" customFormat="1" ht="30" customHeight="1" x14ac:dyDescent="0.25">
      <c r="C1" s="32"/>
    </row>
    <row r="2" spans="2:20" s="33" customFormat="1" ht="24" customHeight="1" x14ac:dyDescent="0.25">
      <c r="C2" s="34"/>
    </row>
    <row r="3" spans="2:20" x14ac:dyDescent="0.25"/>
    <row r="4" spans="2:20" x14ac:dyDescent="0.25"/>
    <row r="5" spans="2:20" ht="14.45" customHeight="1" x14ac:dyDescent="0.25">
      <c r="B5" s="106" t="s">
        <v>115</v>
      </c>
      <c r="C5" s="106"/>
      <c r="D5" s="106"/>
      <c r="E5" s="106"/>
      <c r="G5" s="106" t="s">
        <v>115</v>
      </c>
      <c r="H5" s="106"/>
      <c r="I5" s="106"/>
      <c r="J5" s="106"/>
      <c r="K5" s="106"/>
      <c r="L5" s="106"/>
      <c r="N5" s="106" t="s">
        <v>115</v>
      </c>
      <c r="O5" s="106"/>
      <c r="P5" s="106"/>
      <c r="Q5" s="106"/>
      <c r="R5" s="106"/>
      <c r="S5" s="106"/>
      <c r="T5" s="106"/>
    </row>
    <row r="6" spans="2:20" ht="14.45" customHeight="1" x14ac:dyDescent="0.25">
      <c r="B6" s="102" t="s">
        <v>116</v>
      </c>
      <c r="C6" s="102"/>
      <c r="D6" s="107" t="s">
        <v>117</v>
      </c>
      <c r="E6" s="107"/>
      <c r="G6" s="102" t="s">
        <v>147</v>
      </c>
      <c r="H6" s="102"/>
      <c r="I6" s="107" t="s">
        <v>146</v>
      </c>
      <c r="J6" s="107"/>
      <c r="K6" s="107"/>
      <c r="L6" s="107"/>
      <c r="N6" s="102" t="s">
        <v>162</v>
      </c>
      <c r="O6" s="102"/>
      <c r="P6" s="103" t="s">
        <v>161</v>
      </c>
      <c r="Q6" s="103"/>
      <c r="R6" s="103"/>
      <c r="S6" s="103"/>
      <c r="T6" s="103"/>
    </row>
    <row r="7" spans="2:20" x14ac:dyDescent="0.25">
      <c r="B7" s="102"/>
      <c r="C7" s="102"/>
      <c r="D7" s="107" t="s">
        <v>118</v>
      </c>
      <c r="E7" s="107"/>
      <c r="G7" s="102"/>
      <c r="H7" s="102"/>
      <c r="I7" s="107" t="s">
        <v>145</v>
      </c>
      <c r="J7" s="107"/>
      <c r="K7" s="107"/>
      <c r="L7" s="107"/>
      <c r="N7" s="102"/>
      <c r="O7" s="102"/>
      <c r="P7" s="103" t="s">
        <v>160</v>
      </c>
      <c r="Q7" s="103"/>
      <c r="R7" s="103"/>
      <c r="S7" s="103"/>
      <c r="T7" s="103"/>
    </row>
    <row r="8" spans="2:20" x14ac:dyDescent="0.25">
      <c r="B8" s="102"/>
      <c r="C8" s="102"/>
      <c r="D8" s="107" t="s">
        <v>119</v>
      </c>
      <c r="E8" s="107"/>
      <c r="G8" s="102"/>
      <c r="H8" s="102"/>
      <c r="I8" s="107" t="s">
        <v>144</v>
      </c>
      <c r="J8" s="107"/>
      <c r="K8" s="107"/>
      <c r="L8" s="107"/>
      <c r="N8" s="102"/>
      <c r="O8" s="102"/>
      <c r="P8" s="103" t="s">
        <v>159</v>
      </c>
      <c r="Q8" s="103"/>
      <c r="R8" s="103"/>
      <c r="S8" s="103"/>
      <c r="T8" s="103"/>
    </row>
    <row r="9" spans="2:20" x14ac:dyDescent="0.25">
      <c r="B9" s="102"/>
      <c r="C9" s="102"/>
      <c r="D9" s="107" t="s">
        <v>120</v>
      </c>
      <c r="E9" s="107"/>
      <c r="G9" s="102"/>
      <c r="H9" s="102"/>
      <c r="I9" s="107" t="s">
        <v>143</v>
      </c>
      <c r="J9" s="107"/>
      <c r="K9" s="107"/>
      <c r="L9" s="107"/>
      <c r="N9" s="102"/>
      <c r="O9" s="102"/>
      <c r="P9" s="103" t="s">
        <v>158</v>
      </c>
      <c r="Q9" s="103"/>
      <c r="R9" s="103"/>
      <c r="S9" s="103"/>
      <c r="T9" s="103"/>
    </row>
    <row r="10" spans="2:20" x14ac:dyDescent="0.25">
      <c r="B10" s="102"/>
      <c r="C10" s="102"/>
      <c r="D10" s="107" t="s">
        <v>121</v>
      </c>
      <c r="E10" s="107"/>
      <c r="G10" s="102"/>
      <c r="H10" s="102"/>
      <c r="I10" s="107" t="s">
        <v>142</v>
      </c>
      <c r="J10" s="107"/>
      <c r="K10" s="107"/>
      <c r="L10" s="107"/>
      <c r="N10" s="102"/>
      <c r="O10" s="102"/>
      <c r="P10" s="103" t="s">
        <v>157</v>
      </c>
      <c r="Q10" s="103"/>
      <c r="R10" s="103"/>
      <c r="S10" s="103"/>
      <c r="T10" s="103"/>
    </row>
    <row r="11" spans="2:20" ht="14.45" customHeight="1" x14ac:dyDescent="0.25">
      <c r="B11" s="102"/>
      <c r="C11" s="102"/>
      <c r="D11" s="107" t="s">
        <v>122</v>
      </c>
      <c r="E11" s="107"/>
      <c r="G11" s="102" t="s">
        <v>141</v>
      </c>
      <c r="H11" s="102"/>
      <c r="I11" s="107" t="s">
        <v>140</v>
      </c>
      <c r="J11" s="107"/>
      <c r="K11" s="107"/>
      <c r="L11" s="107"/>
      <c r="N11" s="102"/>
      <c r="O11" s="102"/>
      <c r="P11" s="103" t="s">
        <v>156</v>
      </c>
      <c r="Q11" s="103"/>
      <c r="R11" s="103"/>
      <c r="S11" s="103"/>
      <c r="T11" s="103"/>
    </row>
    <row r="12" spans="2:20" x14ac:dyDescent="0.25">
      <c r="B12" s="102"/>
      <c r="C12" s="102"/>
      <c r="D12" s="107" t="s">
        <v>123</v>
      </c>
      <c r="E12" s="107"/>
      <c r="G12" s="102"/>
      <c r="H12" s="102"/>
      <c r="I12" s="107" t="s">
        <v>139</v>
      </c>
      <c r="J12" s="107"/>
      <c r="K12" s="107"/>
      <c r="L12" s="107"/>
      <c r="N12" s="102"/>
      <c r="O12" s="102"/>
      <c r="P12" s="103" t="s">
        <v>155</v>
      </c>
      <c r="Q12" s="103"/>
      <c r="R12" s="103"/>
      <c r="S12" s="103"/>
      <c r="T12" s="103"/>
    </row>
    <row r="13" spans="2:20" x14ac:dyDescent="0.25">
      <c r="B13" s="102"/>
      <c r="C13" s="102"/>
      <c r="D13" s="107" t="s">
        <v>124</v>
      </c>
      <c r="E13" s="107"/>
      <c r="G13" s="102"/>
      <c r="H13" s="102"/>
      <c r="I13" s="107" t="s">
        <v>138</v>
      </c>
      <c r="J13" s="107"/>
      <c r="K13" s="107"/>
      <c r="L13" s="107"/>
      <c r="N13" s="102"/>
      <c r="O13" s="102"/>
      <c r="P13" s="103" t="s">
        <v>154</v>
      </c>
      <c r="Q13" s="103"/>
      <c r="R13" s="103"/>
      <c r="S13" s="103"/>
      <c r="T13" s="103"/>
    </row>
    <row r="14" spans="2:20" x14ac:dyDescent="0.25">
      <c r="B14" s="102"/>
      <c r="C14" s="102"/>
      <c r="D14" s="107" t="s">
        <v>125</v>
      </c>
      <c r="E14" s="107"/>
      <c r="G14" s="102"/>
      <c r="H14" s="102"/>
      <c r="I14" s="107" t="s">
        <v>137</v>
      </c>
      <c r="J14" s="107"/>
      <c r="K14" s="107"/>
      <c r="L14" s="107"/>
      <c r="N14" s="102"/>
      <c r="O14" s="102"/>
      <c r="P14" s="103" t="s">
        <v>153</v>
      </c>
      <c r="Q14" s="103"/>
      <c r="R14" s="103"/>
      <c r="S14" s="103"/>
      <c r="T14" s="103"/>
    </row>
    <row r="15" spans="2:20" x14ac:dyDescent="0.25">
      <c r="B15" s="102"/>
      <c r="C15" s="102"/>
      <c r="D15" s="107" t="s">
        <v>126</v>
      </c>
      <c r="E15" s="107"/>
      <c r="G15" s="102"/>
      <c r="H15" s="102"/>
      <c r="I15" s="107" t="s">
        <v>136</v>
      </c>
      <c r="J15" s="107"/>
      <c r="K15" s="107"/>
      <c r="L15" s="107"/>
      <c r="N15" s="102"/>
      <c r="O15" s="102"/>
      <c r="P15" s="103" t="s">
        <v>152</v>
      </c>
      <c r="Q15" s="103"/>
      <c r="R15" s="103"/>
      <c r="S15" s="103"/>
      <c r="T15" s="103"/>
    </row>
    <row r="16" spans="2:20" ht="14.45" customHeight="1" x14ac:dyDescent="0.25">
      <c r="B16" s="102"/>
      <c r="C16" s="102"/>
      <c r="D16" s="107" t="s">
        <v>127</v>
      </c>
      <c r="E16" s="107"/>
      <c r="G16" s="102" t="s">
        <v>135</v>
      </c>
      <c r="H16" s="102"/>
      <c r="I16" s="107" t="s">
        <v>134</v>
      </c>
      <c r="J16" s="107"/>
      <c r="K16" s="107"/>
      <c r="L16" s="107"/>
      <c r="N16" s="102"/>
      <c r="O16" s="102"/>
      <c r="P16" s="103" t="s">
        <v>151</v>
      </c>
      <c r="Q16" s="103"/>
      <c r="R16" s="103"/>
      <c r="S16" s="103"/>
      <c r="T16" s="103"/>
    </row>
    <row r="17" spans="2:20" x14ac:dyDescent="0.25">
      <c r="B17" s="102"/>
      <c r="C17" s="102"/>
      <c r="D17" s="107" t="s">
        <v>128</v>
      </c>
      <c r="E17" s="107"/>
      <c r="G17" s="102"/>
      <c r="H17" s="102"/>
      <c r="I17" s="107" t="s">
        <v>133</v>
      </c>
      <c r="J17" s="107"/>
      <c r="K17" s="107"/>
      <c r="L17" s="107"/>
      <c r="N17" s="102"/>
      <c r="O17" s="102"/>
      <c r="P17" s="103" t="s">
        <v>150</v>
      </c>
      <c r="Q17" s="103"/>
      <c r="R17" s="103"/>
      <c r="S17" s="103"/>
      <c r="T17" s="103"/>
    </row>
    <row r="18" spans="2:20" x14ac:dyDescent="0.25">
      <c r="B18" s="102"/>
      <c r="C18" s="102"/>
      <c r="D18" s="107" t="s">
        <v>129</v>
      </c>
      <c r="E18" s="107"/>
      <c r="G18" s="102"/>
      <c r="H18" s="102"/>
      <c r="I18" s="107" t="s">
        <v>132</v>
      </c>
      <c r="J18" s="107"/>
      <c r="K18" s="107"/>
      <c r="L18" s="107"/>
      <c r="N18" s="102"/>
      <c r="O18" s="102"/>
      <c r="P18" s="103" t="s">
        <v>149</v>
      </c>
      <c r="Q18" s="103"/>
      <c r="R18" s="103"/>
      <c r="S18" s="103"/>
      <c r="T18" s="103"/>
    </row>
    <row r="19" spans="2:20" x14ac:dyDescent="0.25">
      <c r="B19" s="102"/>
      <c r="C19" s="102"/>
      <c r="D19" s="107" t="s">
        <v>130</v>
      </c>
      <c r="E19" s="107"/>
      <c r="G19" s="102"/>
      <c r="H19" s="102"/>
      <c r="I19" s="107" t="s">
        <v>131</v>
      </c>
      <c r="J19" s="107"/>
      <c r="K19" s="107"/>
      <c r="L19" s="107"/>
      <c r="N19" s="102"/>
      <c r="O19" s="102"/>
      <c r="P19" s="103" t="s">
        <v>148</v>
      </c>
      <c r="Q19" s="103"/>
      <c r="R19" s="103"/>
      <c r="S19" s="103"/>
      <c r="T19" s="103"/>
    </row>
    <row r="20" spans="2:20" x14ac:dyDescent="0.25"/>
    <row r="21" spans="2:20" x14ac:dyDescent="0.25"/>
    <row r="22" spans="2:20" x14ac:dyDescent="0.25"/>
    <row r="23" spans="2:20" x14ac:dyDescent="0.25"/>
  </sheetData>
  <sheetProtection algorithmName="SHA-512" hashValue="V9appwdqbq8IahEC5JtQxyoPBhFXEBxVVC7kSym2F2Ivov5qcCpwS6F97d9IinsuQSze45GKeA1YKJev27jZLQ==" saltValue="IPvj/t7AYnf8wJa1P6XMdQ==" spinCount="100000" sheet="1" objects="1" scenarios="1"/>
  <mergeCells count="50">
    <mergeCell ref="G16:H19"/>
    <mergeCell ref="I6:L6"/>
    <mergeCell ref="I7:L7"/>
    <mergeCell ref="I10:L10"/>
    <mergeCell ref="I11:L11"/>
    <mergeCell ref="I12:L12"/>
    <mergeCell ref="I13:L13"/>
    <mergeCell ref="G6:H10"/>
    <mergeCell ref="G11:H15"/>
    <mergeCell ref="G5:L5"/>
    <mergeCell ref="B6:C19"/>
    <mergeCell ref="D6:E6"/>
    <mergeCell ref="D7:E7"/>
    <mergeCell ref="D8:E8"/>
    <mergeCell ref="D9:E9"/>
    <mergeCell ref="D10:E10"/>
    <mergeCell ref="D11:E11"/>
    <mergeCell ref="I14:L14"/>
    <mergeCell ref="I15:L15"/>
    <mergeCell ref="I16:L16"/>
    <mergeCell ref="I17:L17"/>
    <mergeCell ref="I18:L18"/>
    <mergeCell ref="I19:L19"/>
    <mergeCell ref="I8:L8"/>
    <mergeCell ref="I9:L9"/>
    <mergeCell ref="D18:E18"/>
    <mergeCell ref="D19:E19"/>
    <mergeCell ref="B5:E5"/>
    <mergeCell ref="D12:E12"/>
    <mergeCell ref="D13:E13"/>
    <mergeCell ref="D14:E14"/>
    <mergeCell ref="D15:E15"/>
    <mergeCell ref="D16:E16"/>
    <mergeCell ref="D17:E17"/>
    <mergeCell ref="N5:T5"/>
    <mergeCell ref="N6:O19"/>
    <mergeCell ref="P6:T6"/>
    <mergeCell ref="P7:T7"/>
    <mergeCell ref="P8:T8"/>
    <mergeCell ref="P13:T13"/>
    <mergeCell ref="P12:T12"/>
    <mergeCell ref="P11:T11"/>
    <mergeCell ref="P10:T10"/>
    <mergeCell ref="P9:T9"/>
    <mergeCell ref="P19:T19"/>
    <mergeCell ref="P18:T18"/>
    <mergeCell ref="P17:T17"/>
    <mergeCell ref="P16:T16"/>
    <mergeCell ref="P15:T15"/>
    <mergeCell ref="P14:T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S19"/>
  <sheetViews>
    <sheetView showGridLines="0" showRowColHeaders="0" workbookViewId="0">
      <selection activeCell="G6" sqref="G6:H10"/>
    </sheetView>
  </sheetViews>
  <sheetFormatPr defaultColWidth="0" defaultRowHeight="15" x14ac:dyDescent="0.25"/>
  <cols>
    <col min="1" max="1" width="3.5703125" style="41" customWidth="1"/>
    <col min="2" max="9" width="8.7109375" style="41" customWidth="1"/>
    <col min="10" max="10" width="10.42578125" style="41" customWidth="1"/>
    <col min="11" max="11" width="17" style="41" customWidth="1"/>
    <col min="12" max="12" width="8.7109375" style="41" customWidth="1"/>
    <col min="13" max="13" width="16.42578125" style="41" customWidth="1"/>
    <col min="14" max="14" width="39.140625" style="41" customWidth="1"/>
    <col min="15" max="19" width="8.7109375" style="41" customWidth="1"/>
    <col min="20" max="16384" width="8.7109375" style="41" hidden="1"/>
  </cols>
  <sheetData>
    <row r="1" spans="2:14" s="31" customFormat="1" ht="30" customHeight="1" x14ac:dyDescent="0.25">
      <c r="C1" s="32"/>
    </row>
    <row r="2" spans="2:14" s="33" customFormat="1" ht="24" customHeight="1" x14ac:dyDescent="0.25">
      <c r="C2" s="34"/>
    </row>
    <row r="5" spans="2:14" ht="14.45" customHeight="1" x14ac:dyDescent="0.25">
      <c r="B5" s="106" t="s">
        <v>115</v>
      </c>
      <c r="C5" s="106"/>
      <c r="D5" s="106"/>
      <c r="E5" s="106"/>
      <c r="G5" s="111" t="s">
        <v>115</v>
      </c>
      <c r="H5" s="111"/>
      <c r="I5" s="111"/>
      <c r="J5" s="111"/>
      <c r="K5" s="111"/>
      <c r="M5" s="110" t="s">
        <v>115</v>
      </c>
      <c r="N5" s="110"/>
    </row>
    <row r="6" spans="2:14" ht="14.45" customHeight="1" x14ac:dyDescent="0.25">
      <c r="B6" s="102" t="s">
        <v>116</v>
      </c>
      <c r="C6" s="102"/>
      <c r="D6" s="103" t="s">
        <v>246</v>
      </c>
      <c r="E6" s="103"/>
      <c r="F6" s="46"/>
      <c r="G6" s="109" t="s">
        <v>147</v>
      </c>
      <c r="H6" s="109"/>
      <c r="I6" s="108" t="s">
        <v>145</v>
      </c>
      <c r="J6" s="108"/>
      <c r="K6" s="108"/>
      <c r="M6" s="109" t="s">
        <v>162</v>
      </c>
      <c r="N6" s="47" t="s">
        <v>303</v>
      </c>
    </row>
    <row r="7" spans="2:14" x14ac:dyDescent="0.25">
      <c r="B7" s="102"/>
      <c r="C7" s="102"/>
      <c r="D7" s="103" t="s">
        <v>247</v>
      </c>
      <c r="E7" s="103"/>
      <c r="F7" s="46"/>
      <c r="G7" s="109"/>
      <c r="H7" s="109"/>
      <c r="I7" s="108" t="s">
        <v>260</v>
      </c>
      <c r="J7" s="108"/>
      <c r="K7" s="108"/>
      <c r="M7" s="109"/>
      <c r="N7" s="47" t="s">
        <v>304</v>
      </c>
    </row>
    <row r="8" spans="2:14" x14ac:dyDescent="0.25">
      <c r="B8" s="102"/>
      <c r="C8" s="102"/>
      <c r="D8" s="103" t="s">
        <v>248</v>
      </c>
      <c r="E8" s="103"/>
      <c r="F8" s="46"/>
      <c r="G8" s="109"/>
      <c r="H8" s="109"/>
      <c r="I8" s="108" t="s">
        <v>261</v>
      </c>
      <c r="J8" s="108"/>
      <c r="K8" s="108"/>
      <c r="M8" s="109"/>
      <c r="N8" s="47" t="s">
        <v>305</v>
      </c>
    </row>
    <row r="9" spans="2:14" x14ac:dyDescent="0.25">
      <c r="B9" s="102"/>
      <c r="C9" s="102"/>
      <c r="D9" s="103" t="s">
        <v>249</v>
      </c>
      <c r="E9" s="103"/>
      <c r="F9" s="46"/>
      <c r="G9" s="109"/>
      <c r="H9" s="109"/>
      <c r="I9" s="108" t="s">
        <v>262</v>
      </c>
      <c r="J9" s="108"/>
      <c r="K9" s="108"/>
      <c r="M9" s="109"/>
      <c r="N9" s="47" t="s">
        <v>306</v>
      </c>
    </row>
    <row r="10" spans="2:14" x14ac:dyDescent="0.25">
      <c r="B10" s="102"/>
      <c r="C10" s="102"/>
      <c r="D10" s="103" t="s">
        <v>250</v>
      </c>
      <c r="E10" s="103"/>
      <c r="F10" s="46"/>
      <c r="G10" s="109"/>
      <c r="H10" s="109"/>
      <c r="I10" s="108" t="s">
        <v>263</v>
      </c>
      <c r="J10" s="108"/>
      <c r="K10" s="108"/>
      <c r="M10" s="109"/>
      <c r="N10" s="47" t="s">
        <v>307</v>
      </c>
    </row>
    <row r="11" spans="2:14" ht="14.45" customHeight="1" x14ac:dyDescent="0.25">
      <c r="B11" s="102"/>
      <c r="C11" s="102"/>
      <c r="D11" s="103" t="s">
        <v>251</v>
      </c>
      <c r="E11" s="103"/>
      <c r="F11" s="46"/>
      <c r="G11" s="109" t="s">
        <v>141</v>
      </c>
      <c r="H11" s="109"/>
      <c r="I11" s="108" t="s">
        <v>264</v>
      </c>
      <c r="J11" s="108"/>
      <c r="K11" s="108"/>
      <c r="M11" s="109"/>
      <c r="N11" s="47" t="s">
        <v>308</v>
      </c>
    </row>
    <row r="12" spans="2:14" x14ac:dyDescent="0.25">
      <c r="B12" s="102"/>
      <c r="C12" s="102"/>
      <c r="D12" s="103" t="s">
        <v>252</v>
      </c>
      <c r="E12" s="103"/>
      <c r="F12" s="46"/>
      <c r="G12" s="109"/>
      <c r="H12" s="109"/>
      <c r="I12" s="108" t="s">
        <v>265</v>
      </c>
      <c r="J12" s="108"/>
      <c r="K12" s="108"/>
      <c r="M12" s="109"/>
      <c r="N12" s="47" t="s">
        <v>309</v>
      </c>
    </row>
    <row r="13" spans="2:14" x14ac:dyDescent="0.25">
      <c r="B13" s="102"/>
      <c r="C13" s="102"/>
      <c r="D13" s="103" t="s">
        <v>253</v>
      </c>
      <c r="E13" s="103"/>
      <c r="F13" s="46"/>
      <c r="G13" s="109"/>
      <c r="H13" s="109"/>
      <c r="I13" s="108" t="s">
        <v>266</v>
      </c>
      <c r="J13" s="108"/>
      <c r="K13" s="108"/>
      <c r="M13" s="109"/>
      <c r="N13" s="47" t="s">
        <v>310</v>
      </c>
    </row>
    <row r="14" spans="2:14" x14ac:dyDescent="0.25">
      <c r="B14" s="102"/>
      <c r="C14" s="102"/>
      <c r="D14" s="103" t="s">
        <v>254</v>
      </c>
      <c r="E14" s="103"/>
      <c r="F14" s="46"/>
      <c r="G14" s="109"/>
      <c r="H14" s="109"/>
      <c r="I14" s="108" t="s">
        <v>267</v>
      </c>
      <c r="J14" s="108"/>
      <c r="K14" s="108"/>
      <c r="M14" s="109"/>
      <c r="N14" s="47" t="s">
        <v>311</v>
      </c>
    </row>
    <row r="15" spans="2:14" x14ac:dyDescent="0.25">
      <c r="B15" s="102"/>
      <c r="C15" s="102"/>
      <c r="D15" s="103" t="s">
        <v>255</v>
      </c>
      <c r="E15" s="103"/>
      <c r="G15" s="109"/>
      <c r="H15" s="109"/>
      <c r="I15" s="108" t="s">
        <v>268</v>
      </c>
      <c r="J15" s="108"/>
      <c r="K15" s="108"/>
      <c r="M15" s="109"/>
      <c r="N15" s="47" t="s">
        <v>312</v>
      </c>
    </row>
    <row r="16" spans="2:14" ht="14.45" customHeight="1" x14ac:dyDescent="0.25">
      <c r="B16" s="102"/>
      <c r="C16" s="102"/>
      <c r="D16" s="103" t="s">
        <v>256</v>
      </c>
      <c r="E16" s="103"/>
      <c r="G16" s="109" t="s">
        <v>135</v>
      </c>
      <c r="H16" s="109"/>
      <c r="I16" s="108" t="s">
        <v>269</v>
      </c>
      <c r="J16" s="108"/>
      <c r="K16" s="108"/>
      <c r="M16" s="109"/>
      <c r="N16" s="47" t="s">
        <v>313</v>
      </c>
    </row>
    <row r="17" spans="2:14" x14ac:dyDescent="0.25">
      <c r="B17" s="102"/>
      <c r="C17" s="102"/>
      <c r="D17" s="103" t="s">
        <v>257</v>
      </c>
      <c r="E17" s="103"/>
      <c r="G17" s="109"/>
      <c r="H17" s="109"/>
      <c r="I17" s="108" t="s">
        <v>270</v>
      </c>
      <c r="J17" s="108"/>
      <c r="K17" s="108"/>
      <c r="M17" s="109"/>
      <c r="N17" s="47" t="s">
        <v>314</v>
      </c>
    </row>
    <row r="18" spans="2:14" x14ac:dyDescent="0.25">
      <c r="B18" s="102"/>
      <c r="C18" s="102"/>
      <c r="D18" s="103" t="s">
        <v>258</v>
      </c>
      <c r="E18" s="103"/>
      <c r="G18" s="109"/>
      <c r="H18" s="109"/>
      <c r="I18" s="108" t="s">
        <v>271</v>
      </c>
      <c r="J18" s="108"/>
      <c r="K18" s="108"/>
      <c r="M18" s="109"/>
      <c r="N18" s="47" t="s">
        <v>315</v>
      </c>
    </row>
    <row r="19" spans="2:14" x14ac:dyDescent="0.25">
      <c r="B19" s="102"/>
      <c r="C19" s="102"/>
      <c r="D19" s="103" t="s">
        <v>259</v>
      </c>
      <c r="E19" s="103"/>
      <c r="G19" s="109"/>
      <c r="H19" s="109"/>
      <c r="I19" s="108" t="s">
        <v>272</v>
      </c>
      <c r="J19" s="108"/>
      <c r="K19" s="108"/>
      <c r="M19" s="109"/>
      <c r="N19" s="47" t="s">
        <v>316</v>
      </c>
    </row>
  </sheetData>
  <sheetProtection algorithmName="SHA-512" hashValue="KUV5XjNNTy/k1ZCLF9CHLrD0Xi3rQM33GT6XivMT0+FE75O5qSfCCYiUCHeG8dQ/n6RtA7RtDQ47GRI2fh24LA==" saltValue="SOthjrgIn0ZgxkML9fVtww==" spinCount="100000" sheet="1" objects="1" scenarios="1"/>
  <mergeCells count="36">
    <mergeCell ref="M6:M19"/>
    <mergeCell ref="M5:N5"/>
    <mergeCell ref="I17:K17"/>
    <mergeCell ref="I18:K18"/>
    <mergeCell ref="I19:K19"/>
    <mergeCell ref="G5:K5"/>
    <mergeCell ref="I12:K12"/>
    <mergeCell ref="I13:K13"/>
    <mergeCell ref="I14:K14"/>
    <mergeCell ref="I15:K15"/>
    <mergeCell ref="I16:K16"/>
    <mergeCell ref="G6:H10"/>
    <mergeCell ref="G11:H15"/>
    <mergeCell ref="G16:H19"/>
    <mergeCell ref="I6:K6"/>
    <mergeCell ref="I7:K7"/>
    <mergeCell ref="I8:K8"/>
    <mergeCell ref="I9:K9"/>
    <mergeCell ref="I10:K10"/>
    <mergeCell ref="I11:K11"/>
    <mergeCell ref="B6:C19"/>
    <mergeCell ref="D19:E19"/>
    <mergeCell ref="D18:E18"/>
    <mergeCell ref="D17:E17"/>
    <mergeCell ref="D16:E16"/>
    <mergeCell ref="D15:E15"/>
    <mergeCell ref="D14:E14"/>
    <mergeCell ref="D13:E13"/>
    <mergeCell ref="D12:E12"/>
    <mergeCell ref="D11:E11"/>
    <mergeCell ref="B5:E5"/>
    <mergeCell ref="D10:E10"/>
    <mergeCell ref="D9:E9"/>
    <mergeCell ref="D8:E8"/>
    <mergeCell ref="D7:E7"/>
    <mergeCell ref="D6:E6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V2"/>
  <sheetViews>
    <sheetView showGridLines="0" showRowColHeaders="0" workbookViewId="0">
      <selection activeCell="C4" sqref="C4"/>
    </sheetView>
  </sheetViews>
  <sheetFormatPr defaultColWidth="0" defaultRowHeight="15" x14ac:dyDescent="0.25"/>
  <cols>
    <col min="1" max="1" width="3.5703125" style="41" customWidth="1"/>
    <col min="2" max="22" width="8.7109375" style="41" customWidth="1"/>
    <col min="23" max="16384" width="8.7109375" style="41" hidden="1"/>
  </cols>
  <sheetData>
    <row r="1" spans="3:3" s="31" customFormat="1" ht="30" customHeight="1" x14ac:dyDescent="0.25">
      <c r="C1" s="32"/>
    </row>
    <row r="2" spans="3:3" s="33" customFormat="1" ht="24" customHeight="1" x14ac:dyDescent="0.25">
      <c r="C2" s="34"/>
    </row>
  </sheetData>
  <sheetProtection algorithmName="SHA-512" hashValue="ZG0wV87osCBc8PLzHqSdYLEZMNReW2TWKmzyi62zWphnoKMkm3sdb9hP06vTmI7G/xA1mZbGjucXgXcD4TzS5A==" saltValue="0q+1hYpt8RNVEGw0T/pNi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19"/>
  <sheetViews>
    <sheetView topLeftCell="A10" workbookViewId="0">
      <selection activeCell="A8" sqref="A8"/>
    </sheetView>
  </sheetViews>
  <sheetFormatPr defaultColWidth="9.140625" defaultRowHeight="15" x14ac:dyDescent="0.25"/>
  <cols>
    <col min="1" max="1" width="9.140625" style="11"/>
    <col min="2" max="2" width="5.140625" style="11" bestFit="1" customWidth="1"/>
    <col min="3" max="3" width="7.5703125" style="11" customWidth="1"/>
    <col min="4" max="4" width="12.85546875" style="11" customWidth="1"/>
    <col min="5" max="5" width="14.7109375" style="11" bestFit="1" customWidth="1"/>
    <col min="6" max="6" width="31.140625" style="11" customWidth="1"/>
    <col min="7" max="7" width="31.7109375" style="11" customWidth="1"/>
    <col min="8" max="8" width="39.7109375" style="11" customWidth="1"/>
    <col min="9" max="9" width="35.5703125" style="11" customWidth="1"/>
    <col min="10" max="10" width="24.5703125" style="11" customWidth="1"/>
    <col min="11" max="257" width="9.140625" style="11"/>
    <col min="258" max="258" width="2.42578125" style="11" bestFit="1" customWidth="1"/>
    <col min="259" max="259" width="7.5703125" style="11" customWidth="1"/>
    <col min="260" max="260" width="8.140625" style="11" bestFit="1" customWidth="1"/>
    <col min="261" max="261" width="14.7109375" style="11" bestFit="1" customWidth="1"/>
    <col min="262" max="262" width="31.140625" style="11" customWidth="1"/>
    <col min="263" max="263" width="31.7109375" style="11" customWidth="1"/>
    <col min="264" max="264" width="39.7109375" style="11" customWidth="1"/>
    <col min="265" max="265" width="35.5703125" style="11" customWidth="1"/>
    <col min="266" max="266" width="24.5703125" style="11" customWidth="1"/>
    <col min="267" max="513" width="9.140625" style="11"/>
    <col min="514" max="514" width="2.42578125" style="11" bestFit="1" customWidth="1"/>
    <col min="515" max="515" width="7.5703125" style="11" customWidth="1"/>
    <col min="516" max="516" width="8.140625" style="11" bestFit="1" customWidth="1"/>
    <col min="517" max="517" width="14.7109375" style="11" bestFit="1" customWidth="1"/>
    <col min="518" max="518" width="31.140625" style="11" customWidth="1"/>
    <col min="519" max="519" width="31.7109375" style="11" customWidth="1"/>
    <col min="520" max="520" width="39.7109375" style="11" customWidth="1"/>
    <col min="521" max="521" width="35.5703125" style="11" customWidth="1"/>
    <col min="522" max="522" width="24.5703125" style="11" customWidth="1"/>
    <col min="523" max="769" width="9.140625" style="11"/>
    <col min="770" max="770" width="2.42578125" style="11" bestFit="1" customWidth="1"/>
    <col min="771" max="771" width="7.5703125" style="11" customWidth="1"/>
    <col min="772" max="772" width="8.140625" style="11" bestFit="1" customWidth="1"/>
    <col min="773" max="773" width="14.7109375" style="11" bestFit="1" customWidth="1"/>
    <col min="774" max="774" width="31.140625" style="11" customWidth="1"/>
    <col min="775" max="775" width="31.7109375" style="11" customWidth="1"/>
    <col min="776" max="776" width="39.7109375" style="11" customWidth="1"/>
    <col min="777" max="777" width="35.5703125" style="11" customWidth="1"/>
    <col min="778" max="778" width="24.5703125" style="11" customWidth="1"/>
    <col min="779" max="1025" width="9.140625" style="11"/>
    <col min="1026" max="1026" width="2.42578125" style="11" bestFit="1" customWidth="1"/>
    <col min="1027" max="1027" width="7.5703125" style="11" customWidth="1"/>
    <col min="1028" max="1028" width="8.140625" style="11" bestFit="1" customWidth="1"/>
    <col min="1029" max="1029" width="14.7109375" style="11" bestFit="1" customWidth="1"/>
    <col min="1030" max="1030" width="31.140625" style="11" customWidth="1"/>
    <col min="1031" max="1031" width="31.7109375" style="11" customWidth="1"/>
    <col min="1032" max="1032" width="39.7109375" style="11" customWidth="1"/>
    <col min="1033" max="1033" width="35.5703125" style="11" customWidth="1"/>
    <col min="1034" max="1034" width="24.5703125" style="11" customWidth="1"/>
    <col min="1035" max="1281" width="9.140625" style="11"/>
    <col min="1282" max="1282" width="2.42578125" style="11" bestFit="1" customWidth="1"/>
    <col min="1283" max="1283" width="7.5703125" style="11" customWidth="1"/>
    <col min="1284" max="1284" width="8.140625" style="11" bestFit="1" customWidth="1"/>
    <col min="1285" max="1285" width="14.7109375" style="11" bestFit="1" customWidth="1"/>
    <col min="1286" max="1286" width="31.140625" style="11" customWidth="1"/>
    <col min="1287" max="1287" width="31.7109375" style="11" customWidth="1"/>
    <col min="1288" max="1288" width="39.7109375" style="11" customWidth="1"/>
    <col min="1289" max="1289" width="35.5703125" style="11" customWidth="1"/>
    <col min="1290" max="1290" width="24.5703125" style="11" customWidth="1"/>
    <col min="1291" max="1537" width="9.140625" style="11"/>
    <col min="1538" max="1538" width="2.42578125" style="11" bestFit="1" customWidth="1"/>
    <col min="1539" max="1539" width="7.5703125" style="11" customWidth="1"/>
    <col min="1540" max="1540" width="8.140625" style="11" bestFit="1" customWidth="1"/>
    <col min="1541" max="1541" width="14.7109375" style="11" bestFit="1" customWidth="1"/>
    <col min="1542" max="1542" width="31.140625" style="11" customWidth="1"/>
    <col min="1543" max="1543" width="31.7109375" style="11" customWidth="1"/>
    <col min="1544" max="1544" width="39.7109375" style="11" customWidth="1"/>
    <col min="1545" max="1545" width="35.5703125" style="11" customWidth="1"/>
    <col min="1546" max="1546" width="24.5703125" style="11" customWidth="1"/>
    <col min="1547" max="1793" width="9.140625" style="11"/>
    <col min="1794" max="1794" width="2.42578125" style="11" bestFit="1" customWidth="1"/>
    <col min="1795" max="1795" width="7.5703125" style="11" customWidth="1"/>
    <col min="1796" max="1796" width="8.140625" style="11" bestFit="1" customWidth="1"/>
    <col min="1797" max="1797" width="14.7109375" style="11" bestFit="1" customWidth="1"/>
    <col min="1798" max="1798" width="31.140625" style="11" customWidth="1"/>
    <col min="1799" max="1799" width="31.7109375" style="11" customWidth="1"/>
    <col min="1800" max="1800" width="39.7109375" style="11" customWidth="1"/>
    <col min="1801" max="1801" width="35.5703125" style="11" customWidth="1"/>
    <col min="1802" max="1802" width="24.5703125" style="11" customWidth="1"/>
    <col min="1803" max="2049" width="9.140625" style="11"/>
    <col min="2050" max="2050" width="2.42578125" style="11" bestFit="1" customWidth="1"/>
    <col min="2051" max="2051" width="7.5703125" style="11" customWidth="1"/>
    <col min="2052" max="2052" width="8.140625" style="11" bestFit="1" customWidth="1"/>
    <col min="2053" max="2053" width="14.7109375" style="11" bestFit="1" customWidth="1"/>
    <col min="2054" max="2054" width="31.140625" style="11" customWidth="1"/>
    <col min="2055" max="2055" width="31.7109375" style="11" customWidth="1"/>
    <col min="2056" max="2056" width="39.7109375" style="11" customWidth="1"/>
    <col min="2057" max="2057" width="35.5703125" style="11" customWidth="1"/>
    <col min="2058" max="2058" width="24.5703125" style="11" customWidth="1"/>
    <col min="2059" max="2305" width="9.140625" style="11"/>
    <col min="2306" max="2306" width="2.42578125" style="11" bestFit="1" customWidth="1"/>
    <col min="2307" max="2307" width="7.5703125" style="11" customWidth="1"/>
    <col min="2308" max="2308" width="8.140625" style="11" bestFit="1" customWidth="1"/>
    <col min="2309" max="2309" width="14.7109375" style="11" bestFit="1" customWidth="1"/>
    <col min="2310" max="2310" width="31.140625" style="11" customWidth="1"/>
    <col min="2311" max="2311" width="31.7109375" style="11" customWidth="1"/>
    <col min="2312" max="2312" width="39.7109375" style="11" customWidth="1"/>
    <col min="2313" max="2313" width="35.5703125" style="11" customWidth="1"/>
    <col min="2314" max="2314" width="24.5703125" style="11" customWidth="1"/>
    <col min="2315" max="2561" width="9.140625" style="11"/>
    <col min="2562" max="2562" width="2.42578125" style="11" bestFit="1" customWidth="1"/>
    <col min="2563" max="2563" width="7.5703125" style="11" customWidth="1"/>
    <col min="2564" max="2564" width="8.140625" style="11" bestFit="1" customWidth="1"/>
    <col min="2565" max="2565" width="14.7109375" style="11" bestFit="1" customWidth="1"/>
    <col min="2566" max="2566" width="31.140625" style="11" customWidth="1"/>
    <col min="2567" max="2567" width="31.7109375" style="11" customWidth="1"/>
    <col min="2568" max="2568" width="39.7109375" style="11" customWidth="1"/>
    <col min="2569" max="2569" width="35.5703125" style="11" customWidth="1"/>
    <col min="2570" max="2570" width="24.5703125" style="11" customWidth="1"/>
    <col min="2571" max="2817" width="9.140625" style="11"/>
    <col min="2818" max="2818" width="2.42578125" style="11" bestFit="1" customWidth="1"/>
    <col min="2819" max="2819" width="7.5703125" style="11" customWidth="1"/>
    <col min="2820" max="2820" width="8.140625" style="11" bestFit="1" customWidth="1"/>
    <col min="2821" max="2821" width="14.7109375" style="11" bestFit="1" customWidth="1"/>
    <col min="2822" max="2822" width="31.140625" style="11" customWidth="1"/>
    <col min="2823" max="2823" width="31.7109375" style="11" customWidth="1"/>
    <col min="2824" max="2824" width="39.7109375" style="11" customWidth="1"/>
    <col min="2825" max="2825" width="35.5703125" style="11" customWidth="1"/>
    <col min="2826" max="2826" width="24.5703125" style="11" customWidth="1"/>
    <col min="2827" max="3073" width="9.140625" style="11"/>
    <col min="3074" max="3074" width="2.42578125" style="11" bestFit="1" customWidth="1"/>
    <col min="3075" max="3075" width="7.5703125" style="11" customWidth="1"/>
    <col min="3076" max="3076" width="8.140625" style="11" bestFit="1" customWidth="1"/>
    <col min="3077" max="3077" width="14.7109375" style="11" bestFit="1" customWidth="1"/>
    <col min="3078" max="3078" width="31.140625" style="11" customWidth="1"/>
    <col min="3079" max="3079" width="31.7109375" style="11" customWidth="1"/>
    <col min="3080" max="3080" width="39.7109375" style="11" customWidth="1"/>
    <col min="3081" max="3081" width="35.5703125" style="11" customWidth="1"/>
    <col min="3082" max="3082" width="24.5703125" style="11" customWidth="1"/>
    <col min="3083" max="3329" width="9.140625" style="11"/>
    <col min="3330" max="3330" width="2.42578125" style="11" bestFit="1" customWidth="1"/>
    <col min="3331" max="3331" width="7.5703125" style="11" customWidth="1"/>
    <col min="3332" max="3332" width="8.140625" style="11" bestFit="1" customWidth="1"/>
    <col min="3333" max="3333" width="14.7109375" style="11" bestFit="1" customWidth="1"/>
    <col min="3334" max="3334" width="31.140625" style="11" customWidth="1"/>
    <col min="3335" max="3335" width="31.7109375" style="11" customWidth="1"/>
    <col min="3336" max="3336" width="39.7109375" style="11" customWidth="1"/>
    <col min="3337" max="3337" width="35.5703125" style="11" customWidth="1"/>
    <col min="3338" max="3338" width="24.5703125" style="11" customWidth="1"/>
    <col min="3339" max="3585" width="9.140625" style="11"/>
    <col min="3586" max="3586" width="2.42578125" style="11" bestFit="1" customWidth="1"/>
    <col min="3587" max="3587" width="7.5703125" style="11" customWidth="1"/>
    <col min="3588" max="3588" width="8.140625" style="11" bestFit="1" customWidth="1"/>
    <col min="3589" max="3589" width="14.7109375" style="11" bestFit="1" customWidth="1"/>
    <col min="3590" max="3590" width="31.140625" style="11" customWidth="1"/>
    <col min="3591" max="3591" width="31.7109375" style="11" customWidth="1"/>
    <col min="3592" max="3592" width="39.7109375" style="11" customWidth="1"/>
    <col min="3593" max="3593" width="35.5703125" style="11" customWidth="1"/>
    <col min="3594" max="3594" width="24.5703125" style="11" customWidth="1"/>
    <col min="3595" max="3841" width="9.140625" style="11"/>
    <col min="3842" max="3842" width="2.42578125" style="11" bestFit="1" customWidth="1"/>
    <col min="3843" max="3843" width="7.5703125" style="11" customWidth="1"/>
    <col min="3844" max="3844" width="8.140625" style="11" bestFit="1" customWidth="1"/>
    <col min="3845" max="3845" width="14.7109375" style="11" bestFit="1" customWidth="1"/>
    <col min="3846" max="3846" width="31.140625" style="11" customWidth="1"/>
    <col min="3847" max="3847" width="31.7109375" style="11" customWidth="1"/>
    <col min="3848" max="3848" width="39.7109375" style="11" customWidth="1"/>
    <col min="3849" max="3849" width="35.5703125" style="11" customWidth="1"/>
    <col min="3850" max="3850" width="24.5703125" style="11" customWidth="1"/>
    <col min="3851" max="4097" width="9.140625" style="11"/>
    <col min="4098" max="4098" width="2.42578125" style="11" bestFit="1" customWidth="1"/>
    <col min="4099" max="4099" width="7.5703125" style="11" customWidth="1"/>
    <col min="4100" max="4100" width="8.140625" style="11" bestFit="1" customWidth="1"/>
    <col min="4101" max="4101" width="14.7109375" style="11" bestFit="1" customWidth="1"/>
    <col min="4102" max="4102" width="31.140625" style="11" customWidth="1"/>
    <col min="4103" max="4103" width="31.7109375" style="11" customWidth="1"/>
    <col min="4104" max="4104" width="39.7109375" style="11" customWidth="1"/>
    <col min="4105" max="4105" width="35.5703125" style="11" customWidth="1"/>
    <col min="4106" max="4106" width="24.5703125" style="11" customWidth="1"/>
    <col min="4107" max="4353" width="9.140625" style="11"/>
    <col min="4354" max="4354" width="2.42578125" style="11" bestFit="1" customWidth="1"/>
    <col min="4355" max="4355" width="7.5703125" style="11" customWidth="1"/>
    <col min="4356" max="4356" width="8.140625" style="11" bestFit="1" customWidth="1"/>
    <col min="4357" max="4357" width="14.7109375" style="11" bestFit="1" customWidth="1"/>
    <col min="4358" max="4358" width="31.140625" style="11" customWidth="1"/>
    <col min="4359" max="4359" width="31.7109375" style="11" customWidth="1"/>
    <col min="4360" max="4360" width="39.7109375" style="11" customWidth="1"/>
    <col min="4361" max="4361" width="35.5703125" style="11" customWidth="1"/>
    <col min="4362" max="4362" width="24.5703125" style="11" customWidth="1"/>
    <col min="4363" max="4609" width="9.140625" style="11"/>
    <col min="4610" max="4610" width="2.42578125" style="11" bestFit="1" customWidth="1"/>
    <col min="4611" max="4611" width="7.5703125" style="11" customWidth="1"/>
    <col min="4612" max="4612" width="8.140625" style="11" bestFit="1" customWidth="1"/>
    <col min="4613" max="4613" width="14.7109375" style="11" bestFit="1" customWidth="1"/>
    <col min="4614" max="4614" width="31.140625" style="11" customWidth="1"/>
    <col min="4615" max="4615" width="31.7109375" style="11" customWidth="1"/>
    <col min="4616" max="4616" width="39.7109375" style="11" customWidth="1"/>
    <col min="4617" max="4617" width="35.5703125" style="11" customWidth="1"/>
    <col min="4618" max="4618" width="24.5703125" style="11" customWidth="1"/>
    <col min="4619" max="4865" width="9.140625" style="11"/>
    <col min="4866" max="4866" width="2.42578125" style="11" bestFit="1" customWidth="1"/>
    <col min="4867" max="4867" width="7.5703125" style="11" customWidth="1"/>
    <col min="4868" max="4868" width="8.140625" style="11" bestFit="1" customWidth="1"/>
    <col min="4869" max="4869" width="14.7109375" style="11" bestFit="1" customWidth="1"/>
    <col min="4870" max="4870" width="31.140625" style="11" customWidth="1"/>
    <col min="4871" max="4871" width="31.7109375" style="11" customWidth="1"/>
    <col min="4872" max="4872" width="39.7109375" style="11" customWidth="1"/>
    <col min="4873" max="4873" width="35.5703125" style="11" customWidth="1"/>
    <col min="4874" max="4874" width="24.5703125" style="11" customWidth="1"/>
    <col min="4875" max="5121" width="9.140625" style="11"/>
    <col min="5122" max="5122" width="2.42578125" style="11" bestFit="1" customWidth="1"/>
    <col min="5123" max="5123" width="7.5703125" style="11" customWidth="1"/>
    <col min="5124" max="5124" width="8.140625" style="11" bestFit="1" customWidth="1"/>
    <col min="5125" max="5125" width="14.7109375" style="11" bestFit="1" customWidth="1"/>
    <col min="5126" max="5126" width="31.140625" style="11" customWidth="1"/>
    <col min="5127" max="5127" width="31.7109375" style="11" customWidth="1"/>
    <col min="5128" max="5128" width="39.7109375" style="11" customWidth="1"/>
    <col min="5129" max="5129" width="35.5703125" style="11" customWidth="1"/>
    <col min="5130" max="5130" width="24.5703125" style="11" customWidth="1"/>
    <col min="5131" max="5377" width="9.140625" style="11"/>
    <col min="5378" max="5378" width="2.42578125" style="11" bestFit="1" customWidth="1"/>
    <col min="5379" max="5379" width="7.5703125" style="11" customWidth="1"/>
    <col min="5380" max="5380" width="8.140625" style="11" bestFit="1" customWidth="1"/>
    <col min="5381" max="5381" width="14.7109375" style="11" bestFit="1" customWidth="1"/>
    <col min="5382" max="5382" width="31.140625" style="11" customWidth="1"/>
    <col min="5383" max="5383" width="31.7109375" style="11" customWidth="1"/>
    <col min="5384" max="5384" width="39.7109375" style="11" customWidth="1"/>
    <col min="5385" max="5385" width="35.5703125" style="11" customWidth="1"/>
    <col min="5386" max="5386" width="24.5703125" style="11" customWidth="1"/>
    <col min="5387" max="5633" width="9.140625" style="11"/>
    <col min="5634" max="5634" width="2.42578125" style="11" bestFit="1" customWidth="1"/>
    <col min="5635" max="5635" width="7.5703125" style="11" customWidth="1"/>
    <col min="5636" max="5636" width="8.140625" style="11" bestFit="1" customWidth="1"/>
    <col min="5637" max="5637" width="14.7109375" style="11" bestFit="1" customWidth="1"/>
    <col min="5638" max="5638" width="31.140625" style="11" customWidth="1"/>
    <col min="5639" max="5639" width="31.7109375" style="11" customWidth="1"/>
    <col min="5640" max="5640" width="39.7109375" style="11" customWidth="1"/>
    <col min="5641" max="5641" width="35.5703125" style="11" customWidth="1"/>
    <col min="5642" max="5642" width="24.5703125" style="11" customWidth="1"/>
    <col min="5643" max="5889" width="9.140625" style="11"/>
    <col min="5890" max="5890" width="2.42578125" style="11" bestFit="1" customWidth="1"/>
    <col min="5891" max="5891" width="7.5703125" style="11" customWidth="1"/>
    <col min="5892" max="5892" width="8.140625" style="11" bestFit="1" customWidth="1"/>
    <col min="5893" max="5893" width="14.7109375" style="11" bestFit="1" customWidth="1"/>
    <col min="5894" max="5894" width="31.140625" style="11" customWidth="1"/>
    <col min="5895" max="5895" width="31.7109375" style="11" customWidth="1"/>
    <col min="5896" max="5896" width="39.7109375" style="11" customWidth="1"/>
    <col min="5897" max="5897" width="35.5703125" style="11" customWidth="1"/>
    <col min="5898" max="5898" width="24.5703125" style="11" customWidth="1"/>
    <col min="5899" max="6145" width="9.140625" style="11"/>
    <col min="6146" max="6146" width="2.42578125" style="11" bestFit="1" customWidth="1"/>
    <col min="6147" max="6147" width="7.5703125" style="11" customWidth="1"/>
    <col min="6148" max="6148" width="8.140625" style="11" bestFit="1" customWidth="1"/>
    <col min="6149" max="6149" width="14.7109375" style="11" bestFit="1" customWidth="1"/>
    <col min="6150" max="6150" width="31.140625" style="11" customWidth="1"/>
    <col min="6151" max="6151" width="31.7109375" style="11" customWidth="1"/>
    <col min="6152" max="6152" width="39.7109375" style="11" customWidth="1"/>
    <col min="6153" max="6153" width="35.5703125" style="11" customWidth="1"/>
    <col min="6154" max="6154" width="24.5703125" style="11" customWidth="1"/>
    <col min="6155" max="6401" width="9.140625" style="11"/>
    <col min="6402" max="6402" width="2.42578125" style="11" bestFit="1" customWidth="1"/>
    <col min="6403" max="6403" width="7.5703125" style="11" customWidth="1"/>
    <col min="6404" max="6404" width="8.140625" style="11" bestFit="1" customWidth="1"/>
    <col min="6405" max="6405" width="14.7109375" style="11" bestFit="1" customWidth="1"/>
    <col min="6406" max="6406" width="31.140625" style="11" customWidth="1"/>
    <col min="6407" max="6407" width="31.7109375" style="11" customWidth="1"/>
    <col min="6408" max="6408" width="39.7109375" style="11" customWidth="1"/>
    <col min="6409" max="6409" width="35.5703125" style="11" customWidth="1"/>
    <col min="6410" max="6410" width="24.5703125" style="11" customWidth="1"/>
    <col min="6411" max="6657" width="9.140625" style="11"/>
    <col min="6658" max="6658" width="2.42578125" style="11" bestFit="1" customWidth="1"/>
    <col min="6659" max="6659" width="7.5703125" style="11" customWidth="1"/>
    <col min="6660" max="6660" width="8.140625" style="11" bestFit="1" customWidth="1"/>
    <col min="6661" max="6661" width="14.7109375" style="11" bestFit="1" customWidth="1"/>
    <col min="6662" max="6662" width="31.140625" style="11" customWidth="1"/>
    <col min="6663" max="6663" width="31.7109375" style="11" customWidth="1"/>
    <col min="6664" max="6664" width="39.7109375" style="11" customWidth="1"/>
    <col min="6665" max="6665" width="35.5703125" style="11" customWidth="1"/>
    <col min="6666" max="6666" width="24.5703125" style="11" customWidth="1"/>
    <col min="6667" max="6913" width="9.140625" style="11"/>
    <col min="6914" max="6914" width="2.42578125" style="11" bestFit="1" customWidth="1"/>
    <col min="6915" max="6915" width="7.5703125" style="11" customWidth="1"/>
    <col min="6916" max="6916" width="8.140625" style="11" bestFit="1" customWidth="1"/>
    <col min="6917" max="6917" width="14.7109375" style="11" bestFit="1" customWidth="1"/>
    <col min="6918" max="6918" width="31.140625" style="11" customWidth="1"/>
    <col min="6919" max="6919" width="31.7109375" style="11" customWidth="1"/>
    <col min="6920" max="6920" width="39.7109375" style="11" customWidth="1"/>
    <col min="6921" max="6921" width="35.5703125" style="11" customWidth="1"/>
    <col min="6922" max="6922" width="24.5703125" style="11" customWidth="1"/>
    <col min="6923" max="7169" width="9.140625" style="11"/>
    <col min="7170" max="7170" width="2.42578125" style="11" bestFit="1" customWidth="1"/>
    <col min="7171" max="7171" width="7.5703125" style="11" customWidth="1"/>
    <col min="7172" max="7172" width="8.140625" style="11" bestFit="1" customWidth="1"/>
    <col min="7173" max="7173" width="14.7109375" style="11" bestFit="1" customWidth="1"/>
    <col min="7174" max="7174" width="31.140625" style="11" customWidth="1"/>
    <col min="7175" max="7175" width="31.7109375" style="11" customWidth="1"/>
    <col min="7176" max="7176" width="39.7109375" style="11" customWidth="1"/>
    <col min="7177" max="7177" width="35.5703125" style="11" customWidth="1"/>
    <col min="7178" max="7178" width="24.5703125" style="11" customWidth="1"/>
    <col min="7179" max="7425" width="9.140625" style="11"/>
    <col min="7426" max="7426" width="2.42578125" style="11" bestFit="1" customWidth="1"/>
    <col min="7427" max="7427" width="7.5703125" style="11" customWidth="1"/>
    <col min="7428" max="7428" width="8.140625" style="11" bestFit="1" customWidth="1"/>
    <col min="7429" max="7429" width="14.7109375" style="11" bestFit="1" customWidth="1"/>
    <col min="7430" max="7430" width="31.140625" style="11" customWidth="1"/>
    <col min="7431" max="7431" width="31.7109375" style="11" customWidth="1"/>
    <col min="7432" max="7432" width="39.7109375" style="11" customWidth="1"/>
    <col min="7433" max="7433" width="35.5703125" style="11" customWidth="1"/>
    <col min="7434" max="7434" width="24.5703125" style="11" customWidth="1"/>
    <col min="7435" max="7681" width="9.140625" style="11"/>
    <col min="7682" max="7682" width="2.42578125" style="11" bestFit="1" customWidth="1"/>
    <col min="7683" max="7683" width="7.5703125" style="11" customWidth="1"/>
    <col min="7684" max="7684" width="8.140625" style="11" bestFit="1" customWidth="1"/>
    <col min="7685" max="7685" width="14.7109375" style="11" bestFit="1" customWidth="1"/>
    <col min="7686" max="7686" width="31.140625" style="11" customWidth="1"/>
    <col min="7687" max="7687" width="31.7109375" style="11" customWidth="1"/>
    <col min="7688" max="7688" width="39.7109375" style="11" customWidth="1"/>
    <col min="7689" max="7689" width="35.5703125" style="11" customWidth="1"/>
    <col min="7690" max="7690" width="24.5703125" style="11" customWidth="1"/>
    <col min="7691" max="7937" width="9.140625" style="11"/>
    <col min="7938" max="7938" width="2.42578125" style="11" bestFit="1" customWidth="1"/>
    <col min="7939" max="7939" width="7.5703125" style="11" customWidth="1"/>
    <col min="7940" max="7940" width="8.140625" style="11" bestFit="1" customWidth="1"/>
    <col min="7941" max="7941" width="14.7109375" style="11" bestFit="1" customWidth="1"/>
    <col min="7942" max="7942" width="31.140625" style="11" customWidth="1"/>
    <col min="7943" max="7943" width="31.7109375" style="11" customWidth="1"/>
    <col min="7944" max="7944" width="39.7109375" style="11" customWidth="1"/>
    <col min="7945" max="7945" width="35.5703125" style="11" customWidth="1"/>
    <col min="7946" max="7946" width="24.5703125" style="11" customWidth="1"/>
    <col min="7947" max="8193" width="9.140625" style="11"/>
    <col min="8194" max="8194" width="2.42578125" style="11" bestFit="1" customWidth="1"/>
    <col min="8195" max="8195" width="7.5703125" style="11" customWidth="1"/>
    <col min="8196" max="8196" width="8.140625" style="11" bestFit="1" customWidth="1"/>
    <col min="8197" max="8197" width="14.7109375" style="11" bestFit="1" customWidth="1"/>
    <col min="8198" max="8198" width="31.140625" style="11" customWidth="1"/>
    <col min="8199" max="8199" width="31.7109375" style="11" customWidth="1"/>
    <col min="8200" max="8200" width="39.7109375" style="11" customWidth="1"/>
    <col min="8201" max="8201" width="35.5703125" style="11" customWidth="1"/>
    <col min="8202" max="8202" width="24.5703125" style="11" customWidth="1"/>
    <col min="8203" max="8449" width="9.140625" style="11"/>
    <col min="8450" max="8450" width="2.42578125" style="11" bestFit="1" customWidth="1"/>
    <col min="8451" max="8451" width="7.5703125" style="11" customWidth="1"/>
    <col min="8452" max="8452" width="8.140625" style="11" bestFit="1" customWidth="1"/>
    <col min="8453" max="8453" width="14.7109375" style="11" bestFit="1" customWidth="1"/>
    <col min="8454" max="8454" width="31.140625" style="11" customWidth="1"/>
    <col min="8455" max="8455" width="31.7109375" style="11" customWidth="1"/>
    <col min="8456" max="8456" width="39.7109375" style="11" customWidth="1"/>
    <col min="8457" max="8457" width="35.5703125" style="11" customWidth="1"/>
    <col min="8458" max="8458" width="24.5703125" style="11" customWidth="1"/>
    <col min="8459" max="8705" width="9.140625" style="11"/>
    <col min="8706" max="8706" width="2.42578125" style="11" bestFit="1" customWidth="1"/>
    <col min="8707" max="8707" width="7.5703125" style="11" customWidth="1"/>
    <col min="8708" max="8708" width="8.140625" style="11" bestFit="1" customWidth="1"/>
    <col min="8709" max="8709" width="14.7109375" style="11" bestFit="1" customWidth="1"/>
    <col min="8710" max="8710" width="31.140625" style="11" customWidth="1"/>
    <col min="8711" max="8711" width="31.7109375" style="11" customWidth="1"/>
    <col min="8712" max="8712" width="39.7109375" style="11" customWidth="1"/>
    <col min="8713" max="8713" width="35.5703125" style="11" customWidth="1"/>
    <col min="8714" max="8714" width="24.5703125" style="11" customWidth="1"/>
    <col min="8715" max="8961" width="9.140625" style="11"/>
    <col min="8962" max="8962" width="2.42578125" style="11" bestFit="1" customWidth="1"/>
    <col min="8963" max="8963" width="7.5703125" style="11" customWidth="1"/>
    <col min="8964" max="8964" width="8.140625" style="11" bestFit="1" customWidth="1"/>
    <col min="8965" max="8965" width="14.7109375" style="11" bestFit="1" customWidth="1"/>
    <col min="8966" max="8966" width="31.140625" style="11" customWidth="1"/>
    <col min="8967" max="8967" width="31.7109375" style="11" customWidth="1"/>
    <col min="8968" max="8968" width="39.7109375" style="11" customWidth="1"/>
    <col min="8969" max="8969" width="35.5703125" style="11" customWidth="1"/>
    <col min="8970" max="8970" width="24.5703125" style="11" customWidth="1"/>
    <col min="8971" max="9217" width="9.140625" style="11"/>
    <col min="9218" max="9218" width="2.42578125" style="11" bestFit="1" customWidth="1"/>
    <col min="9219" max="9219" width="7.5703125" style="11" customWidth="1"/>
    <col min="9220" max="9220" width="8.140625" style="11" bestFit="1" customWidth="1"/>
    <col min="9221" max="9221" width="14.7109375" style="11" bestFit="1" customWidth="1"/>
    <col min="9222" max="9222" width="31.140625" style="11" customWidth="1"/>
    <col min="9223" max="9223" width="31.7109375" style="11" customWidth="1"/>
    <col min="9224" max="9224" width="39.7109375" style="11" customWidth="1"/>
    <col min="9225" max="9225" width="35.5703125" style="11" customWidth="1"/>
    <col min="9226" max="9226" width="24.5703125" style="11" customWidth="1"/>
    <col min="9227" max="9473" width="9.140625" style="11"/>
    <col min="9474" max="9474" width="2.42578125" style="11" bestFit="1" customWidth="1"/>
    <col min="9475" max="9475" width="7.5703125" style="11" customWidth="1"/>
    <col min="9476" max="9476" width="8.140625" style="11" bestFit="1" customWidth="1"/>
    <col min="9477" max="9477" width="14.7109375" style="11" bestFit="1" customWidth="1"/>
    <col min="9478" max="9478" width="31.140625" style="11" customWidth="1"/>
    <col min="9479" max="9479" width="31.7109375" style="11" customWidth="1"/>
    <col min="9480" max="9480" width="39.7109375" style="11" customWidth="1"/>
    <col min="9481" max="9481" width="35.5703125" style="11" customWidth="1"/>
    <col min="9482" max="9482" width="24.5703125" style="11" customWidth="1"/>
    <col min="9483" max="9729" width="9.140625" style="11"/>
    <col min="9730" max="9730" width="2.42578125" style="11" bestFit="1" customWidth="1"/>
    <col min="9731" max="9731" width="7.5703125" style="11" customWidth="1"/>
    <col min="9732" max="9732" width="8.140625" style="11" bestFit="1" customWidth="1"/>
    <col min="9733" max="9733" width="14.7109375" style="11" bestFit="1" customWidth="1"/>
    <col min="9734" max="9734" width="31.140625" style="11" customWidth="1"/>
    <col min="9735" max="9735" width="31.7109375" style="11" customWidth="1"/>
    <col min="9736" max="9736" width="39.7109375" style="11" customWidth="1"/>
    <col min="9737" max="9737" width="35.5703125" style="11" customWidth="1"/>
    <col min="9738" max="9738" width="24.5703125" style="11" customWidth="1"/>
    <col min="9739" max="9985" width="9.140625" style="11"/>
    <col min="9986" max="9986" width="2.42578125" style="11" bestFit="1" customWidth="1"/>
    <col min="9987" max="9987" width="7.5703125" style="11" customWidth="1"/>
    <col min="9988" max="9988" width="8.140625" style="11" bestFit="1" customWidth="1"/>
    <col min="9989" max="9989" width="14.7109375" style="11" bestFit="1" customWidth="1"/>
    <col min="9990" max="9990" width="31.140625" style="11" customWidth="1"/>
    <col min="9991" max="9991" width="31.7109375" style="11" customWidth="1"/>
    <col min="9992" max="9992" width="39.7109375" style="11" customWidth="1"/>
    <col min="9993" max="9993" width="35.5703125" style="11" customWidth="1"/>
    <col min="9994" max="9994" width="24.5703125" style="11" customWidth="1"/>
    <col min="9995" max="10241" width="9.140625" style="11"/>
    <col min="10242" max="10242" width="2.42578125" style="11" bestFit="1" customWidth="1"/>
    <col min="10243" max="10243" width="7.5703125" style="11" customWidth="1"/>
    <col min="10244" max="10244" width="8.140625" style="11" bestFit="1" customWidth="1"/>
    <col min="10245" max="10245" width="14.7109375" style="11" bestFit="1" customWidth="1"/>
    <col min="10246" max="10246" width="31.140625" style="11" customWidth="1"/>
    <col min="10247" max="10247" width="31.7109375" style="11" customWidth="1"/>
    <col min="10248" max="10248" width="39.7109375" style="11" customWidth="1"/>
    <col min="10249" max="10249" width="35.5703125" style="11" customWidth="1"/>
    <col min="10250" max="10250" width="24.5703125" style="11" customWidth="1"/>
    <col min="10251" max="10497" width="9.140625" style="11"/>
    <col min="10498" max="10498" width="2.42578125" style="11" bestFit="1" customWidth="1"/>
    <col min="10499" max="10499" width="7.5703125" style="11" customWidth="1"/>
    <col min="10500" max="10500" width="8.140625" style="11" bestFit="1" customWidth="1"/>
    <col min="10501" max="10501" width="14.7109375" style="11" bestFit="1" customWidth="1"/>
    <col min="10502" max="10502" width="31.140625" style="11" customWidth="1"/>
    <col min="10503" max="10503" width="31.7109375" style="11" customWidth="1"/>
    <col min="10504" max="10504" width="39.7109375" style="11" customWidth="1"/>
    <col min="10505" max="10505" width="35.5703125" style="11" customWidth="1"/>
    <col min="10506" max="10506" width="24.5703125" style="11" customWidth="1"/>
    <col min="10507" max="10753" width="9.140625" style="11"/>
    <col min="10754" max="10754" width="2.42578125" style="11" bestFit="1" customWidth="1"/>
    <col min="10755" max="10755" width="7.5703125" style="11" customWidth="1"/>
    <col min="10756" max="10756" width="8.140625" style="11" bestFit="1" customWidth="1"/>
    <col min="10757" max="10757" width="14.7109375" style="11" bestFit="1" customWidth="1"/>
    <col min="10758" max="10758" width="31.140625" style="11" customWidth="1"/>
    <col min="10759" max="10759" width="31.7109375" style="11" customWidth="1"/>
    <col min="10760" max="10760" width="39.7109375" style="11" customWidth="1"/>
    <col min="10761" max="10761" width="35.5703125" style="11" customWidth="1"/>
    <col min="10762" max="10762" width="24.5703125" style="11" customWidth="1"/>
    <col min="10763" max="11009" width="9.140625" style="11"/>
    <col min="11010" max="11010" width="2.42578125" style="11" bestFit="1" customWidth="1"/>
    <col min="11011" max="11011" width="7.5703125" style="11" customWidth="1"/>
    <col min="11012" max="11012" width="8.140625" style="11" bestFit="1" customWidth="1"/>
    <col min="11013" max="11013" width="14.7109375" style="11" bestFit="1" customWidth="1"/>
    <col min="11014" max="11014" width="31.140625" style="11" customWidth="1"/>
    <col min="11015" max="11015" width="31.7109375" style="11" customWidth="1"/>
    <col min="11016" max="11016" width="39.7109375" style="11" customWidth="1"/>
    <col min="11017" max="11017" width="35.5703125" style="11" customWidth="1"/>
    <col min="11018" max="11018" width="24.5703125" style="11" customWidth="1"/>
    <col min="11019" max="11265" width="9.140625" style="11"/>
    <col min="11266" max="11266" width="2.42578125" style="11" bestFit="1" customWidth="1"/>
    <col min="11267" max="11267" width="7.5703125" style="11" customWidth="1"/>
    <col min="11268" max="11268" width="8.140625" style="11" bestFit="1" customWidth="1"/>
    <col min="11269" max="11269" width="14.7109375" style="11" bestFit="1" customWidth="1"/>
    <col min="11270" max="11270" width="31.140625" style="11" customWidth="1"/>
    <col min="11271" max="11271" width="31.7109375" style="11" customWidth="1"/>
    <col min="11272" max="11272" width="39.7109375" style="11" customWidth="1"/>
    <col min="11273" max="11273" width="35.5703125" style="11" customWidth="1"/>
    <col min="11274" max="11274" width="24.5703125" style="11" customWidth="1"/>
    <col min="11275" max="11521" width="9.140625" style="11"/>
    <col min="11522" max="11522" width="2.42578125" style="11" bestFit="1" customWidth="1"/>
    <col min="11523" max="11523" width="7.5703125" style="11" customWidth="1"/>
    <col min="11524" max="11524" width="8.140625" style="11" bestFit="1" customWidth="1"/>
    <col min="11525" max="11525" width="14.7109375" style="11" bestFit="1" customWidth="1"/>
    <col min="11526" max="11526" width="31.140625" style="11" customWidth="1"/>
    <col min="11527" max="11527" width="31.7109375" style="11" customWidth="1"/>
    <col min="11528" max="11528" width="39.7109375" style="11" customWidth="1"/>
    <col min="11529" max="11529" width="35.5703125" style="11" customWidth="1"/>
    <col min="11530" max="11530" width="24.5703125" style="11" customWidth="1"/>
    <col min="11531" max="11777" width="9.140625" style="11"/>
    <col min="11778" max="11778" width="2.42578125" style="11" bestFit="1" customWidth="1"/>
    <col min="11779" max="11779" width="7.5703125" style="11" customWidth="1"/>
    <col min="11780" max="11780" width="8.140625" style="11" bestFit="1" customWidth="1"/>
    <col min="11781" max="11781" width="14.7109375" style="11" bestFit="1" customWidth="1"/>
    <col min="11782" max="11782" width="31.140625" style="11" customWidth="1"/>
    <col min="11783" max="11783" width="31.7109375" style="11" customWidth="1"/>
    <col min="11784" max="11784" width="39.7109375" style="11" customWidth="1"/>
    <col min="11785" max="11785" width="35.5703125" style="11" customWidth="1"/>
    <col min="11786" max="11786" width="24.5703125" style="11" customWidth="1"/>
    <col min="11787" max="12033" width="9.140625" style="11"/>
    <col min="12034" max="12034" width="2.42578125" style="11" bestFit="1" customWidth="1"/>
    <col min="12035" max="12035" width="7.5703125" style="11" customWidth="1"/>
    <col min="12036" max="12036" width="8.140625" style="11" bestFit="1" customWidth="1"/>
    <col min="12037" max="12037" width="14.7109375" style="11" bestFit="1" customWidth="1"/>
    <col min="12038" max="12038" width="31.140625" style="11" customWidth="1"/>
    <col min="12039" max="12039" width="31.7109375" style="11" customWidth="1"/>
    <col min="12040" max="12040" width="39.7109375" style="11" customWidth="1"/>
    <col min="12041" max="12041" width="35.5703125" style="11" customWidth="1"/>
    <col min="12042" max="12042" width="24.5703125" style="11" customWidth="1"/>
    <col min="12043" max="12289" width="9.140625" style="11"/>
    <col min="12290" max="12290" width="2.42578125" style="11" bestFit="1" customWidth="1"/>
    <col min="12291" max="12291" width="7.5703125" style="11" customWidth="1"/>
    <col min="12292" max="12292" width="8.140625" style="11" bestFit="1" customWidth="1"/>
    <col min="12293" max="12293" width="14.7109375" style="11" bestFit="1" customWidth="1"/>
    <col min="12294" max="12294" width="31.140625" style="11" customWidth="1"/>
    <col min="12295" max="12295" width="31.7109375" style="11" customWidth="1"/>
    <col min="12296" max="12296" width="39.7109375" style="11" customWidth="1"/>
    <col min="12297" max="12297" width="35.5703125" style="11" customWidth="1"/>
    <col min="12298" max="12298" width="24.5703125" style="11" customWidth="1"/>
    <col min="12299" max="12545" width="9.140625" style="11"/>
    <col min="12546" max="12546" width="2.42578125" style="11" bestFit="1" customWidth="1"/>
    <col min="12547" max="12547" width="7.5703125" style="11" customWidth="1"/>
    <col min="12548" max="12548" width="8.140625" style="11" bestFit="1" customWidth="1"/>
    <col min="12549" max="12549" width="14.7109375" style="11" bestFit="1" customWidth="1"/>
    <col min="12550" max="12550" width="31.140625" style="11" customWidth="1"/>
    <col min="12551" max="12551" width="31.7109375" style="11" customWidth="1"/>
    <col min="12552" max="12552" width="39.7109375" style="11" customWidth="1"/>
    <col min="12553" max="12553" width="35.5703125" style="11" customWidth="1"/>
    <col min="12554" max="12554" width="24.5703125" style="11" customWidth="1"/>
    <col min="12555" max="12801" width="9.140625" style="11"/>
    <col min="12802" max="12802" width="2.42578125" style="11" bestFit="1" customWidth="1"/>
    <col min="12803" max="12803" width="7.5703125" style="11" customWidth="1"/>
    <col min="12804" max="12804" width="8.140625" style="11" bestFit="1" customWidth="1"/>
    <col min="12805" max="12805" width="14.7109375" style="11" bestFit="1" customWidth="1"/>
    <col min="12806" max="12806" width="31.140625" style="11" customWidth="1"/>
    <col min="12807" max="12807" width="31.7109375" style="11" customWidth="1"/>
    <col min="12808" max="12808" width="39.7109375" style="11" customWidth="1"/>
    <col min="12809" max="12809" width="35.5703125" style="11" customWidth="1"/>
    <col min="12810" max="12810" width="24.5703125" style="11" customWidth="1"/>
    <col min="12811" max="13057" width="9.140625" style="11"/>
    <col min="13058" max="13058" width="2.42578125" style="11" bestFit="1" customWidth="1"/>
    <col min="13059" max="13059" width="7.5703125" style="11" customWidth="1"/>
    <col min="13060" max="13060" width="8.140625" style="11" bestFit="1" customWidth="1"/>
    <col min="13061" max="13061" width="14.7109375" style="11" bestFit="1" customWidth="1"/>
    <col min="13062" max="13062" width="31.140625" style="11" customWidth="1"/>
    <col min="13063" max="13063" width="31.7109375" style="11" customWidth="1"/>
    <col min="13064" max="13064" width="39.7109375" style="11" customWidth="1"/>
    <col min="13065" max="13065" width="35.5703125" style="11" customWidth="1"/>
    <col min="13066" max="13066" width="24.5703125" style="11" customWidth="1"/>
    <col min="13067" max="13313" width="9.140625" style="11"/>
    <col min="13314" max="13314" width="2.42578125" style="11" bestFit="1" customWidth="1"/>
    <col min="13315" max="13315" width="7.5703125" style="11" customWidth="1"/>
    <col min="13316" max="13316" width="8.140625" style="11" bestFit="1" customWidth="1"/>
    <col min="13317" max="13317" width="14.7109375" style="11" bestFit="1" customWidth="1"/>
    <col min="13318" max="13318" width="31.140625" style="11" customWidth="1"/>
    <col min="13319" max="13319" width="31.7109375" style="11" customWidth="1"/>
    <col min="13320" max="13320" width="39.7109375" style="11" customWidth="1"/>
    <col min="13321" max="13321" width="35.5703125" style="11" customWidth="1"/>
    <col min="13322" max="13322" width="24.5703125" style="11" customWidth="1"/>
    <col min="13323" max="13569" width="9.140625" style="11"/>
    <col min="13570" max="13570" width="2.42578125" style="11" bestFit="1" customWidth="1"/>
    <col min="13571" max="13571" width="7.5703125" style="11" customWidth="1"/>
    <col min="13572" max="13572" width="8.140625" style="11" bestFit="1" customWidth="1"/>
    <col min="13573" max="13573" width="14.7109375" style="11" bestFit="1" customWidth="1"/>
    <col min="13574" max="13574" width="31.140625" style="11" customWidth="1"/>
    <col min="13575" max="13575" width="31.7109375" style="11" customWidth="1"/>
    <col min="13576" max="13576" width="39.7109375" style="11" customWidth="1"/>
    <col min="13577" max="13577" width="35.5703125" style="11" customWidth="1"/>
    <col min="13578" max="13578" width="24.5703125" style="11" customWidth="1"/>
    <col min="13579" max="13825" width="9.140625" style="11"/>
    <col min="13826" max="13826" width="2.42578125" style="11" bestFit="1" customWidth="1"/>
    <col min="13827" max="13827" width="7.5703125" style="11" customWidth="1"/>
    <col min="13828" max="13828" width="8.140625" style="11" bestFit="1" customWidth="1"/>
    <col min="13829" max="13829" width="14.7109375" style="11" bestFit="1" customWidth="1"/>
    <col min="13830" max="13830" width="31.140625" style="11" customWidth="1"/>
    <col min="13831" max="13831" width="31.7109375" style="11" customWidth="1"/>
    <col min="13832" max="13832" width="39.7109375" style="11" customWidth="1"/>
    <col min="13833" max="13833" width="35.5703125" style="11" customWidth="1"/>
    <col min="13834" max="13834" width="24.5703125" style="11" customWidth="1"/>
    <col min="13835" max="14081" width="9.140625" style="11"/>
    <col min="14082" max="14082" width="2.42578125" style="11" bestFit="1" customWidth="1"/>
    <col min="14083" max="14083" width="7.5703125" style="11" customWidth="1"/>
    <col min="14084" max="14084" width="8.140625" style="11" bestFit="1" customWidth="1"/>
    <col min="14085" max="14085" width="14.7109375" style="11" bestFit="1" customWidth="1"/>
    <col min="14086" max="14086" width="31.140625" style="11" customWidth="1"/>
    <col min="14087" max="14087" width="31.7109375" style="11" customWidth="1"/>
    <col min="14088" max="14088" width="39.7109375" style="11" customWidth="1"/>
    <col min="14089" max="14089" width="35.5703125" style="11" customWidth="1"/>
    <col min="14090" max="14090" width="24.5703125" style="11" customWidth="1"/>
    <col min="14091" max="14337" width="9.140625" style="11"/>
    <col min="14338" max="14338" width="2.42578125" style="11" bestFit="1" customWidth="1"/>
    <col min="14339" max="14339" width="7.5703125" style="11" customWidth="1"/>
    <col min="14340" max="14340" width="8.140625" style="11" bestFit="1" customWidth="1"/>
    <col min="14341" max="14341" width="14.7109375" style="11" bestFit="1" customWidth="1"/>
    <col min="14342" max="14342" width="31.140625" style="11" customWidth="1"/>
    <col min="14343" max="14343" width="31.7109375" style="11" customWidth="1"/>
    <col min="14344" max="14344" width="39.7109375" style="11" customWidth="1"/>
    <col min="14345" max="14345" width="35.5703125" style="11" customWidth="1"/>
    <col min="14346" max="14346" width="24.5703125" style="11" customWidth="1"/>
    <col min="14347" max="14593" width="9.140625" style="11"/>
    <col min="14594" max="14594" width="2.42578125" style="11" bestFit="1" customWidth="1"/>
    <col min="14595" max="14595" width="7.5703125" style="11" customWidth="1"/>
    <col min="14596" max="14596" width="8.140625" style="11" bestFit="1" customWidth="1"/>
    <col min="14597" max="14597" width="14.7109375" style="11" bestFit="1" customWidth="1"/>
    <col min="14598" max="14598" width="31.140625" style="11" customWidth="1"/>
    <col min="14599" max="14599" width="31.7109375" style="11" customWidth="1"/>
    <col min="14600" max="14600" width="39.7109375" style="11" customWidth="1"/>
    <col min="14601" max="14601" width="35.5703125" style="11" customWidth="1"/>
    <col min="14602" max="14602" width="24.5703125" style="11" customWidth="1"/>
    <col min="14603" max="14849" width="9.140625" style="11"/>
    <col min="14850" max="14850" width="2.42578125" style="11" bestFit="1" customWidth="1"/>
    <col min="14851" max="14851" width="7.5703125" style="11" customWidth="1"/>
    <col min="14852" max="14852" width="8.140625" style="11" bestFit="1" customWidth="1"/>
    <col min="14853" max="14853" width="14.7109375" style="11" bestFit="1" customWidth="1"/>
    <col min="14854" max="14854" width="31.140625" style="11" customWidth="1"/>
    <col min="14855" max="14855" width="31.7109375" style="11" customWidth="1"/>
    <col min="14856" max="14856" width="39.7109375" style="11" customWidth="1"/>
    <col min="14857" max="14857" width="35.5703125" style="11" customWidth="1"/>
    <col min="14858" max="14858" width="24.5703125" style="11" customWidth="1"/>
    <col min="14859" max="15105" width="9.140625" style="11"/>
    <col min="15106" max="15106" width="2.42578125" style="11" bestFit="1" customWidth="1"/>
    <col min="15107" max="15107" width="7.5703125" style="11" customWidth="1"/>
    <col min="15108" max="15108" width="8.140625" style="11" bestFit="1" customWidth="1"/>
    <col min="15109" max="15109" width="14.7109375" style="11" bestFit="1" customWidth="1"/>
    <col min="15110" max="15110" width="31.140625" style="11" customWidth="1"/>
    <col min="15111" max="15111" width="31.7109375" style="11" customWidth="1"/>
    <col min="15112" max="15112" width="39.7109375" style="11" customWidth="1"/>
    <col min="15113" max="15113" width="35.5703125" style="11" customWidth="1"/>
    <col min="15114" max="15114" width="24.5703125" style="11" customWidth="1"/>
    <col min="15115" max="15361" width="9.140625" style="11"/>
    <col min="15362" max="15362" width="2.42578125" style="11" bestFit="1" customWidth="1"/>
    <col min="15363" max="15363" width="7.5703125" style="11" customWidth="1"/>
    <col min="15364" max="15364" width="8.140625" style="11" bestFit="1" customWidth="1"/>
    <col min="15365" max="15365" width="14.7109375" style="11" bestFit="1" customWidth="1"/>
    <col min="15366" max="15366" width="31.140625" style="11" customWidth="1"/>
    <col min="15367" max="15367" width="31.7109375" style="11" customWidth="1"/>
    <col min="15368" max="15368" width="39.7109375" style="11" customWidth="1"/>
    <col min="15369" max="15369" width="35.5703125" style="11" customWidth="1"/>
    <col min="15370" max="15370" width="24.5703125" style="11" customWidth="1"/>
    <col min="15371" max="15617" width="9.140625" style="11"/>
    <col min="15618" max="15618" width="2.42578125" style="11" bestFit="1" customWidth="1"/>
    <col min="15619" max="15619" width="7.5703125" style="11" customWidth="1"/>
    <col min="15620" max="15620" width="8.140625" style="11" bestFit="1" customWidth="1"/>
    <col min="15621" max="15621" width="14.7109375" style="11" bestFit="1" customWidth="1"/>
    <col min="15622" max="15622" width="31.140625" style="11" customWidth="1"/>
    <col min="15623" max="15623" width="31.7109375" style="11" customWidth="1"/>
    <col min="15624" max="15624" width="39.7109375" style="11" customWidth="1"/>
    <col min="15625" max="15625" width="35.5703125" style="11" customWidth="1"/>
    <col min="15626" max="15626" width="24.5703125" style="11" customWidth="1"/>
    <col min="15627" max="15873" width="9.140625" style="11"/>
    <col min="15874" max="15874" width="2.42578125" style="11" bestFit="1" customWidth="1"/>
    <col min="15875" max="15875" width="7.5703125" style="11" customWidth="1"/>
    <col min="15876" max="15876" width="8.140625" style="11" bestFit="1" customWidth="1"/>
    <col min="15877" max="15877" width="14.7109375" style="11" bestFit="1" customWidth="1"/>
    <col min="15878" max="15878" width="31.140625" style="11" customWidth="1"/>
    <col min="15879" max="15879" width="31.7109375" style="11" customWidth="1"/>
    <col min="15880" max="15880" width="39.7109375" style="11" customWidth="1"/>
    <col min="15881" max="15881" width="35.5703125" style="11" customWidth="1"/>
    <col min="15882" max="15882" width="24.5703125" style="11" customWidth="1"/>
    <col min="15883" max="16129" width="9.140625" style="11"/>
    <col min="16130" max="16130" width="2.42578125" style="11" bestFit="1" customWidth="1"/>
    <col min="16131" max="16131" width="7.5703125" style="11" customWidth="1"/>
    <col min="16132" max="16132" width="8.140625" style="11" bestFit="1" customWidth="1"/>
    <col min="16133" max="16133" width="14.7109375" style="11" bestFit="1" customWidth="1"/>
    <col min="16134" max="16134" width="31.140625" style="11" customWidth="1"/>
    <col min="16135" max="16135" width="31.7109375" style="11" customWidth="1"/>
    <col min="16136" max="16136" width="39.7109375" style="11" customWidth="1"/>
    <col min="16137" max="16137" width="35.5703125" style="11" customWidth="1"/>
    <col min="16138" max="16138" width="24.5703125" style="11" customWidth="1"/>
    <col min="16139" max="16384" width="9.140625" style="11"/>
  </cols>
  <sheetData>
    <row r="2" spans="1:10" x14ac:dyDescent="0.25">
      <c r="B2" s="9" t="s">
        <v>321</v>
      </c>
      <c r="C2" s="9" t="s">
        <v>322</v>
      </c>
      <c r="D2" s="10" t="s">
        <v>323</v>
      </c>
      <c r="E2" s="9" t="s">
        <v>273</v>
      </c>
      <c r="F2" s="9" t="s">
        <v>274</v>
      </c>
      <c r="G2" s="9" t="s">
        <v>275</v>
      </c>
      <c r="H2" s="9" t="s">
        <v>276</v>
      </c>
      <c r="I2" s="9" t="s">
        <v>277</v>
      </c>
      <c r="J2" s="9" t="s">
        <v>278</v>
      </c>
    </row>
    <row r="3" spans="1:10" ht="45" x14ac:dyDescent="0.25">
      <c r="A3" s="25" t="s">
        <v>332</v>
      </c>
      <c r="B3" s="12" t="s">
        <v>2</v>
      </c>
      <c r="C3" s="12">
        <f>Plan8!$J$5</f>
        <v>0</v>
      </c>
      <c r="D3" s="13" t="s">
        <v>234</v>
      </c>
      <c r="E3" s="14" t="s">
        <v>279</v>
      </c>
      <c r="F3" s="14" t="s">
        <v>280</v>
      </c>
      <c r="G3" s="14" t="s">
        <v>281</v>
      </c>
      <c r="H3" s="14" t="s">
        <v>282</v>
      </c>
      <c r="I3" s="14" t="s">
        <v>283</v>
      </c>
      <c r="J3" s="14" t="s">
        <v>284</v>
      </c>
    </row>
    <row r="4" spans="1:10" ht="90" x14ac:dyDescent="0.25">
      <c r="A4" s="25" t="s">
        <v>325</v>
      </c>
      <c r="B4" s="12" t="s">
        <v>4</v>
      </c>
      <c r="C4" s="12">
        <f>Plan8!$J$3</f>
        <v>0</v>
      </c>
      <c r="D4" s="13" t="s">
        <v>232</v>
      </c>
      <c r="E4" s="14" t="s">
        <v>285</v>
      </c>
      <c r="F4" s="14" t="s">
        <v>286</v>
      </c>
      <c r="G4" s="14" t="s">
        <v>287</v>
      </c>
      <c r="H4" s="14" t="s">
        <v>288</v>
      </c>
      <c r="I4" s="14" t="s">
        <v>289</v>
      </c>
      <c r="J4" s="14" t="s">
        <v>290</v>
      </c>
    </row>
    <row r="5" spans="1:10" ht="90" x14ac:dyDescent="0.25">
      <c r="A5" s="25" t="s">
        <v>331</v>
      </c>
      <c r="B5" s="12" t="s">
        <v>6</v>
      </c>
      <c r="C5" s="12">
        <f>Plan8!$J$4</f>
        <v>0</v>
      </c>
      <c r="D5" s="13" t="s">
        <v>233</v>
      </c>
      <c r="E5" s="14" t="s">
        <v>291</v>
      </c>
      <c r="F5" s="14" t="s">
        <v>292</v>
      </c>
      <c r="G5" s="14" t="s">
        <v>293</v>
      </c>
      <c r="H5" s="14" t="s">
        <v>294</v>
      </c>
      <c r="I5" s="14" t="s">
        <v>295</v>
      </c>
      <c r="J5" s="14" t="s">
        <v>296</v>
      </c>
    </row>
    <row r="6" spans="1:10" ht="75" x14ac:dyDescent="0.25">
      <c r="A6" s="25" t="s">
        <v>326</v>
      </c>
      <c r="B6" s="12" t="s">
        <v>8</v>
      </c>
      <c r="C6" s="12">
        <f>Plan8!$J$2</f>
        <v>0</v>
      </c>
      <c r="D6" s="13" t="s">
        <v>231</v>
      </c>
      <c r="E6" s="14" t="s">
        <v>297</v>
      </c>
      <c r="F6" s="14" t="s">
        <v>298</v>
      </c>
      <c r="G6" s="14" t="s">
        <v>299</v>
      </c>
      <c r="H6" s="14" t="s">
        <v>300</v>
      </c>
      <c r="I6" s="14" t="s">
        <v>301</v>
      </c>
      <c r="J6" s="14" t="s">
        <v>302</v>
      </c>
    </row>
    <row r="7" spans="1:10" x14ac:dyDescent="0.25">
      <c r="B7" s="15"/>
      <c r="C7" s="15"/>
      <c r="D7" s="15"/>
      <c r="E7" s="15"/>
      <c r="F7" s="15"/>
      <c r="G7" s="15"/>
      <c r="H7" s="15"/>
      <c r="I7" s="15"/>
      <c r="J7" s="15"/>
    </row>
    <row r="9" spans="1:10" x14ac:dyDescent="0.25">
      <c r="C9" s="16">
        <f>MAX($C$3:$C$6)</f>
        <v>0</v>
      </c>
    </row>
    <row r="10" spans="1:10" x14ac:dyDescent="0.25">
      <c r="D10" s="10" t="s">
        <v>323</v>
      </c>
      <c r="E10" s="9" t="s">
        <v>273</v>
      </c>
      <c r="F10" s="9" t="s">
        <v>274</v>
      </c>
      <c r="G10" s="9" t="s">
        <v>275</v>
      </c>
      <c r="H10" s="9" t="s">
        <v>276</v>
      </c>
      <c r="I10" s="9" t="s">
        <v>277</v>
      </c>
      <c r="J10" s="9" t="s">
        <v>278</v>
      </c>
    </row>
    <row r="11" spans="1:10" s="17" customFormat="1" ht="42.95" customHeight="1" x14ac:dyDescent="0.25">
      <c r="D11" s="18" t="str">
        <f>IF($C$3=$C$9,D3,IF($C$4=$C$9,D4,IF($C$5=$C$9,D5,IF($C$6=$C$9,D6,IF($C$7=$C$9,D7)))))</f>
        <v>Analista</v>
      </c>
      <c r="E11" s="18" t="str">
        <f>IF($C$3=$C$9,E3,IF($C$4=$C$9,E4,IF($C$5=$C$9,E5,IF($C$6=$C$9,E6,))))</f>
        <v>Fazer diferente (Idealização)</v>
      </c>
      <c r="F11" s="18" t="str">
        <f t="shared" ref="F11:J11" si="0">IF($C$3=$C$9,F3,IF($C$4=$C$9,F4,IF($C$5=$C$9,F5,IF($C$6=$C$9,F6,))))</f>
        <v>Criativo, intuitivo, foco no futuro, distraído, curioso, informal e flexível.</v>
      </c>
      <c r="G11" s="18" t="str">
        <f t="shared" si="0"/>
        <v>Idealização, Provoca mudanças, antecipa o futuro, criatividade.</v>
      </c>
      <c r="H11" s="18" t="str">
        <f t="shared" si="0"/>
        <v>Falta de atenção no presente, impaciência e rebeldia, defender o novo pelo novo, trabalho em equipe, verbalização.</v>
      </c>
      <c r="I11" s="18" t="str">
        <f t="shared" si="0"/>
        <v>Liberdade de expressão, Ausência de controle rígido, oportunidade para delegar.</v>
      </c>
      <c r="J11" s="18" t="str">
        <f t="shared" si="0"/>
        <v>Criatividade e liberdade (inspirar idéias)</v>
      </c>
    </row>
    <row r="12" spans="1:10" ht="30" x14ac:dyDescent="0.25">
      <c r="D12" s="23" t="str">
        <f>IF($C$3=$C$9,$A$3,IF($C$4=$C$9,$A$4,IF($C$5=$C$9,$A$5,IF($C$6=$C$9,$A$6))))</f>
        <v>Conformidade (Analista).</v>
      </c>
      <c r="E12" s="24"/>
    </row>
    <row r="13" spans="1:10" x14ac:dyDescent="0.25">
      <c r="D13" s="24"/>
      <c r="E13" s="24"/>
    </row>
    <row r="14" spans="1:10" ht="60" x14ac:dyDescent="0.25">
      <c r="D14" s="24" t="s">
        <v>324</v>
      </c>
      <c r="E14" s="24" t="str">
        <f>IF($C$9=0,"",IF($C$9&gt;0,CONCATENATE($D$14,$D$12)))</f>
        <v/>
      </c>
      <c r="F14" s="22" t="str">
        <f>E14</f>
        <v/>
      </c>
    </row>
    <row r="19" spans="4:10" x14ac:dyDescent="0.25">
      <c r="D19" s="21" t="str">
        <f>IF($C$9=0,"",IF($C$9&gt;0,D11))</f>
        <v/>
      </c>
      <c r="E19" s="21" t="str">
        <f t="shared" ref="E19:I19" si="1">IF($C$9=0,"",IF($C$9&gt;0,E11))</f>
        <v/>
      </c>
      <c r="F19" s="21" t="str">
        <f t="shared" si="1"/>
        <v/>
      </c>
      <c r="G19" s="21" t="str">
        <f t="shared" si="1"/>
        <v/>
      </c>
      <c r="H19" s="21" t="str">
        <f t="shared" si="1"/>
        <v/>
      </c>
      <c r="I19" s="21" t="str">
        <f t="shared" si="1"/>
        <v/>
      </c>
      <c r="J19" s="21" t="str">
        <f>IF($C$9=0,"",IF($C$9&gt;0,J11))</f>
        <v/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MENU</vt:lpstr>
      <vt:lpstr>AVALIAÇÃO</vt:lpstr>
      <vt:lpstr>Plan8</vt:lpstr>
      <vt:lpstr>PERFIL</vt:lpstr>
      <vt:lpstr>D</vt:lpstr>
      <vt:lpstr>I</vt:lpstr>
      <vt:lpstr>S</vt:lpstr>
      <vt:lpstr>C</vt:lpstr>
      <vt:lpstr>Informações1</vt:lpstr>
      <vt:lpstr>PERFIL!Area_de_impressao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Amanda Mafra</cp:lastModifiedBy>
  <cp:lastPrinted>2020-09-25T19:34:35Z</cp:lastPrinted>
  <dcterms:created xsi:type="dcterms:W3CDTF">2020-03-12T14:42:41Z</dcterms:created>
  <dcterms:modified xsi:type="dcterms:W3CDTF">2024-03-08T11:13:33Z</dcterms:modified>
</cp:coreProperties>
</file>